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rena\Desktop\月报模板\"/>
    </mc:Choice>
  </mc:AlternateContent>
  <bookViews>
    <workbookView xWindow="0" yWindow="0" windowWidth="23040" windowHeight="9420"/>
  </bookViews>
  <sheets>
    <sheet name="SZ" sheetId="1" r:id="rId1"/>
    <sheet name="QD" sheetId="2" r:id="rId2"/>
    <sheet name="TC" sheetId="3" r:id="rId3"/>
    <sheet name="SZCOST" sheetId="4" r:id="rId4"/>
    <sheet name="QDCOST" sheetId="5" r:id="rId5"/>
    <sheet name="TCCOST" sheetId="6" r:id="rId6"/>
  </sheets>
  <calcPr calcId="162913"/>
</workbook>
</file>

<file path=xl/calcChain.xml><?xml version="1.0" encoding="utf-8"?>
<calcChain xmlns="http://schemas.openxmlformats.org/spreadsheetml/2006/main">
  <c r="H11" i="6" l="1"/>
  <c r="I11" i="6"/>
  <c r="J11" i="6"/>
  <c r="K11" i="6"/>
  <c r="L11" i="6"/>
  <c r="M11" i="6"/>
  <c r="N11" i="6"/>
  <c r="O11" i="6"/>
  <c r="P11" i="6"/>
  <c r="Q11" i="6"/>
  <c r="R11" i="6"/>
  <c r="G11" i="6"/>
  <c r="AA23" i="6" l="1"/>
  <c r="F305" i="6"/>
  <c r="E305" i="6"/>
  <c r="F304" i="6"/>
  <c r="E304" i="6"/>
  <c r="F303" i="6"/>
  <c r="E303" i="6"/>
  <c r="F302" i="6"/>
  <c r="E302" i="6"/>
  <c r="R224" i="6"/>
  <c r="R7" i="6" s="1"/>
  <c r="Q224" i="6"/>
  <c r="P224" i="6"/>
  <c r="O224" i="6"/>
  <c r="N224" i="6"/>
  <c r="M224" i="6"/>
  <c r="AA224" i="6" s="1"/>
  <c r="L224" i="6"/>
  <c r="K224" i="6"/>
  <c r="J224" i="6"/>
  <c r="I224" i="6"/>
  <c r="H224" i="6"/>
  <c r="G224" i="6"/>
  <c r="AB223" i="6"/>
  <c r="AA223" i="6"/>
  <c r="Z223" i="6"/>
  <c r="Y223" i="6"/>
  <c r="E223" i="6"/>
  <c r="F223" i="6" s="1"/>
  <c r="AB222" i="6"/>
  <c r="AA222" i="6"/>
  <c r="Z222" i="6"/>
  <c r="Y222" i="6"/>
  <c r="E222" i="6"/>
  <c r="F222" i="6" s="1"/>
  <c r="AB221" i="6"/>
  <c r="AA221" i="6"/>
  <c r="Z221" i="6"/>
  <c r="Y221" i="6"/>
  <c r="F221" i="6"/>
  <c r="E221" i="6"/>
  <c r="AB220" i="6"/>
  <c r="AA220" i="6"/>
  <c r="Z220" i="6"/>
  <c r="Y220" i="6"/>
  <c r="E220" i="6"/>
  <c r="F220" i="6" s="1"/>
  <c r="AB219" i="6"/>
  <c r="AA219" i="6"/>
  <c r="Z219" i="6"/>
  <c r="Y219" i="6"/>
  <c r="F219" i="6"/>
  <c r="E219" i="6"/>
  <c r="AB218" i="6"/>
  <c r="AA218" i="6"/>
  <c r="Z218" i="6"/>
  <c r="Y218" i="6"/>
  <c r="E218" i="6"/>
  <c r="F218" i="6" s="1"/>
  <c r="AB217" i="6"/>
  <c r="AA217" i="6"/>
  <c r="Z217" i="6"/>
  <c r="Y217" i="6"/>
  <c r="F217" i="6"/>
  <c r="E217" i="6"/>
  <c r="AB216" i="6"/>
  <c r="AA216" i="6"/>
  <c r="Z216" i="6"/>
  <c r="Y216" i="6"/>
  <c r="E216" i="6"/>
  <c r="F216" i="6" s="1"/>
  <c r="AB215" i="6"/>
  <c r="AA215" i="6"/>
  <c r="Z215" i="6"/>
  <c r="Y215" i="6"/>
  <c r="F215" i="6"/>
  <c r="E215" i="6"/>
  <c r="AB214" i="6"/>
  <c r="AA214" i="6"/>
  <c r="Z214" i="6"/>
  <c r="Y214" i="6"/>
  <c r="E214" i="6"/>
  <c r="F214" i="6" s="1"/>
  <c r="AB213" i="6"/>
  <c r="AA213" i="6"/>
  <c r="Z213" i="6"/>
  <c r="Y213" i="6"/>
  <c r="F213" i="6"/>
  <c r="E213" i="6"/>
  <c r="AB212" i="6"/>
  <c r="AA212" i="6"/>
  <c r="Z212" i="6"/>
  <c r="Y212" i="6"/>
  <c r="E212" i="6"/>
  <c r="F212" i="6" s="1"/>
  <c r="AB211" i="6"/>
  <c r="AA211" i="6"/>
  <c r="Z211" i="6"/>
  <c r="Y211" i="6"/>
  <c r="F211" i="6"/>
  <c r="E211" i="6"/>
  <c r="R210" i="6"/>
  <c r="Q210" i="6"/>
  <c r="P210" i="6"/>
  <c r="AB210" i="6" s="1"/>
  <c r="O210" i="6"/>
  <c r="N210" i="6"/>
  <c r="M210" i="6"/>
  <c r="AA210" i="6" s="1"/>
  <c r="L210" i="6"/>
  <c r="K210" i="6"/>
  <c r="J210" i="6"/>
  <c r="Z210" i="6" s="1"/>
  <c r="I210" i="6"/>
  <c r="H210" i="6"/>
  <c r="G210" i="6"/>
  <c r="G225" i="6" s="1"/>
  <c r="AB209" i="6"/>
  <c r="AA209" i="6"/>
  <c r="Z209" i="6"/>
  <c r="Y209" i="6"/>
  <c r="E209" i="6"/>
  <c r="F209" i="6" s="1"/>
  <c r="AA208" i="6"/>
  <c r="R208" i="6"/>
  <c r="Q208" i="6"/>
  <c r="P208" i="6"/>
  <c r="O208" i="6"/>
  <c r="N208" i="6"/>
  <c r="M208" i="6"/>
  <c r="L208" i="6"/>
  <c r="K208" i="6"/>
  <c r="J208" i="6"/>
  <c r="I208" i="6"/>
  <c r="H208" i="6"/>
  <c r="G208" i="6"/>
  <c r="AB207" i="6"/>
  <c r="AA207" i="6"/>
  <c r="Z207" i="6"/>
  <c r="Y207" i="6"/>
  <c r="E207" i="6"/>
  <c r="F207" i="6" s="1"/>
  <c r="AB206" i="6"/>
  <c r="AA206" i="6"/>
  <c r="Z206" i="6"/>
  <c r="Y206" i="6"/>
  <c r="F206" i="6"/>
  <c r="E206" i="6"/>
  <c r="AB205" i="6"/>
  <c r="AB208" i="6" s="1"/>
  <c r="AA205" i="6"/>
  <c r="Z205" i="6"/>
  <c r="Z208" i="6" s="1"/>
  <c r="Y205" i="6"/>
  <c r="Y208" i="6" s="1"/>
  <c r="F205" i="6"/>
  <c r="F208" i="6" s="1"/>
  <c r="E205" i="6"/>
  <c r="E208" i="6" s="1"/>
  <c r="R204" i="6"/>
  <c r="Q204" i="6"/>
  <c r="Q225" i="6" s="1"/>
  <c r="P204" i="6"/>
  <c r="O204" i="6"/>
  <c r="O225" i="6" s="1"/>
  <c r="N204" i="6"/>
  <c r="N225" i="6" s="1"/>
  <c r="M204" i="6"/>
  <c r="M225" i="6" s="1"/>
  <c r="L204" i="6"/>
  <c r="L225" i="6" s="1"/>
  <c r="K204" i="6"/>
  <c r="K225" i="6" s="1"/>
  <c r="J204" i="6"/>
  <c r="I204" i="6"/>
  <c r="I225" i="6" s="1"/>
  <c r="H204" i="6"/>
  <c r="G204" i="6"/>
  <c r="AB203" i="6"/>
  <c r="AA203" i="6"/>
  <c r="Z203" i="6"/>
  <c r="Y203" i="6"/>
  <c r="E203" i="6"/>
  <c r="F203" i="6" s="1"/>
  <c r="AB202" i="6"/>
  <c r="R202" i="6"/>
  <c r="Q202" i="6"/>
  <c r="P202" i="6"/>
  <c r="O202" i="6"/>
  <c r="N202" i="6"/>
  <c r="M202" i="6"/>
  <c r="L202" i="6"/>
  <c r="K202" i="6"/>
  <c r="J202" i="6"/>
  <c r="I202" i="6"/>
  <c r="H202" i="6"/>
  <c r="G202" i="6"/>
  <c r="E202" i="6"/>
  <c r="AB201" i="6"/>
  <c r="AA201" i="6"/>
  <c r="Z201" i="6"/>
  <c r="Y201" i="6"/>
  <c r="E201" i="6"/>
  <c r="F201" i="6" s="1"/>
  <c r="AB200" i="6"/>
  <c r="AA200" i="6"/>
  <c r="Z200" i="6"/>
  <c r="Y200" i="6"/>
  <c r="E200" i="6"/>
  <c r="F200" i="6" s="1"/>
  <c r="AB199" i="6"/>
  <c r="AA199" i="6"/>
  <c r="AA202" i="6" s="1"/>
  <c r="Z199" i="6"/>
  <c r="Z202" i="6" s="1"/>
  <c r="Y199" i="6"/>
  <c r="Y202" i="6" s="1"/>
  <c r="E199" i="6"/>
  <c r="F199" i="6" s="1"/>
  <c r="F202" i="6" s="1"/>
  <c r="R197" i="6"/>
  <c r="Q197" i="6"/>
  <c r="P197" i="6"/>
  <c r="AB197" i="6" s="1"/>
  <c r="O197" i="6"/>
  <c r="N197" i="6"/>
  <c r="M197" i="6"/>
  <c r="AA197" i="6" s="1"/>
  <c r="L197" i="6"/>
  <c r="K197" i="6"/>
  <c r="J197" i="6"/>
  <c r="I197" i="6"/>
  <c r="H197" i="6"/>
  <c r="G197" i="6"/>
  <c r="I196" i="6"/>
  <c r="R195" i="6"/>
  <c r="Q195" i="6"/>
  <c r="P195" i="6"/>
  <c r="O195" i="6"/>
  <c r="N195" i="6"/>
  <c r="M195" i="6"/>
  <c r="AA195" i="6" s="1"/>
  <c r="L195" i="6"/>
  <c r="K195" i="6"/>
  <c r="J195" i="6"/>
  <c r="I195" i="6"/>
  <c r="H195" i="6"/>
  <c r="G195" i="6"/>
  <c r="R194" i="6"/>
  <c r="Q194" i="6"/>
  <c r="P194" i="6"/>
  <c r="O194" i="6"/>
  <c r="O198" i="6" s="1"/>
  <c r="N194" i="6"/>
  <c r="N198" i="6" s="1"/>
  <c r="M194" i="6"/>
  <c r="L194" i="6"/>
  <c r="K194" i="6"/>
  <c r="J194" i="6"/>
  <c r="I194" i="6"/>
  <c r="H194" i="6"/>
  <c r="G194" i="6"/>
  <c r="G198" i="6" s="1"/>
  <c r="R193" i="6"/>
  <c r="Q193" i="6"/>
  <c r="Q196" i="6" s="1"/>
  <c r="P193" i="6"/>
  <c r="O193" i="6"/>
  <c r="O196" i="6" s="1"/>
  <c r="N193" i="6"/>
  <c r="N196" i="6" s="1"/>
  <c r="M193" i="6"/>
  <c r="M196" i="6" s="1"/>
  <c r="L193" i="6"/>
  <c r="L196" i="6" s="1"/>
  <c r="K193" i="6"/>
  <c r="J193" i="6"/>
  <c r="I193" i="6"/>
  <c r="H193" i="6"/>
  <c r="H196" i="6" s="1"/>
  <c r="G193" i="6"/>
  <c r="R191" i="6"/>
  <c r="Q191" i="6"/>
  <c r="P191" i="6"/>
  <c r="O191" i="6"/>
  <c r="N191" i="6"/>
  <c r="M191" i="6"/>
  <c r="L191" i="6"/>
  <c r="K191" i="6"/>
  <c r="J191" i="6"/>
  <c r="I191" i="6"/>
  <c r="H191" i="6"/>
  <c r="G191" i="6"/>
  <c r="R190" i="6"/>
  <c r="Q190" i="6"/>
  <c r="P190" i="6"/>
  <c r="O190" i="6"/>
  <c r="N190" i="6"/>
  <c r="M190" i="6"/>
  <c r="L190" i="6"/>
  <c r="K190" i="6"/>
  <c r="J190" i="6"/>
  <c r="I190" i="6"/>
  <c r="H190" i="6"/>
  <c r="G190" i="6"/>
  <c r="R189" i="6"/>
  <c r="Q189" i="6"/>
  <c r="P189" i="6"/>
  <c r="O189" i="6"/>
  <c r="N189" i="6"/>
  <c r="M189" i="6"/>
  <c r="L189" i="6"/>
  <c r="K189" i="6"/>
  <c r="J189" i="6"/>
  <c r="I189" i="6"/>
  <c r="H189" i="6"/>
  <c r="G189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R187" i="6"/>
  <c r="Q187" i="6"/>
  <c r="P187" i="6"/>
  <c r="AB187" i="6" s="1"/>
  <c r="O187" i="6"/>
  <c r="N187" i="6"/>
  <c r="N6" i="6" s="1"/>
  <c r="M187" i="6"/>
  <c r="L187" i="6"/>
  <c r="K187" i="6"/>
  <c r="J187" i="6"/>
  <c r="I187" i="6"/>
  <c r="H187" i="6"/>
  <c r="G187" i="6"/>
  <c r="AB186" i="6"/>
  <c r="AA186" i="6"/>
  <c r="Z186" i="6"/>
  <c r="Y186" i="6"/>
  <c r="F186" i="6"/>
  <c r="E186" i="6"/>
  <c r="AB185" i="6"/>
  <c r="AA185" i="6"/>
  <c r="Z185" i="6"/>
  <c r="Y185" i="6"/>
  <c r="E185" i="6"/>
  <c r="F185" i="6" s="1"/>
  <c r="R184" i="6"/>
  <c r="Q184" i="6"/>
  <c r="P184" i="6"/>
  <c r="AB184" i="6" s="1"/>
  <c r="O184" i="6"/>
  <c r="O6" i="6" s="1"/>
  <c r="N184" i="6"/>
  <c r="M184" i="6"/>
  <c r="M192" i="6" s="1"/>
  <c r="L184" i="6"/>
  <c r="K184" i="6"/>
  <c r="J184" i="6"/>
  <c r="Z184" i="6" s="1"/>
  <c r="I184" i="6"/>
  <c r="H184" i="6"/>
  <c r="G184" i="6"/>
  <c r="F184" i="6"/>
  <c r="AB183" i="6"/>
  <c r="AA183" i="6"/>
  <c r="Z183" i="6"/>
  <c r="Y183" i="6"/>
  <c r="E183" i="6"/>
  <c r="F183" i="6" s="1"/>
  <c r="AB182" i="6"/>
  <c r="AA182" i="6"/>
  <c r="Z182" i="6"/>
  <c r="Y182" i="6"/>
  <c r="F182" i="6"/>
  <c r="E182" i="6"/>
  <c r="AB181" i="6"/>
  <c r="AA181" i="6"/>
  <c r="Z181" i="6"/>
  <c r="Y181" i="6"/>
  <c r="E181" i="6"/>
  <c r="F181" i="6" s="1"/>
  <c r="E180" i="6"/>
  <c r="F180" i="6" s="1"/>
  <c r="E179" i="6"/>
  <c r="F179" i="6" s="1"/>
  <c r="E178" i="6"/>
  <c r="F178" i="6" s="1"/>
  <c r="AB177" i="6"/>
  <c r="AA177" i="6"/>
  <c r="Z177" i="6"/>
  <c r="Y177" i="6"/>
  <c r="E177" i="6"/>
  <c r="F177" i="6" s="1"/>
  <c r="AB176" i="6"/>
  <c r="AA176" i="6"/>
  <c r="Z176" i="6"/>
  <c r="Y176" i="6"/>
  <c r="F176" i="6"/>
  <c r="E176" i="6"/>
  <c r="AB175" i="6"/>
  <c r="AA175" i="6"/>
  <c r="Z175" i="6"/>
  <c r="Y175" i="6"/>
  <c r="E175" i="6"/>
  <c r="F175" i="6" s="1"/>
  <c r="AB174" i="6"/>
  <c r="AA174" i="6"/>
  <c r="Z174" i="6"/>
  <c r="Y174" i="6"/>
  <c r="E174" i="6"/>
  <c r="F174" i="6" s="1"/>
  <c r="AB173" i="6"/>
  <c r="AA173" i="6"/>
  <c r="Z173" i="6"/>
  <c r="Y173" i="6"/>
  <c r="E173" i="6"/>
  <c r="F173" i="6" s="1"/>
  <c r="AB172" i="6"/>
  <c r="AA172" i="6"/>
  <c r="Z172" i="6"/>
  <c r="Y172" i="6"/>
  <c r="E172" i="6"/>
  <c r="F172" i="6" s="1"/>
  <c r="AB171" i="6"/>
  <c r="AA171" i="6"/>
  <c r="Z171" i="6"/>
  <c r="Y171" i="6"/>
  <c r="E171" i="6"/>
  <c r="F171" i="6" s="1"/>
  <c r="AB170" i="6"/>
  <c r="AA170" i="6"/>
  <c r="Z170" i="6"/>
  <c r="Y170" i="6"/>
  <c r="E170" i="6"/>
  <c r="F170" i="6" s="1"/>
  <c r="AB169" i="6"/>
  <c r="AA169" i="6"/>
  <c r="Z169" i="6"/>
  <c r="Y169" i="6"/>
  <c r="E169" i="6"/>
  <c r="F169" i="6" s="1"/>
  <c r="AB168" i="6"/>
  <c r="AA168" i="6"/>
  <c r="Z168" i="6"/>
  <c r="Y168" i="6"/>
  <c r="F168" i="6"/>
  <c r="E168" i="6"/>
  <c r="AB167" i="6"/>
  <c r="AA167" i="6"/>
  <c r="Z167" i="6"/>
  <c r="Y167" i="6"/>
  <c r="E167" i="6"/>
  <c r="F167" i="6" s="1"/>
  <c r="AB166" i="6"/>
  <c r="AA166" i="6"/>
  <c r="Z166" i="6"/>
  <c r="Y166" i="6"/>
  <c r="E166" i="6"/>
  <c r="F166" i="6" s="1"/>
  <c r="AB165" i="6"/>
  <c r="AA165" i="6"/>
  <c r="Z165" i="6"/>
  <c r="Y165" i="6"/>
  <c r="E165" i="6"/>
  <c r="F165" i="6" s="1"/>
  <c r="AB164" i="6"/>
  <c r="AA164" i="6"/>
  <c r="Z164" i="6"/>
  <c r="Y164" i="6"/>
  <c r="F164" i="6"/>
  <c r="E164" i="6"/>
  <c r="AB163" i="6"/>
  <c r="AA163" i="6"/>
  <c r="Z163" i="6"/>
  <c r="Y163" i="6"/>
  <c r="R163" i="6"/>
  <c r="Q163" i="6"/>
  <c r="P163" i="6"/>
  <c r="O163" i="6"/>
  <c r="N163" i="6"/>
  <c r="M163" i="6"/>
  <c r="L163" i="6"/>
  <c r="K163" i="6"/>
  <c r="J163" i="6"/>
  <c r="I163" i="6"/>
  <c r="H163" i="6"/>
  <c r="G163" i="6"/>
  <c r="E163" i="6"/>
  <c r="AB162" i="6"/>
  <c r="AA162" i="6"/>
  <c r="Z162" i="6"/>
  <c r="Y162" i="6"/>
  <c r="R162" i="6"/>
  <c r="Q162" i="6"/>
  <c r="P162" i="6"/>
  <c r="O162" i="6"/>
  <c r="N162" i="6"/>
  <c r="M162" i="6"/>
  <c r="L162" i="6"/>
  <c r="K162" i="6"/>
  <c r="J162" i="6"/>
  <c r="I162" i="6"/>
  <c r="H162" i="6"/>
  <c r="G162" i="6"/>
  <c r="E162" i="6"/>
  <c r="AB161" i="6"/>
  <c r="AA161" i="6"/>
  <c r="Z161" i="6"/>
  <c r="Y161" i="6"/>
  <c r="E161" i="6"/>
  <c r="F161" i="6" s="1"/>
  <c r="AB160" i="6"/>
  <c r="AA160" i="6"/>
  <c r="Z160" i="6"/>
  <c r="Y160" i="6"/>
  <c r="E160" i="6"/>
  <c r="F160" i="6" s="1"/>
  <c r="AB159" i="6"/>
  <c r="AA159" i="6"/>
  <c r="Z159" i="6"/>
  <c r="Y159" i="6"/>
  <c r="E159" i="6"/>
  <c r="F159" i="6" s="1"/>
  <c r="AB158" i="6"/>
  <c r="AA158" i="6"/>
  <c r="Z158" i="6"/>
  <c r="Y158" i="6"/>
  <c r="F158" i="6"/>
  <c r="E158" i="6"/>
  <c r="R157" i="6"/>
  <c r="Q157" i="6"/>
  <c r="P157" i="6"/>
  <c r="AB157" i="6" s="1"/>
  <c r="O157" i="6"/>
  <c r="N157" i="6"/>
  <c r="M157" i="6"/>
  <c r="L157" i="6"/>
  <c r="K157" i="6"/>
  <c r="J157" i="6"/>
  <c r="I157" i="6"/>
  <c r="H157" i="6"/>
  <c r="G157" i="6"/>
  <c r="AB156" i="6"/>
  <c r="AA156" i="6"/>
  <c r="Z156" i="6"/>
  <c r="Y156" i="6"/>
  <c r="F156" i="6"/>
  <c r="E156" i="6"/>
  <c r="Z155" i="6"/>
  <c r="Y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AB154" i="6"/>
  <c r="AA154" i="6"/>
  <c r="Z154" i="6"/>
  <c r="Y154" i="6"/>
  <c r="F154" i="6"/>
  <c r="E154" i="6"/>
  <c r="AB153" i="6"/>
  <c r="AA153" i="6"/>
  <c r="Z153" i="6"/>
  <c r="Y153" i="6"/>
  <c r="E153" i="6"/>
  <c r="F153" i="6" s="1"/>
  <c r="AB152" i="6"/>
  <c r="AB155" i="6" s="1"/>
  <c r="AA152" i="6"/>
  <c r="AA155" i="6" s="1"/>
  <c r="Z152" i="6"/>
  <c r="Y152" i="6"/>
  <c r="E152" i="6"/>
  <c r="E155" i="6" s="1"/>
  <c r="R151" i="6"/>
  <c r="Q151" i="6"/>
  <c r="P151" i="6"/>
  <c r="O151" i="6"/>
  <c r="N151" i="6"/>
  <c r="M151" i="6"/>
  <c r="L151" i="6"/>
  <c r="K151" i="6"/>
  <c r="J151" i="6"/>
  <c r="I151" i="6"/>
  <c r="H151" i="6"/>
  <c r="H192" i="6" s="1"/>
  <c r="G151" i="6"/>
  <c r="AB150" i="6"/>
  <c r="AA150" i="6"/>
  <c r="Z150" i="6"/>
  <c r="Y150" i="6"/>
  <c r="E150" i="6"/>
  <c r="F150" i="6" s="1"/>
  <c r="AB149" i="6"/>
  <c r="AA149" i="6"/>
  <c r="Z149" i="6"/>
  <c r="Y149" i="6"/>
  <c r="E149" i="6"/>
  <c r="F149" i="6" s="1"/>
  <c r="R148" i="6"/>
  <c r="Q148" i="6"/>
  <c r="P148" i="6"/>
  <c r="O148" i="6"/>
  <c r="N148" i="6"/>
  <c r="M148" i="6"/>
  <c r="L148" i="6"/>
  <c r="K148" i="6"/>
  <c r="J148" i="6"/>
  <c r="I148" i="6"/>
  <c r="H148" i="6"/>
  <c r="G148" i="6"/>
  <c r="E148" i="6"/>
  <c r="AB147" i="6"/>
  <c r="AA147" i="6"/>
  <c r="Z147" i="6"/>
  <c r="Y147" i="6"/>
  <c r="E147" i="6"/>
  <c r="F147" i="6" s="1"/>
  <c r="AB146" i="6"/>
  <c r="AA146" i="6"/>
  <c r="Z146" i="6"/>
  <c r="Y146" i="6"/>
  <c r="E146" i="6"/>
  <c r="F146" i="6" s="1"/>
  <c r="AB145" i="6"/>
  <c r="AB148" i="6" s="1"/>
  <c r="AA145" i="6"/>
  <c r="AA148" i="6" s="1"/>
  <c r="Z145" i="6"/>
  <c r="Y145" i="6"/>
  <c r="E145" i="6"/>
  <c r="F145" i="6" s="1"/>
  <c r="F148" i="6" s="1"/>
  <c r="R143" i="6"/>
  <c r="Q143" i="6"/>
  <c r="P143" i="6"/>
  <c r="AB143" i="6" s="1"/>
  <c r="O143" i="6"/>
  <c r="N143" i="6"/>
  <c r="M143" i="6"/>
  <c r="L143" i="6"/>
  <c r="K143" i="6"/>
  <c r="J143" i="6"/>
  <c r="I143" i="6"/>
  <c r="H143" i="6"/>
  <c r="G143" i="6"/>
  <c r="R142" i="6"/>
  <c r="Q142" i="6"/>
  <c r="M142" i="6"/>
  <c r="R141" i="6"/>
  <c r="Q141" i="6"/>
  <c r="P141" i="6"/>
  <c r="AB141" i="6" s="1"/>
  <c r="O141" i="6"/>
  <c r="N141" i="6"/>
  <c r="M141" i="6"/>
  <c r="L141" i="6"/>
  <c r="Z141" i="6" s="1"/>
  <c r="K141" i="6"/>
  <c r="J141" i="6"/>
  <c r="I141" i="6"/>
  <c r="H141" i="6"/>
  <c r="G141" i="6"/>
  <c r="R140" i="6"/>
  <c r="R144" i="6" s="1"/>
  <c r="Q140" i="6"/>
  <c r="P140" i="6"/>
  <c r="O140" i="6"/>
  <c r="N140" i="6"/>
  <c r="M140" i="6"/>
  <c r="L140" i="6"/>
  <c r="K140" i="6"/>
  <c r="K144" i="6" s="1"/>
  <c r="J140" i="6"/>
  <c r="Z140" i="6" s="1"/>
  <c r="I140" i="6"/>
  <c r="I144" i="6" s="1"/>
  <c r="H140" i="6"/>
  <c r="G140" i="6"/>
  <c r="R139" i="6"/>
  <c r="Q139" i="6"/>
  <c r="P139" i="6"/>
  <c r="O139" i="6"/>
  <c r="N139" i="6"/>
  <c r="M139" i="6"/>
  <c r="L139" i="6"/>
  <c r="L142" i="6" s="1"/>
  <c r="K139" i="6"/>
  <c r="K142" i="6" s="1"/>
  <c r="J139" i="6"/>
  <c r="J142" i="6" s="1"/>
  <c r="I139" i="6"/>
  <c r="I142" i="6" s="1"/>
  <c r="H139" i="6"/>
  <c r="H142" i="6" s="1"/>
  <c r="G139" i="6"/>
  <c r="E139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R133" i="6"/>
  <c r="Q133" i="6"/>
  <c r="P133" i="6"/>
  <c r="O133" i="6"/>
  <c r="N133" i="6"/>
  <c r="M133" i="6"/>
  <c r="AA133" i="6" s="1"/>
  <c r="L133" i="6"/>
  <c r="K133" i="6"/>
  <c r="K5" i="6" s="1"/>
  <c r="Z5" i="6" s="1"/>
  <c r="J133" i="6"/>
  <c r="I133" i="6"/>
  <c r="H133" i="6"/>
  <c r="G133" i="6"/>
  <c r="AB132" i="6"/>
  <c r="AA132" i="6"/>
  <c r="Z132" i="6"/>
  <c r="Y132" i="6"/>
  <c r="F132" i="6"/>
  <c r="E132" i="6"/>
  <c r="E131" i="6"/>
  <c r="F131" i="6" s="1"/>
  <c r="F130" i="6"/>
  <c r="E130" i="6"/>
  <c r="E129" i="6"/>
  <c r="F129" i="6" s="1"/>
  <c r="F128" i="6"/>
  <c r="E128" i="6"/>
  <c r="E127" i="6"/>
  <c r="F127" i="6" s="1"/>
  <c r="F126" i="6"/>
  <c r="E126" i="6"/>
  <c r="E125" i="6"/>
  <c r="F125" i="6" s="1"/>
  <c r="F124" i="6"/>
  <c r="E124" i="6"/>
  <c r="E123" i="6"/>
  <c r="F123" i="6" s="1"/>
  <c r="F122" i="6"/>
  <c r="E122" i="6"/>
  <c r="E121" i="6"/>
  <c r="F121" i="6" s="1"/>
  <c r="AB120" i="6"/>
  <c r="AA120" i="6"/>
  <c r="Z120" i="6"/>
  <c r="Y120" i="6"/>
  <c r="F120" i="6"/>
  <c r="E120" i="6"/>
  <c r="AB119" i="6"/>
  <c r="AA119" i="6"/>
  <c r="Z119" i="6"/>
  <c r="Y119" i="6"/>
  <c r="E119" i="6"/>
  <c r="F119" i="6" s="1"/>
  <c r="AB118" i="6"/>
  <c r="AA118" i="6"/>
  <c r="Z118" i="6"/>
  <c r="Y118" i="6"/>
  <c r="F118" i="6"/>
  <c r="E118" i="6"/>
  <c r="AB117" i="6"/>
  <c r="AA117" i="6"/>
  <c r="Z117" i="6"/>
  <c r="Y117" i="6"/>
  <c r="E117" i="6"/>
  <c r="F117" i="6" s="1"/>
  <c r="AB116" i="6"/>
  <c r="AA116" i="6"/>
  <c r="Z116" i="6"/>
  <c r="Y116" i="6"/>
  <c r="F116" i="6"/>
  <c r="E116" i="6"/>
  <c r="AB115" i="6"/>
  <c r="AA115" i="6"/>
  <c r="Z115" i="6"/>
  <c r="Y115" i="6"/>
  <c r="E115" i="6"/>
  <c r="F115" i="6" s="1"/>
  <c r="AB114" i="6"/>
  <c r="AA114" i="6"/>
  <c r="Z114" i="6"/>
  <c r="Y114" i="6"/>
  <c r="F114" i="6"/>
  <c r="E114" i="6"/>
  <c r="AB113" i="6"/>
  <c r="AA113" i="6"/>
  <c r="Z113" i="6"/>
  <c r="Y113" i="6"/>
  <c r="E113" i="6"/>
  <c r="F113" i="6" s="1"/>
  <c r="AB112" i="6"/>
  <c r="AA112" i="6"/>
  <c r="Z112" i="6"/>
  <c r="Y112" i="6"/>
  <c r="F112" i="6"/>
  <c r="E112" i="6"/>
  <c r="AB111" i="6"/>
  <c r="AA111" i="6"/>
  <c r="Z111" i="6"/>
  <c r="Y111" i="6"/>
  <c r="E111" i="6"/>
  <c r="F111" i="6" s="1"/>
  <c r="AB110" i="6"/>
  <c r="AA110" i="6"/>
  <c r="Z110" i="6"/>
  <c r="Y110" i="6"/>
  <c r="F110" i="6"/>
  <c r="E110" i="6"/>
  <c r="AB109" i="6"/>
  <c r="AA109" i="6"/>
  <c r="Z109" i="6"/>
  <c r="Y109" i="6"/>
  <c r="E109" i="6"/>
  <c r="F109" i="6" s="1"/>
  <c r="AB108" i="6"/>
  <c r="AA108" i="6"/>
  <c r="Z108" i="6"/>
  <c r="Y108" i="6"/>
  <c r="F108" i="6"/>
  <c r="E108" i="6"/>
  <c r="AB107" i="6"/>
  <c r="AA107" i="6"/>
  <c r="Z107" i="6"/>
  <c r="Y107" i="6"/>
  <c r="E107" i="6"/>
  <c r="F107" i="6" s="1"/>
  <c r="AB106" i="6"/>
  <c r="AA106" i="6"/>
  <c r="Z106" i="6"/>
  <c r="Y106" i="6"/>
  <c r="F106" i="6"/>
  <c r="E106" i="6"/>
  <c r="AB105" i="6"/>
  <c r="AA105" i="6"/>
  <c r="Z105" i="6"/>
  <c r="Y105" i="6"/>
  <c r="E105" i="6"/>
  <c r="F105" i="6" s="1"/>
  <c r="AB104" i="6"/>
  <c r="AA104" i="6"/>
  <c r="Z104" i="6"/>
  <c r="Y104" i="6"/>
  <c r="F104" i="6"/>
  <c r="E104" i="6"/>
  <c r="AB103" i="6"/>
  <c r="AA103" i="6"/>
  <c r="Z103" i="6"/>
  <c r="Y103" i="6"/>
  <c r="E103" i="6"/>
  <c r="F103" i="6" s="1"/>
  <c r="AB102" i="6"/>
  <c r="AA102" i="6"/>
  <c r="Z102" i="6"/>
  <c r="Y102" i="6"/>
  <c r="F102" i="6"/>
  <c r="E102" i="6"/>
  <c r="AB101" i="6"/>
  <c r="AA101" i="6"/>
  <c r="Z101" i="6"/>
  <c r="Y101" i="6"/>
  <c r="E101" i="6"/>
  <c r="F101" i="6" s="1"/>
  <c r="AB100" i="6"/>
  <c r="AA100" i="6"/>
  <c r="Z100" i="6"/>
  <c r="Y100" i="6"/>
  <c r="F100" i="6"/>
  <c r="E100" i="6"/>
  <c r="AB99" i="6"/>
  <c r="AA99" i="6"/>
  <c r="Z99" i="6"/>
  <c r="Y99" i="6"/>
  <c r="E99" i="6"/>
  <c r="F99" i="6" s="1"/>
  <c r="AB98" i="6"/>
  <c r="AA98" i="6"/>
  <c r="Z98" i="6"/>
  <c r="Y98" i="6"/>
  <c r="F98" i="6"/>
  <c r="E98" i="6"/>
  <c r="AB97" i="6"/>
  <c r="AA97" i="6"/>
  <c r="Z97" i="6"/>
  <c r="Y97" i="6"/>
  <c r="E97" i="6"/>
  <c r="F97" i="6" s="1"/>
  <c r="AB96" i="6"/>
  <c r="AA96" i="6"/>
  <c r="Z96" i="6"/>
  <c r="Y96" i="6"/>
  <c r="F96" i="6"/>
  <c r="E96" i="6"/>
  <c r="AB95" i="6"/>
  <c r="AA95" i="6"/>
  <c r="Z95" i="6"/>
  <c r="Y95" i="6"/>
  <c r="E95" i="6"/>
  <c r="F95" i="6" s="1"/>
  <c r="AB94" i="6"/>
  <c r="AA94" i="6"/>
  <c r="Z94" i="6"/>
  <c r="Y94" i="6"/>
  <c r="F94" i="6"/>
  <c r="E94" i="6"/>
  <c r="AB93" i="6"/>
  <c r="AA93" i="6"/>
  <c r="Z93" i="6"/>
  <c r="Y93" i="6"/>
  <c r="E93" i="6"/>
  <c r="F93" i="6" s="1"/>
  <c r="R92" i="6"/>
  <c r="Q92" i="6"/>
  <c r="P92" i="6"/>
  <c r="O92" i="6"/>
  <c r="N92" i="6"/>
  <c r="M92" i="6"/>
  <c r="L92" i="6"/>
  <c r="K92" i="6"/>
  <c r="J92" i="6"/>
  <c r="Z92" i="6" s="1"/>
  <c r="I92" i="6"/>
  <c r="H92" i="6"/>
  <c r="G92" i="6"/>
  <c r="Y92" i="6" s="1"/>
  <c r="AB91" i="6"/>
  <c r="AA91" i="6"/>
  <c r="Z91" i="6"/>
  <c r="Y91" i="6"/>
  <c r="E91" i="6"/>
  <c r="F91" i="6" s="1"/>
  <c r="Y90" i="6"/>
  <c r="R90" i="6"/>
  <c r="Q90" i="6"/>
  <c r="P90" i="6"/>
  <c r="O90" i="6"/>
  <c r="N90" i="6"/>
  <c r="M90" i="6"/>
  <c r="L90" i="6"/>
  <c r="K90" i="6"/>
  <c r="J90" i="6"/>
  <c r="I90" i="6"/>
  <c r="H90" i="6"/>
  <c r="G90" i="6"/>
  <c r="AB89" i="6"/>
  <c r="AA89" i="6"/>
  <c r="Z89" i="6"/>
  <c r="Y89" i="6"/>
  <c r="E89" i="6"/>
  <c r="F89" i="6" s="1"/>
  <c r="AB88" i="6"/>
  <c r="AA88" i="6"/>
  <c r="Z88" i="6"/>
  <c r="Y88" i="6"/>
  <c r="F88" i="6"/>
  <c r="E88" i="6"/>
  <c r="AB87" i="6"/>
  <c r="AA87" i="6"/>
  <c r="Z87" i="6"/>
  <c r="Z90" i="6" s="1"/>
  <c r="Y87" i="6"/>
  <c r="E87" i="6"/>
  <c r="F87" i="6" s="1"/>
  <c r="F90" i="6" s="1"/>
  <c r="R86" i="6"/>
  <c r="Q86" i="6"/>
  <c r="P86" i="6"/>
  <c r="O86" i="6"/>
  <c r="N86" i="6"/>
  <c r="M86" i="6"/>
  <c r="L86" i="6"/>
  <c r="K86" i="6"/>
  <c r="J86" i="6"/>
  <c r="I86" i="6"/>
  <c r="H86" i="6"/>
  <c r="G86" i="6"/>
  <c r="Y86" i="6" s="1"/>
  <c r="AB85" i="6"/>
  <c r="AA85" i="6"/>
  <c r="Z85" i="6"/>
  <c r="Y85" i="6"/>
  <c r="E85" i="6"/>
  <c r="F85" i="6" s="1"/>
  <c r="Y84" i="6"/>
  <c r="R84" i="6"/>
  <c r="Q84" i="6"/>
  <c r="P84" i="6"/>
  <c r="O84" i="6"/>
  <c r="N84" i="6"/>
  <c r="M84" i="6"/>
  <c r="L84" i="6"/>
  <c r="K84" i="6"/>
  <c r="J84" i="6"/>
  <c r="I84" i="6"/>
  <c r="H84" i="6"/>
  <c r="G84" i="6"/>
  <c r="AB83" i="6"/>
  <c r="AA83" i="6"/>
  <c r="Z83" i="6"/>
  <c r="Y83" i="6"/>
  <c r="E83" i="6"/>
  <c r="F83" i="6" s="1"/>
  <c r="AB82" i="6"/>
  <c r="AA82" i="6"/>
  <c r="Z82" i="6"/>
  <c r="Y82" i="6"/>
  <c r="F82" i="6"/>
  <c r="E82" i="6"/>
  <c r="AB81" i="6"/>
  <c r="AB84" i="6" s="1"/>
  <c r="AA81" i="6"/>
  <c r="AA84" i="6" s="1"/>
  <c r="Z81" i="6"/>
  <c r="Z84" i="6" s="1"/>
  <c r="Y81" i="6"/>
  <c r="E81" i="6"/>
  <c r="F81" i="6" s="1"/>
  <c r="F84" i="6" s="1"/>
  <c r="R80" i="6"/>
  <c r="Q80" i="6"/>
  <c r="P80" i="6"/>
  <c r="O80" i="6"/>
  <c r="N80" i="6"/>
  <c r="M80" i="6"/>
  <c r="AA80" i="6" s="1"/>
  <c r="L80" i="6"/>
  <c r="K80" i="6"/>
  <c r="J80" i="6"/>
  <c r="I80" i="6"/>
  <c r="H80" i="6"/>
  <c r="G80" i="6"/>
  <c r="Y80" i="6" s="1"/>
  <c r="AB79" i="6"/>
  <c r="AA79" i="6"/>
  <c r="Z79" i="6"/>
  <c r="Y79" i="6"/>
  <c r="E79" i="6"/>
  <c r="F79" i="6" s="1"/>
  <c r="R78" i="6"/>
  <c r="Q78" i="6"/>
  <c r="P78" i="6"/>
  <c r="O78" i="6"/>
  <c r="N78" i="6"/>
  <c r="M78" i="6"/>
  <c r="L78" i="6"/>
  <c r="K78" i="6"/>
  <c r="J78" i="6"/>
  <c r="I78" i="6"/>
  <c r="H78" i="6"/>
  <c r="G78" i="6"/>
  <c r="AB77" i="6"/>
  <c r="AA77" i="6"/>
  <c r="Z77" i="6"/>
  <c r="Y77" i="6"/>
  <c r="E77" i="6"/>
  <c r="F77" i="6" s="1"/>
  <c r="AB76" i="6"/>
  <c r="AA76" i="6"/>
  <c r="Z76" i="6"/>
  <c r="Y76" i="6"/>
  <c r="F76" i="6"/>
  <c r="E76" i="6"/>
  <c r="AB75" i="6"/>
  <c r="AB78" i="6" s="1"/>
  <c r="AA75" i="6"/>
  <c r="AA78" i="6" s="1"/>
  <c r="Z75" i="6"/>
  <c r="Y75" i="6"/>
  <c r="Y78" i="6" s="1"/>
  <c r="E75" i="6"/>
  <c r="F75" i="6" s="1"/>
  <c r="F78" i="6" s="1"/>
  <c r="R74" i="6"/>
  <c r="AB74" i="6" s="1"/>
  <c r="Q74" i="6"/>
  <c r="P74" i="6"/>
  <c r="O74" i="6"/>
  <c r="N74" i="6"/>
  <c r="M74" i="6"/>
  <c r="AA74" i="6" s="1"/>
  <c r="L74" i="6"/>
  <c r="K74" i="6"/>
  <c r="J74" i="6"/>
  <c r="I74" i="6"/>
  <c r="H74" i="6"/>
  <c r="G74" i="6"/>
  <c r="Y74" i="6" s="1"/>
  <c r="AB73" i="6"/>
  <c r="AA73" i="6"/>
  <c r="Z73" i="6"/>
  <c r="Y73" i="6"/>
  <c r="E73" i="6"/>
  <c r="F73" i="6" s="1"/>
  <c r="R72" i="6"/>
  <c r="Q72" i="6"/>
  <c r="P72" i="6"/>
  <c r="O72" i="6"/>
  <c r="N72" i="6"/>
  <c r="M72" i="6"/>
  <c r="L72" i="6"/>
  <c r="K72" i="6"/>
  <c r="J72" i="6"/>
  <c r="I72" i="6"/>
  <c r="H72" i="6"/>
  <c r="G72" i="6"/>
  <c r="AB71" i="6"/>
  <c r="AA71" i="6"/>
  <c r="Z71" i="6"/>
  <c r="Y71" i="6"/>
  <c r="E71" i="6"/>
  <c r="F71" i="6" s="1"/>
  <c r="AB70" i="6"/>
  <c r="AA70" i="6"/>
  <c r="Z70" i="6"/>
  <c r="Y70" i="6"/>
  <c r="F70" i="6"/>
  <c r="E70" i="6"/>
  <c r="AB69" i="6"/>
  <c r="AB72" i="6" s="1"/>
  <c r="AA69" i="6"/>
  <c r="AA72" i="6" s="1"/>
  <c r="Z69" i="6"/>
  <c r="Z72" i="6" s="1"/>
  <c r="Y69" i="6"/>
  <c r="E69" i="6"/>
  <c r="F69" i="6" s="1"/>
  <c r="F72" i="6" s="1"/>
  <c r="R68" i="6"/>
  <c r="Q68" i="6"/>
  <c r="Q138" i="6" s="1"/>
  <c r="P68" i="6"/>
  <c r="O68" i="6"/>
  <c r="N68" i="6"/>
  <c r="M68" i="6"/>
  <c r="L68" i="6"/>
  <c r="K68" i="6"/>
  <c r="J68" i="6"/>
  <c r="I68" i="6"/>
  <c r="I138" i="6" s="1"/>
  <c r="H68" i="6"/>
  <c r="G68" i="6"/>
  <c r="AB67" i="6"/>
  <c r="AA67" i="6"/>
  <c r="Z67" i="6"/>
  <c r="Y67" i="6"/>
  <c r="E67" i="6"/>
  <c r="F67" i="6" s="1"/>
  <c r="AB66" i="6"/>
  <c r="R66" i="6"/>
  <c r="Q66" i="6"/>
  <c r="P66" i="6"/>
  <c r="O66" i="6"/>
  <c r="N66" i="6"/>
  <c r="M66" i="6"/>
  <c r="L66" i="6"/>
  <c r="K66" i="6"/>
  <c r="J66" i="6"/>
  <c r="I66" i="6"/>
  <c r="H66" i="6"/>
  <c r="G66" i="6"/>
  <c r="AB65" i="6"/>
  <c r="AA65" i="6"/>
  <c r="Z65" i="6"/>
  <c r="Y65" i="6"/>
  <c r="E65" i="6"/>
  <c r="F65" i="6" s="1"/>
  <c r="AB64" i="6"/>
  <c r="AA64" i="6"/>
  <c r="Z64" i="6"/>
  <c r="Y64" i="6"/>
  <c r="F64" i="6"/>
  <c r="E64" i="6"/>
  <c r="AB63" i="6"/>
  <c r="AA63" i="6"/>
  <c r="AA66" i="6" s="1"/>
  <c r="Z63" i="6"/>
  <c r="Z66" i="6" s="1"/>
  <c r="Y63" i="6"/>
  <c r="Y66" i="6" s="1"/>
  <c r="E63" i="6"/>
  <c r="F63" i="6" s="1"/>
  <c r="F66" i="6" s="1"/>
  <c r="R61" i="6"/>
  <c r="Q61" i="6"/>
  <c r="P61" i="6"/>
  <c r="O61" i="6"/>
  <c r="N61" i="6"/>
  <c r="M61" i="6"/>
  <c r="L61" i="6"/>
  <c r="K61" i="6"/>
  <c r="Z61" i="6" s="1"/>
  <c r="J61" i="6"/>
  <c r="I61" i="6"/>
  <c r="H61" i="6"/>
  <c r="G61" i="6"/>
  <c r="N60" i="6"/>
  <c r="K60" i="6"/>
  <c r="R59" i="6"/>
  <c r="Q59" i="6"/>
  <c r="P59" i="6"/>
  <c r="O59" i="6"/>
  <c r="N59" i="6"/>
  <c r="M59" i="6"/>
  <c r="AA59" i="6" s="1"/>
  <c r="L59" i="6"/>
  <c r="K59" i="6"/>
  <c r="J59" i="6"/>
  <c r="I59" i="6"/>
  <c r="H59" i="6"/>
  <c r="G59" i="6"/>
  <c r="R58" i="6"/>
  <c r="R62" i="6" s="1"/>
  <c r="Q58" i="6"/>
  <c r="P58" i="6"/>
  <c r="O58" i="6"/>
  <c r="O62" i="6" s="1"/>
  <c r="N58" i="6"/>
  <c r="M58" i="6"/>
  <c r="L58" i="6"/>
  <c r="K58" i="6"/>
  <c r="K62" i="6" s="1"/>
  <c r="J58" i="6"/>
  <c r="I58" i="6"/>
  <c r="H58" i="6"/>
  <c r="G58" i="6"/>
  <c r="G62" i="6" s="1"/>
  <c r="R57" i="6"/>
  <c r="R60" i="6" s="1"/>
  <c r="Q57" i="6"/>
  <c r="Q60" i="6" s="1"/>
  <c r="P57" i="6"/>
  <c r="O57" i="6"/>
  <c r="N57" i="6"/>
  <c r="M57" i="6"/>
  <c r="M12" i="6" s="1"/>
  <c r="L57" i="6"/>
  <c r="L60" i="6" s="1"/>
  <c r="K57" i="6"/>
  <c r="J57" i="6"/>
  <c r="J60" i="6" s="1"/>
  <c r="I57" i="6"/>
  <c r="I60" i="6" s="1"/>
  <c r="H57" i="6"/>
  <c r="G57" i="6"/>
  <c r="R55" i="6"/>
  <c r="Q55" i="6"/>
  <c r="P55" i="6"/>
  <c r="M55" i="6"/>
  <c r="L55" i="6"/>
  <c r="K55" i="6"/>
  <c r="J55" i="6"/>
  <c r="I55" i="6"/>
  <c r="H55" i="6"/>
  <c r="AB54" i="6"/>
  <c r="AA54" i="6"/>
  <c r="Z54" i="6"/>
  <c r="Y54" i="6"/>
  <c r="R54" i="6"/>
  <c r="Q54" i="6"/>
  <c r="P54" i="6"/>
  <c r="O54" i="6"/>
  <c r="N54" i="6"/>
  <c r="M54" i="6"/>
  <c r="L54" i="6"/>
  <c r="K54" i="6"/>
  <c r="J54" i="6"/>
  <c r="I54" i="6"/>
  <c r="H54" i="6"/>
  <c r="G54" i="6"/>
  <c r="E54" i="6"/>
  <c r="AB53" i="6"/>
  <c r="AA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R52" i="6"/>
  <c r="Q52" i="6"/>
  <c r="P52" i="6"/>
  <c r="O52" i="6"/>
  <c r="N52" i="6"/>
  <c r="M52" i="6"/>
  <c r="L52" i="6"/>
  <c r="K52" i="6"/>
  <c r="J52" i="6"/>
  <c r="I52" i="6"/>
  <c r="H52" i="6"/>
  <c r="G52" i="6"/>
  <c r="R51" i="6"/>
  <c r="Q51" i="6"/>
  <c r="P51" i="6"/>
  <c r="O51" i="6"/>
  <c r="N51" i="6"/>
  <c r="M51" i="6"/>
  <c r="L51" i="6"/>
  <c r="K51" i="6"/>
  <c r="J51" i="6"/>
  <c r="I51" i="6"/>
  <c r="H51" i="6"/>
  <c r="G51" i="6"/>
  <c r="R50" i="6"/>
  <c r="Q50" i="6"/>
  <c r="P50" i="6"/>
  <c r="O50" i="6"/>
  <c r="N50" i="6"/>
  <c r="M50" i="6"/>
  <c r="L50" i="6"/>
  <c r="K50" i="6"/>
  <c r="J50" i="6"/>
  <c r="I50" i="6"/>
  <c r="H50" i="6"/>
  <c r="G50" i="6"/>
  <c r="R49" i="6"/>
  <c r="Q49" i="6"/>
  <c r="P49" i="6"/>
  <c r="P48" i="6" s="1"/>
  <c r="O49" i="6"/>
  <c r="O48" i="6" s="1"/>
  <c r="N49" i="6"/>
  <c r="N48" i="6" s="1"/>
  <c r="M49" i="6"/>
  <c r="M48" i="6" s="1"/>
  <c r="L49" i="6"/>
  <c r="K49" i="6"/>
  <c r="J49" i="6"/>
  <c r="I49" i="6"/>
  <c r="H49" i="6"/>
  <c r="H48" i="6" s="1"/>
  <c r="G49" i="6"/>
  <c r="G48" i="6" s="1"/>
  <c r="R48" i="6"/>
  <c r="Q48" i="6"/>
  <c r="J48" i="6"/>
  <c r="I48" i="6"/>
  <c r="R47" i="6"/>
  <c r="Q47" i="6"/>
  <c r="P47" i="6"/>
  <c r="O47" i="6"/>
  <c r="N47" i="6"/>
  <c r="M47" i="6"/>
  <c r="L47" i="6"/>
  <c r="K47" i="6"/>
  <c r="J47" i="6"/>
  <c r="I47" i="6"/>
  <c r="H47" i="6"/>
  <c r="G47" i="6"/>
  <c r="R46" i="6"/>
  <c r="Q46" i="6"/>
  <c r="N46" i="6"/>
  <c r="L46" i="6"/>
  <c r="K46" i="6"/>
  <c r="J46" i="6"/>
  <c r="I46" i="6"/>
  <c r="Z45" i="6"/>
  <c r="Y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AB44" i="6"/>
  <c r="R44" i="6"/>
  <c r="Q44" i="6"/>
  <c r="P44" i="6"/>
  <c r="O44" i="6"/>
  <c r="N44" i="6"/>
  <c r="M44" i="6"/>
  <c r="L44" i="6"/>
  <c r="K44" i="6"/>
  <c r="J44" i="6"/>
  <c r="I44" i="6"/>
  <c r="H44" i="6"/>
  <c r="G44" i="6"/>
  <c r="R43" i="6"/>
  <c r="Q43" i="6"/>
  <c r="P43" i="6"/>
  <c r="O43" i="6"/>
  <c r="N43" i="6"/>
  <c r="M43" i="6"/>
  <c r="L43" i="6"/>
  <c r="K43" i="6"/>
  <c r="J43" i="6"/>
  <c r="I43" i="6"/>
  <c r="H43" i="6"/>
  <c r="G43" i="6"/>
  <c r="R42" i="6"/>
  <c r="Q42" i="6"/>
  <c r="P42" i="6"/>
  <c r="O42" i="6"/>
  <c r="N42" i="6"/>
  <c r="N40" i="6" s="1"/>
  <c r="M42" i="6"/>
  <c r="L42" i="6"/>
  <c r="K42" i="6"/>
  <c r="J42" i="6"/>
  <c r="I42" i="6"/>
  <c r="H42" i="6"/>
  <c r="G42" i="6"/>
  <c r="R41" i="6"/>
  <c r="R40" i="6" s="1"/>
  <c r="Q41" i="6"/>
  <c r="P41" i="6"/>
  <c r="P40" i="6" s="1"/>
  <c r="O41" i="6"/>
  <c r="N41" i="6"/>
  <c r="M41" i="6"/>
  <c r="L41" i="6"/>
  <c r="K41" i="6"/>
  <c r="K40" i="6" s="1"/>
  <c r="J41" i="6"/>
  <c r="J40" i="6" s="1"/>
  <c r="I41" i="6"/>
  <c r="H41" i="6"/>
  <c r="H40" i="6" s="1"/>
  <c r="G41" i="6"/>
  <c r="Q40" i="6"/>
  <c r="M40" i="6"/>
  <c r="I40" i="6"/>
  <c r="R39" i="6"/>
  <c r="Q39" i="6"/>
  <c r="P39" i="6"/>
  <c r="O39" i="6"/>
  <c r="N39" i="6"/>
  <c r="M39" i="6"/>
  <c r="L39" i="6"/>
  <c r="K39" i="6"/>
  <c r="J39" i="6"/>
  <c r="I39" i="6"/>
  <c r="H39" i="6"/>
  <c r="G39" i="6"/>
  <c r="R32" i="6"/>
  <c r="Q32" i="6"/>
  <c r="P32" i="6"/>
  <c r="O32" i="6"/>
  <c r="N32" i="6"/>
  <c r="M32" i="6"/>
  <c r="L32" i="6"/>
  <c r="K32" i="6"/>
  <c r="J32" i="6"/>
  <c r="I32" i="6"/>
  <c r="H32" i="6"/>
  <c r="G32" i="6"/>
  <c r="R30" i="6"/>
  <c r="Q30" i="6"/>
  <c r="P30" i="6"/>
  <c r="O30" i="6"/>
  <c r="N30" i="6"/>
  <c r="M30" i="6"/>
  <c r="L30" i="6"/>
  <c r="K30" i="6"/>
  <c r="J30" i="6"/>
  <c r="I30" i="6"/>
  <c r="H30" i="6"/>
  <c r="G30" i="6"/>
  <c r="AB29" i="6"/>
  <c r="Y29" i="6"/>
  <c r="R29" i="6"/>
  <c r="Q29" i="6"/>
  <c r="P29" i="6"/>
  <c r="O29" i="6"/>
  <c r="N29" i="6"/>
  <c r="M29" i="6"/>
  <c r="L29" i="6"/>
  <c r="K29" i="6"/>
  <c r="J29" i="6"/>
  <c r="I29" i="6"/>
  <c r="H29" i="6"/>
  <c r="G29" i="6"/>
  <c r="R28" i="6"/>
  <c r="Q28" i="6"/>
  <c r="P28" i="6"/>
  <c r="O28" i="6"/>
  <c r="N28" i="6"/>
  <c r="M28" i="6"/>
  <c r="L28" i="6"/>
  <c r="K28" i="6"/>
  <c r="J28" i="6"/>
  <c r="I28" i="6"/>
  <c r="H28" i="6"/>
  <c r="G28" i="6"/>
  <c r="Y27" i="6"/>
  <c r="R27" i="6"/>
  <c r="Q27" i="6"/>
  <c r="P27" i="6"/>
  <c r="O27" i="6"/>
  <c r="N27" i="6"/>
  <c r="M27" i="6"/>
  <c r="L27" i="6"/>
  <c r="K27" i="6"/>
  <c r="J27" i="6"/>
  <c r="I27" i="6"/>
  <c r="H27" i="6"/>
  <c r="G27" i="6"/>
  <c r="R26" i="6"/>
  <c r="Q26" i="6"/>
  <c r="P26" i="6"/>
  <c r="O26" i="6"/>
  <c r="N26" i="6"/>
  <c r="M26" i="6"/>
  <c r="L26" i="6"/>
  <c r="K26" i="6"/>
  <c r="J26" i="6"/>
  <c r="I26" i="6"/>
  <c r="H26" i="6"/>
  <c r="G26" i="6"/>
  <c r="AB25" i="6"/>
  <c r="AA25" i="6"/>
  <c r="Z25" i="6"/>
  <c r="Y25" i="6"/>
  <c r="F25" i="6"/>
  <c r="E25" i="6"/>
  <c r="AB24" i="6"/>
  <c r="AB27" i="6" s="1"/>
  <c r="AA24" i="6"/>
  <c r="AA42" i="6" s="1"/>
  <c r="Z24" i="6"/>
  <c r="Z42" i="6" s="1"/>
  <c r="Y24" i="6"/>
  <c r="Y42" i="6" s="1"/>
  <c r="E24" i="6"/>
  <c r="E42" i="6" s="1"/>
  <c r="AB23" i="6"/>
  <c r="Z23" i="6"/>
  <c r="Y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R22" i="6"/>
  <c r="Q22" i="6"/>
  <c r="P22" i="6"/>
  <c r="O22" i="6"/>
  <c r="N22" i="6"/>
  <c r="M22" i="6"/>
  <c r="L22" i="6"/>
  <c r="K22" i="6"/>
  <c r="J22" i="6"/>
  <c r="I22" i="6"/>
  <c r="H22" i="6"/>
  <c r="G22" i="6"/>
  <c r="AB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R20" i="6"/>
  <c r="Q20" i="6"/>
  <c r="P20" i="6"/>
  <c r="O20" i="6"/>
  <c r="N20" i="6"/>
  <c r="M20" i="6"/>
  <c r="L20" i="6"/>
  <c r="K20" i="6"/>
  <c r="J20" i="6"/>
  <c r="I20" i="6"/>
  <c r="H20" i="6"/>
  <c r="G20" i="6"/>
  <c r="AB19" i="6"/>
  <c r="AA19" i="6"/>
  <c r="Z19" i="6"/>
  <c r="Y19" i="6"/>
  <c r="F19" i="6"/>
  <c r="AB18" i="6"/>
  <c r="AB20" i="6" s="1"/>
  <c r="AA18" i="6"/>
  <c r="AA20" i="6" s="1"/>
  <c r="Z18" i="6"/>
  <c r="Z20" i="6" s="1"/>
  <c r="Y18" i="6"/>
  <c r="Y20" i="6" s="1"/>
  <c r="F18" i="6"/>
  <c r="F20" i="6" s="1"/>
  <c r="AB17" i="6"/>
  <c r="AA17" i="6"/>
  <c r="Z17" i="6"/>
  <c r="Y17" i="6"/>
  <c r="F17" i="6"/>
  <c r="AB16" i="6"/>
  <c r="AB22" i="6" s="1"/>
  <c r="AA16" i="6"/>
  <c r="AA22" i="6" s="1"/>
  <c r="Z16" i="6"/>
  <c r="Z22" i="6" s="1"/>
  <c r="Y16" i="6"/>
  <c r="Y22" i="6" s="1"/>
  <c r="F16" i="6"/>
  <c r="F163" i="6" s="1"/>
  <c r="AB15" i="6"/>
  <c r="AA15" i="6"/>
  <c r="Z15" i="6"/>
  <c r="Y15" i="6"/>
  <c r="F15" i="6"/>
  <c r="F162" i="6" s="1"/>
  <c r="AB14" i="6"/>
  <c r="AA14" i="6"/>
  <c r="AA21" i="6" s="1"/>
  <c r="Z14" i="6"/>
  <c r="Z21" i="6" s="1"/>
  <c r="Y14" i="6"/>
  <c r="Y21" i="6" s="1"/>
  <c r="F14" i="6"/>
  <c r="AB13" i="6"/>
  <c r="AA13" i="6"/>
  <c r="Z13" i="6"/>
  <c r="Y13" i="6"/>
  <c r="F13" i="6"/>
  <c r="Q12" i="6"/>
  <c r="Q35" i="6" s="1"/>
  <c r="L12" i="6"/>
  <c r="L35" i="6" s="1"/>
  <c r="I12" i="6"/>
  <c r="I35" i="6" s="1"/>
  <c r="AA11" i="6"/>
  <c r="R10" i="6"/>
  <c r="Q10" i="6"/>
  <c r="P10" i="6"/>
  <c r="O10" i="6"/>
  <c r="N10" i="6"/>
  <c r="M10" i="6"/>
  <c r="AA10" i="6" s="1"/>
  <c r="L10" i="6"/>
  <c r="K10" i="6"/>
  <c r="J10" i="6"/>
  <c r="Z10" i="6" s="1"/>
  <c r="I10" i="6"/>
  <c r="H10" i="6"/>
  <c r="G10" i="6"/>
  <c r="R9" i="6"/>
  <c r="Q9" i="6"/>
  <c r="P9" i="6"/>
  <c r="O9" i="6"/>
  <c r="N9" i="6"/>
  <c r="M9" i="6"/>
  <c r="L9" i="6"/>
  <c r="K9" i="6"/>
  <c r="J9" i="6"/>
  <c r="I9" i="6"/>
  <c r="H9" i="6"/>
  <c r="G9" i="6"/>
  <c r="Y9" i="6" s="1"/>
  <c r="E9" i="6"/>
  <c r="F9" i="6" s="1"/>
  <c r="Q7" i="6"/>
  <c r="P7" i="6"/>
  <c r="O7" i="6"/>
  <c r="N7" i="6"/>
  <c r="M7" i="6"/>
  <c r="L7" i="6"/>
  <c r="K7" i="6"/>
  <c r="I7" i="6"/>
  <c r="H7" i="6"/>
  <c r="G7" i="6"/>
  <c r="R6" i="6"/>
  <c r="Q6" i="6"/>
  <c r="P6" i="6"/>
  <c r="M6" i="6"/>
  <c r="L6" i="6"/>
  <c r="K6" i="6"/>
  <c r="J6" i="6"/>
  <c r="I6" i="6"/>
  <c r="H6" i="6"/>
  <c r="R5" i="6"/>
  <c r="Q5" i="6"/>
  <c r="P5" i="6"/>
  <c r="O5" i="6"/>
  <c r="N5" i="6"/>
  <c r="M5" i="6"/>
  <c r="AA5" i="6" s="1"/>
  <c r="L5" i="6"/>
  <c r="J5" i="6"/>
  <c r="I5" i="6"/>
  <c r="H5" i="6"/>
  <c r="G5" i="6"/>
  <c r="R4" i="6"/>
  <c r="Q4" i="6"/>
  <c r="P4" i="6"/>
  <c r="O4" i="6"/>
  <c r="N4" i="6"/>
  <c r="M4" i="6"/>
  <c r="L4" i="6"/>
  <c r="K4" i="6"/>
  <c r="J4" i="6"/>
  <c r="Z4" i="6" s="1"/>
  <c r="I4" i="6"/>
  <c r="H4" i="6"/>
  <c r="G4" i="6"/>
  <c r="R3" i="6"/>
  <c r="Q3" i="6"/>
  <c r="P3" i="6"/>
  <c r="O3" i="6"/>
  <c r="N3" i="6"/>
  <c r="M3" i="6"/>
  <c r="AA3" i="6" s="1"/>
  <c r="L3" i="6"/>
  <c r="K3" i="6"/>
  <c r="J3" i="6"/>
  <c r="I3" i="6"/>
  <c r="H3" i="6"/>
  <c r="G3" i="6"/>
  <c r="Y3" i="6" s="1"/>
  <c r="R2" i="6"/>
  <c r="R8" i="6" s="1"/>
  <c r="Q2" i="6"/>
  <c r="R37" i="6" s="1"/>
  <c r="P2" i="6"/>
  <c r="O2" i="6"/>
  <c r="P37" i="6" s="1"/>
  <c r="N2" i="6"/>
  <c r="M2" i="6"/>
  <c r="L2" i="6"/>
  <c r="K2" i="6"/>
  <c r="L37" i="6" s="1"/>
  <c r="J2" i="6"/>
  <c r="Z2" i="6" s="1"/>
  <c r="I2" i="6"/>
  <c r="J37" i="6" s="1"/>
  <c r="H2" i="6"/>
  <c r="G2" i="6"/>
  <c r="H37" i="6" s="1"/>
  <c r="F197" i="5"/>
  <c r="R196" i="5"/>
  <c r="Q196" i="5"/>
  <c r="P196" i="5"/>
  <c r="P7" i="5" s="1"/>
  <c r="O196" i="5"/>
  <c r="N196" i="5"/>
  <c r="M196" i="5"/>
  <c r="L196" i="5"/>
  <c r="K196" i="5"/>
  <c r="J196" i="5"/>
  <c r="I196" i="5"/>
  <c r="H196" i="5"/>
  <c r="H7" i="5" s="1"/>
  <c r="G196" i="5"/>
  <c r="F196" i="5"/>
  <c r="AB195" i="5"/>
  <c r="AA195" i="5"/>
  <c r="Z195" i="5"/>
  <c r="Y195" i="5"/>
  <c r="F195" i="5"/>
  <c r="E195" i="5"/>
  <c r="AB194" i="5"/>
  <c r="AA194" i="5"/>
  <c r="Z194" i="5"/>
  <c r="Y194" i="5"/>
  <c r="F194" i="5"/>
  <c r="E194" i="5"/>
  <c r="AB193" i="5"/>
  <c r="AA193" i="5"/>
  <c r="Z193" i="5"/>
  <c r="Y193" i="5"/>
  <c r="F193" i="5"/>
  <c r="E193" i="5"/>
  <c r="AB192" i="5"/>
  <c r="AA192" i="5"/>
  <c r="Z192" i="5"/>
  <c r="Y192" i="5"/>
  <c r="F192" i="5"/>
  <c r="E192" i="5"/>
  <c r="AB191" i="5"/>
  <c r="AA191" i="5"/>
  <c r="Z191" i="5"/>
  <c r="Y191" i="5"/>
  <c r="F191" i="5"/>
  <c r="E191" i="5"/>
  <c r="AB190" i="5"/>
  <c r="AA190" i="5"/>
  <c r="Z190" i="5"/>
  <c r="Y190" i="5"/>
  <c r="F190" i="5"/>
  <c r="E190" i="5"/>
  <c r="AB189" i="5"/>
  <c r="AA189" i="5"/>
  <c r="Z189" i="5"/>
  <c r="Y189" i="5"/>
  <c r="F189" i="5"/>
  <c r="E189" i="5"/>
  <c r="AB188" i="5"/>
  <c r="AA188" i="5"/>
  <c r="Z188" i="5"/>
  <c r="Y188" i="5"/>
  <c r="F188" i="5"/>
  <c r="E188" i="5"/>
  <c r="AB187" i="5"/>
  <c r="AA187" i="5"/>
  <c r="Z187" i="5"/>
  <c r="Y187" i="5"/>
  <c r="F187" i="5"/>
  <c r="E187" i="5"/>
  <c r="AB186" i="5"/>
  <c r="AA186" i="5"/>
  <c r="Z186" i="5"/>
  <c r="Y186" i="5"/>
  <c r="F186" i="5"/>
  <c r="E186" i="5"/>
  <c r="AB185" i="5"/>
  <c r="AA185" i="5"/>
  <c r="Z185" i="5"/>
  <c r="Y185" i="5"/>
  <c r="F185" i="5"/>
  <c r="E185" i="5"/>
  <c r="AB184" i="5"/>
  <c r="AA184" i="5"/>
  <c r="Z184" i="5"/>
  <c r="Y184" i="5"/>
  <c r="F184" i="5"/>
  <c r="E184" i="5"/>
  <c r="AB183" i="5"/>
  <c r="AA183" i="5"/>
  <c r="Z183" i="5"/>
  <c r="Y183" i="5"/>
  <c r="F183" i="5"/>
  <c r="E183" i="5"/>
  <c r="R182" i="5"/>
  <c r="Q182" i="5"/>
  <c r="AB182" i="5" s="1"/>
  <c r="P182" i="5"/>
  <c r="O182" i="5"/>
  <c r="N182" i="5"/>
  <c r="M182" i="5"/>
  <c r="AA182" i="5" s="1"/>
  <c r="L182" i="5"/>
  <c r="K182" i="5"/>
  <c r="K197" i="5" s="1"/>
  <c r="J182" i="5"/>
  <c r="I182" i="5"/>
  <c r="H182" i="5"/>
  <c r="G182" i="5"/>
  <c r="F182" i="5"/>
  <c r="AB181" i="5"/>
  <c r="AA181" i="5"/>
  <c r="Z181" i="5"/>
  <c r="Y181" i="5"/>
  <c r="F181" i="5"/>
  <c r="E181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E180" i="5"/>
  <c r="AB179" i="5"/>
  <c r="AA179" i="5"/>
  <c r="Z179" i="5"/>
  <c r="Y179" i="5"/>
  <c r="F179" i="5"/>
  <c r="E179" i="5"/>
  <c r="AB178" i="5"/>
  <c r="AA178" i="5"/>
  <c r="Z178" i="5"/>
  <c r="Y178" i="5"/>
  <c r="F178" i="5"/>
  <c r="E178" i="5"/>
  <c r="AB177" i="5"/>
  <c r="AB180" i="5" s="1"/>
  <c r="AA177" i="5"/>
  <c r="AA180" i="5" s="1"/>
  <c r="Z177" i="5"/>
  <c r="Z180" i="5" s="1"/>
  <c r="Y177" i="5"/>
  <c r="Y180" i="5" s="1"/>
  <c r="F177" i="5"/>
  <c r="F180" i="5" s="1"/>
  <c r="E177" i="5"/>
  <c r="R176" i="5"/>
  <c r="R197" i="5" s="1"/>
  <c r="Q176" i="5"/>
  <c r="P176" i="5"/>
  <c r="P197" i="5" s="1"/>
  <c r="O176" i="5"/>
  <c r="N176" i="5"/>
  <c r="N197" i="5" s="1"/>
  <c r="M176" i="5"/>
  <c r="M197" i="5" s="1"/>
  <c r="L176" i="5"/>
  <c r="K176" i="5"/>
  <c r="J176" i="5"/>
  <c r="J197" i="5" s="1"/>
  <c r="I176" i="5"/>
  <c r="H176" i="5"/>
  <c r="H197" i="5" s="1"/>
  <c r="G176" i="5"/>
  <c r="F176" i="5"/>
  <c r="AB175" i="5"/>
  <c r="AA175" i="5"/>
  <c r="Z175" i="5"/>
  <c r="Y175" i="5"/>
  <c r="F175" i="5"/>
  <c r="E175" i="5"/>
  <c r="AB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AB173" i="5"/>
  <c r="AA173" i="5"/>
  <c r="Z173" i="5"/>
  <c r="Y173" i="5"/>
  <c r="F173" i="5"/>
  <c r="E173" i="5"/>
  <c r="AB172" i="5"/>
  <c r="AA172" i="5"/>
  <c r="Z172" i="5"/>
  <c r="Y172" i="5"/>
  <c r="F172" i="5"/>
  <c r="E172" i="5"/>
  <c r="AB171" i="5"/>
  <c r="AA171" i="5"/>
  <c r="AA174" i="5" s="1"/>
  <c r="Z171" i="5"/>
  <c r="Z174" i="5" s="1"/>
  <c r="Y171" i="5"/>
  <c r="Y174" i="5" s="1"/>
  <c r="F171" i="5"/>
  <c r="F174" i="5" s="1"/>
  <c r="E171" i="5"/>
  <c r="E174" i="5" s="1"/>
  <c r="F170" i="5"/>
  <c r="R169" i="5"/>
  <c r="Q169" i="5"/>
  <c r="P169" i="5"/>
  <c r="O169" i="5"/>
  <c r="N169" i="5"/>
  <c r="M169" i="5"/>
  <c r="L169" i="5"/>
  <c r="K169" i="5"/>
  <c r="K4" i="5" s="1"/>
  <c r="J169" i="5"/>
  <c r="I169" i="5"/>
  <c r="H169" i="5"/>
  <c r="G169" i="5"/>
  <c r="F169" i="5"/>
  <c r="J168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R166" i="5"/>
  <c r="Q166" i="5"/>
  <c r="P166" i="5"/>
  <c r="P170" i="5" s="1"/>
  <c r="O166" i="5"/>
  <c r="O170" i="5" s="1"/>
  <c r="N166" i="5"/>
  <c r="N170" i="5" s="1"/>
  <c r="M166" i="5"/>
  <c r="L166" i="5"/>
  <c r="K166" i="5"/>
  <c r="J166" i="5"/>
  <c r="I166" i="5"/>
  <c r="I170" i="5" s="1"/>
  <c r="H166" i="5"/>
  <c r="H170" i="5" s="1"/>
  <c r="G166" i="5"/>
  <c r="G170" i="5" s="1"/>
  <c r="F166" i="5"/>
  <c r="R165" i="5"/>
  <c r="R168" i="5" s="1"/>
  <c r="Q165" i="5"/>
  <c r="Q168" i="5" s="1"/>
  <c r="P165" i="5"/>
  <c r="P168" i="5" s="1"/>
  <c r="O165" i="5"/>
  <c r="N165" i="5"/>
  <c r="N168" i="5" s="1"/>
  <c r="M165" i="5"/>
  <c r="L165" i="5"/>
  <c r="Z165" i="5" s="1"/>
  <c r="Z168" i="5" s="1"/>
  <c r="K165" i="5"/>
  <c r="K168" i="5" s="1"/>
  <c r="J165" i="5"/>
  <c r="I165" i="5"/>
  <c r="I168" i="5" s="1"/>
  <c r="H165" i="5"/>
  <c r="G165" i="5"/>
  <c r="F165" i="5"/>
  <c r="F168" i="5" s="1"/>
  <c r="F164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R156" i="5"/>
  <c r="Q156" i="5"/>
  <c r="Q6" i="5" s="1"/>
  <c r="P156" i="5"/>
  <c r="O156" i="5"/>
  <c r="N156" i="5"/>
  <c r="M156" i="5"/>
  <c r="L156" i="5"/>
  <c r="K156" i="5"/>
  <c r="J156" i="5"/>
  <c r="I156" i="5"/>
  <c r="I6" i="5" s="1"/>
  <c r="H156" i="5"/>
  <c r="G156" i="5"/>
  <c r="F156" i="5"/>
  <c r="AB155" i="5"/>
  <c r="AA155" i="5"/>
  <c r="Z155" i="5"/>
  <c r="Y155" i="5"/>
  <c r="F155" i="5"/>
  <c r="E155" i="5"/>
  <c r="AB154" i="5"/>
  <c r="AA154" i="5"/>
  <c r="Z154" i="5"/>
  <c r="Y154" i="5"/>
  <c r="F154" i="5"/>
  <c r="E154" i="5"/>
  <c r="AB153" i="5"/>
  <c r="AA153" i="5"/>
  <c r="Z153" i="5"/>
  <c r="Y153" i="5"/>
  <c r="F153" i="5"/>
  <c r="E153" i="5"/>
  <c r="AB152" i="5"/>
  <c r="AA152" i="5"/>
  <c r="Z152" i="5"/>
  <c r="Y152" i="5"/>
  <c r="F152" i="5"/>
  <c r="E152" i="5"/>
  <c r="AB151" i="5"/>
  <c r="AA151" i="5"/>
  <c r="Z151" i="5"/>
  <c r="Y151" i="5"/>
  <c r="F151" i="5"/>
  <c r="E151" i="5"/>
  <c r="AB150" i="5"/>
  <c r="AA150" i="5"/>
  <c r="Z150" i="5"/>
  <c r="Y150" i="5"/>
  <c r="F150" i="5"/>
  <c r="E150" i="5"/>
  <c r="AB149" i="5"/>
  <c r="AA149" i="5"/>
  <c r="Z149" i="5"/>
  <c r="Y149" i="5"/>
  <c r="F149" i="5"/>
  <c r="E149" i="5"/>
  <c r="AB148" i="5"/>
  <c r="AA148" i="5"/>
  <c r="Z148" i="5"/>
  <c r="Y148" i="5"/>
  <c r="F148" i="5"/>
  <c r="E148" i="5"/>
  <c r="AB147" i="5"/>
  <c r="AA147" i="5"/>
  <c r="Z147" i="5"/>
  <c r="Y147" i="5"/>
  <c r="F147" i="5"/>
  <c r="E147" i="5"/>
  <c r="AB146" i="5"/>
  <c r="AA146" i="5"/>
  <c r="Z146" i="5"/>
  <c r="Y146" i="5"/>
  <c r="F146" i="5"/>
  <c r="E146" i="5"/>
  <c r="AB145" i="5"/>
  <c r="AA145" i="5"/>
  <c r="Z145" i="5"/>
  <c r="Y145" i="5"/>
  <c r="F145" i="5"/>
  <c r="E145" i="5"/>
  <c r="AB144" i="5"/>
  <c r="AA144" i="5"/>
  <c r="Z144" i="5"/>
  <c r="Y144" i="5"/>
  <c r="F144" i="5"/>
  <c r="E144" i="5"/>
  <c r="AB143" i="5"/>
  <c r="AA143" i="5"/>
  <c r="Z143" i="5"/>
  <c r="Y143" i="5"/>
  <c r="F143" i="5"/>
  <c r="E143" i="5"/>
  <c r="AB142" i="5"/>
  <c r="AA142" i="5"/>
  <c r="Z142" i="5"/>
  <c r="Y142" i="5"/>
  <c r="F142" i="5"/>
  <c r="E142" i="5"/>
  <c r="AB141" i="5"/>
  <c r="AA141" i="5"/>
  <c r="Z141" i="5"/>
  <c r="Y141" i="5"/>
  <c r="F141" i="5"/>
  <c r="E141" i="5"/>
  <c r="AB140" i="5"/>
  <c r="AA140" i="5"/>
  <c r="Z140" i="5"/>
  <c r="Y140" i="5"/>
  <c r="F140" i="5"/>
  <c r="E140" i="5"/>
  <c r="AB139" i="5"/>
  <c r="AA139" i="5"/>
  <c r="Z139" i="5"/>
  <c r="Y139" i="5"/>
  <c r="F139" i="5"/>
  <c r="E139" i="5"/>
  <c r="AB138" i="5"/>
  <c r="AA138" i="5"/>
  <c r="Z138" i="5"/>
  <c r="Y138" i="5"/>
  <c r="F138" i="5"/>
  <c r="E138" i="5"/>
  <c r="AB137" i="5"/>
  <c r="AA137" i="5"/>
  <c r="Z137" i="5"/>
  <c r="Y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E137" i="5"/>
  <c r="AB136" i="5"/>
  <c r="AA136" i="5"/>
  <c r="Z136" i="5"/>
  <c r="Y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E136" i="5"/>
  <c r="AB135" i="5"/>
  <c r="AA135" i="5"/>
  <c r="Z135" i="5"/>
  <c r="Y135" i="5"/>
  <c r="F135" i="5"/>
  <c r="E135" i="5"/>
  <c r="AB134" i="5"/>
  <c r="AA134" i="5"/>
  <c r="Z134" i="5"/>
  <c r="Y134" i="5"/>
  <c r="F134" i="5"/>
  <c r="E134" i="5"/>
  <c r="AB133" i="5"/>
  <c r="AA133" i="5"/>
  <c r="Z133" i="5"/>
  <c r="Y133" i="5"/>
  <c r="F133" i="5"/>
  <c r="E133" i="5"/>
  <c r="AB132" i="5"/>
  <c r="AA132" i="5"/>
  <c r="Z132" i="5"/>
  <c r="Y132" i="5"/>
  <c r="F132" i="5"/>
  <c r="E132" i="5"/>
  <c r="R131" i="5"/>
  <c r="Q131" i="5"/>
  <c r="P131" i="5"/>
  <c r="O131" i="5"/>
  <c r="N131" i="5"/>
  <c r="M131" i="5"/>
  <c r="AA131" i="5" s="1"/>
  <c r="L131" i="5"/>
  <c r="Z131" i="5" s="1"/>
  <c r="K131" i="5"/>
  <c r="J131" i="5"/>
  <c r="I131" i="5"/>
  <c r="H131" i="5"/>
  <c r="G131" i="5"/>
  <c r="F131" i="5"/>
  <c r="AB130" i="5"/>
  <c r="AA130" i="5"/>
  <c r="Z130" i="5"/>
  <c r="Y130" i="5"/>
  <c r="F130" i="5"/>
  <c r="E130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AB128" i="5"/>
  <c r="AA128" i="5"/>
  <c r="Z128" i="5"/>
  <c r="Y128" i="5"/>
  <c r="F128" i="5"/>
  <c r="E128" i="5"/>
  <c r="AB127" i="5"/>
  <c r="AA127" i="5"/>
  <c r="Z127" i="5"/>
  <c r="Y127" i="5"/>
  <c r="F127" i="5"/>
  <c r="E127" i="5"/>
  <c r="AB126" i="5"/>
  <c r="AB129" i="5" s="1"/>
  <c r="AA126" i="5"/>
  <c r="Z126" i="5"/>
  <c r="Y126" i="5"/>
  <c r="Y129" i="5" s="1"/>
  <c r="F126" i="5"/>
  <c r="F129" i="5" s="1"/>
  <c r="E126" i="5"/>
  <c r="E129" i="5" s="1"/>
  <c r="R125" i="5"/>
  <c r="Q125" i="5"/>
  <c r="P125" i="5"/>
  <c r="AB125" i="5" s="1"/>
  <c r="O125" i="5"/>
  <c r="N125" i="5"/>
  <c r="M125" i="5"/>
  <c r="L125" i="5"/>
  <c r="Z125" i="5" s="1"/>
  <c r="K125" i="5"/>
  <c r="J125" i="5"/>
  <c r="I125" i="5"/>
  <c r="H125" i="5"/>
  <c r="G125" i="5"/>
  <c r="F125" i="5"/>
  <c r="AB124" i="5"/>
  <c r="AA124" i="5"/>
  <c r="Z124" i="5"/>
  <c r="Y124" i="5"/>
  <c r="F124" i="5"/>
  <c r="E124" i="5"/>
  <c r="Z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AB122" i="5"/>
  <c r="AA122" i="5"/>
  <c r="Z122" i="5"/>
  <c r="Y122" i="5"/>
  <c r="F122" i="5"/>
  <c r="E122" i="5"/>
  <c r="AB121" i="5"/>
  <c r="AA121" i="5"/>
  <c r="Z121" i="5"/>
  <c r="Y121" i="5"/>
  <c r="F121" i="5"/>
  <c r="E121" i="5"/>
  <c r="AB120" i="5"/>
  <c r="AA120" i="5"/>
  <c r="Z120" i="5"/>
  <c r="Y120" i="5"/>
  <c r="F120" i="5"/>
  <c r="E120" i="5"/>
  <c r="AB119" i="5"/>
  <c r="AA119" i="5"/>
  <c r="Z119" i="5"/>
  <c r="Y119" i="5"/>
  <c r="F119" i="5"/>
  <c r="E119" i="5"/>
  <c r="AB118" i="5"/>
  <c r="AB123" i="5" s="1"/>
  <c r="AA118" i="5"/>
  <c r="AA123" i="5" s="1"/>
  <c r="Z118" i="5"/>
  <c r="Y118" i="5"/>
  <c r="F118" i="5"/>
  <c r="E118" i="5"/>
  <c r="E123" i="5" s="1"/>
  <c r="R117" i="5"/>
  <c r="Q117" i="5"/>
  <c r="P117" i="5"/>
  <c r="P164" i="5" s="1"/>
  <c r="O117" i="5"/>
  <c r="N117" i="5"/>
  <c r="M117" i="5"/>
  <c r="AA117" i="5" s="1"/>
  <c r="L117" i="5"/>
  <c r="Z117" i="5" s="1"/>
  <c r="K117" i="5"/>
  <c r="K164" i="5" s="1"/>
  <c r="J117" i="5"/>
  <c r="I117" i="5"/>
  <c r="H117" i="5"/>
  <c r="H164" i="5" s="1"/>
  <c r="G117" i="5"/>
  <c r="F117" i="5"/>
  <c r="AB116" i="5"/>
  <c r="AA116" i="5"/>
  <c r="Z116" i="5"/>
  <c r="Y116" i="5"/>
  <c r="F116" i="5"/>
  <c r="E116" i="5"/>
  <c r="AB115" i="5"/>
  <c r="AA115" i="5"/>
  <c r="Z115" i="5"/>
  <c r="Y115" i="5"/>
  <c r="F115" i="5"/>
  <c r="E115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AB113" i="5"/>
  <c r="AA113" i="5"/>
  <c r="Z113" i="5"/>
  <c r="Y113" i="5"/>
  <c r="F113" i="5"/>
  <c r="E113" i="5"/>
  <c r="AB112" i="5"/>
  <c r="AA112" i="5"/>
  <c r="Z112" i="5"/>
  <c r="Y112" i="5"/>
  <c r="F112" i="5"/>
  <c r="E112" i="5"/>
  <c r="AB111" i="5"/>
  <c r="AA111" i="5"/>
  <c r="Z111" i="5"/>
  <c r="Y111" i="5"/>
  <c r="F111" i="5"/>
  <c r="E111" i="5"/>
  <c r="AB110" i="5"/>
  <c r="AA110" i="5"/>
  <c r="Z110" i="5"/>
  <c r="Y110" i="5"/>
  <c r="F110" i="5"/>
  <c r="E110" i="5"/>
  <c r="AB109" i="5"/>
  <c r="AB114" i="5" s="1"/>
  <c r="AA109" i="5"/>
  <c r="AA114" i="5" s="1"/>
  <c r="Z109" i="5"/>
  <c r="Z114" i="5" s="1"/>
  <c r="Y109" i="5"/>
  <c r="Y114" i="5" s="1"/>
  <c r="F109" i="5"/>
  <c r="E109" i="5"/>
  <c r="E114" i="5" s="1"/>
  <c r="F108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J106" i="5"/>
  <c r="R105" i="5"/>
  <c r="Q105" i="5"/>
  <c r="P105" i="5"/>
  <c r="O105" i="5"/>
  <c r="N105" i="5"/>
  <c r="M105" i="5"/>
  <c r="AA105" i="5" s="1"/>
  <c r="L105" i="5"/>
  <c r="K105" i="5"/>
  <c r="K3" i="5" s="1"/>
  <c r="J105" i="5"/>
  <c r="I105" i="5"/>
  <c r="H105" i="5"/>
  <c r="G105" i="5"/>
  <c r="F105" i="5"/>
  <c r="R104" i="5"/>
  <c r="Q104" i="5"/>
  <c r="Q108" i="5" s="1"/>
  <c r="P104" i="5"/>
  <c r="O104" i="5"/>
  <c r="N104" i="5"/>
  <c r="N108" i="5" s="1"/>
  <c r="M104" i="5"/>
  <c r="M108" i="5" s="1"/>
  <c r="L104" i="5"/>
  <c r="K104" i="5"/>
  <c r="J104" i="5"/>
  <c r="I104" i="5"/>
  <c r="I108" i="5" s="1"/>
  <c r="H104" i="5"/>
  <c r="G104" i="5"/>
  <c r="F104" i="5"/>
  <c r="R103" i="5"/>
  <c r="R106" i="5" s="1"/>
  <c r="Q103" i="5"/>
  <c r="Q106" i="5" s="1"/>
  <c r="P103" i="5"/>
  <c r="P106" i="5" s="1"/>
  <c r="O103" i="5"/>
  <c r="O106" i="5" s="1"/>
  <c r="N103" i="5"/>
  <c r="M103" i="5"/>
  <c r="L103" i="5"/>
  <c r="K103" i="5"/>
  <c r="K106" i="5" s="1"/>
  <c r="J103" i="5"/>
  <c r="I103" i="5"/>
  <c r="I106" i="5" s="1"/>
  <c r="H103" i="5"/>
  <c r="H106" i="5" s="1"/>
  <c r="G103" i="5"/>
  <c r="G106" i="5" s="1"/>
  <c r="F103" i="5"/>
  <c r="F56" i="5" s="1"/>
  <c r="F102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R99" i="5"/>
  <c r="Q99" i="5"/>
  <c r="P99" i="5"/>
  <c r="O99" i="5"/>
  <c r="N99" i="5"/>
  <c r="M99" i="5"/>
  <c r="L99" i="5"/>
  <c r="K99" i="5"/>
  <c r="J99" i="5"/>
  <c r="I99" i="5"/>
  <c r="H99" i="5"/>
  <c r="G99" i="5"/>
  <c r="R98" i="5"/>
  <c r="Q98" i="5"/>
  <c r="P98" i="5"/>
  <c r="O98" i="5"/>
  <c r="N98" i="5"/>
  <c r="M98" i="5"/>
  <c r="L98" i="5"/>
  <c r="K98" i="5"/>
  <c r="J98" i="5"/>
  <c r="I98" i="5"/>
  <c r="H98" i="5"/>
  <c r="G98" i="5"/>
  <c r="R97" i="5"/>
  <c r="Q97" i="5"/>
  <c r="P97" i="5"/>
  <c r="O97" i="5"/>
  <c r="N97" i="5"/>
  <c r="M97" i="5"/>
  <c r="AA97" i="5" s="1"/>
  <c r="L97" i="5"/>
  <c r="Z97" i="5" s="1"/>
  <c r="K97" i="5"/>
  <c r="K5" i="5" s="1"/>
  <c r="J97" i="5"/>
  <c r="I97" i="5"/>
  <c r="H97" i="5"/>
  <c r="G97" i="5"/>
  <c r="F97" i="5"/>
  <c r="AB96" i="5"/>
  <c r="AA96" i="5"/>
  <c r="Z96" i="5"/>
  <c r="Y96" i="5"/>
  <c r="F96" i="5"/>
  <c r="E96" i="5"/>
  <c r="AB95" i="5"/>
  <c r="AA95" i="5"/>
  <c r="Z95" i="5"/>
  <c r="Y95" i="5"/>
  <c r="F95" i="5"/>
  <c r="E95" i="5"/>
  <c r="AB94" i="5"/>
  <c r="AA94" i="5"/>
  <c r="Z94" i="5"/>
  <c r="Y94" i="5"/>
  <c r="F94" i="5"/>
  <c r="E94" i="5"/>
  <c r="AB93" i="5"/>
  <c r="AA93" i="5"/>
  <c r="Z93" i="5"/>
  <c r="Y93" i="5"/>
  <c r="F93" i="5"/>
  <c r="E93" i="5"/>
  <c r="AB92" i="5"/>
  <c r="AA92" i="5"/>
  <c r="Z92" i="5"/>
  <c r="Y92" i="5"/>
  <c r="F92" i="5"/>
  <c r="E92" i="5"/>
  <c r="AB91" i="5"/>
  <c r="AA91" i="5"/>
  <c r="Z91" i="5"/>
  <c r="Y91" i="5"/>
  <c r="F91" i="5"/>
  <c r="E91" i="5"/>
  <c r="AB90" i="5"/>
  <c r="AA90" i="5"/>
  <c r="Z90" i="5"/>
  <c r="Y90" i="5"/>
  <c r="F90" i="5"/>
  <c r="E90" i="5"/>
  <c r="AB89" i="5"/>
  <c r="AA89" i="5"/>
  <c r="Z89" i="5"/>
  <c r="Y89" i="5"/>
  <c r="F89" i="5"/>
  <c r="E89" i="5"/>
  <c r="AB88" i="5"/>
  <c r="AA88" i="5"/>
  <c r="Z88" i="5"/>
  <c r="Y88" i="5"/>
  <c r="F88" i="5"/>
  <c r="E88" i="5"/>
  <c r="AB87" i="5"/>
  <c r="AA87" i="5"/>
  <c r="Z87" i="5"/>
  <c r="Y87" i="5"/>
  <c r="F87" i="5"/>
  <c r="E87" i="5"/>
  <c r="AB86" i="5"/>
  <c r="AA86" i="5"/>
  <c r="Z86" i="5"/>
  <c r="Y86" i="5"/>
  <c r="F86" i="5"/>
  <c r="E86" i="5"/>
  <c r="AB85" i="5"/>
  <c r="AA85" i="5"/>
  <c r="Z85" i="5"/>
  <c r="Y85" i="5"/>
  <c r="F85" i="5"/>
  <c r="E85" i="5"/>
  <c r="AB84" i="5"/>
  <c r="AA84" i="5"/>
  <c r="Z84" i="5"/>
  <c r="Y84" i="5"/>
  <c r="F84" i="5"/>
  <c r="E84" i="5"/>
  <c r="AB83" i="5"/>
  <c r="AA83" i="5"/>
  <c r="Z83" i="5"/>
  <c r="Y83" i="5"/>
  <c r="F83" i="5"/>
  <c r="E83" i="5"/>
  <c r="AB82" i="5"/>
  <c r="AA82" i="5"/>
  <c r="Z82" i="5"/>
  <c r="Y82" i="5"/>
  <c r="F82" i="5"/>
  <c r="E82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AB80" i="5"/>
  <c r="AA80" i="5"/>
  <c r="Z80" i="5"/>
  <c r="Y80" i="5"/>
  <c r="F80" i="5"/>
  <c r="E80" i="5"/>
  <c r="Z79" i="5"/>
  <c r="R79" i="5"/>
  <c r="Q79" i="5"/>
  <c r="P79" i="5"/>
  <c r="O79" i="5"/>
  <c r="N79" i="5"/>
  <c r="M79" i="5"/>
  <c r="L79" i="5"/>
  <c r="K79" i="5"/>
  <c r="J79" i="5"/>
  <c r="I79" i="5"/>
  <c r="H79" i="5"/>
  <c r="G79" i="5"/>
  <c r="AB78" i="5"/>
  <c r="AA78" i="5"/>
  <c r="Z78" i="5"/>
  <c r="Y78" i="5"/>
  <c r="F78" i="5"/>
  <c r="E78" i="5"/>
  <c r="AB77" i="5"/>
  <c r="AA77" i="5"/>
  <c r="Z77" i="5"/>
  <c r="Y77" i="5"/>
  <c r="F77" i="5"/>
  <c r="E77" i="5"/>
  <c r="AB76" i="5"/>
  <c r="AB79" i="5" s="1"/>
  <c r="AA76" i="5"/>
  <c r="AA79" i="5" s="1"/>
  <c r="Z76" i="5"/>
  <c r="Y76" i="5"/>
  <c r="F76" i="5"/>
  <c r="E76" i="5"/>
  <c r="E79" i="5" s="1"/>
  <c r="R75" i="5"/>
  <c r="Q75" i="5"/>
  <c r="P75" i="5"/>
  <c r="O75" i="5"/>
  <c r="N75" i="5"/>
  <c r="M75" i="5"/>
  <c r="AA75" i="5" s="1"/>
  <c r="L75" i="5"/>
  <c r="Z75" i="5" s="1"/>
  <c r="K75" i="5"/>
  <c r="J75" i="5"/>
  <c r="I75" i="5"/>
  <c r="H75" i="5"/>
  <c r="G75" i="5"/>
  <c r="F75" i="5"/>
  <c r="AB74" i="5"/>
  <c r="AA74" i="5"/>
  <c r="Z74" i="5"/>
  <c r="Y74" i="5"/>
  <c r="F74" i="5"/>
  <c r="E74" i="5"/>
  <c r="R73" i="5"/>
  <c r="Q73" i="5"/>
  <c r="P73" i="5"/>
  <c r="O73" i="5"/>
  <c r="N73" i="5"/>
  <c r="M73" i="5"/>
  <c r="L73" i="5"/>
  <c r="K73" i="5"/>
  <c r="J73" i="5"/>
  <c r="I73" i="5"/>
  <c r="H73" i="5"/>
  <c r="G73" i="5"/>
  <c r="AB72" i="5"/>
  <c r="AA72" i="5"/>
  <c r="Z72" i="5"/>
  <c r="Y72" i="5"/>
  <c r="F72" i="5"/>
  <c r="E72" i="5"/>
  <c r="AB71" i="5"/>
  <c r="AA71" i="5"/>
  <c r="Z71" i="5"/>
  <c r="Y71" i="5"/>
  <c r="F71" i="5"/>
  <c r="E71" i="5"/>
  <c r="AB70" i="5"/>
  <c r="AB73" i="5" s="1"/>
  <c r="AA70" i="5"/>
  <c r="AA73" i="5" s="1"/>
  <c r="Z70" i="5"/>
  <c r="Z73" i="5" s="1"/>
  <c r="Y70" i="5"/>
  <c r="Y73" i="5" s="1"/>
  <c r="F70" i="5"/>
  <c r="F73" i="5" s="1"/>
  <c r="E70" i="5"/>
  <c r="E73" i="5" s="1"/>
  <c r="R69" i="5"/>
  <c r="Q69" i="5"/>
  <c r="P69" i="5"/>
  <c r="O69" i="5"/>
  <c r="O102" i="5" s="1"/>
  <c r="N69" i="5"/>
  <c r="N102" i="5" s="1"/>
  <c r="M69" i="5"/>
  <c r="L69" i="5"/>
  <c r="K69" i="5"/>
  <c r="J69" i="5"/>
  <c r="I69" i="5"/>
  <c r="H69" i="5"/>
  <c r="G69" i="5"/>
  <c r="G102" i="5" s="1"/>
  <c r="F69" i="5"/>
  <c r="AB68" i="5"/>
  <c r="AA68" i="5"/>
  <c r="Z68" i="5"/>
  <c r="Y68" i="5"/>
  <c r="F68" i="5"/>
  <c r="E68" i="5"/>
  <c r="Z67" i="5"/>
  <c r="R67" i="5"/>
  <c r="Q67" i="5"/>
  <c r="P67" i="5"/>
  <c r="O67" i="5"/>
  <c r="N67" i="5"/>
  <c r="M67" i="5"/>
  <c r="L67" i="5"/>
  <c r="K67" i="5"/>
  <c r="J67" i="5"/>
  <c r="I67" i="5"/>
  <c r="H67" i="5"/>
  <c r="G67" i="5"/>
  <c r="AB66" i="5"/>
  <c r="AA66" i="5"/>
  <c r="Z66" i="5"/>
  <c r="Y66" i="5"/>
  <c r="F66" i="5"/>
  <c r="E66" i="5"/>
  <c r="AB65" i="5"/>
  <c r="AA65" i="5"/>
  <c r="Z65" i="5"/>
  <c r="Y65" i="5"/>
  <c r="F65" i="5"/>
  <c r="E65" i="5"/>
  <c r="AB64" i="5"/>
  <c r="AB67" i="5" s="1"/>
  <c r="AA64" i="5"/>
  <c r="AA67" i="5" s="1"/>
  <c r="Z64" i="5"/>
  <c r="Y64" i="5"/>
  <c r="Y67" i="5" s="1"/>
  <c r="F64" i="5"/>
  <c r="F67" i="5" s="1"/>
  <c r="E64" i="5"/>
  <c r="E67" i="5" s="1"/>
  <c r="F63" i="5"/>
  <c r="R62" i="5"/>
  <c r="AB62" i="5" s="1"/>
  <c r="Q62" i="5"/>
  <c r="Q4" i="5" s="1"/>
  <c r="P62" i="5"/>
  <c r="O62" i="5"/>
  <c r="N62" i="5"/>
  <c r="N4" i="5" s="1"/>
  <c r="M62" i="5"/>
  <c r="L62" i="5"/>
  <c r="K62" i="5"/>
  <c r="J62" i="5"/>
  <c r="I62" i="5"/>
  <c r="I4" i="5" s="1"/>
  <c r="H62" i="5"/>
  <c r="G62" i="5"/>
  <c r="F62" i="5"/>
  <c r="R60" i="5"/>
  <c r="Q60" i="5"/>
  <c r="Q3" i="5" s="1"/>
  <c r="P60" i="5"/>
  <c r="O60" i="5"/>
  <c r="N60" i="5"/>
  <c r="N3" i="5" s="1"/>
  <c r="M60" i="5"/>
  <c r="L60" i="5"/>
  <c r="K60" i="5"/>
  <c r="J60" i="5"/>
  <c r="I60" i="5"/>
  <c r="I3" i="5" s="1"/>
  <c r="H60" i="5"/>
  <c r="G60" i="5"/>
  <c r="F60" i="5"/>
  <c r="R59" i="5"/>
  <c r="Q59" i="5"/>
  <c r="P59" i="5"/>
  <c r="P63" i="5" s="1"/>
  <c r="O59" i="5"/>
  <c r="N59" i="5"/>
  <c r="M59" i="5"/>
  <c r="M63" i="5" s="1"/>
  <c r="L59" i="5"/>
  <c r="L63" i="5" s="1"/>
  <c r="K59" i="5"/>
  <c r="K63" i="5" s="1"/>
  <c r="J59" i="5"/>
  <c r="I59" i="5"/>
  <c r="H59" i="5"/>
  <c r="H63" i="5" s="1"/>
  <c r="G59" i="5"/>
  <c r="F59" i="5"/>
  <c r="R58" i="5"/>
  <c r="Q58" i="5"/>
  <c r="Q61" i="5" s="1"/>
  <c r="P58" i="5"/>
  <c r="P47" i="5" s="1"/>
  <c r="O58" i="5"/>
  <c r="O61" i="5" s="1"/>
  <c r="N58" i="5"/>
  <c r="N61" i="5" s="1"/>
  <c r="M58" i="5"/>
  <c r="M61" i="5" s="1"/>
  <c r="L58" i="5"/>
  <c r="K58" i="5"/>
  <c r="J58" i="5"/>
  <c r="I58" i="5"/>
  <c r="I61" i="5" s="1"/>
  <c r="H58" i="5"/>
  <c r="H47" i="5" s="1"/>
  <c r="G58" i="5"/>
  <c r="F58" i="5"/>
  <c r="F61" i="5" s="1"/>
  <c r="R56" i="5"/>
  <c r="Q56" i="5"/>
  <c r="P56" i="5"/>
  <c r="O56" i="5"/>
  <c r="L56" i="5"/>
  <c r="J56" i="5"/>
  <c r="I56" i="5"/>
  <c r="H56" i="5"/>
  <c r="G56" i="5"/>
  <c r="AB55" i="5"/>
  <c r="R55" i="5"/>
  <c r="Q55" i="5"/>
  <c r="P55" i="5"/>
  <c r="O55" i="5"/>
  <c r="N55" i="5"/>
  <c r="M55" i="5"/>
  <c r="L55" i="5"/>
  <c r="K55" i="5"/>
  <c r="J55" i="5"/>
  <c r="I55" i="5"/>
  <c r="H55" i="5"/>
  <c r="G55" i="5"/>
  <c r="E55" i="5"/>
  <c r="AB54" i="5"/>
  <c r="Z54" i="5"/>
  <c r="Y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R52" i="5"/>
  <c r="Q52" i="5"/>
  <c r="P52" i="5"/>
  <c r="O52" i="5"/>
  <c r="N52" i="5"/>
  <c r="M52" i="5"/>
  <c r="L52" i="5"/>
  <c r="K52" i="5"/>
  <c r="J52" i="5"/>
  <c r="I52" i="5"/>
  <c r="H52" i="5"/>
  <c r="G52" i="5"/>
  <c r="R51" i="5"/>
  <c r="Q51" i="5"/>
  <c r="P51" i="5"/>
  <c r="O51" i="5"/>
  <c r="N51" i="5"/>
  <c r="M51" i="5"/>
  <c r="L51" i="5"/>
  <c r="K51" i="5"/>
  <c r="J51" i="5"/>
  <c r="I51" i="5"/>
  <c r="H51" i="5"/>
  <c r="G51" i="5"/>
  <c r="R50" i="5"/>
  <c r="Q50" i="5"/>
  <c r="P50" i="5"/>
  <c r="O50" i="5"/>
  <c r="N50" i="5"/>
  <c r="M50" i="5"/>
  <c r="L50" i="5"/>
  <c r="K50" i="5"/>
  <c r="J50" i="5"/>
  <c r="I50" i="5"/>
  <c r="H50" i="5"/>
  <c r="G50" i="5"/>
  <c r="R49" i="5"/>
  <c r="Q49" i="5"/>
  <c r="P49" i="5"/>
  <c r="O49" i="5"/>
  <c r="N49" i="5"/>
  <c r="M49" i="5"/>
  <c r="L49" i="5"/>
  <c r="K49" i="5"/>
  <c r="J49" i="5"/>
  <c r="I49" i="5"/>
  <c r="H49" i="5"/>
  <c r="G49" i="5"/>
  <c r="R48" i="5"/>
  <c r="Q48" i="5"/>
  <c r="P48" i="5"/>
  <c r="O48" i="5"/>
  <c r="N48" i="5"/>
  <c r="M48" i="5"/>
  <c r="L48" i="5"/>
  <c r="K48" i="5"/>
  <c r="J48" i="5"/>
  <c r="I48" i="5"/>
  <c r="H48" i="5"/>
  <c r="G48" i="5"/>
  <c r="R47" i="5"/>
  <c r="Q47" i="5"/>
  <c r="O47" i="5"/>
  <c r="N47" i="5"/>
  <c r="M47" i="5"/>
  <c r="J47" i="5"/>
  <c r="I47" i="5"/>
  <c r="G47" i="5"/>
  <c r="F47" i="5"/>
  <c r="AA46" i="5"/>
  <c r="Y46" i="5"/>
  <c r="R46" i="5"/>
  <c r="O46" i="5"/>
  <c r="N46" i="5"/>
  <c r="M46" i="5"/>
  <c r="J46" i="5"/>
  <c r="G46" i="5"/>
  <c r="F46" i="5"/>
  <c r="AB45" i="5"/>
  <c r="AA45" i="5"/>
  <c r="Z45" i="5"/>
  <c r="R45" i="5"/>
  <c r="Q45" i="5"/>
  <c r="P45" i="5"/>
  <c r="O45" i="5"/>
  <c r="N45" i="5"/>
  <c r="M45" i="5"/>
  <c r="L45" i="5"/>
  <c r="K45" i="5"/>
  <c r="J45" i="5"/>
  <c r="I45" i="5"/>
  <c r="H45" i="5"/>
  <c r="G45" i="5"/>
  <c r="E45" i="5"/>
  <c r="AA44" i="5"/>
  <c r="Z44" i="5"/>
  <c r="Y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R42" i="5"/>
  <c r="Q42" i="5"/>
  <c r="P42" i="5"/>
  <c r="O42" i="5"/>
  <c r="N42" i="5"/>
  <c r="M42" i="5"/>
  <c r="L42" i="5"/>
  <c r="K42" i="5"/>
  <c r="J42" i="5"/>
  <c r="I42" i="5"/>
  <c r="H42" i="5"/>
  <c r="G42" i="5"/>
  <c r="R41" i="5"/>
  <c r="Q41" i="5"/>
  <c r="P41" i="5"/>
  <c r="O41" i="5"/>
  <c r="N41" i="5"/>
  <c r="M41" i="5"/>
  <c r="L41" i="5"/>
  <c r="K41" i="5"/>
  <c r="J41" i="5"/>
  <c r="I41" i="5"/>
  <c r="H41" i="5"/>
  <c r="G41" i="5"/>
  <c r="R40" i="5"/>
  <c r="Q40" i="5"/>
  <c r="P40" i="5"/>
  <c r="O40" i="5"/>
  <c r="N40" i="5"/>
  <c r="M40" i="5"/>
  <c r="L40" i="5"/>
  <c r="K40" i="5"/>
  <c r="J40" i="5"/>
  <c r="I40" i="5"/>
  <c r="H40" i="5"/>
  <c r="G40" i="5"/>
  <c r="R39" i="5"/>
  <c r="Q39" i="5"/>
  <c r="P39" i="5"/>
  <c r="O39" i="5"/>
  <c r="N39" i="5"/>
  <c r="M39" i="5"/>
  <c r="L39" i="5"/>
  <c r="K39" i="5"/>
  <c r="J39" i="5"/>
  <c r="I39" i="5"/>
  <c r="H39" i="5"/>
  <c r="G39" i="5"/>
  <c r="R32" i="5"/>
  <c r="Q32" i="5"/>
  <c r="P32" i="5"/>
  <c r="O32" i="5"/>
  <c r="N32" i="5"/>
  <c r="M32" i="5"/>
  <c r="L32" i="5"/>
  <c r="K32" i="5"/>
  <c r="J32" i="5"/>
  <c r="I32" i="5"/>
  <c r="H32" i="5"/>
  <c r="G32" i="5"/>
  <c r="R30" i="5"/>
  <c r="Q30" i="5"/>
  <c r="P30" i="5"/>
  <c r="O30" i="5"/>
  <c r="N30" i="5"/>
  <c r="M30" i="5"/>
  <c r="L30" i="5"/>
  <c r="K30" i="5"/>
  <c r="J30" i="5"/>
  <c r="I30" i="5"/>
  <c r="H30" i="5"/>
  <c r="G30" i="5"/>
  <c r="R29" i="5"/>
  <c r="Q29" i="5"/>
  <c r="P29" i="5"/>
  <c r="O29" i="5"/>
  <c r="N29" i="5"/>
  <c r="M29" i="5"/>
  <c r="L29" i="5"/>
  <c r="K29" i="5"/>
  <c r="J29" i="5"/>
  <c r="I29" i="5"/>
  <c r="H29" i="5"/>
  <c r="G29" i="5"/>
  <c r="R28" i="5"/>
  <c r="Q28" i="5"/>
  <c r="P28" i="5"/>
  <c r="O28" i="5"/>
  <c r="N28" i="5"/>
  <c r="M28" i="5"/>
  <c r="L28" i="5"/>
  <c r="K28" i="5"/>
  <c r="J28" i="5"/>
  <c r="I28" i="5"/>
  <c r="H28" i="5"/>
  <c r="G28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R26" i="5"/>
  <c r="Q26" i="5"/>
  <c r="P26" i="5"/>
  <c r="O26" i="5"/>
  <c r="N26" i="5"/>
  <c r="M26" i="5"/>
  <c r="L26" i="5"/>
  <c r="K26" i="5"/>
  <c r="J26" i="5"/>
  <c r="I26" i="5"/>
  <c r="H26" i="5"/>
  <c r="G26" i="5"/>
  <c r="AB25" i="5"/>
  <c r="AA25" i="5"/>
  <c r="Z25" i="5"/>
  <c r="Y25" i="5"/>
  <c r="F25" i="5"/>
  <c r="E25" i="5"/>
  <c r="AB24" i="5"/>
  <c r="AB27" i="5" s="1"/>
  <c r="AA24" i="5"/>
  <c r="Z24" i="5"/>
  <c r="Y24" i="5"/>
  <c r="Y27" i="5" s="1"/>
  <c r="F24" i="5"/>
  <c r="F29" i="5" s="1"/>
  <c r="E24" i="5"/>
  <c r="R23" i="5"/>
  <c r="Q23" i="5"/>
  <c r="P23" i="5"/>
  <c r="O23" i="5"/>
  <c r="N23" i="5"/>
  <c r="M23" i="5"/>
  <c r="L23" i="5"/>
  <c r="K23" i="5"/>
  <c r="J23" i="5"/>
  <c r="I23" i="5"/>
  <c r="H23" i="5"/>
  <c r="G23" i="5"/>
  <c r="R22" i="5"/>
  <c r="Q22" i="5"/>
  <c r="P22" i="5"/>
  <c r="O22" i="5"/>
  <c r="N22" i="5"/>
  <c r="M22" i="5"/>
  <c r="L22" i="5"/>
  <c r="K22" i="5"/>
  <c r="J22" i="5"/>
  <c r="I22" i="5"/>
  <c r="H22" i="5"/>
  <c r="G22" i="5"/>
  <c r="AB21" i="5"/>
  <c r="AA21" i="5"/>
  <c r="Z21" i="5"/>
  <c r="Y21" i="5"/>
  <c r="F21" i="5"/>
  <c r="AB20" i="5"/>
  <c r="AA20" i="5"/>
  <c r="Z20" i="5"/>
  <c r="Y20" i="5"/>
  <c r="F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B18" i="5"/>
  <c r="AA18" i="5"/>
  <c r="Z18" i="5"/>
  <c r="Y18" i="5"/>
  <c r="F18" i="5"/>
  <c r="AB17" i="5"/>
  <c r="AB22" i="5" s="1"/>
  <c r="AA17" i="5"/>
  <c r="AA23" i="5" s="1"/>
  <c r="Z17" i="5"/>
  <c r="Z23" i="5" s="1"/>
  <c r="Y17" i="5"/>
  <c r="Y22" i="5" s="1"/>
  <c r="F17" i="5"/>
  <c r="F137" i="5" s="1"/>
  <c r="AB16" i="5"/>
  <c r="AA16" i="5"/>
  <c r="Z16" i="5"/>
  <c r="Y16" i="5"/>
  <c r="F16" i="5"/>
  <c r="F136" i="5" s="1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AB14" i="5"/>
  <c r="AB15" i="5" s="1"/>
  <c r="AA14" i="5"/>
  <c r="AA15" i="5" s="1"/>
  <c r="Z14" i="5"/>
  <c r="Z15" i="5" s="1"/>
  <c r="Y14" i="5"/>
  <c r="Y15" i="5" s="1"/>
  <c r="F14" i="5"/>
  <c r="AB13" i="5"/>
  <c r="AA13" i="5"/>
  <c r="Z13" i="5"/>
  <c r="Y13" i="5"/>
  <c r="F13" i="5"/>
  <c r="R12" i="5"/>
  <c r="Q12" i="5"/>
  <c r="M12" i="5"/>
  <c r="J12" i="5"/>
  <c r="I12" i="5"/>
  <c r="I34" i="5" s="1"/>
  <c r="F12" i="5"/>
  <c r="R11" i="5"/>
  <c r="Q11" i="5"/>
  <c r="P11" i="5"/>
  <c r="O11" i="5"/>
  <c r="N11" i="5"/>
  <c r="M11" i="5"/>
  <c r="L11" i="5"/>
  <c r="K11" i="5"/>
  <c r="J11" i="5"/>
  <c r="Z11" i="5" s="1"/>
  <c r="I11" i="5"/>
  <c r="H11" i="5"/>
  <c r="G11" i="5"/>
  <c r="F11" i="5"/>
  <c r="R10" i="5"/>
  <c r="AB10" i="5" s="1"/>
  <c r="Q10" i="5"/>
  <c r="P10" i="5"/>
  <c r="O10" i="5"/>
  <c r="N10" i="5"/>
  <c r="M10" i="5"/>
  <c r="L10" i="5"/>
  <c r="K10" i="5"/>
  <c r="J10" i="5"/>
  <c r="I10" i="5"/>
  <c r="H10" i="5"/>
  <c r="G10" i="5"/>
  <c r="Y10" i="5" s="1"/>
  <c r="F10" i="5"/>
  <c r="R9" i="5"/>
  <c r="Q9" i="5"/>
  <c r="P9" i="5"/>
  <c r="AB9" i="5" s="1"/>
  <c r="O9" i="5"/>
  <c r="N9" i="5"/>
  <c r="M9" i="5"/>
  <c r="L9" i="5"/>
  <c r="K9" i="5"/>
  <c r="J9" i="5"/>
  <c r="I9" i="5"/>
  <c r="H9" i="5"/>
  <c r="G9" i="5"/>
  <c r="F9" i="5"/>
  <c r="F8" i="5"/>
  <c r="R7" i="5"/>
  <c r="AB7" i="5" s="1"/>
  <c r="Q7" i="5"/>
  <c r="O7" i="5"/>
  <c r="N7" i="5"/>
  <c r="M7" i="5"/>
  <c r="L7" i="5"/>
  <c r="K7" i="5"/>
  <c r="J7" i="5"/>
  <c r="I7" i="5"/>
  <c r="G7" i="5"/>
  <c r="F7" i="5"/>
  <c r="P6" i="5"/>
  <c r="O6" i="5"/>
  <c r="N6" i="5"/>
  <c r="K6" i="5"/>
  <c r="H6" i="5"/>
  <c r="G6" i="5"/>
  <c r="F6" i="5"/>
  <c r="R5" i="5"/>
  <c r="Q5" i="5"/>
  <c r="P5" i="5"/>
  <c r="O5" i="5"/>
  <c r="N5" i="5"/>
  <c r="M5" i="5"/>
  <c r="L5" i="5"/>
  <c r="Z5" i="5" s="1"/>
  <c r="J5" i="5"/>
  <c r="I5" i="5"/>
  <c r="H5" i="5"/>
  <c r="G5" i="5"/>
  <c r="F5" i="5"/>
  <c r="R4" i="5"/>
  <c r="P4" i="5"/>
  <c r="O4" i="5"/>
  <c r="M4" i="5"/>
  <c r="H4" i="5"/>
  <c r="G4" i="5"/>
  <c r="F4" i="5"/>
  <c r="P3" i="5"/>
  <c r="O3" i="5"/>
  <c r="H3" i="5"/>
  <c r="G3" i="5"/>
  <c r="F3" i="5"/>
  <c r="M2" i="5"/>
  <c r="N37" i="5" s="1"/>
  <c r="L2" i="5"/>
  <c r="M37" i="5" s="1"/>
  <c r="I2" i="5"/>
  <c r="I8" i="5" s="1"/>
  <c r="F2" i="5"/>
  <c r="F223" i="4"/>
  <c r="R222" i="4"/>
  <c r="Q222" i="4"/>
  <c r="P222" i="4"/>
  <c r="O222" i="4"/>
  <c r="O7" i="4" s="1"/>
  <c r="N222" i="4"/>
  <c r="M222" i="4"/>
  <c r="L222" i="4"/>
  <c r="K222" i="4"/>
  <c r="J222" i="4"/>
  <c r="I222" i="4"/>
  <c r="H222" i="4"/>
  <c r="G222" i="4"/>
  <c r="F222" i="4"/>
  <c r="AB221" i="4"/>
  <c r="AA221" i="4"/>
  <c r="Z221" i="4"/>
  <c r="Y221" i="4"/>
  <c r="F221" i="4"/>
  <c r="E221" i="4"/>
  <c r="AB220" i="4"/>
  <c r="AA220" i="4"/>
  <c r="Z220" i="4"/>
  <c r="Y220" i="4"/>
  <c r="F220" i="4"/>
  <c r="E220" i="4"/>
  <c r="AB219" i="4"/>
  <c r="AA219" i="4"/>
  <c r="Z219" i="4"/>
  <c r="Y219" i="4"/>
  <c r="F219" i="4"/>
  <c r="E219" i="4"/>
  <c r="AB218" i="4"/>
  <c r="AA218" i="4"/>
  <c r="Z218" i="4"/>
  <c r="Y218" i="4"/>
  <c r="F218" i="4"/>
  <c r="E218" i="4"/>
  <c r="AB217" i="4"/>
  <c r="AA217" i="4"/>
  <c r="Z217" i="4"/>
  <c r="Y217" i="4"/>
  <c r="F217" i="4"/>
  <c r="E217" i="4"/>
  <c r="AB216" i="4"/>
  <c r="AA216" i="4"/>
  <c r="Z216" i="4"/>
  <c r="Y216" i="4"/>
  <c r="F216" i="4"/>
  <c r="E216" i="4"/>
  <c r="AB215" i="4"/>
  <c r="AA215" i="4"/>
  <c r="Z215" i="4"/>
  <c r="Y215" i="4"/>
  <c r="F215" i="4"/>
  <c r="E215" i="4"/>
  <c r="AB214" i="4"/>
  <c r="AA214" i="4"/>
  <c r="Z214" i="4"/>
  <c r="Y214" i="4"/>
  <c r="F214" i="4"/>
  <c r="E214" i="4"/>
  <c r="AB213" i="4"/>
  <c r="AA213" i="4"/>
  <c r="Z213" i="4"/>
  <c r="Y213" i="4"/>
  <c r="F213" i="4"/>
  <c r="E213" i="4"/>
  <c r="AB212" i="4"/>
  <c r="AA212" i="4"/>
  <c r="Z212" i="4"/>
  <c r="Y212" i="4"/>
  <c r="F212" i="4"/>
  <c r="E212" i="4"/>
  <c r="AB211" i="4"/>
  <c r="AA211" i="4"/>
  <c r="Z211" i="4"/>
  <c r="Y211" i="4"/>
  <c r="F211" i="4"/>
  <c r="E211" i="4"/>
  <c r="AB210" i="4"/>
  <c r="AA210" i="4"/>
  <c r="Z210" i="4"/>
  <c r="Y210" i="4"/>
  <c r="F210" i="4"/>
  <c r="E210" i="4"/>
  <c r="AB209" i="4"/>
  <c r="AA209" i="4"/>
  <c r="Z209" i="4"/>
  <c r="Y209" i="4"/>
  <c r="F209" i="4"/>
  <c r="E209" i="4"/>
  <c r="R208" i="4"/>
  <c r="Q208" i="4"/>
  <c r="P208" i="4"/>
  <c r="O208" i="4"/>
  <c r="N208" i="4"/>
  <c r="M208" i="4"/>
  <c r="L208" i="4"/>
  <c r="K208" i="4"/>
  <c r="J208" i="4"/>
  <c r="Z208" i="4" s="1"/>
  <c r="I208" i="4"/>
  <c r="H208" i="4"/>
  <c r="G208" i="4"/>
  <c r="F208" i="4"/>
  <c r="AB207" i="4"/>
  <c r="AA207" i="4"/>
  <c r="Z207" i="4"/>
  <c r="Y207" i="4"/>
  <c r="F207" i="4"/>
  <c r="E207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AB205" i="4"/>
  <c r="AA205" i="4"/>
  <c r="Z205" i="4"/>
  <c r="Y205" i="4"/>
  <c r="F205" i="4"/>
  <c r="E205" i="4"/>
  <c r="AB204" i="4"/>
  <c r="AA204" i="4"/>
  <c r="Z204" i="4"/>
  <c r="Y204" i="4"/>
  <c r="F204" i="4"/>
  <c r="E204" i="4"/>
  <c r="AB203" i="4"/>
  <c r="AB206" i="4" s="1"/>
  <c r="AA203" i="4"/>
  <c r="AA206" i="4" s="1"/>
  <c r="Z203" i="4"/>
  <c r="Z206" i="4" s="1"/>
  <c r="Y203" i="4"/>
  <c r="Y206" i="4" s="1"/>
  <c r="F203" i="4"/>
  <c r="F206" i="4" s="1"/>
  <c r="E203" i="4"/>
  <c r="E206" i="4" s="1"/>
  <c r="R202" i="4"/>
  <c r="Q202" i="4"/>
  <c r="Q223" i="4" s="1"/>
  <c r="P202" i="4"/>
  <c r="P223" i="4" s="1"/>
  <c r="O202" i="4"/>
  <c r="N202" i="4"/>
  <c r="M202" i="4"/>
  <c r="AA202" i="4" s="1"/>
  <c r="L202" i="4"/>
  <c r="L223" i="4" s="1"/>
  <c r="K202" i="4"/>
  <c r="J202" i="4"/>
  <c r="I202" i="4"/>
  <c r="I223" i="4" s="1"/>
  <c r="H202" i="4"/>
  <c r="H223" i="4" s="1"/>
  <c r="G202" i="4"/>
  <c r="F202" i="4"/>
  <c r="AB201" i="4"/>
  <c r="AA201" i="4"/>
  <c r="Z201" i="4"/>
  <c r="Y201" i="4"/>
  <c r="F201" i="4"/>
  <c r="E201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AB199" i="4"/>
  <c r="AA199" i="4"/>
  <c r="Z199" i="4"/>
  <c r="Y199" i="4"/>
  <c r="F199" i="4"/>
  <c r="E199" i="4"/>
  <c r="AB198" i="4"/>
  <c r="AA198" i="4"/>
  <c r="Z198" i="4"/>
  <c r="Y198" i="4"/>
  <c r="F198" i="4"/>
  <c r="E198" i="4"/>
  <c r="AB197" i="4"/>
  <c r="AB200" i="4" s="1"/>
  <c r="AA197" i="4"/>
  <c r="AA200" i="4" s="1"/>
  <c r="Z197" i="4"/>
  <c r="Z200" i="4" s="1"/>
  <c r="Y197" i="4"/>
  <c r="Y200" i="4" s="1"/>
  <c r="F197" i="4"/>
  <c r="F200" i="4" s="1"/>
  <c r="E197" i="4"/>
  <c r="E200" i="4" s="1"/>
  <c r="F196" i="4"/>
  <c r="R195" i="4"/>
  <c r="Q195" i="4"/>
  <c r="P195" i="4"/>
  <c r="O195" i="4"/>
  <c r="N195" i="4"/>
  <c r="M195" i="4"/>
  <c r="L195" i="4"/>
  <c r="K195" i="4"/>
  <c r="J195" i="4"/>
  <c r="Z195" i="4" s="1"/>
  <c r="I195" i="4"/>
  <c r="H195" i="4"/>
  <c r="G195" i="4"/>
  <c r="F195" i="4"/>
  <c r="R193" i="4"/>
  <c r="Q193" i="4"/>
  <c r="P193" i="4"/>
  <c r="O193" i="4"/>
  <c r="N193" i="4"/>
  <c r="M193" i="4"/>
  <c r="L193" i="4"/>
  <c r="K193" i="4"/>
  <c r="J193" i="4"/>
  <c r="I193" i="4"/>
  <c r="H193" i="4"/>
  <c r="H3" i="4" s="1"/>
  <c r="G193" i="4"/>
  <c r="F193" i="4"/>
  <c r="R192" i="4"/>
  <c r="R196" i="4" s="1"/>
  <c r="Q192" i="4"/>
  <c r="P192" i="4"/>
  <c r="O192" i="4"/>
  <c r="N192" i="4"/>
  <c r="M192" i="4"/>
  <c r="M196" i="4" s="1"/>
  <c r="L192" i="4"/>
  <c r="K192" i="4"/>
  <c r="K196" i="4" s="1"/>
  <c r="J192" i="4"/>
  <c r="I192" i="4"/>
  <c r="H192" i="4"/>
  <c r="G192" i="4"/>
  <c r="F192" i="4"/>
  <c r="R191" i="4"/>
  <c r="R194" i="4" s="1"/>
  <c r="Q191" i="4"/>
  <c r="Q194" i="4" s="1"/>
  <c r="P191" i="4"/>
  <c r="P194" i="4" s="1"/>
  <c r="O191" i="4"/>
  <c r="O194" i="4" s="1"/>
  <c r="N191" i="4"/>
  <c r="N194" i="4" s="1"/>
  <c r="M191" i="4"/>
  <c r="M194" i="4" s="1"/>
  <c r="L191" i="4"/>
  <c r="L194" i="4" s="1"/>
  <c r="K191" i="4"/>
  <c r="K194" i="4" s="1"/>
  <c r="J191" i="4"/>
  <c r="J194" i="4" s="1"/>
  <c r="I191" i="4"/>
  <c r="I194" i="4" s="1"/>
  <c r="H191" i="4"/>
  <c r="H194" i="4" s="1"/>
  <c r="G191" i="4"/>
  <c r="F191" i="4"/>
  <c r="F194" i="4" s="1"/>
  <c r="F190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R185" i="4"/>
  <c r="Q185" i="4"/>
  <c r="P185" i="4"/>
  <c r="O185" i="4"/>
  <c r="N185" i="4"/>
  <c r="M185" i="4"/>
  <c r="L185" i="4"/>
  <c r="K185" i="4"/>
  <c r="J185" i="4"/>
  <c r="Z185" i="4" s="1"/>
  <c r="I185" i="4"/>
  <c r="H185" i="4"/>
  <c r="G185" i="4"/>
  <c r="F185" i="4"/>
  <c r="AB184" i="4"/>
  <c r="AA184" i="4"/>
  <c r="Z184" i="4"/>
  <c r="Y184" i="4"/>
  <c r="F184" i="4"/>
  <c r="E184" i="4"/>
  <c r="AB183" i="4"/>
  <c r="AA183" i="4"/>
  <c r="Z183" i="4"/>
  <c r="Y183" i="4"/>
  <c r="F183" i="4"/>
  <c r="E183" i="4"/>
  <c r="R182" i="4"/>
  <c r="Q182" i="4"/>
  <c r="P182" i="4"/>
  <c r="AB182" i="4" s="1"/>
  <c r="O182" i="4"/>
  <c r="N182" i="4"/>
  <c r="M182" i="4"/>
  <c r="AA182" i="4" s="1"/>
  <c r="L182" i="4"/>
  <c r="L6" i="4" s="1"/>
  <c r="K182" i="4"/>
  <c r="J182" i="4"/>
  <c r="I182" i="4"/>
  <c r="H182" i="4"/>
  <c r="G182" i="4"/>
  <c r="F182" i="4"/>
  <c r="AB181" i="4"/>
  <c r="AA181" i="4"/>
  <c r="Z181" i="4"/>
  <c r="Y181" i="4"/>
  <c r="F181" i="4"/>
  <c r="E181" i="4"/>
  <c r="AB180" i="4"/>
  <c r="AA180" i="4"/>
  <c r="Z180" i="4"/>
  <c r="Y180" i="4"/>
  <c r="F180" i="4"/>
  <c r="E180" i="4"/>
  <c r="AB179" i="4"/>
  <c r="AA179" i="4"/>
  <c r="Z179" i="4"/>
  <c r="Y179" i="4"/>
  <c r="F179" i="4"/>
  <c r="E179" i="4"/>
  <c r="AB178" i="4"/>
  <c r="AA178" i="4"/>
  <c r="Z178" i="4"/>
  <c r="Y178" i="4"/>
  <c r="F178" i="4"/>
  <c r="E178" i="4"/>
  <c r="AB177" i="4"/>
  <c r="AA177" i="4"/>
  <c r="Z177" i="4"/>
  <c r="Y177" i="4"/>
  <c r="F177" i="4"/>
  <c r="E177" i="4"/>
  <c r="AB176" i="4"/>
  <c r="AA176" i="4"/>
  <c r="Z176" i="4"/>
  <c r="Y176" i="4"/>
  <c r="F176" i="4"/>
  <c r="E176" i="4"/>
  <c r="AB175" i="4"/>
  <c r="AA175" i="4"/>
  <c r="Z175" i="4"/>
  <c r="Y175" i="4"/>
  <c r="F175" i="4"/>
  <c r="E175" i="4"/>
  <c r="AB174" i="4"/>
  <c r="AA174" i="4"/>
  <c r="Z174" i="4"/>
  <c r="Y174" i="4"/>
  <c r="F174" i="4"/>
  <c r="E174" i="4"/>
  <c r="AB173" i="4"/>
  <c r="AA173" i="4"/>
  <c r="Z173" i="4"/>
  <c r="Y173" i="4"/>
  <c r="F173" i="4"/>
  <c r="E173" i="4"/>
  <c r="AB172" i="4"/>
  <c r="AA172" i="4"/>
  <c r="Z172" i="4"/>
  <c r="Y172" i="4"/>
  <c r="F172" i="4"/>
  <c r="E172" i="4"/>
  <c r="AB171" i="4"/>
  <c r="AA171" i="4"/>
  <c r="Z171" i="4"/>
  <c r="Y171" i="4"/>
  <c r="F171" i="4"/>
  <c r="E171" i="4"/>
  <c r="AB170" i="4"/>
  <c r="AA170" i="4"/>
  <c r="Z170" i="4"/>
  <c r="Y170" i="4"/>
  <c r="F170" i="4"/>
  <c r="E170" i="4"/>
  <c r="AB169" i="4"/>
  <c r="AA169" i="4"/>
  <c r="Z169" i="4"/>
  <c r="Y169" i="4"/>
  <c r="F169" i="4"/>
  <c r="E169" i="4"/>
  <c r="AB168" i="4"/>
  <c r="AA168" i="4"/>
  <c r="Z168" i="4"/>
  <c r="Y168" i="4"/>
  <c r="F168" i="4"/>
  <c r="E168" i="4"/>
  <c r="AB167" i="4"/>
  <c r="AA167" i="4"/>
  <c r="Z167" i="4"/>
  <c r="Y167" i="4"/>
  <c r="F167" i="4"/>
  <c r="E167" i="4"/>
  <c r="AB166" i="4"/>
  <c r="AA166" i="4"/>
  <c r="Z166" i="4"/>
  <c r="Y166" i="4"/>
  <c r="F166" i="4"/>
  <c r="E166" i="4"/>
  <c r="AB165" i="4"/>
  <c r="AA165" i="4"/>
  <c r="Z165" i="4"/>
  <c r="Y165" i="4"/>
  <c r="F165" i="4"/>
  <c r="E165" i="4"/>
  <c r="AB164" i="4"/>
  <c r="AA164" i="4"/>
  <c r="Z164" i="4"/>
  <c r="Y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E164" i="4"/>
  <c r="AB163" i="4"/>
  <c r="AA163" i="4"/>
  <c r="Z163" i="4"/>
  <c r="Y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E163" i="4"/>
  <c r="AB162" i="4"/>
  <c r="AA162" i="4"/>
  <c r="Z162" i="4"/>
  <c r="Y162" i="4"/>
  <c r="F162" i="4"/>
  <c r="E162" i="4"/>
  <c r="AB161" i="4"/>
  <c r="AA161" i="4"/>
  <c r="Z161" i="4"/>
  <c r="Y161" i="4"/>
  <c r="F161" i="4"/>
  <c r="E161" i="4"/>
  <c r="AB160" i="4"/>
  <c r="AA160" i="4"/>
  <c r="Z160" i="4"/>
  <c r="Y160" i="4"/>
  <c r="F160" i="4"/>
  <c r="E160" i="4"/>
  <c r="AB159" i="4"/>
  <c r="AA159" i="4"/>
  <c r="Z159" i="4"/>
  <c r="Y159" i="4"/>
  <c r="F159" i="4"/>
  <c r="E159" i="4"/>
  <c r="R158" i="4"/>
  <c r="Q158" i="4"/>
  <c r="P158" i="4"/>
  <c r="O158" i="4"/>
  <c r="N158" i="4"/>
  <c r="M158" i="4"/>
  <c r="L158" i="4"/>
  <c r="K158" i="4"/>
  <c r="J158" i="4"/>
  <c r="Z158" i="4" s="1"/>
  <c r="I158" i="4"/>
  <c r="H158" i="4"/>
  <c r="G158" i="4"/>
  <c r="F158" i="4"/>
  <c r="AB157" i="4"/>
  <c r="AA157" i="4"/>
  <c r="Z157" i="4"/>
  <c r="Y157" i="4"/>
  <c r="F157" i="4"/>
  <c r="E157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AB155" i="4"/>
  <c r="AA155" i="4"/>
  <c r="Z155" i="4"/>
  <c r="Y155" i="4"/>
  <c r="F155" i="4"/>
  <c r="E155" i="4"/>
  <c r="AB154" i="4"/>
  <c r="AA154" i="4"/>
  <c r="Z154" i="4"/>
  <c r="Y154" i="4"/>
  <c r="F154" i="4"/>
  <c r="E154" i="4"/>
  <c r="AB153" i="4"/>
  <c r="AB156" i="4" s="1"/>
  <c r="AA153" i="4"/>
  <c r="AA156" i="4" s="1"/>
  <c r="Z153" i="4"/>
  <c r="Z156" i="4" s="1"/>
  <c r="Y153" i="4"/>
  <c r="Y156" i="4" s="1"/>
  <c r="F153" i="4"/>
  <c r="F156" i="4" s="1"/>
  <c r="E153" i="4"/>
  <c r="E156" i="4" s="1"/>
  <c r="R152" i="4"/>
  <c r="Q152" i="4"/>
  <c r="P152" i="4"/>
  <c r="AB152" i="4" s="1"/>
  <c r="O152" i="4"/>
  <c r="N152" i="4"/>
  <c r="M152" i="4"/>
  <c r="AA152" i="4" s="1"/>
  <c r="L152" i="4"/>
  <c r="K152" i="4"/>
  <c r="J152" i="4"/>
  <c r="I152" i="4"/>
  <c r="H152" i="4"/>
  <c r="E152" i="4" s="1"/>
  <c r="G152" i="4"/>
  <c r="F152" i="4"/>
  <c r="AB151" i="4"/>
  <c r="AA151" i="4"/>
  <c r="Z151" i="4"/>
  <c r="Y151" i="4"/>
  <c r="F151" i="4"/>
  <c r="E151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AB149" i="4"/>
  <c r="AA149" i="4"/>
  <c r="Z149" i="4"/>
  <c r="Y149" i="4"/>
  <c r="F149" i="4"/>
  <c r="E149" i="4"/>
  <c r="AB148" i="4"/>
  <c r="AA148" i="4"/>
  <c r="Z148" i="4"/>
  <c r="Y148" i="4"/>
  <c r="F148" i="4"/>
  <c r="E148" i="4"/>
  <c r="AB147" i="4"/>
  <c r="AB150" i="4" s="1"/>
  <c r="AA147" i="4"/>
  <c r="AA150" i="4" s="1"/>
  <c r="Z147" i="4"/>
  <c r="Z150" i="4" s="1"/>
  <c r="Y147" i="4"/>
  <c r="Y150" i="4" s="1"/>
  <c r="F147" i="4"/>
  <c r="F150" i="4" s="1"/>
  <c r="E147" i="4"/>
  <c r="R146" i="4"/>
  <c r="R190" i="4" s="1"/>
  <c r="Q146" i="4"/>
  <c r="P146" i="4"/>
  <c r="O146" i="4"/>
  <c r="N146" i="4"/>
  <c r="N190" i="4" s="1"/>
  <c r="M146" i="4"/>
  <c r="M190" i="4" s="1"/>
  <c r="L146" i="4"/>
  <c r="K146" i="4"/>
  <c r="K190" i="4" s="1"/>
  <c r="J146" i="4"/>
  <c r="I146" i="4"/>
  <c r="H146" i="4"/>
  <c r="G146" i="4"/>
  <c r="F146" i="4"/>
  <c r="AB145" i="4"/>
  <c r="AA145" i="4"/>
  <c r="Z145" i="4"/>
  <c r="Y145" i="4"/>
  <c r="F145" i="4"/>
  <c r="E145" i="4"/>
  <c r="AB144" i="4"/>
  <c r="AA144" i="4"/>
  <c r="Z144" i="4"/>
  <c r="Y144" i="4"/>
  <c r="F144" i="4"/>
  <c r="E144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AB142" i="4"/>
  <c r="AA142" i="4"/>
  <c r="Z142" i="4"/>
  <c r="Y142" i="4"/>
  <c r="F142" i="4"/>
  <c r="E142" i="4"/>
  <c r="AB141" i="4"/>
  <c r="AA141" i="4"/>
  <c r="Z141" i="4"/>
  <c r="Y141" i="4"/>
  <c r="F141" i="4"/>
  <c r="E141" i="4"/>
  <c r="AB140" i="4"/>
  <c r="AB143" i="4" s="1"/>
  <c r="AA140" i="4"/>
  <c r="AA143" i="4" s="1"/>
  <c r="Z140" i="4"/>
  <c r="Z143" i="4" s="1"/>
  <c r="Y140" i="4"/>
  <c r="Y143" i="4" s="1"/>
  <c r="F140" i="4"/>
  <c r="F143" i="4" s="1"/>
  <c r="E140" i="4"/>
  <c r="F139" i="4"/>
  <c r="R138" i="4"/>
  <c r="Q138" i="4"/>
  <c r="P138" i="4"/>
  <c r="AB138" i="4" s="1"/>
  <c r="O138" i="4"/>
  <c r="N138" i="4"/>
  <c r="M138" i="4"/>
  <c r="L138" i="4"/>
  <c r="L4" i="4" s="1"/>
  <c r="K138" i="4"/>
  <c r="J138" i="4"/>
  <c r="I138" i="4"/>
  <c r="H138" i="4"/>
  <c r="G138" i="4"/>
  <c r="F138" i="4"/>
  <c r="R136" i="4"/>
  <c r="Q136" i="4"/>
  <c r="Q3" i="4" s="1"/>
  <c r="P136" i="4"/>
  <c r="O136" i="4"/>
  <c r="N136" i="4"/>
  <c r="M136" i="4"/>
  <c r="AA136" i="4" s="1"/>
  <c r="L136" i="4"/>
  <c r="K136" i="4"/>
  <c r="J136" i="4"/>
  <c r="I136" i="4"/>
  <c r="E136" i="4" s="1"/>
  <c r="H136" i="4"/>
  <c r="G136" i="4"/>
  <c r="F136" i="4"/>
  <c r="R135" i="4"/>
  <c r="R139" i="4" s="1"/>
  <c r="Q135" i="4"/>
  <c r="P135" i="4"/>
  <c r="O135" i="4"/>
  <c r="O139" i="4" s="1"/>
  <c r="N135" i="4"/>
  <c r="M135" i="4"/>
  <c r="L135" i="4"/>
  <c r="K135" i="4"/>
  <c r="J135" i="4"/>
  <c r="J139" i="4" s="1"/>
  <c r="I135" i="4"/>
  <c r="H135" i="4"/>
  <c r="H139" i="4" s="1"/>
  <c r="G135" i="4"/>
  <c r="G139" i="4" s="1"/>
  <c r="F135" i="4"/>
  <c r="R134" i="4"/>
  <c r="R137" i="4" s="1"/>
  <c r="Q134" i="4"/>
  <c r="Q137" i="4" s="1"/>
  <c r="P134" i="4"/>
  <c r="P137" i="4" s="1"/>
  <c r="O134" i="4"/>
  <c r="O137" i="4" s="1"/>
  <c r="N134" i="4"/>
  <c r="N137" i="4" s="1"/>
  <c r="M134" i="4"/>
  <c r="L134" i="4"/>
  <c r="K134" i="4"/>
  <c r="K137" i="4" s="1"/>
  <c r="J134" i="4"/>
  <c r="J137" i="4" s="1"/>
  <c r="I134" i="4"/>
  <c r="I137" i="4" s="1"/>
  <c r="H134" i="4"/>
  <c r="H137" i="4" s="1"/>
  <c r="G134" i="4"/>
  <c r="G137" i="4" s="1"/>
  <c r="F134" i="4"/>
  <c r="F137" i="4" s="1"/>
  <c r="F133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R128" i="4"/>
  <c r="Q128" i="4"/>
  <c r="P128" i="4"/>
  <c r="AB128" i="4" s="1"/>
  <c r="O128" i="4"/>
  <c r="N128" i="4"/>
  <c r="M128" i="4"/>
  <c r="L128" i="4"/>
  <c r="K128" i="4"/>
  <c r="K5" i="4" s="1"/>
  <c r="J128" i="4"/>
  <c r="I128" i="4"/>
  <c r="H128" i="4"/>
  <c r="G128" i="4"/>
  <c r="F128" i="4"/>
  <c r="AB127" i="4"/>
  <c r="AA127" i="4"/>
  <c r="Z127" i="4"/>
  <c r="Y127" i="4"/>
  <c r="F127" i="4"/>
  <c r="E127" i="4"/>
  <c r="AB126" i="4"/>
  <c r="AA126" i="4"/>
  <c r="Z126" i="4"/>
  <c r="Y126" i="4"/>
  <c r="F126" i="4"/>
  <c r="E126" i="4"/>
  <c r="AB125" i="4"/>
  <c r="AA125" i="4"/>
  <c r="Z125" i="4"/>
  <c r="Y125" i="4"/>
  <c r="F125" i="4"/>
  <c r="E125" i="4"/>
  <c r="AB124" i="4"/>
  <c r="AA124" i="4"/>
  <c r="Z124" i="4"/>
  <c r="Y124" i="4"/>
  <c r="F124" i="4"/>
  <c r="E124" i="4"/>
  <c r="AB123" i="4"/>
  <c r="AA123" i="4"/>
  <c r="Z123" i="4"/>
  <c r="Y123" i="4"/>
  <c r="F123" i="4"/>
  <c r="E123" i="4"/>
  <c r="AB122" i="4"/>
  <c r="AA122" i="4"/>
  <c r="Z122" i="4"/>
  <c r="Y122" i="4"/>
  <c r="F122" i="4"/>
  <c r="E122" i="4"/>
  <c r="AB121" i="4"/>
  <c r="AA121" i="4"/>
  <c r="Z121" i="4"/>
  <c r="Y121" i="4"/>
  <c r="F121" i="4"/>
  <c r="E121" i="4"/>
  <c r="AB120" i="4"/>
  <c r="AA120" i="4"/>
  <c r="Z120" i="4"/>
  <c r="Y120" i="4"/>
  <c r="F120" i="4"/>
  <c r="E120" i="4"/>
  <c r="AB119" i="4"/>
  <c r="AA119" i="4"/>
  <c r="Z119" i="4"/>
  <c r="Y119" i="4"/>
  <c r="F119" i="4"/>
  <c r="E119" i="4"/>
  <c r="AB118" i="4"/>
  <c r="AA118" i="4"/>
  <c r="Z118" i="4"/>
  <c r="Y118" i="4"/>
  <c r="F118" i="4"/>
  <c r="E118" i="4"/>
  <c r="AB117" i="4"/>
  <c r="AA117" i="4"/>
  <c r="Z117" i="4"/>
  <c r="Y117" i="4"/>
  <c r="F117" i="4"/>
  <c r="E117" i="4"/>
  <c r="AB116" i="4"/>
  <c r="AA116" i="4"/>
  <c r="Z116" i="4"/>
  <c r="Y116" i="4"/>
  <c r="F116" i="4"/>
  <c r="E116" i="4"/>
  <c r="AB115" i="4"/>
  <c r="AA115" i="4"/>
  <c r="Z115" i="4"/>
  <c r="Y115" i="4"/>
  <c r="F115" i="4"/>
  <c r="E115" i="4"/>
  <c r="AB114" i="4"/>
  <c r="AA114" i="4"/>
  <c r="Z114" i="4"/>
  <c r="Y114" i="4"/>
  <c r="F114" i="4"/>
  <c r="E114" i="4"/>
  <c r="AB113" i="4"/>
  <c r="AA113" i="4"/>
  <c r="Z113" i="4"/>
  <c r="Y113" i="4"/>
  <c r="F113" i="4"/>
  <c r="E113" i="4"/>
  <c r="AB112" i="4"/>
  <c r="AA112" i="4"/>
  <c r="Z112" i="4"/>
  <c r="Y112" i="4"/>
  <c r="F112" i="4"/>
  <c r="E112" i="4"/>
  <c r="AB111" i="4"/>
  <c r="AA111" i="4"/>
  <c r="Z111" i="4"/>
  <c r="Y111" i="4"/>
  <c r="F111" i="4"/>
  <c r="E111" i="4"/>
  <c r="AB110" i="4"/>
  <c r="AA110" i="4"/>
  <c r="Z110" i="4"/>
  <c r="Y110" i="4"/>
  <c r="F110" i="4"/>
  <c r="E110" i="4"/>
  <c r="AB109" i="4"/>
  <c r="AA109" i="4"/>
  <c r="Z109" i="4"/>
  <c r="Y109" i="4"/>
  <c r="F109" i="4"/>
  <c r="E109" i="4"/>
  <c r="AB108" i="4"/>
  <c r="AA108" i="4"/>
  <c r="Z108" i="4"/>
  <c r="Y108" i="4"/>
  <c r="F108" i="4"/>
  <c r="E108" i="4"/>
  <c r="AB107" i="4"/>
  <c r="AA107" i="4"/>
  <c r="Z107" i="4"/>
  <c r="Y107" i="4"/>
  <c r="F107" i="4"/>
  <c r="E107" i="4"/>
  <c r="AB106" i="4"/>
  <c r="AA106" i="4"/>
  <c r="Z106" i="4"/>
  <c r="Y106" i="4"/>
  <c r="F106" i="4"/>
  <c r="E106" i="4"/>
  <c r="AB105" i="4"/>
  <c r="AA105" i="4"/>
  <c r="Z105" i="4"/>
  <c r="Y105" i="4"/>
  <c r="F105" i="4"/>
  <c r="E105" i="4"/>
  <c r="AB104" i="4"/>
  <c r="AA104" i="4"/>
  <c r="Z104" i="4"/>
  <c r="Y104" i="4"/>
  <c r="F104" i="4"/>
  <c r="E104" i="4"/>
  <c r="AB103" i="4"/>
  <c r="AA103" i="4"/>
  <c r="Z103" i="4"/>
  <c r="Y103" i="4"/>
  <c r="F103" i="4"/>
  <c r="E103" i="4"/>
  <c r="AB102" i="4"/>
  <c r="AA102" i="4"/>
  <c r="Z102" i="4"/>
  <c r="Y102" i="4"/>
  <c r="F102" i="4"/>
  <c r="E102" i="4"/>
  <c r="AB101" i="4"/>
  <c r="AA101" i="4"/>
  <c r="Z101" i="4"/>
  <c r="Y101" i="4"/>
  <c r="F101" i="4"/>
  <c r="E101" i="4"/>
  <c r="AB100" i="4"/>
  <c r="AA100" i="4"/>
  <c r="Z100" i="4"/>
  <c r="Y100" i="4"/>
  <c r="F100" i="4"/>
  <c r="E100" i="4"/>
  <c r="AB99" i="4"/>
  <c r="AA99" i="4"/>
  <c r="Z99" i="4"/>
  <c r="Y99" i="4"/>
  <c r="F99" i="4"/>
  <c r="E99" i="4"/>
  <c r="R98" i="4"/>
  <c r="Q98" i="4"/>
  <c r="P98" i="4"/>
  <c r="O98" i="4"/>
  <c r="N98" i="4"/>
  <c r="M98" i="4"/>
  <c r="L98" i="4"/>
  <c r="K98" i="4"/>
  <c r="J98" i="4"/>
  <c r="Z98" i="4" s="1"/>
  <c r="I98" i="4"/>
  <c r="H98" i="4"/>
  <c r="G98" i="4"/>
  <c r="F98" i="4"/>
  <c r="AB97" i="4"/>
  <c r="AA97" i="4"/>
  <c r="Z97" i="4"/>
  <c r="Y97" i="4"/>
  <c r="F97" i="4"/>
  <c r="E97" i="4"/>
  <c r="R96" i="4"/>
  <c r="Q96" i="4"/>
  <c r="P96" i="4"/>
  <c r="O96" i="4"/>
  <c r="N96" i="4"/>
  <c r="M96" i="4"/>
  <c r="L96" i="4"/>
  <c r="K96" i="4"/>
  <c r="J96" i="4"/>
  <c r="I96" i="4"/>
  <c r="H96" i="4"/>
  <c r="G96" i="4"/>
  <c r="AB95" i="4"/>
  <c r="AA95" i="4"/>
  <c r="Z95" i="4"/>
  <c r="Y95" i="4"/>
  <c r="F95" i="4"/>
  <c r="E95" i="4"/>
  <c r="AB94" i="4"/>
  <c r="AA94" i="4"/>
  <c r="Z94" i="4"/>
  <c r="Y94" i="4"/>
  <c r="F94" i="4"/>
  <c r="E94" i="4"/>
  <c r="AB93" i="4"/>
  <c r="AB96" i="4" s="1"/>
  <c r="AA93" i="4"/>
  <c r="AA96" i="4" s="1"/>
  <c r="Z93" i="4"/>
  <c r="Z96" i="4" s="1"/>
  <c r="Y93" i="4"/>
  <c r="Y96" i="4" s="1"/>
  <c r="F93" i="4"/>
  <c r="F96" i="4" s="1"/>
  <c r="E93" i="4"/>
  <c r="E96" i="4" s="1"/>
  <c r="R92" i="4"/>
  <c r="Q92" i="4"/>
  <c r="P92" i="4"/>
  <c r="AB92" i="4" s="1"/>
  <c r="O92" i="4"/>
  <c r="N92" i="4"/>
  <c r="M92" i="4"/>
  <c r="L92" i="4"/>
  <c r="K92" i="4"/>
  <c r="J92" i="4"/>
  <c r="I92" i="4"/>
  <c r="H92" i="4"/>
  <c r="G92" i="4"/>
  <c r="E92" i="4" s="1"/>
  <c r="F92" i="4"/>
  <c r="AB91" i="4"/>
  <c r="AA91" i="4"/>
  <c r="Z91" i="4"/>
  <c r="Y91" i="4"/>
  <c r="F91" i="4"/>
  <c r="E91" i="4"/>
  <c r="R90" i="4"/>
  <c r="Q90" i="4"/>
  <c r="P90" i="4"/>
  <c r="O90" i="4"/>
  <c r="N90" i="4"/>
  <c r="M90" i="4"/>
  <c r="L90" i="4"/>
  <c r="K90" i="4"/>
  <c r="J90" i="4"/>
  <c r="I90" i="4"/>
  <c r="H90" i="4"/>
  <c r="G90" i="4"/>
  <c r="AB89" i="4"/>
  <c r="AA89" i="4"/>
  <c r="Z89" i="4"/>
  <c r="Y89" i="4"/>
  <c r="F89" i="4"/>
  <c r="E89" i="4"/>
  <c r="AB88" i="4"/>
  <c r="AA88" i="4"/>
  <c r="Z88" i="4"/>
  <c r="Y88" i="4"/>
  <c r="F88" i="4"/>
  <c r="E88" i="4"/>
  <c r="AB87" i="4"/>
  <c r="AB90" i="4" s="1"/>
  <c r="AA87" i="4"/>
  <c r="AA90" i="4" s="1"/>
  <c r="Z87" i="4"/>
  <c r="Z90" i="4" s="1"/>
  <c r="Y87" i="4"/>
  <c r="Y90" i="4" s="1"/>
  <c r="F87" i="4"/>
  <c r="F90" i="4" s="1"/>
  <c r="E87" i="4"/>
  <c r="E90" i="4" s="1"/>
  <c r="R86" i="4"/>
  <c r="Q86" i="4"/>
  <c r="P86" i="4"/>
  <c r="AB86" i="4" s="1"/>
  <c r="O86" i="4"/>
  <c r="N86" i="4"/>
  <c r="M86" i="4"/>
  <c r="L86" i="4"/>
  <c r="K86" i="4"/>
  <c r="J86" i="4"/>
  <c r="I86" i="4"/>
  <c r="H86" i="4"/>
  <c r="G86" i="4"/>
  <c r="F86" i="4"/>
  <c r="AB85" i="4"/>
  <c r="AA85" i="4"/>
  <c r="Z85" i="4"/>
  <c r="Y85" i="4"/>
  <c r="F85" i="4"/>
  <c r="E85" i="4"/>
  <c r="R84" i="4"/>
  <c r="Q84" i="4"/>
  <c r="P84" i="4"/>
  <c r="O84" i="4"/>
  <c r="N84" i="4"/>
  <c r="M84" i="4"/>
  <c r="L84" i="4"/>
  <c r="K84" i="4"/>
  <c r="J84" i="4"/>
  <c r="I84" i="4"/>
  <c r="H84" i="4"/>
  <c r="G84" i="4"/>
  <c r="AB83" i="4"/>
  <c r="AA83" i="4"/>
  <c r="Z83" i="4"/>
  <c r="Y83" i="4"/>
  <c r="F83" i="4"/>
  <c r="E83" i="4"/>
  <c r="AB82" i="4"/>
  <c r="AA82" i="4"/>
  <c r="Z82" i="4"/>
  <c r="Y82" i="4"/>
  <c r="F82" i="4"/>
  <c r="E82" i="4"/>
  <c r="AB81" i="4"/>
  <c r="AB84" i="4" s="1"/>
  <c r="AA81" i="4"/>
  <c r="AA84" i="4" s="1"/>
  <c r="Z81" i="4"/>
  <c r="Z84" i="4" s="1"/>
  <c r="Y81" i="4"/>
  <c r="Y84" i="4" s="1"/>
  <c r="F81" i="4"/>
  <c r="F84" i="4" s="1"/>
  <c r="E81" i="4"/>
  <c r="E84" i="4" s="1"/>
  <c r="R80" i="4"/>
  <c r="Q80" i="4"/>
  <c r="P80" i="4"/>
  <c r="AB80" i="4" s="1"/>
  <c r="O80" i="4"/>
  <c r="N80" i="4"/>
  <c r="M80" i="4"/>
  <c r="AA80" i="4" s="1"/>
  <c r="L80" i="4"/>
  <c r="K80" i="4"/>
  <c r="J80" i="4"/>
  <c r="Z80" i="4" s="1"/>
  <c r="I80" i="4"/>
  <c r="H80" i="4"/>
  <c r="E80" i="4" s="1"/>
  <c r="G80" i="4"/>
  <c r="F80" i="4"/>
  <c r="AB79" i="4"/>
  <c r="AA79" i="4"/>
  <c r="Z79" i="4"/>
  <c r="Y79" i="4"/>
  <c r="F79" i="4"/>
  <c r="E79" i="4"/>
  <c r="R78" i="4"/>
  <c r="Q78" i="4"/>
  <c r="P78" i="4"/>
  <c r="O78" i="4"/>
  <c r="N78" i="4"/>
  <c r="M78" i="4"/>
  <c r="L78" i="4"/>
  <c r="K78" i="4"/>
  <c r="J78" i="4"/>
  <c r="I78" i="4"/>
  <c r="H78" i="4"/>
  <c r="G78" i="4"/>
  <c r="AB77" i="4"/>
  <c r="AA77" i="4"/>
  <c r="Z77" i="4"/>
  <c r="Y77" i="4"/>
  <c r="F77" i="4"/>
  <c r="E77" i="4"/>
  <c r="AB76" i="4"/>
  <c r="AA76" i="4"/>
  <c r="Z76" i="4"/>
  <c r="Y76" i="4"/>
  <c r="F76" i="4"/>
  <c r="E76" i="4"/>
  <c r="AB75" i="4"/>
  <c r="AB78" i="4" s="1"/>
  <c r="AA75" i="4"/>
  <c r="AA78" i="4" s="1"/>
  <c r="Z75" i="4"/>
  <c r="Z78" i="4" s="1"/>
  <c r="Y75" i="4"/>
  <c r="Y78" i="4" s="1"/>
  <c r="F75" i="4"/>
  <c r="F78" i="4" s="1"/>
  <c r="E75" i="4"/>
  <c r="E78" i="4" s="1"/>
  <c r="R74" i="4"/>
  <c r="Q74" i="4"/>
  <c r="P74" i="4"/>
  <c r="O74" i="4"/>
  <c r="N74" i="4"/>
  <c r="M74" i="4"/>
  <c r="L74" i="4"/>
  <c r="K74" i="4"/>
  <c r="J74" i="4"/>
  <c r="Z74" i="4" s="1"/>
  <c r="I74" i="4"/>
  <c r="H74" i="4"/>
  <c r="G74" i="4"/>
  <c r="F74" i="4"/>
  <c r="AB73" i="4"/>
  <c r="AA73" i="4"/>
  <c r="Z73" i="4"/>
  <c r="Y73" i="4"/>
  <c r="F73" i="4"/>
  <c r="E73" i="4"/>
  <c r="R72" i="4"/>
  <c r="Q72" i="4"/>
  <c r="P72" i="4"/>
  <c r="O72" i="4"/>
  <c r="N72" i="4"/>
  <c r="M72" i="4"/>
  <c r="L72" i="4"/>
  <c r="K72" i="4"/>
  <c r="J72" i="4"/>
  <c r="I72" i="4"/>
  <c r="H72" i="4"/>
  <c r="G72" i="4"/>
  <c r="AB71" i="4"/>
  <c r="AA71" i="4"/>
  <c r="Z71" i="4"/>
  <c r="Y71" i="4"/>
  <c r="F71" i="4"/>
  <c r="E71" i="4"/>
  <c r="AB70" i="4"/>
  <c r="AA70" i="4"/>
  <c r="Z70" i="4"/>
  <c r="Y70" i="4"/>
  <c r="F70" i="4"/>
  <c r="E70" i="4"/>
  <c r="AB69" i="4"/>
  <c r="AB72" i="4" s="1"/>
  <c r="AA69" i="4"/>
  <c r="AA72" i="4" s="1"/>
  <c r="Z69" i="4"/>
  <c r="Z72" i="4" s="1"/>
  <c r="Y69" i="4"/>
  <c r="F69" i="4"/>
  <c r="F72" i="4" s="1"/>
  <c r="E69" i="4"/>
  <c r="R68" i="4"/>
  <c r="Q68" i="4"/>
  <c r="P68" i="4"/>
  <c r="O68" i="4"/>
  <c r="N68" i="4"/>
  <c r="M68" i="4"/>
  <c r="AA68" i="4" s="1"/>
  <c r="L68" i="4"/>
  <c r="K68" i="4"/>
  <c r="K133" i="4" s="1"/>
  <c r="J68" i="4"/>
  <c r="I68" i="4"/>
  <c r="H68" i="4"/>
  <c r="G68" i="4"/>
  <c r="F68" i="4"/>
  <c r="AB67" i="4"/>
  <c r="AA67" i="4"/>
  <c r="Z67" i="4"/>
  <c r="Y67" i="4"/>
  <c r="F67" i="4"/>
  <c r="E67" i="4"/>
  <c r="R66" i="4"/>
  <c r="Q66" i="4"/>
  <c r="P66" i="4"/>
  <c r="O66" i="4"/>
  <c r="N66" i="4"/>
  <c r="M66" i="4"/>
  <c r="L66" i="4"/>
  <c r="K66" i="4"/>
  <c r="J66" i="4"/>
  <c r="I66" i="4"/>
  <c r="H66" i="4"/>
  <c r="G66" i="4"/>
  <c r="AB65" i="4"/>
  <c r="AA65" i="4"/>
  <c r="Z65" i="4"/>
  <c r="Y65" i="4"/>
  <c r="F65" i="4"/>
  <c r="E65" i="4"/>
  <c r="AB64" i="4"/>
  <c r="AA64" i="4"/>
  <c r="Z64" i="4"/>
  <c r="Y64" i="4"/>
  <c r="F64" i="4"/>
  <c r="E64" i="4"/>
  <c r="AB63" i="4"/>
  <c r="AB66" i="4" s="1"/>
  <c r="AA63" i="4"/>
  <c r="AA66" i="4" s="1"/>
  <c r="Z63" i="4"/>
  <c r="Z66" i="4" s="1"/>
  <c r="Y63" i="4"/>
  <c r="Y66" i="4" s="1"/>
  <c r="F63" i="4"/>
  <c r="F66" i="4" s="1"/>
  <c r="E63" i="4"/>
  <c r="E66" i="4" s="1"/>
  <c r="F62" i="4"/>
  <c r="R61" i="4"/>
  <c r="Q61" i="4"/>
  <c r="P61" i="4"/>
  <c r="O61" i="4"/>
  <c r="O4" i="4" s="1"/>
  <c r="N61" i="4"/>
  <c r="M61" i="4"/>
  <c r="AA61" i="4" s="1"/>
  <c r="L61" i="4"/>
  <c r="K61" i="4"/>
  <c r="J61" i="4"/>
  <c r="Z61" i="4" s="1"/>
  <c r="I61" i="4"/>
  <c r="H61" i="4"/>
  <c r="G61" i="4"/>
  <c r="F61" i="4"/>
  <c r="E61" i="4"/>
  <c r="R59" i="4"/>
  <c r="Q59" i="4"/>
  <c r="P59" i="4"/>
  <c r="AB59" i="4" s="1"/>
  <c r="O59" i="4"/>
  <c r="N59" i="4"/>
  <c r="M59" i="4"/>
  <c r="L59" i="4"/>
  <c r="K59" i="4"/>
  <c r="K3" i="4" s="1"/>
  <c r="J59" i="4"/>
  <c r="I59" i="4"/>
  <c r="H59" i="4"/>
  <c r="G59" i="4"/>
  <c r="F59" i="4"/>
  <c r="R58" i="4"/>
  <c r="R62" i="4" s="1"/>
  <c r="Q58" i="4"/>
  <c r="Q62" i="4" s="1"/>
  <c r="P58" i="4"/>
  <c r="O58" i="4"/>
  <c r="N58" i="4"/>
  <c r="N62" i="4" s="1"/>
  <c r="M58" i="4"/>
  <c r="L58" i="4"/>
  <c r="L62" i="4" s="1"/>
  <c r="K58" i="4"/>
  <c r="J58" i="4"/>
  <c r="I58" i="4"/>
  <c r="I62" i="4" s="1"/>
  <c r="H58" i="4"/>
  <c r="G58" i="4"/>
  <c r="F58" i="4"/>
  <c r="R57" i="4"/>
  <c r="R60" i="4" s="1"/>
  <c r="Q57" i="4"/>
  <c r="Q60" i="4" s="1"/>
  <c r="P57" i="4"/>
  <c r="P45" i="4" s="1"/>
  <c r="O57" i="4"/>
  <c r="O60" i="4" s="1"/>
  <c r="N57" i="4"/>
  <c r="M57" i="4"/>
  <c r="M60" i="4" s="1"/>
  <c r="L57" i="4"/>
  <c r="L60" i="4" s="1"/>
  <c r="K57" i="4"/>
  <c r="K60" i="4" s="1"/>
  <c r="J57" i="4"/>
  <c r="J60" i="4" s="1"/>
  <c r="I57" i="4"/>
  <c r="I60" i="4" s="1"/>
  <c r="H57" i="4"/>
  <c r="G57" i="4"/>
  <c r="F57" i="4"/>
  <c r="R55" i="4"/>
  <c r="Q55" i="4"/>
  <c r="P55" i="4"/>
  <c r="O55" i="4"/>
  <c r="N55" i="4"/>
  <c r="M55" i="4"/>
  <c r="K55" i="4"/>
  <c r="J55" i="4"/>
  <c r="I55" i="4"/>
  <c r="H55" i="4"/>
  <c r="G55" i="4"/>
  <c r="F55" i="4"/>
  <c r="AB54" i="4"/>
  <c r="AA54" i="4"/>
  <c r="Z54" i="4"/>
  <c r="Y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AB53" i="4"/>
  <c r="AA53" i="4"/>
  <c r="Z53" i="4"/>
  <c r="Y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R52" i="4"/>
  <c r="Q52" i="4"/>
  <c r="P52" i="4"/>
  <c r="O52" i="4"/>
  <c r="N52" i="4"/>
  <c r="M52" i="4"/>
  <c r="L52" i="4"/>
  <c r="K52" i="4"/>
  <c r="J52" i="4"/>
  <c r="I52" i="4"/>
  <c r="H52" i="4"/>
  <c r="G52" i="4"/>
  <c r="R51" i="4"/>
  <c r="Q51" i="4"/>
  <c r="P51" i="4"/>
  <c r="O51" i="4"/>
  <c r="N51" i="4"/>
  <c r="M51" i="4"/>
  <c r="L51" i="4"/>
  <c r="K51" i="4"/>
  <c r="J51" i="4"/>
  <c r="I51" i="4"/>
  <c r="H51" i="4"/>
  <c r="G51" i="4"/>
  <c r="R50" i="4"/>
  <c r="Q50" i="4"/>
  <c r="P50" i="4"/>
  <c r="O50" i="4"/>
  <c r="N50" i="4"/>
  <c r="M50" i="4"/>
  <c r="L50" i="4"/>
  <c r="K50" i="4"/>
  <c r="J50" i="4"/>
  <c r="I50" i="4"/>
  <c r="H50" i="4"/>
  <c r="G50" i="4"/>
  <c r="R49" i="4"/>
  <c r="Q49" i="4"/>
  <c r="P49" i="4"/>
  <c r="O49" i="4"/>
  <c r="N49" i="4"/>
  <c r="M49" i="4"/>
  <c r="L49" i="4"/>
  <c r="K49" i="4"/>
  <c r="J49" i="4"/>
  <c r="I49" i="4"/>
  <c r="H49" i="4"/>
  <c r="G49" i="4"/>
  <c r="R48" i="4"/>
  <c r="Q48" i="4"/>
  <c r="P48" i="4"/>
  <c r="O48" i="4"/>
  <c r="N48" i="4"/>
  <c r="M48" i="4"/>
  <c r="L48" i="4"/>
  <c r="K48" i="4"/>
  <c r="J48" i="4"/>
  <c r="I48" i="4"/>
  <c r="H48" i="4"/>
  <c r="G48" i="4"/>
  <c r="R47" i="4"/>
  <c r="Q47" i="4"/>
  <c r="P47" i="4"/>
  <c r="O47" i="4"/>
  <c r="N47" i="4"/>
  <c r="M47" i="4"/>
  <c r="L47" i="4"/>
  <c r="K47" i="4"/>
  <c r="J47" i="4"/>
  <c r="I47" i="4"/>
  <c r="H47" i="4"/>
  <c r="G47" i="4"/>
  <c r="R46" i="4"/>
  <c r="Q46" i="4"/>
  <c r="P46" i="4"/>
  <c r="O46" i="4"/>
  <c r="M46" i="4"/>
  <c r="L46" i="4"/>
  <c r="K46" i="4"/>
  <c r="J46" i="4"/>
  <c r="I46" i="4"/>
  <c r="H46" i="4"/>
  <c r="G46" i="4"/>
  <c r="R45" i="4"/>
  <c r="Q45" i="4"/>
  <c r="M45" i="4"/>
  <c r="L45" i="4"/>
  <c r="J45" i="4"/>
  <c r="I45" i="4"/>
  <c r="AB44" i="4"/>
  <c r="AA44" i="4"/>
  <c r="Z44" i="4"/>
  <c r="Y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A43" i="4"/>
  <c r="R43" i="4"/>
  <c r="Q43" i="4"/>
  <c r="P43" i="4"/>
  <c r="O43" i="4"/>
  <c r="N43" i="4"/>
  <c r="M43" i="4"/>
  <c r="L43" i="4"/>
  <c r="K43" i="4"/>
  <c r="J43" i="4"/>
  <c r="I43" i="4"/>
  <c r="H43" i="4"/>
  <c r="G43" i="4"/>
  <c r="R42" i="4"/>
  <c r="Q42" i="4"/>
  <c r="P42" i="4"/>
  <c r="O42" i="4"/>
  <c r="N42" i="4"/>
  <c r="M42" i="4"/>
  <c r="L42" i="4"/>
  <c r="K42" i="4"/>
  <c r="J42" i="4"/>
  <c r="I42" i="4"/>
  <c r="H42" i="4"/>
  <c r="G42" i="4"/>
  <c r="R41" i="4"/>
  <c r="Q41" i="4"/>
  <c r="P41" i="4"/>
  <c r="O41" i="4"/>
  <c r="N41" i="4"/>
  <c r="M41" i="4"/>
  <c r="L41" i="4"/>
  <c r="K41" i="4"/>
  <c r="J41" i="4"/>
  <c r="I41" i="4"/>
  <c r="H41" i="4"/>
  <c r="G41" i="4"/>
  <c r="R40" i="4"/>
  <c r="Q40" i="4"/>
  <c r="P40" i="4"/>
  <c r="O40" i="4"/>
  <c r="N40" i="4"/>
  <c r="M40" i="4"/>
  <c r="L40" i="4"/>
  <c r="K40" i="4"/>
  <c r="J40" i="4"/>
  <c r="I40" i="4"/>
  <c r="H40" i="4"/>
  <c r="G40" i="4"/>
  <c r="R39" i="4"/>
  <c r="Q39" i="4"/>
  <c r="P39" i="4"/>
  <c r="O39" i="4"/>
  <c r="N39" i="4"/>
  <c r="M39" i="4"/>
  <c r="L39" i="4"/>
  <c r="K39" i="4"/>
  <c r="J39" i="4"/>
  <c r="I39" i="4"/>
  <c r="H39" i="4"/>
  <c r="G39" i="4"/>
  <c r="R38" i="4"/>
  <c r="Q38" i="4"/>
  <c r="P38" i="4"/>
  <c r="O38" i="4"/>
  <c r="N38" i="4"/>
  <c r="M38" i="4"/>
  <c r="L38" i="4"/>
  <c r="K38" i="4"/>
  <c r="J38" i="4"/>
  <c r="I38" i="4"/>
  <c r="H38" i="4"/>
  <c r="G38" i="4"/>
  <c r="R31" i="4"/>
  <c r="Q31" i="4"/>
  <c r="P31" i="4"/>
  <c r="O31" i="4"/>
  <c r="N31" i="4"/>
  <c r="M31" i="4"/>
  <c r="L31" i="4"/>
  <c r="K31" i="4"/>
  <c r="J31" i="4"/>
  <c r="I31" i="4"/>
  <c r="H31" i="4"/>
  <c r="G31" i="4"/>
  <c r="R29" i="4"/>
  <c r="Q29" i="4"/>
  <c r="P29" i="4"/>
  <c r="O29" i="4"/>
  <c r="N29" i="4"/>
  <c r="M29" i="4"/>
  <c r="L29" i="4"/>
  <c r="K29" i="4"/>
  <c r="J29" i="4"/>
  <c r="I29" i="4"/>
  <c r="H29" i="4"/>
  <c r="G29" i="4"/>
  <c r="R28" i="4"/>
  <c r="Q28" i="4"/>
  <c r="P28" i="4"/>
  <c r="O28" i="4"/>
  <c r="N28" i="4"/>
  <c r="M28" i="4"/>
  <c r="L28" i="4"/>
  <c r="K28" i="4"/>
  <c r="J28" i="4"/>
  <c r="I28" i="4"/>
  <c r="H28" i="4"/>
  <c r="G28" i="4"/>
  <c r="R27" i="4"/>
  <c r="Q27" i="4"/>
  <c r="P27" i="4"/>
  <c r="O27" i="4"/>
  <c r="N27" i="4"/>
  <c r="M27" i="4"/>
  <c r="L27" i="4"/>
  <c r="K27" i="4"/>
  <c r="J27" i="4"/>
  <c r="I27" i="4"/>
  <c r="H27" i="4"/>
  <c r="G27" i="4"/>
  <c r="R26" i="4"/>
  <c r="Q26" i="4"/>
  <c r="P26" i="4"/>
  <c r="O26" i="4"/>
  <c r="N26" i="4"/>
  <c r="M26" i="4"/>
  <c r="L26" i="4"/>
  <c r="K26" i="4"/>
  <c r="J26" i="4"/>
  <c r="I26" i="4"/>
  <c r="H26" i="4"/>
  <c r="G26" i="4"/>
  <c r="R25" i="4"/>
  <c r="Q25" i="4"/>
  <c r="P25" i="4"/>
  <c r="O25" i="4"/>
  <c r="N25" i="4"/>
  <c r="M25" i="4"/>
  <c r="L25" i="4"/>
  <c r="K25" i="4"/>
  <c r="J25" i="4"/>
  <c r="I25" i="4"/>
  <c r="H25" i="4"/>
  <c r="G25" i="4"/>
  <c r="AB24" i="4"/>
  <c r="AA24" i="4"/>
  <c r="Z24" i="4"/>
  <c r="Y24" i="4"/>
  <c r="F24" i="4"/>
  <c r="E24" i="4"/>
  <c r="AB23" i="4"/>
  <c r="AA23" i="4"/>
  <c r="AA39" i="4" s="1"/>
  <c r="Z23" i="4"/>
  <c r="Z39" i="4" s="1"/>
  <c r="Y23" i="4"/>
  <c r="Y39" i="4" s="1"/>
  <c r="F23" i="4"/>
  <c r="F26" i="4" s="1"/>
  <c r="E23" i="4"/>
  <c r="E39" i="4" s="1"/>
  <c r="R22" i="4"/>
  <c r="Q22" i="4"/>
  <c r="P22" i="4"/>
  <c r="O22" i="4"/>
  <c r="N22" i="4"/>
  <c r="M22" i="4"/>
  <c r="L22" i="4"/>
  <c r="K22" i="4"/>
  <c r="J22" i="4"/>
  <c r="I22" i="4"/>
  <c r="H22" i="4"/>
  <c r="G22" i="4"/>
  <c r="R21" i="4"/>
  <c r="Q21" i="4"/>
  <c r="P21" i="4"/>
  <c r="O21" i="4"/>
  <c r="N21" i="4"/>
  <c r="M21" i="4"/>
  <c r="L21" i="4"/>
  <c r="K21" i="4"/>
  <c r="J21" i="4"/>
  <c r="I21" i="4"/>
  <c r="H21" i="4"/>
  <c r="G21" i="4"/>
  <c r="AB20" i="4"/>
  <c r="AA20" i="4"/>
  <c r="Z20" i="4"/>
  <c r="Y20" i="4"/>
  <c r="F20" i="4"/>
  <c r="AB19" i="4"/>
  <c r="AA19" i="4"/>
  <c r="Z19" i="4"/>
  <c r="Y19" i="4"/>
  <c r="F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AB17" i="4"/>
  <c r="AB22" i="4" s="1"/>
  <c r="AA17" i="4"/>
  <c r="AA21" i="4" s="1"/>
  <c r="Z17" i="4"/>
  <c r="Z21" i="4" s="1"/>
  <c r="Y17" i="4"/>
  <c r="Y22" i="4" s="1"/>
  <c r="F17" i="4"/>
  <c r="F164" i="4" s="1"/>
  <c r="AB16" i="4"/>
  <c r="AA16" i="4"/>
  <c r="Z16" i="4"/>
  <c r="Y16" i="4"/>
  <c r="F16" i="4"/>
  <c r="F163" i="4" s="1"/>
  <c r="AA15" i="4"/>
  <c r="R15" i="4"/>
  <c r="Q15" i="4"/>
  <c r="P15" i="4"/>
  <c r="O15" i="4"/>
  <c r="N15" i="4"/>
  <c r="M15" i="4"/>
  <c r="L15" i="4"/>
  <c r="K15" i="4"/>
  <c r="J15" i="4"/>
  <c r="I15" i="4"/>
  <c r="H15" i="4"/>
  <c r="G15" i="4"/>
  <c r="AB14" i="4"/>
  <c r="AB15" i="4" s="1"/>
  <c r="AA14" i="4"/>
  <c r="Z14" i="4"/>
  <c r="Z15" i="4" s="1"/>
  <c r="Y14" i="4"/>
  <c r="Y15" i="4" s="1"/>
  <c r="F14" i="4"/>
  <c r="F15" i="4" s="1"/>
  <c r="AB13" i="4"/>
  <c r="AA13" i="4"/>
  <c r="Z13" i="4"/>
  <c r="Y13" i="4"/>
  <c r="F13" i="4"/>
  <c r="R12" i="4"/>
  <c r="R37" i="4" s="1"/>
  <c r="Q12" i="4"/>
  <c r="Q34" i="4" s="1"/>
  <c r="O12" i="4"/>
  <c r="O35" i="4" s="1"/>
  <c r="M12" i="4"/>
  <c r="J12" i="4"/>
  <c r="J37" i="4" s="1"/>
  <c r="I12" i="4"/>
  <c r="I34" i="4" s="1"/>
  <c r="G12" i="4"/>
  <c r="F12" i="4"/>
  <c r="F37" i="4" s="1"/>
  <c r="R11" i="4"/>
  <c r="Q11" i="4"/>
  <c r="P11" i="4"/>
  <c r="O11" i="4"/>
  <c r="N11" i="4"/>
  <c r="M11" i="4"/>
  <c r="L11" i="4"/>
  <c r="K11" i="4"/>
  <c r="J11" i="4"/>
  <c r="I11" i="4"/>
  <c r="H11" i="4"/>
  <c r="G11" i="4"/>
  <c r="Y11" i="4" s="1"/>
  <c r="F11" i="4"/>
  <c r="R10" i="4"/>
  <c r="Q10" i="4"/>
  <c r="P10" i="4"/>
  <c r="AB10" i="4" s="1"/>
  <c r="O10" i="4"/>
  <c r="N10" i="4"/>
  <c r="M10" i="4"/>
  <c r="AA10" i="4" s="1"/>
  <c r="L10" i="4"/>
  <c r="K10" i="4"/>
  <c r="J10" i="4"/>
  <c r="I10" i="4"/>
  <c r="H10" i="4"/>
  <c r="G10" i="4"/>
  <c r="F10" i="4"/>
  <c r="R9" i="4"/>
  <c r="AB9" i="4" s="1"/>
  <c r="Q9" i="4"/>
  <c r="P9" i="4"/>
  <c r="O9" i="4"/>
  <c r="N9" i="4"/>
  <c r="M9" i="4"/>
  <c r="AA9" i="4" s="1"/>
  <c r="L9" i="4"/>
  <c r="K9" i="4"/>
  <c r="J9" i="4"/>
  <c r="Z9" i="4" s="1"/>
  <c r="I9" i="4"/>
  <c r="H9" i="4"/>
  <c r="G9" i="4"/>
  <c r="Y9" i="4" s="1"/>
  <c r="F9" i="4"/>
  <c r="F8" i="4"/>
  <c r="R7" i="4"/>
  <c r="Q7" i="4"/>
  <c r="P7" i="4"/>
  <c r="AB7" i="4" s="1"/>
  <c r="N7" i="4"/>
  <c r="M7" i="4"/>
  <c r="AA7" i="4" s="1"/>
  <c r="L7" i="4"/>
  <c r="K7" i="4"/>
  <c r="J7" i="4"/>
  <c r="I7" i="4"/>
  <c r="H7" i="4"/>
  <c r="F7" i="4"/>
  <c r="R6" i="4"/>
  <c r="Q6" i="4"/>
  <c r="P6" i="4"/>
  <c r="O6" i="4"/>
  <c r="N6" i="4"/>
  <c r="M6" i="4"/>
  <c r="K6" i="4"/>
  <c r="Z6" i="4" s="1"/>
  <c r="J6" i="4"/>
  <c r="I6" i="4"/>
  <c r="H6" i="4"/>
  <c r="G6" i="4"/>
  <c r="F6" i="4"/>
  <c r="R5" i="4"/>
  <c r="Q5" i="4"/>
  <c r="P5" i="4"/>
  <c r="O5" i="4"/>
  <c r="N5" i="4"/>
  <c r="M5" i="4"/>
  <c r="L5" i="4"/>
  <c r="J5" i="4"/>
  <c r="I5" i="4"/>
  <c r="H5" i="4"/>
  <c r="G5" i="4"/>
  <c r="F5" i="4"/>
  <c r="R4" i="4"/>
  <c r="Q4" i="4"/>
  <c r="P4" i="4"/>
  <c r="N4" i="4"/>
  <c r="K4" i="4"/>
  <c r="J4" i="4"/>
  <c r="I4" i="4"/>
  <c r="H4" i="4"/>
  <c r="F4" i="4"/>
  <c r="R3" i="4"/>
  <c r="O3" i="4"/>
  <c r="N3" i="4"/>
  <c r="L3" i="4"/>
  <c r="J3" i="4"/>
  <c r="G3" i="4"/>
  <c r="F3" i="4"/>
  <c r="Q2" i="4"/>
  <c r="P2" i="4"/>
  <c r="O2" i="4"/>
  <c r="P36" i="4" s="1"/>
  <c r="M2" i="4"/>
  <c r="L2" i="4"/>
  <c r="H2" i="4"/>
  <c r="F2" i="4"/>
  <c r="Z339" i="3"/>
  <c r="Y339" i="3"/>
  <c r="X339" i="3"/>
  <c r="W339" i="3"/>
  <c r="C339" i="3"/>
  <c r="Z338" i="3"/>
  <c r="Y338" i="3"/>
  <c r="X338" i="3"/>
  <c r="W338" i="3"/>
  <c r="C338" i="3"/>
  <c r="Z337" i="3"/>
  <c r="Y337" i="3"/>
  <c r="X337" i="3"/>
  <c r="W337" i="3"/>
  <c r="C337" i="3"/>
  <c r="Z336" i="3"/>
  <c r="Y336" i="3"/>
  <c r="X336" i="3"/>
  <c r="W336" i="3"/>
  <c r="C336" i="3"/>
  <c r="Z335" i="3"/>
  <c r="Y335" i="3"/>
  <c r="X335" i="3"/>
  <c r="W335" i="3"/>
  <c r="C335" i="3"/>
  <c r="Z334" i="3"/>
  <c r="Y334" i="3"/>
  <c r="X334" i="3"/>
  <c r="W334" i="3"/>
  <c r="C334" i="3"/>
  <c r="Z333" i="3"/>
  <c r="Y333" i="3"/>
  <c r="X333" i="3"/>
  <c r="W333" i="3"/>
  <c r="C333" i="3"/>
  <c r="Z332" i="3"/>
  <c r="Y332" i="3"/>
  <c r="X332" i="3"/>
  <c r="W332" i="3"/>
  <c r="C332" i="3"/>
  <c r="Z331" i="3"/>
  <c r="Y331" i="3"/>
  <c r="X331" i="3"/>
  <c r="W331" i="3"/>
  <c r="C331" i="3"/>
  <c r="Z261" i="3"/>
  <c r="Y261" i="3"/>
  <c r="X261" i="3"/>
  <c r="W261" i="3"/>
  <c r="C261" i="3"/>
  <c r="Z260" i="3"/>
  <c r="Y260" i="3"/>
  <c r="X260" i="3"/>
  <c r="W260" i="3"/>
  <c r="C260" i="3"/>
  <c r="Z259" i="3"/>
  <c r="Y259" i="3"/>
  <c r="X259" i="3"/>
  <c r="W259" i="3"/>
  <c r="C259" i="3"/>
  <c r="Z258" i="3"/>
  <c r="Y258" i="3"/>
  <c r="X258" i="3"/>
  <c r="W258" i="3"/>
  <c r="C258" i="3"/>
  <c r="Z257" i="3"/>
  <c r="Y257" i="3"/>
  <c r="X257" i="3"/>
  <c r="W257" i="3"/>
  <c r="C257" i="3"/>
  <c r="Z256" i="3"/>
  <c r="Y256" i="3"/>
  <c r="X256" i="3"/>
  <c r="W256" i="3"/>
  <c r="C256" i="3"/>
  <c r="Z255" i="3"/>
  <c r="Y255" i="3"/>
  <c r="X255" i="3"/>
  <c r="W255" i="3"/>
  <c r="C255" i="3"/>
  <c r="Z254" i="3"/>
  <c r="Y254" i="3"/>
  <c r="X254" i="3"/>
  <c r="W254" i="3"/>
  <c r="C254" i="3"/>
  <c r="Z253" i="3"/>
  <c r="Y253" i="3"/>
  <c r="X253" i="3"/>
  <c r="W253" i="3"/>
  <c r="C253" i="3"/>
  <c r="Z252" i="3"/>
  <c r="Y252" i="3"/>
  <c r="X252" i="3"/>
  <c r="W252" i="3"/>
  <c r="C252" i="3"/>
  <c r="Z251" i="3"/>
  <c r="Y251" i="3"/>
  <c r="X251" i="3"/>
  <c r="W251" i="3"/>
  <c r="C251" i="3"/>
  <c r="Z250" i="3"/>
  <c r="Y250" i="3"/>
  <c r="X250" i="3"/>
  <c r="W250" i="3"/>
  <c r="C250" i="3"/>
  <c r="D250" i="3" s="1"/>
  <c r="P249" i="3"/>
  <c r="O249" i="3"/>
  <c r="N249" i="3"/>
  <c r="M249" i="3"/>
  <c r="L249" i="3"/>
  <c r="K249" i="3"/>
  <c r="J249" i="3"/>
  <c r="I249" i="3"/>
  <c r="H249" i="3"/>
  <c r="G249" i="3"/>
  <c r="F249" i="3"/>
  <c r="E249" i="3"/>
  <c r="Z248" i="3"/>
  <c r="Z249" i="3" s="1"/>
  <c r="Y248" i="3"/>
  <c r="Y249" i="3" s="1"/>
  <c r="X248" i="3"/>
  <c r="X249" i="3" s="1"/>
  <c r="W248" i="3"/>
  <c r="W249" i="3" s="1"/>
  <c r="C248" i="3"/>
  <c r="C249" i="3" s="1"/>
  <c r="P247" i="3"/>
  <c r="O247" i="3"/>
  <c r="N247" i="3"/>
  <c r="M247" i="3"/>
  <c r="L247" i="3"/>
  <c r="K247" i="3"/>
  <c r="J247" i="3"/>
  <c r="I247" i="3"/>
  <c r="H247" i="3"/>
  <c r="G247" i="3"/>
  <c r="F247" i="3"/>
  <c r="E247" i="3"/>
  <c r="P246" i="3"/>
  <c r="P30" i="3" s="1"/>
  <c r="O246" i="3"/>
  <c r="N246" i="3"/>
  <c r="M246" i="3"/>
  <c r="L246" i="3"/>
  <c r="K246" i="3"/>
  <c r="J246" i="3"/>
  <c r="J30" i="3" s="1"/>
  <c r="I246" i="3"/>
  <c r="H246" i="3"/>
  <c r="H30" i="3" s="1"/>
  <c r="G246" i="3"/>
  <c r="F246" i="3"/>
  <c r="E246" i="3"/>
  <c r="Z245" i="3"/>
  <c r="Y245" i="3"/>
  <c r="X245" i="3"/>
  <c r="W245" i="3"/>
  <c r="C245" i="3"/>
  <c r="Z244" i="3"/>
  <c r="Y244" i="3"/>
  <c r="X244" i="3"/>
  <c r="W244" i="3"/>
  <c r="C244" i="3"/>
  <c r="Z243" i="3"/>
  <c r="Z246" i="3" s="1"/>
  <c r="Y243" i="3"/>
  <c r="Y246" i="3" s="1"/>
  <c r="X243" i="3"/>
  <c r="W243" i="3"/>
  <c r="C243" i="3"/>
  <c r="Z242" i="3"/>
  <c r="Z247" i="3" s="1"/>
  <c r="Y242" i="3"/>
  <c r="Y247" i="3" s="1"/>
  <c r="X242" i="3"/>
  <c r="W242" i="3"/>
  <c r="W247" i="3" s="1"/>
  <c r="C242" i="3"/>
  <c r="C247" i="3" s="1"/>
  <c r="Z241" i="3"/>
  <c r="Y241" i="3"/>
  <c r="X241" i="3"/>
  <c r="W241" i="3"/>
  <c r="C241" i="3"/>
  <c r="Z240" i="3"/>
  <c r="Y240" i="3"/>
  <c r="X240" i="3"/>
  <c r="W240" i="3"/>
  <c r="C240" i="3"/>
  <c r="Z239" i="3"/>
  <c r="Y239" i="3"/>
  <c r="X239" i="3"/>
  <c r="W239" i="3"/>
  <c r="C239" i="3"/>
  <c r="Z238" i="3"/>
  <c r="Y238" i="3"/>
  <c r="X238" i="3"/>
  <c r="W238" i="3"/>
  <c r="C238" i="3"/>
  <c r="Z237" i="3"/>
  <c r="Y237" i="3"/>
  <c r="X237" i="3"/>
  <c r="W237" i="3"/>
  <c r="C237" i="3"/>
  <c r="Z236" i="3"/>
  <c r="Y236" i="3"/>
  <c r="X236" i="3"/>
  <c r="W236" i="3"/>
  <c r="C236" i="3"/>
  <c r="Z235" i="3"/>
  <c r="Y235" i="3"/>
  <c r="X235" i="3"/>
  <c r="W235" i="3"/>
  <c r="C235" i="3"/>
  <c r="Z234" i="3"/>
  <c r="Y234" i="3"/>
  <c r="X234" i="3"/>
  <c r="W234" i="3"/>
  <c r="C234" i="3"/>
  <c r="Z233" i="3"/>
  <c r="Y233" i="3"/>
  <c r="X233" i="3"/>
  <c r="W233" i="3"/>
  <c r="C233" i="3"/>
  <c r="Z232" i="3"/>
  <c r="Y232" i="3"/>
  <c r="X232" i="3"/>
  <c r="W232" i="3"/>
  <c r="C232" i="3"/>
  <c r="Z231" i="3"/>
  <c r="Y231" i="3"/>
  <c r="X231" i="3"/>
  <c r="W231" i="3"/>
  <c r="C231" i="3"/>
  <c r="Z230" i="3"/>
  <c r="Y230" i="3"/>
  <c r="X230" i="3"/>
  <c r="W230" i="3"/>
  <c r="C230" i="3"/>
  <c r="D234" i="3" s="1"/>
  <c r="P229" i="3"/>
  <c r="O229" i="3"/>
  <c r="N229" i="3"/>
  <c r="M229" i="3"/>
  <c r="L229" i="3"/>
  <c r="K229" i="3"/>
  <c r="J229" i="3"/>
  <c r="I229" i="3"/>
  <c r="H229" i="3"/>
  <c r="G229" i="3"/>
  <c r="F229" i="3"/>
  <c r="E229" i="3"/>
  <c r="Z228" i="3"/>
  <c r="Z229" i="3" s="1"/>
  <c r="Y228" i="3"/>
  <c r="Y229" i="3" s="1"/>
  <c r="X228" i="3"/>
  <c r="X229" i="3" s="1"/>
  <c r="W228" i="3"/>
  <c r="W229" i="3" s="1"/>
  <c r="C228" i="3"/>
  <c r="C229" i="3" s="1"/>
  <c r="P227" i="3"/>
  <c r="O227" i="3"/>
  <c r="N227" i="3"/>
  <c r="M227" i="3"/>
  <c r="L227" i="3"/>
  <c r="K227" i="3"/>
  <c r="J227" i="3"/>
  <c r="I227" i="3"/>
  <c r="H227" i="3"/>
  <c r="G227" i="3"/>
  <c r="F227" i="3"/>
  <c r="E227" i="3"/>
  <c r="P226" i="3"/>
  <c r="O226" i="3"/>
  <c r="N226" i="3"/>
  <c r="M226" i="3"/>
  <c r="L226" i="3"/>
  <c r="K226" i="3"/>
  <c r="K31" i="3" s="1"/>
  <c r="J226" i="3"/>
  <c r="I226" i="3"/>
  <c r="I31" i="3" s="1"/>
  <c r="X31" i="3" s="1"/>
  <c r="H226" i="3"/>
  <c r="G226" i="3"/>
  <c r="F226" i="3"/>
  <c r="E226" i="3"/>
  <c r="Z225" i="3"/>
  <c r="Y225" i="3"/>
  <c r="X225" i="3"/>
  <c r="W225" i="3"/>
  <c r="C225" i="3"/>
  <c r="Z224" i="3"/>
  <c r="Y224" i="3"/>
  <c r="X224" i="3"/>
  <c r="W224" i="3"/>
  <c r="C224" i="3"/>
  <c r="Z223" i="3"/>
  <c r="Z226" i="3" s="1"/>
  <c r="Y223" i="3"/>
  <c r="X223" i="3"/>
  <c r="W223" i="3"/>
  <c r="C223" i="3"/>
  <c r="Z222" i="3"/>
  <c r="Z227" i="3" s="1"/>
  <c r="Y222" i="3"/>
  <c r="X222" i="3"/>
  <c r="X227" i="3" s="1"/>
  <c r="W222" i="3"/>
  <c r="W227" i="3" s="1"/>
  <c r="C222" i="3"/>
  <c r="Z221" i="3"/>
  <c r="Y221" i="3"/>
  <c r="X221" i="3"/>
  <c r="W221" i="3"/>
  <c r="C221" i="3"/>
  <c r="Z220" i="3"/>
  <c r="Y220" i="3"/>
  <c r="X220" i="3"/>
  <c r="W220" i="3"/>
  <c r="C220" i="3"/>
  <c r="Z219" i="3"/>
  <c r="Y219" i="3"/>
  <c r="X219" i="3"/>
  <c r="W219" i="3"/>
  <c r="C219" i="3"/>
  <c r="Z218" i="3"/>
  <c r="Y218" i="3"/>
  <c r="X218" i="3"/>
  <c r="W218" i="3"/>
  <c r="C218" i="3"/>
  <c r="Z217" i="3"/>
  <c r="Y217" i="3"/>
  <c r="X217" i="3"/>
  <c r="W217" i="3"/>
  <c r="C217" i="3"/>
  <c r="Z216" i="3"/>
  <c r="Y216" i="3"/>
  <c r="X216" i="3"/>
  <c r="W216" i="3"/>
  <c r="C216" i="3"/>
  <c r="Z215" i="3"/>
  <c r="Y215" i="3"/>
  <c r="X215" i="3"/>
  <c r="W215" i="3"/>
  <c r="C215" i="3"/>
  <c r="Z214" i="3"/>
  <c r="Y214" i="3"/>
  <c r="X214" i="3"/>
  <c r="W214" i="3"/>
  <c r="C214" i="3"/>
  <c r="Z213" i="3"/>
  <c r="Y213" i="3"/>
  <c r="X213" i="3"/>
  <c r="W213" i="3"/>
  <c r="C213" i="3"/>
  <c r="Z212" i="3"/>
  <c r="Y212" i="3"/>
  <c r="X212" i="3"/>
  <c r="W212" i="3"/>
  <c r="C212" i="3"/>
  <c r="Z211" i="3"/>
  <c r="Y211" i="3"/>
  <c r="X211" i="3"/>
  <c r="W211" i="3"/>
  <c r="C211" i="3"/>
  <c r="Z210" i="3"/>
  <c r="Y210" i="3"/>
  <c r="X210" i="3"/>
  <c r="W210" i="3"/>
  <c r="C210" i="3"/>
  <c r="D210" i="3" s="1"/>
  <c r="P209" i="3"/>
  <c r="O209" i="3"/>
  <c r="N209" i="3"/>
  <c r="M209" i="3"/>
  <c r="L209" i="3"/>
  <c r="K209" i="3"/>
  <c r="J209" i="3"/>
  <c r="I209" i="3"/>
  <c r="H209" i="3"/>
  <c r="G209" i="3"/>
  <c r="F209" i="3"/>
  <c r="E209" i="3"/>
  <c r="Z208" i="3"/>
  <c r="Z209" i="3" s="1"/>
  <c r="Y208" i="3"/>
  <c r="Y209" i="3" s="1"/>
  <c r="X208" i="3"/>
  <c r="X209" i="3" s="1"/>
  <c r="W208" i="3"/>
  <c r="W209" i="3" s="1"/>
  <c r="C208" i="3"/>
  <c r="C209" i="3" s="1"/>
  <c r="P207" i="3"/>
  <c r="O207" i="3"/>
  <c r="N207" i="3"/>
  <c r="M207" i="3"/>
  <c r="L207" i="3"/>
  <c r="K207" i="3"/>
  <c r="J207" i="3"/>
  <c r="I207" i="3"/>
  <c r="H207" i="3"/>
  <c r="G207" i="3"/>
  <c r="F207" i="3"/>
  <c r="E207" i="3"/>
  <c r="P206" i="3"/>
  <c r="O206" i="3"/>
  <c r="N206" i="3"/>
  <c r="N29" i="3" s="1"/>
  <c r="M206" i="3"/>
  <c r="L206" i="3"/>
  <c r="L29" i="3" s="1"/>
  <c r="K206" i="3"/>
  <c r="J206" i="3"/>
  <c r="I206" i="3"/>
  <c r="H206" i="3"/>
  <c r="G206" i="3"/>
  <c r="F206" i="3"/>
  <c r="F29" i="3" s="1"/>
  <c r="E206" i="3"/>
  <c r="Z205" i="3"/>
  <c r="Y205" i="3"/>
  <c r="X205" i="3"/>
  <c r="W205" i="3"/>
  <c r="C205" i="3"/>
  <c r="Z204" i="3"/>
  <c r="Y204" i="3"/>
  <c r="X204" i="3"/>
  <c r="W204" i="3"/>
  <c r="C204" i="3"/>
  <c r="Z203" i="3"/>
  <c r="Y203" i="3"/>
  <c r="Y206" i="3" s="1"/>
  <c r="X203" i="3"/>
  <c r="X206" i="3" s="1"/>
  <c r="W203" i="3"/>
  <c r="C203" i="3"/>
  <c r="Z202" i="3"/>
  <c r="Z207" i="3" s="1"/>
  <c r="Y202" i="3"/>
  <c r="Y207" i="3" s="1"/>
  <c r="X202" i="3"/>
  <c r="W202" i="3"/>
  <c r="C202" i="3"/>
  <c r="C207" i="3" s="1"/>
  <c r="Z201" i="3"/>
  <c r="Y201" i="3"/>
  <c r="X201" i="3"/>
  <c r="W201" i="3"/>
  <c r="C201" i="3"/>
  <c r="Z200" i="3"/>
  <c r="Y200" i="3"/>
  <c r="X200" i="3"/>
  <c r="W200" i="3"/>
  <c r="C200" i="3"/>
  <c r="Z199" i="3"/>
  <c r="Y199" i="3"/>
  <c r="X199" i="3"/>
  <c r="W199" i="3"/>
  <c r="C199" i="3"/>
  <c r="Z198" i="3"/>
  <c r="Y198" i="3"/>
  <c r="X198" i="3"/>
  <c r="W198" i="3"/>
  <c r="C198" i="3"/>
  <c r="Z197" i="3"/>
  <c r="Y197" i="3"/>
  <c r="X197" i="3"/>
  <c r="W197" i="3"/>
  <c r="C197" i="3"/>
  <c r="Z196" i="3"/>
  <c r="Y196" i="3"/>
  <c r="X196" i="3"/>
  <c r="W196" i="3"/>
  <c r="C196" i="3"/>
  <c r="Z195" i="3"/>
  <c r="Y195" i="3"/>
  <c r="X195" i="3"/>
  <c r="W195" i="3"/>
  <c r="C195" i="3"/>
  <c r="Z194" i="3"/>
  <c r="Y194" i="3"/>
  <c r="X194" i="3"/>
  <c r="W194" i="3"/>
  <c r="D194" i="3"/>
  <c r="C194" i="3"/>
  <c r="Z193" i="3"/>
  <c r="Y193" i="3"/>
  <c r="X193" i="3"/>
  <c r="W193" i="3"/>
  <c r="C193" i="3"/>
  <c r="Z192" i="3"/>
  <c r="Y192" i="3"/>
  <c r="X192" i="3"/>
  <c r="W192" i="3"/>
  <c r="C192" i="3"/>
  <c r="Z191" i="3"/>
  <c r="Y191" i="3"/>
  <c r="X191" i="3"/>
  <c r="W191" i="3"/>
  <c r="C191" i="3"/>
  <c r="Z190" i="3"/>
  <c r="Y190" i="3"/>
  <c r="X190" i="3"/>
  <c r="W190" i="3"/>
  <c r="D190" i="3"/>
  <c r="C190" i="3"/>
  <c r="X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Z188" i="3"/>
  <c r="Z189" i="3" s="1"/>
  <c r="Y188" i="3"/>
  <c r="Y189" i="3" s="1"/>
  <c r="X188" i="3"/>
  <c r="W188" i="3"/>
  <c r="W189" i="3" s="1"/>
  <c r="C188" i="3"/>
  <c r="C189" i="3" s="1"/>
  <c r="P187" i="3"/>
  <c r="O187" i="3"/>
  <c r="N187" i="3"/>
  <c r="M187" i="3"/>
  <c r="L187" i="3"/>
  <c r="K187" i="3"/>
  <c r="J187" i="3"/>
  <c r="I187" i="3"/>
  <c r="H187" i="3"/>
  <c r="G187" i="3"/>
  <c r="F187" i="3"/>
  <c r="E187" i="3"/>
  <c r="P186" i="3"/>
  <c r="P28" i="3" s="1"/>
  <c r="O186" i="3"/>
  <c r="N186" i="3"/>
  <c r="M186" i="3"/>
  <c r="L186" i="3"/>
  <c r="K186" i="3"/>
  <c r="J186" i="3"/>
  <c r="I186" i="3"/>
  <c r="H186" i="3"/>
  <c r="H28" i="3" s="1"/>
  <c r="G186" i="3"/>
  <c r="F186" i="3"/>
  <c r="E186" i="3"/>
  <c r="Z185" i="3"/>
  <c r="Y185" i="3"/>
  <c r="X185" i="3"/>
  <c r="W185" i="3"/>
  <c r="C185" i="3"/>
  <c r="Z184" i="3"/>
  <c r="Y184" i="3"/>
  <c r="X184" i="3"/>
  <c r="W184" i="3"/>
  <c r="C184" i="3"/>
  <c r="Z183" i="3"/>
  <c r="Z186" i="3" s="1"/>
  <c r="Y183" i="3"/>
  <c r="Y186" i="3" s="1"/>
  <c r="X183" i="3"/>
  <c r="X186" i="3" s="1"/>
  <c r="W183" i="3"/>
  <c r="C183" i="3"/>
  <c r="Z182" i="3"/>
  <c r="Z187" i="3" s="1"/>
  <c r="Y182" i="3"/>
  <c r="Y187" i="3" s="1"/>
  <c r="X182" i="3"/>
  <c r="W182" i="3"/>
  <c r="W187" i="3" s="1"/>
  <c r="C182" i="3"/>
  <c r="C187" i="3" s="1"/>
  <c r="Z181" i="3"/>
  <c r="Y181" i="3"/>
  <c r="X181" i="3"/>
  <c r="W181" i="3"/>
  <c r="C181" i="3"/>
  <c r="Z180" i="3"/>
  <c r="Y180" i="3"/>
  <c r="X180" i="3"/>
  <c r="W180" i="3"/>
  <c r="C180" i="3"/>
  <c r="Z179" i="3"/>
  <c r="Y179" i="3"/>
  <c r="X179" i="3"/>
  <c r="W179" i="3"/>
  <c r="C179" i="3"/>
  <c r="Z178" i="3"/>
  <c r="Y178" i="3"/>
  <c r="X178" i="3"/>
  <c r="W178" i="3"/>
  <c r="C178" i="3"/>
  <c r="Z177" i="3"/>
  <c r="Y177" i="3"/>
  <c r="X177" i="3"/>
  <c r="W177" i="3"/>
  <c r="C177" i="3"/>
  <c r="Z176" i="3"/>
  <c r="Y176" i="3"/>
  <c r="X176" i="3"/>
  <c r="W176" i="3"/>
  <c r="C176" i="3"/>
  <c r="Z175" i="3"/>
  <c r="Y175" i="3"/>
  <c r="X175" i="3"/>
  <c r="W175" i="3"/>
  <c r="C175" i="3"/>
  <c r="Z174" i="3"/>
  <c r="Y174" i="3"/>
  <c r="X174" i="3"/>
  <c r="W174" i="3"/>
  <c r="C174" i="3"/>
  <c r="Z173" i="3"/>
  <c r="Y173" i="3"/>
  <c r="X173" i="3"/>
  <c r="W173" i="3"/>
  <c r="C173" i="3"/>
  <c r="Z172" i="3"/>
  <c r="Y172" i="3"/>
  <c r="X172" i="3"/>
  <c r="W172" i="3"/>
  <c r="C172" i="3"/>
  <c r="Z171" i="3"/>
  <c r="Y171" i="3"/>
  <c r="X171" i="3"/>
  <c r="W171" i="3"/>
  <c r="C171" i="3"/>
  <c r="Z170" i="3"/>
  <c r="Y170" i="3"/>
  <c r="X170" i="3"/>
  <c r="W170" i="3"/>
  <c r="D170" i="3"/>
  <c r="C170" i="3"/>
  <c r="D174" i="3" s="1"/>
  <c r="P169" i="3"/>
  <c r="O169" i="3"/>
  <c r="N169" i="3"/>
  <c r="M169" i="3"/>
  <c r="L169" i="3"/>
  <c r="K169" i="3"/>
  <c r="J169" i="3"/>
  <c r="I169" i="3"/>
  <c r="H169" i="3"/>
  <c r="G169" i="3"/>
  <c r="F169" i="3"/>
  <c r="E169" i="3"/>
  <c r="Z168" i="3"/>
  <c r="Z169" i="3" s="1"/>
  <c r="Y168" i="3"/>
  <c r="Y169" i="3" s="1"/>
  <c r="X168" i="3"/>
  <c r="X169" i="3" s="1"/>
  <c r="W168" i="3"/>
  <c r="W169" i="3" s="1"/>
  <c r="C168" i="3"/>
  <c r="C169" i="3" s="1"/>
  <c r="P167" i="3"/>
  <c r="O167" i="3"/>
  <c r="N167" i="3"/>
  <c r="M167" i="3"/>
  <c r="L167" i="3"/>
  <c r="K167" i="3"/>
  <c r="J167" i="3"/>
  <c r="I167" i="3"/>
  <c r="H167" i="3"/>
  <c r="G167" i="3"/>
  <c r="F167" i="3"/>
  <c r="E167" i="3"/>
  <c r="P166" i="3"/>
  <c r="O166" i="3"/>
  <c r="N166" i="3"/>
  <c r="N27" i="3" s="1"/>
  <c r="Z27" i="3" s="1"/>
  <c r="M166" i="3"/>
  <c r="L166" i="3"/>
  <c r="L27" i="3" s="1"/>
  <c r="K166" i="3"/>
  <c r="J166" i="3"/>
  <c r="I166" i="3"/>
  <c r="H166" i="3"/>
  <c r="G166" i="3"/>
  <c r="F166" i="3"/>
  <c r="F27" i="3" s="1"/>
  <c r="C27" i="3" s="1"/>
  <c r="E166" i="3"/>
  <c r="Z165" i="3"/>
  <c r="Y165" i="3"/>
  <c r="X165" i="3"/>
  <c r="W165" i="3"/>
  <c r="C165" i="3"/>
  <c r="Z164" i="3"/>
  <c r="Y164" i="3"/>
  <c r="X164" i="3"/>
  <c r="W164" i="3"/>
  <c r="C164" i="3"/>
  <c r="Z163" i="3"/>
  <c r="Y163" i="3"/>
  <c r="Y166" i="3" s="1"/>
  <c r="X163" i="3"/>
  <c r="X166" i="3" s="1"/>
  <c r="W163" i="3"/>
  <c r="C163" i="3"/>
  <c r="Z162" i="3"/>
  <c r="Z167" i="3" s="1"/>
  <c r="Y162" i="3"/>
  <c r="X162" i="3"/>
  <c r="W162" i="3"/>
  <c r="C162" i="3"/>
  <c r="C167" i="3" s="1"/>
  <c r="Z161" i="3"/>
  <c r="Y161" i="3"/>
  <c r="X161" i="3"/>
  <c r="W161" i="3"/>
  <c r="C161" i="3"/>
  <c r="Z160" i="3"/>
  <c r="Y160" i="3"/>
  <c r="X160" i="3"/>
  <c r="W160" i="3"/>
  <c r="C160" i="3"/>
  <c r="Z159" i="3"/>
  <c r="Y159" i="3"/>
  <c r="X159" i="3"/>
  <c r="W159" i="3"/>
  <c r="C159" i="3"/>
  <c r="Z158" i="3"/>
  <c r="Y158" i="3"/>
  <c r="X158" i="3"/>
  <c r="W158" i="3"/>
  <c r="C158" i="3"/>
  <c r="Z157" i="3"/>
  <c r="Y157" i="3"/>
  <c r="X157" i="3"/>
  <c r="W157" i="3"/>
  <c r="C157" i="3"/>
  <c r="Z156" i="3"/>
  <c r="Y156" i="3"/>
  <c r="X156" i="3"/>
  <c r="W156" i="3"/>
  <c r="C156" i="3"/>
  <c r="Z155" i="3"/>
  <c r="Y155" i="3"/>
  <c r="X155" i="3"/>
  <c r="W155" i="3"/>
  <c r="C155" i="3"/>
  <c r="Z154" i="3"/>
  <c r="Y154" i="3"/>
  <c r="X154" i="3"/>
  <c r="W154" i="3"/>
  <c r="D154" i="3"/>
  <c r="C154" i="3"/>
  <c r="Z153" i="3"/>
  <c r="Y153" i="3"/>
  <c r="X153" i="3"/>
  <c r="W153" i="3"/>
  <c r="C153" i="3"/>
  <c r="Z152" i="3"/>
  <c r="Y152" i="3"/>
  <c r="X152" i="3"/>
  <c r="W152" i="3"/>
  <c r="C152" i="3"/>
  <c r="Z151" i="3"/>
  <c r="Y151" i="3"/>
  <c r="X151" i="3"/>
  <c r="W151" i="3"/>
  <c r="C151" i="3"/>
  <c r="Z150" i="3"/>
  <c r="Y150" i="3"/>
  <c r="X150" i="3"/>
  <c r="W150" i="3"/>
  <c r="D150" i="3"/>
  <c r="C150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Z148" i="3"/>
  <c r="Z149" i="3" s="1"/>
  <c r="Y148" i="3"/>
  <c r="Y149" i="3" s="1"/>
  <c r="X148" i="3"/>
  <c r="X149" i="3" s="1"/>
  <c r="W148" i="3"/>
  <c r="W149" i="3" s="1"/>
  <c r="C148" i="3"/>
  <c r="C149" i="3" s="1"/>
  <c r="P147" i="3"/>
  <c r="O147" i="3"/>
  <c r="N147" i="3"/>
  <c r="M147" i="3"/>
  <c r="L147" i="3"/>
  <c r="K147" i="3"/>
  <c r="J147" i="3"/>
  <c r="I147" i="3"/>
  <c r="H147" i="3"/>
  <c r="G147" i="3"/>
  <c r="F147" i="3"/>
  <c r="E147" i="3"/>
  <c r="P146" i="3"/>
  <c r="O146" i="3"/>
  <c r="O26" i="3" s="1"/>
  <c r="Z26" i="3" s="1"/>
  <c r="N146" i="3"/>
  <c r="M146" i="3"/>
  <c r="L146" i="3"/>
  <c r="K146" i="3"/>
  <c r="J146" i="3"/>
  <c r="I146" i="3"/>
  <c r="I26" i="3" s="1"/>
  <c r="H146" i="3"/>
  <c r="G146" i="3"/>
  <c r="F146" i="3"/>
  <c r="E146" i="3"/>
  <c r="Z145" i="3"/>
  <c r="Y145" i="3"/>
  <c r="X145" i="3"/>
  <c r="W145" i="3"/>
  <c r="C145" i="3"/>
  <c r="Z144" i="3"/>
  <c r="Y144" i="3"/>
  <c r="X144" i="3"/>
  <c r="W144" i="3"/>
  <c r="C144" i="3"/>
  <c r="Z143" i="3"/>
  <c r="Z146" i="3" s="1"/>
  <c r="Y143" i="3"/>
  <c r="Y146" i="3" s="1"/>
  <c r="X143" i="3"/>
  <c r="X146" i="3" s="1"/>
  <c r="W143" i="3"/>
  <c r="C143" i="3"/>
  <c r="Z142" i="3"/>
  <c r="Z147" i="3" s="1"/>
  <c r="Y142" i="3"/>
  <c r="X142" i="3"/>
  <c r="X147" i="3" s="1"/>
  <c r="W142" i="3"/>
  <c r="W147" i="3" s="1"/>
  <c r="C142" i="3"/>
  <c r="C147" i="3" s="1"/>
  <c r="Z141" i="3"/>
  <c r="Y141" i="3"/>
  <c r="X141" i="3"/>
  <c r="W141" i="3"/>
  <c r="C141" i="3"/>
  <c r="Z140" i="3"/>
  <c r="Y140" i="3"/>
  <c r="X140" i="3"/>
  <c r="W140" i="3"/>
  <c r="C140" i="3"/>
  <c r="Z139" i="3"/>
  <c r="Y139" i="3"/>
  <c r="X139" i="3"/>
  <c r="W139" i="3"/>
  <c r="C139" i="3"/>
  <c r="Z138" i="3"/>
  <c r="Y138" i="3"/>
  <c r="X138" i="3"/>
  <c r="W138" i="3"/>
  <c r="C138" i="3"/>
  <c r="Z137" i="3"/>
  <c r="Y137" i="3"/>
  <c r="X137" i="3"/>
  <c r="W137" i="3"/>
  <c r="C137" i="3"/>
  <c r="Z136" i="3"/>
  <c r="Y136" i="3"/>
  <c r="X136" i="3"/>
  <c r="W136" i="3"/>
  <c r="C136" i="3"/>
  <c r="Z135" i="3"/>
  <c r="Y135" i="3"/>
  <c r="X135" i="3"/>
  <c r="W135" i="3"/>
  <c r="C135" i="3"/>
  <c r="Z134" i="3"/>
  <c r="Y134" i="3"/>
  <c r="X134" i="3"/>
  <c r="W134" i="3"/>
  <c r="C134" i="3"/>
  <c r="Z133" i="3"/>
  <c r="Y133" i="3"/>
  <c r="X133" i="3"/>
  <c r="W133" i="3"/>
  <c r="C133" i="3"/>
  <c r="Z132" i="3"/>
  <c r="Y132" i="3"/>
  <c r="X132" i="3"/>
  <c r="W132" i="3"/>
  <c r="C132" i="3"/>
  <c r="Z131" i="3"/>
  <c r="Y131" i="3"/>
  <c r="X131" i="3"/>
  <c r="W131" i="3"/>
  <c r="C131" i="3"/>
  <c r="Z130" i="3"/>
  <c r="Y130" i="3"/>
  <c r="X130" i="3"/>
  <c r="W130" i="3"/>
  <c r="C130" i="3"/>
  <c r="D130" i="3" s="1"/>
  <c r="P129" i="3"/>
  <c r="O129" i="3"/>
  <c r="N129" i="3"/>
  <c r="M129" i="3"/>
  <c r="L129" i="3"/>
  <c r="K129" i="3"/>
  <c r="J129" i="3"/>
  <c r="I129" i="3"/>
  <c r="H129" i="3"/>
  <c r="G129" i="3"/>
  <c r="F129" i="3"/>
  <c r="E129" i="3"/>
  <c r="Z128" i="3"/>
  <c r="Z129" i="3" s="1"/>
  <c r="Y128" i="3"/>
  <c r="Y129" i="3" s="1"/>
  <c r="X128" i="3"/>
  <c r="X129" i="3" s="1"/>
  <c r="W128" i="3"/>
  <c r="W129" i="3" s="1"/>
  <c r="C128" i="3"/>
  <c r="C129" i="3" s="1"/>
  <c r="P127" i="3"/>
  <c r="O127" i="3"/>
  <c r="N127" i="3"/>
  <c r="M127" i="3"/>
  <c r="L127" i="3"/>
  <c r="K127" i="3"/>
  <c r="J127" i="3"/>
  <c r="I127" i="3"/>
  <c r="H127" i="3"/>
  <c r="G127" i="3"/>
  <c r="F127" i="3"/>
  <c r="E127" i="3"/>
  <c r="P126" i="3"/>
  <c r="O126" i="3"/>
  <c r="N126" i="3"/>
  <c r="M126" i="3"/>
  <c r="L126" i="3"/>
  <c r="L25" i="3" s="1"/>
  <c r="K126" i="3"/>
  <c r="J126" i="3"/>
  <c r="J25" i="3" s="1"/>
  <c r="I126" i="3"/>
  <c r="H126" i="3"/>
  <c r="G126" i="3"/>
  <c r="F126" i="3"/>
  <c r="E126" i="3"/>
  <c r="Z125" i="3"/>
  <c r="Y125" i="3"/>
  <c r="X125" i="3"/>
  <c r="W125" i="3"/>
  <c r="C125" i="3"/>
  <c r="Z124" i="3"/>
  <c r="Y124" i="3"/>
  <c r="X124" i="3"/>
  <c r="W124" i="3"/>
  <c r="C124" i="3"/>
  <c r="Z123" i="3"/>
  <c r="Y123" i="3"/>
  <c r="X123" i="3"/>
  <c r="X126" i="3" s="1"/>
  <c r="W123" i="3"/>
  <c r="C123" i="3"/>
  <c r="Z122" i="3"/>
  <c r="Z127" i="3" s="1"/>
  <c r="Y122" i="3"/>
  <c r="X122" i="3"/>
  <c r="W122" i="3"/>
  <c r="C122" i="3"/>
  <c r="C127" i="3" s="1"/>
  <c r="Z121" i="3"/>
  <c r="Y121" i="3"/>
  <c r="X121" i="3"/>
  <c r="W121" i="3"/>
  <c r="C121" i="3"/>
  <c r="Z120" i="3"/>
  <c r="Y120" i="3"/>
  <c r="X120" i="3"/>
  <c r="W120" i="3"/>
  <c r="C120" i="3"/>
  <c r="Z119" i="3"/>
  <c r="Y119" i="3"/>
  <c r="X119" i="3"/>
  <c r="W119" i="3"/>
  <c r="C119" i="3"/>
  <c r="Z118" i="3"/>
  <c r="Y118" i="3"/>
  <c r="X118" i="3"/>
  <c r="W118" i="3"/>
  <c r="C118" i="3"/>
  <c r="Z117" i="3"/>
  <c r="Y117" i="3"/>
  <c r="X117" i="3"/>
  <c r="W117" i="3"/>
  <c r="C117" i="3"/>
  <c r="Z116" i="3"/>
  <c r="Y116" i="3"/>
  <c r="X116" i="3"/>
  <c r="W116" i="3"/>
  <c r="C116" i="3"/>
  <c r="Z115" i="3"/>
  <c r="Y115" i="3"/>
  <c r="X115" i="3"/>
  <c r="W115" i="3"/>
  <c r="C115" i="3"/>
  <c r="Z114" i="3"/>
  <c r="Y114" i="3"/>
  <c r="X114" i="3"/>
  <c r="W114" i="3"/>
  <c r="C114" i="3"/>
  <c r="Z113" i="3"/>
  <c r="Y113" i="3"/>
  <c r="X113" i="3"/>
  <c r="W113" i="3"/>
  <c r="C113" i="3"/>
  <c r="Z112" i="3"/>
  <c r="Y112" i="3"/>
  <c r="X112" i="3"/>
  <c r="W112" i="3"/>
  <c r="C112" i="3"/>
  <c r="Z111" i="3"/>
  <c r="Y111" i="3"/>
  <c r="X111" i="3"/>
  <c r="W111" i="3"/>
  <c r="C111" i="3"/>
  <c r="Z110" i="3"/>
  <c r="Y110" i="3"/>
  <c r="X110" i="3"/>
  <c r="W110" i="3"/>
  <c r="C110" i="3"/>
  <c r="D114" i="3" s="1"/>
  <c r="P109" i="3"/>
  <c r="O109" i="3"/>
  <c r="N109" i="3"/>
  <c r="M109" i="3"/>
  <c r="L109" i="3"/>
  <c r="K109" i="3"/>
  <c r="J109" i="3"/>
  <c r="I109" i="3"/>
  <c r="H109" i="3"/>
  <c r="G109" i="3"/>
  <c r="F109" i="3"/>
  <c r="E109" i="3"/>
  <c r="Z108" i="3"/>
  <c r="Z109" i="3" s="1"/>
  <c r="Y108" i="3"/>
  <c r="Y109" i="3" s="1"/>
  <c r="X108" i="3"/>
  <c r="X109" i="3" s="1"/>
  <c r="W108" i="3"/>
  <c r="W109" i="3" s="1"/>
  <c r="C108" i="3"/>
  <c r="C109" i="3" s="1"/>
  <c r="P107" i="3"/>
  <c r="O107" i="3"/>
  <c r="N107" i="3"/>
  <c r="M107" i="3"/>
  <c r="L107" i="3"/>
  <c r="K107" i="3"/>
  <c r="J107" i="3"/>
  <c r="I107" i="3"/>
  <c r="H107" i="3"/>
  <c r="G107" i="3"/>
  <c r="F107" i="3"/>
  <c r="E107" i="3"/>
  <c r="P106" i="3"/>
  <c r="P24" i="3" s="1"/>
  <c r="O106" i="3"/>
  <c r="N106" i="3"/>
  <c r="N24" i="3" s="1"/>
  <c r="N23" i="3" s="1"/>
  <c r="M106" i="3"/>
  <c r="L106" i="3"/>
  <c r="K106" i="3"/>
  <c r="J106" i="3"/>
  <c r="I106" i="3"/>
  <c r="H106" i="3"/>
  <c r="H24" i="3" s="1"/>
  <c r="X24" i="3" s="1"/>
  <c r="G106" i="3"/>
  <c r="F106" i="3"/>
  <c r="C106" i="3" s="1"/>
  <c r="E106" i="3"/>
  <c r="Z105" i="3"/>
  <c r="Y105" i="3"/>
  <c r="X105" i="3"/>
  <c r="W105" i="3"/>
  <c r="C105" i="3"/>
  <c r="Z104" i="3"/>
  <c r="Y104" i="3"/>
  <c r="X104" i="3"/>
  <c r="W104" i="3"/>
  <c r="C104" i="3"/>
  <c r="Z103" i="3"/>
  <c r="Z106" i="3" s="1"/>
  <c r="Y103" i="3"/>
  <c r="X103" i="3"/>
  <c r="X106" i="3" s="1"/>
  <c r="W103" i="3"/>
  <c r="W106" i="3" s="1"/>
  <c r="C103" i="3"/>
  <c r="Z102" i="3"/>
  <c r="Y102" i="3"/>
  <c r="X102" i="3"/>
  <c r="X107" i="3" s="1"/>
  <c r="W102" i="3"/>
  <c r="W107" i="3" s="1"/>
  <c r="C102" i="3"/>
  <c r="P101" i="3"/>
  <c r="O101" i="3"/>
  <c r="N101" i="3"/>
  <c r="Z101" i="3" s="1"/>
  <c r="M101" i="3"/>
  <c r="L101" i="3"/>
  <c r="K101" i="3"/>
  <c r="Y101" i="3" s="1"/>
  <c r="J101" i="3"/>
  <c r="I101" i="3"/>
  <c r="H101" i="3"/>
  <c r="X101" i="3" s="1"/>
  <c r="G101" i="3"/>
  <c r="F101" i="3"/>
  <c r="E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P99" i="3"/>
  <c r="O99" i="3"/>
  <c r="N99" i="3"/>
  <c r="Z99" i="3" s="1"/>
  <c r="M99" i="3"/>
  <c r="L99" i="3"/>
  <c r="K99" i="3"/>
  <c r="Y99" i="3" s="1"/>
  <c r="J99" i="3"/>
  <c r="I99" i="3"/>
  <c r="H99" i="3"/>
  <c r="X99" i="3" s="1"/>
  <c r="G99" i="3"/>
  <c r="F99" i="3"/>
  <c r="C99" i="3" s="1"/>
  <c r="E99" i="3"/>
  <c r="P98" i="3"/>
  <c r="O98" i="3"/>
  <c r="N98" i="3"/>
  <c r="M98" i="3"/>
  <c r="M75" i="3" s="1"/>
  <c r="L98" i="3"/>
  <c r="L75" i="3" s="1"/>
  <c r="K98" i="3"/>
  <c r="J98" i="3"/>
  <c r="I98" i="3"/>
  <c r="H98" i="3"/>
  <c r="X98" i="3" s="1"/>
  <c r="G98" i="3"/>
  <c r="F98" i="3"/>
  <c r="E98" i="3"/>
  <c r="P97" i="3"/>
  <c r="O97" i="3"/>
  <c r="N97" i="3"/>
  <c r="M97" i="3"/>
  <c r="L97" i="3"/>
  <c r="K97" i="3"/>
  <c r="J97" i="3"/>
  <c r="I97" i="3"/>
  <c r="H97" i="3"/>
  <c r="G97" i="3"/>
  <c r="F97" i="3"/>
  <c r="E97" i="3"/>
  <c r="P96" i="3"/>
  <c r="O96" i="3"/>
  <c r="N96" i="3"/>
  <c r="M96" i="3"/>
  <c r="L96" i="3"/>
  <c r="K96" i="3"/>
  <c r="J96" i="3"/>
  <c r="I96" i="3"/>
  <c r="H96" i="3"/>
  <c r="X96" i="3" s="1"/>
  <c r="G96" i="3"/>
  <c r="F96" i="3"/>
  <c r="E96" i="3"/>
  <c r="P95" i="3"/>
  <c r="O95" i="3"/>
  <c r="N95" i="3"/>
  <c r="M95" i="3"/>
  <c r="L95" i="3"/>
  <c r="K95" i="3"/>
  <c r="J95" i="3"/>
  <c r="I95" i="3"/>
  <c r="H95" i="3"/>
  <c r="X95" i="3" s="1"/>
  <c r="G95" i="3"/>
  <c r="F95" i="3"/>
  <c r="E95" i="3"/>
  <c r="W95" i="3" s="1"/>
  <c r="P94" i="3"/>
  <c r="O94" i="3"/>
  <c r="N94" i="3"/>
  <c r="M94" i="3"/>
  <c r="L94" i="3"/>
  <c r="L3" i="3" s="1"/>
  <c r="K94" i="3"/>
  <c r="J94" i="3"/>
  <c r="I94" i="3"/>
  <c r="H94" i="3"/>
  <c r="G94" i="3"/>
  <c r="F94" i="3"/>
  <c r="F3" i="3" s="1"/>
  <c r="E94" i="3"/>
  <c r="C94" i="3"/>
  <c r="P93" i="3"/>
  <c r="O93" i="3"/>
  <c r="N93" i="3"/>
  <c r="M93" i="3"/>
  <c r="L93" i="3"/>
  <c r="K93" i="3"/>
  <c r="Y93" i="3" s="1"/>
  <c r="J93" i="3"/>
  <c r="I93" i="3"/>
  <c r="H93" i="3"/>
  <c r="G93" i="3"/>
  <c r="F93" i="3"/>
  <c r="E93" i="3"/>
  <c r="P92" i="3"/>
  <c r="O92" i="3"/>
  <c r="N92" i="3"/>
  <c r="M92" i="3"/>
  <c r="L92" i="3"/>
  <c r="K92" i="3"/>
  <c r="J92" i="3"/>
  <c r="I92" i="3"/>
  <c r="H92" i="3"/>
  <c r="G92" i="3"/>
  <c r="F92" i="3"/>
  <c r="E92" i="3"/>
  <c r="W92" i="3" s="1"/>
  <c r="P91" i="3"/>
  <c r="O91" i="3"/>
  <c r="N91" i="3"/>
  <c r="Z91" i="3" s="1"/>
  <c r="Z50" i="3" s="1"/>
  <c r="Z59" i="3" s="1"/>
  <c r="M91" i="3"/>
  <c r="L91" i="3"/>
  <c r="K91" i="3"/>
  <c r="Y91" i="3" s="1"/>
  <c r="Y50" i="3" s="1"/>
  <c r="Y59" i="3" s="1"/>
  <c r="J91" i="3"/>
  <c r="I91" i="3"/>
  <c r="H91" i="3"/>
  <c r="G91" i="3"/>
  <c r="F91" i="3"/>
  <c r="E91" i="3"/>
  <c r="P90" i="3"/>
  <c r="O90" i="3"/>
  <c r="Z90" i="3" s="1"/>
  <c r="N90" i="3"/>
  <c r="N50" i="3" s="1"/>
  <c r="M90" i="3"/>
  <c r="M50" i="3" s="1"/>
  <c r="L90" i="3"/>
  <c r="K90" i="3"/>
  <c r="J90" i="3"/>
  <c r="I90" i="3"/>
  <c r="H90" i="3"/>
  <c r="G90" i="3"/>
  <c r="F90" i="3"/>
  <c r="F50" i="3" s="1"/>
  <c r="E90" i="3"/>
  <c r="Z89" i="3"/>
  <c r="Y89" i="3"/>
  <c r="X89" i="3"/>
  <c r="W89" i="3"/>
  <c r="C89" i="3"/>
  <c r="P87" i="3"/>
  <c r="P88" i="3" s="1"/>
  <c r="O87" i="3"/>
  <c r="O88" i="3" s="1"/>
  <c r="N87" i="3"/>
  <c r="N88" i="3" s="1"/>
  <c r="M87" i="3"/>
  <c r="M88" i="3" s="1"/>
  <c r="L87" i="3"/>
  <c r="L88" i="3" s="1"/>
  <c r="K87" i="3"/>
  <c r="K88" i="3" s="1"/>
  <c r="J87" i="3"/>
  <c r="J88" i="3" s="1"/>
  <c r="I87" i="3"/>
  <c r="I88" i="3" s="1"/>
  <c r="H87" i="3"/>
  <c r="G87" i="3"/>
  <c r="F87" i="3"/>
  <c r="F88" i="3" s="1"/>
  <c r="E87" i="3"/>
  <c r="E88" i="3" s="1"/>
  <c r="P84" i="3"/>
  <c r="O84" i="3"/>
  <c r="N84" i="3"/>
  <c r="Z84" i="3" s="1"/>
  <c r="M84" i="3"/>
  <c r="L84" i="3"/>
  <c r="K84" i="3"/>
  <c r="J84" i="3"/>
  <c r="I84" i="3"/>
  <c r="H84" i="3"/>
  <c r="G84" i="3"/>
  <c r="F84" i="3"/>
  <c r="C84" i="3" s="1"/>
  <c r="E84" i="3"/>
  <c r="P83" i="3"/>
  <c r="O83" i="3"/>
  <c r="N83" i="3"/>
  <c r="M83" i="3"/>
  <c r="L83" i="3"/>
  <c r="K83" i="3"/>
  <c r="Y83" i="3" s="1"/>
  <c r="J83" i="3"/>
  <c r="I83" i="3"/>
  <c r="H83" i="3"/>
  <c r="G83" i="3"/>
  <c r="F83" i="3"/>
  <c r="E83" i="3"/>
  <c r="P82" i="3"/>
  <c r="P85" i="3" s="1"/>
  <c r="O82" i="3"/>
  <c r="O85" i="3" s="1"/>
  <c r="O8" i="3" s="1"/>
  <c r="O11" i="3" s="1"/>
  <c r="N82" i="3"/>
  <c r="M82" i="3"/>
  <c r="M85" i="3" s="1"/>
  <c r="L82" i="3"/>
  <c r="K82" i="3"/>
  <c r="K85" i="3" s="1"/>
  <c r="J82" i="3"/>
  <c r="J85" i="3" s="1"/>
  <c r="I82" i="3"/>
  <c r="H82" i="3"/>
  <c r="G82" i="3"/>
  <c r="G85" i="3" s="1"/>
  <c r="G8" i="3" s="1"/>
  <c r="G11" i="3" s="1"/>
  <c r="F82" i="3"/>
  <c r="E82" i="3"/>
  <c r="E85" i="3" s="1"/>
  <c r="P81" i="3"/>
  <c r="P86" i="3" s="1"/>
  <c r="O81" i="3"/>
  <c r="N81" i="3"/>
  <c r="N86" i="3" s="1"/>
  <c r="M81" i="3"/>
  <c r="M86" i="3" s="1"/>
  <c r="L81" i="3"/>
  <c r="L86" i="3" s="1"/>
  <c r="K81" i="3"/>
  <c r="J81" i="3"/>
  <c r="J86" i="3" s="1"/>
  <c r="I81" i="3"/>
  <c r="H81" i="3"/>
  <c r="H86" i="3" s="1"/>
  <c r="G81" i="3"/>
  <c r="G86" i="3" s="1"/>
  <c r="F81" i="3"/>
  <c r="F86" i="3" s="1"/>
  <c r="E81" i="3"/>
  <c r="E86" i="3" s="1"/>
  <c r="Z78" i="3"/>
  <c r="Y78" i="3"/>
  <c r="X78" i="3"/>
  <c r="W78" i="3"/>
  <c r="C78" i="3"/>
  <c r="Z76" i="3"/>
  <c r="Y76" i="3"/>
  <c r="X76" i="3"/>
  <c r="W76" i="3"/>
  <c r="C76" i="3"/>
  <c r="P75" i="3"/>
  <c r="P8" i="3" s="1"/>
  <c r="O75" i="3"/>
  <c r="N75" i="3"/>
  <c r="J75" i="3"/>
  <c r="J8" i="3" s="1"/>
  <c r="I75" i="3"/>
  <c r="H75" i="3"/>
  <c r="X75" i="3" s="1"/>
  <c r="G75" i="3"/>
  <c r="F75" i="3"/>
  <c r="P74" i="3"/>
  <c r="O74" i="3"/>
  <c r="N74" i="3"/>
  <c r="N32" i="3" s="1"/>
  <c r="M74" i="3"/>
  <c r="M32" i="3" s="1"/>
  <c r="L74" i="3"/>
  <c r="L32" i="3" s="1"/>
  <c r="K74" i="3"/>
  <c r="J74" i="3"/>
  <c r="I74" i="3"/>
  <c r="H74" i="3"/>
  <c r="G74" i="3"/>
  <c r="F74" i="3"/>
  <c r="F32" i="3" s="1"/>
  <c r="E74" i="3"/>
  <c r="E32" i="3" s="1"/>
  <c r="W32" i="3" s="1"/>
  <c r="P73" i="3"/>
  <c r="P7" i="3" s="1"/>
  <c r="O73" i="3"/>
  <c r="N73" i="3"/>
  <c r="M73" i="3"/>
  <c r="L73" i="3"/>
  <c r="K73" i="3"/>
  <c r="J73" i="3"/>
  <c r="J7" i="3" s="1"/>
  <c r="X7" i="3" s="1"/>
  <c r="I73" i="3"/>
  <c r="H73" i="3"/>
  <c r="H7" i="3" s="1"/>
  <c r="G73" i="3"/>
  <c r="F73" i="3"/>
  <c r="E73" i="3"/>
  <c r="Z72" i="3"/>
  <c r="Y72" i="3"/>
  <c r="X72" i="3"/>
  <c r="W72" i="3"/>
  <c r="C72" i="3"/>
  <c r="C71" i="3"/>
  <c r="C70" i="3"/>
  <c r="C69" i="3"/>
  <c r="C68" i="3"/>
  <c r="C67" i="3"/>
  <c r="C66" i="3"/>
  <c r="Z65" i="3"/>
  <c r="Y65" i="3"/>
  <c r="X65" i="3"/>
  <c r="W65" i="3"/>
  <c r="C65" i="3"/>
  <c r="Z64" i="3"/>
  <c r="Y64" i="3"/>
  <c r="X64" i="3"/>
  <c r="W64" i="3"/>
  <c r="C64" i="3"/>
  <c r="Z63" i="3"/>
  <c r="Y63" i="3"/>
  <c r="X63" i="3"/>
  <c r="W63" i="3"/>
  <c r="C63" i="3"/>
  <c r="Z62" i="3"/>
  <c r="Y62" i="3"/>
  <c r="X62" i="3"/>
  <c r="W62" i="3"/>
  <c r="P62" i="3"/>
  <c r="O62" i="3"/>
  <c r="N62" i="3"/>
  <c r="M62" i="3"/>
  <c r="L62" i="3"/>
  <c r="K62" i="3"/>
  <c r="J62" i="3"/>
  <c r="I62" i="3"/>
  <c r="H62" i="3"/>
  <c r="G62" i="3"/>
  <c r="F62" i="3"/>
  <c r="E62" i="3"/>
  <c r="P61" i="3"/>
  <c r="O61" i="3"/>
  <c r="N61" i="3"/>
  <c r="M61" i="3"/>
  <c r="L61" i="3"/>
  <c r="K61" i="3"/>
  <c r="J61" i="3"/>
  <c r="I61" i="3"/>
  <c r="H61" i="3"/>
  <c r="G61" i="3"/>
  <c r="F61" i="3"/>
  <c r="E61" i="3"/>
  <c r="P60" i="3"/>
  <c r="O60" i="3"/>
  <c r="N60" i="3"/>
  <c r="M60" i="3"/>
  <c r="L60" i="3"/>
  <c r="K60" i="3"/>
  <c r="J60" i="3"/>
  <c r="I60" i="3"/>
  <c r="H60" i="3"/>
  <c r="G60" i="3"/>
  <c r="F60" i="3"/>
  <c r="E60" i="3"/>
  <c r="P58" i="3"/>
  <c r="O58" i="3"/>
  <c r="N58" i="3"/>
  <c r="M58" i="3"/>
  <c r="L58" i="3"/>
  <c r="K58" i="3"/>
  <c r="J58" i="3"/>
  <c r="I58" i="3"/>
  <c r="H58" i="3"/>
  <c r="G58" i="3"/>
  <c r="F58" i="3"/>
  <c r="E58" i="3"/>
  <c r="C58" i="3"/>
  <c r="P57" i="3"/>
  <c r="O57" i="3"/>
  <c r="N57" i="3"/>
  <c r="M57" i="3"/>
  <c r="L57" i="3"/>
  <c r="K57" i="3"/>
  <c r="J57" i="3"/>
  <c r="I57" i="3"/>
  <c r="H57" i="3"/>
  <c r="G57" i="3"/>
  <c r="F57" i="3"/>
  <c r="E57" i="3"/>
  <c r="Z56" i="3"/>
  <c r="Z57" i="3" s="1"/>
  <c r="Y56" i="3"/>
  <c r="Y57" i="3" s="1"/>
  <c r="X56" i="3"/>
  <c r="X57" i="3" s="1"/>
  <c r="W56" i="3"/>
  <c r="W57" i="3" s="1"/>
  <c r="Z55" i="3"/>
  <c r="Y55" i="3"/>
  <c r="X55" i="3"/>
  <c r="W55" i="3"/>
  <c r="P54" i="3"/>
  <c r="O54" i="3"/>
  <c r="N54" i="3"/>
  <c r="M54" i="3"/>
  <c r="L54" i="3"/>
  <c r="K54" i="3"/>
  <c r="J54" i="3"/>
  <c r="I54" i="3"/>
  <c r="H54" i="3"/>
  <c r="G54" i="3"/>
  <c r="F54" i="3"/>
  <c r="E54" i="3"/>
  <c r="Z53" i="3"/>
  <c r="Z54" i="3" s="1"/>
  <c r="Y53" i="3"/>
  <c r="Y54" i="3" s="1"/>
  <c r="X53" i="3"/>
  <c r="X54" i="3" s="1"/>
  <c r="W53" i="3"/>
  <c r="W54" i="3" s="1"/>
  <c r="Z52" i="3"/>
  <c r="Y52" i="3"/>
  <c r="X52" i="3"/>
  <c r="W52" i="3"/>
  <c r="Z51" i="3"/>
  <c r="Z58" i="3" s="1"/>
  <c r="Y51" i="3"/>
  <c r="Y58" i="3" s="1"/>
  <c r="X51" i="3"/>
  <c r="X58" i="3" s="1"/>
  <c r="W51" i="3"/>
  <c r="W58" i="3" s="1"/>
  <c r="P50" i="3"/>
  <c r="P59" i="3" s="1"/>
  <c r="O50" i="3"/>
  <c r="O59" i="3" s="1"/>
  <c r="L50" i="3"/>
  <c r="L59" i="3" s="1"/>
  <c r="K50" i="3"/>
  <c r="K59" i="3" s="1"/>
  <c r="J50" i="3"/>
  <c r="J59" i="3" s="1"/>
  <c r="I50" i="3"/>
  <c r="I59" i="3" s="1"/>
  <c r="H50" i="3"/>
  <c r="H59" i="3" s="1"/>
  <c r="G50" i="3"/>
  <c r="G59" i="3" s="1"/>
  <c r="P49" i="3"/>
  <c r="O49" i="3"/>
  <c r="N49" i="3"/>
  <c r="M49" i="3"/>
  <c r="L49" i="3"/>
  <c r="K49" i="3"/>
  <c r="J49" i="3"/>
  <c r="I49" i="3"/>
  <c r="H49" i="3"/>
  <c r="G49" i="3"/>
  <c r="F49" i="3"/>
  <c r="E49" i="3"/>
  <c r="C49" i="3"/>
  <c r="Z48" i="3"/>
  <c r="Z61" i="3" s="1"/>
  <c r="Y48" i="3"/>
  <c r="Y61" i="3" s="1"/>
  <c r="X48" i="3"/>
  <c r="X61" i="3" s="1"/>
  <c r="W48" i="3"/>
  <c r="W61" i="3" s="1"/>
  <c r="Z47" i="3"/>
  <c r="Z49" i="3" s="1"/>
  <c r="Y47" i="3"/>
  <c r="Y49" i="3" s="1"/>
  <c r="X47" i="3"/>
  <c r="X49" i="3" s="1"/>
  <c r="W47" i="3"/>
  <c r="W49" i="3" s="1"/>
  <c r="Z46" i="3"/>
  <c r="P46" i="3"/>
  <c r="O46" i="3"/>
  <c r="N46" i="3"/>
  <c r="M46" i="3"/>
  <c r="L46" i="3"/>
  <c r="K46" i="3"/>
  <c r="J46" i="3"/>
  <c r="I46" i="3"/>
  <c r="H46" i="3"/>
  <c r="G46" i="3"/>
  <c r="F46" i="3"/>
  <c r="E46" i="3"/>
  <c r="C46" i="3"/>
  <c r="Z45" i="3"/>
  <c r="Y45" i="3"/>
  <c r="Y46" i="3" s="1"/>
  <c r="X45" i="3"/>
  <c r="X46" i="3" s="1"/>
  <c r="W45" i="3"/>
  <c r="W46" i="3" s="1"/>
  <c r="P44" i="3"/>
  <c r="O44" i="3"/>
  <c r="N44" i="3"/>
  <c r="M44" i="3"/>
  <c r="L44" i="3"/>
  <c r="K44" i="3"/>
  <c r="J44" i="3"/>
  <c r="I44" i="3"/>
  <c r="H44" i="3"/>
  <c r="G44" i="3"/>
  <c r="F44" i="3"/>
  <c r="E44" i="3"/>
  <c r="C44" i="3"/>
  <c r="Y43" i="3"/>
  <c r="P43" i="3"/>
  <c r="O43" i="3"/>
  <c r="N43" i="3"/>
  <c r="M43" i="3"/>
  <c r="L43" i="3"/>
  <c r="K43" i="3"/>
  <c r="J43" i="3"/>
  <c r="I43" i="3"/>
  <c r="H43" i="3"/>
  <c r="G43" i="3"/>
  <c r="F43" i="3"/>
  <c r="E43" i="3"/>
  <c r="C43" i="3"/>
  <c r="Z42" i="3"/>
  <c r="Z44" i="3" s="1"/>
  <c r="Y42" i="3"/>
  <c r="Y44" i="3" s="1"/>
  <c r="X42" i="3"/>
  <c r="X44" i="3" s="1"/>
  <c r="W42" i="3"/>
  <c r="W44" i="3" s="1"/>
  <c r="W41" i="3"/>
  <c r="P41" i="3"/>
  <c r="O41" i="3"/>
  <c r="N41" i="3"/>
  <c r="M41" i="3"/>
  <c r="L41" i="3"/>
  <c r="K41" i="3"/>
  <c r="J41" i="3"/>
  <c r="I41" i="3"/>
  <c r="H41" i="3"/>
  <c r="G41" i="3"/>
  <c r="F41" i="3"/>
  <c r="E41" i="3"/>
  <c r="C41" i="3"/>
  <c r="Z40" i="3"/>
  <c r="Z60" i="3" s="1"/>
  <c r="Y40" i="3"/>
  <c r="Y60" i="3" s="1"/>
  <c r="X40" i="3"/>
  <c r="X60" i="3" s="1"/>
  <c r="W40" i="3"/>
  <c r="W60" i="3" s="1"/>
  <c r="Z39" i="3"/>
  <c r="Y39" i="3"/>
  <c r="X39" i="3"/>
  <c r="W39" i="3"/>
  <c r="X38" i="3"/>
  <c r="P38" i="3"/>
  <c r="O38" i="3"/>
  <c r="N38" i="3"/>
  <c r="M38" i="3"/>
  <c r="L38" i="3"/>
  <c r="K38" i="3"/>
  <c r="J38" i="3"/>
  <c r="I38" i="3"/>
  <c r="H38" i="3"/>
  <c r="G38" i="3"/>
  <c r="F38" i="3"/>
  <c r="E38" i="3"/>
  <c r="Z37" i="3"/>
  <c r="Z38" i="3" s="1"/>
  <c r="Y37" i="3"/>
  <c r="Y38" i="3" s="1"/>
  <c r="X37" i="3"/>
  <c r="W37" i="3"/>
  <c r="W38" i="3" s="1"/>
  <c r="C37" i="3"/>
  <c r="C38" i="3" s="1"/>
  <c r="P36" i="3"/>
  <c r="O36" i="3"/>
  <c r="N36" i="3"/>
  <c r="M36" i="3"/>
  <c r="L36" i="3"/>
  <c r="K36" i="3"/>
  <c r="J36" i="3"/>
  <c r="I36" i="3"/>
  <c r="H36" i="3"/>
  <c r="G36" i="3"/>
  <c r="F36" i="3"/>
  <c r="E36" i="3"/>
  <c r="P35" i="3"/>
  <c r="O35" i="3"/>
  <c r="N35" i="3"/>
  <c r="M35" i="3"/>
  <c r="L35" i="3"/>
  <c r="K35" i="3"/>
  <c r="J35" i="3"/>
  <c r="I35" i="3"/>
  <c r="H35" i="3"/>
  <c r="G35" i="3"/>
  <c r="F35" i="3"/>
  <c r="E35" i="3"/>
  <c r="P34" i="3"/>
  <c r="O34" i="3"/>
  <c r="N34" i="3"/>
  <c r="M34" i="3"/>
  <c r="L34" i="3"/>
  <c r="K34" i="3"/>
  <c r="J34" i="3"/>
  <c r="I34" i="3"/>
  <c r="H34" i="3"/>
  <c r="G34" i="3"/>
  <c r="F34" i="3"/>
  <c r="E34" i="3"/>
  <c r="Z33" i="3"/>
  <c r="Z36" i="3" s="1"/>
  <c r="Y33" i="3"/>
  <c r="Y36" i="3" s="1"/>
  <c r="X33" i="3"/>
  <c r="X35" i="3" s="1"/>
  <c r="W33" i="3"/>
  <c r="W36" i="3" s="1"/>
  <c r="C33" i="3"/>
  <c r="C36" i="3" s="1"/>
  <c r="P32" i="3"/>
  <c r="O32" i="3"/>
  <c r="K32" i="3"/>
  <c r="J32" i="3"/>
  <c r="I32" i="3"/>
  <c r="H32" i="3"/>
  <c r="G32" i="3"/>
  <c r="P31" i="3"/>
  <c r="O31" i="3"/>
  <c r="N31" i="3"/>
  <c r="Z31" i="3" s="1"/>
  <c r="M31" i="3"/>
  <c r="L31" i="3"/>
  <c r="J31" i="3"/>
  <c r="H31" i="3"/>
  <c r="G31" i="3"/>
  <c r="F31" i="3"/>
  <c r="C31" i="3" s="1"/>
  <c r="E31" i="3"/>
  <c r="O30" i="3"/>
  <c r="N30" i="3"/>
  <c r="M30" i="3"/>
  <c r="L30" i="3"/>
  <c r="K30" i="3"/>
  <c r="Y30" i="3" s="1"/>
  <c r="I30" i="3"/>
  <c r="G30" i="3"/>
  <c r="F30" i="3"/>
  <c r="E30" i="3"/>
  <c r="P29" i="3"/>
  <c r="O29" i="3"/>
  <c r="M29" i="3"/>
  <c r="K29" i="3"/>
  <c r="J29" i="3"/>
  <c r="I29" i="3"/>
  <c r="H29" i="3"/>
  <c r="G29" i="3"/>
  <c r="E29" i="3"/>
  <c r="O28" i="3"/>
  <c r="N28" i="3"/>
  <c r="M28" i="3"/>
  <c r="L28" i="3"/>
  <c r="K28" i="3"/>
  <c r="J28" i="3"/>
  <c r="I28" i="3"/>
  <c r="G28" i="3"/>
  <c r="F28" i="3"/>
  <c r="E28" i="3"/>
  <c r="P27" i="3"/>
  <c r="O27" i="3"/>
  <c r="M27" i="3"/>
  <c r="K27" i="3"/>
  <c r="J27" i="3"/>
  <c r="I27" i="3"/>
  <c r="H27" i="3"/>
  <c r="G27" i="3"/>
  <c r="E27" i="3"/>
  <c r="P26" i="3"/>
  <c r="N26" i="3"/>
  <c r="M26" i="3"/>
  <c r="L26" i="3"/>
  <c r="K26" i="3"/>
  <c r="J26" i="3"/>
  <c r="H26" i="3"/>
  <c r="F26" i="3"/>
  <c r="E26" i="3"/>
  <c r="P25" i="3"/>
  <c r="O25" i="3"/>
  <c r="O23" i="3" s="1"/>
  <c r="N25" i="3"/>
  <c r="M25" i="3"/>
  <c r="K25" i="3"/>
  <c r="I25" i="3"/>
  <c r="H25" i="3"/>
  <c r="G25" i="3"/>
  <c r="F25" i="3"/>
  <c r="E25" i="3"/>
  <c r="O24" i="3"/>
  <c r="M24" i="3"/>
  <c r="L24" i="3"/>
  <c r="L23" i="3" s="1"/>
  <c r="K24" i="3"/>
  <c r="J24" i="3"/>
  <c r="I24" i="3"/>
  <c r="G24" i="3"/>
  <c r="F24" i="3"/>
  <c r="E24" i="3"/>
  <c r="Z13" i="3"/>
  <c r="L13" i="3"/>
  <c r="K13" i="3"/>
  <c r="Y13" i="3" s="1"/>
  <c r="J13" i="3"/>
  <c r="I13" i="3"/>
  <c r="H13" i="3"/>
  <c r="X13" i="3" s="1"/>
  <c r="G13" i="3"/>
  <c r="F13" i="3"/>
  <c r="E13" i="3"/>
  <c r="W13" i="3" s="1"/>
  <c r="Z12" i="3"/>
  <c r="Y12" i="3"/>
  <c r="X12" i="3"/>
  <c r="W12" i="3"/>
  <c r="C12" i="3"/>
  <c r="P10" i="3"/>
  <c r="O10" i="3"/>
  <c r="L10" i="3"/>
  <c r="K10" i="3"/>
  <c r="J10" i="3"/>
  <c r="I10" i="3"/>
  <c r="H10" i="3"/>
  <c r="G10" i="3"/>
  <c r="O7" i="3"/>
  <c r="N7" i="3"/>
  <c r="M7" i="3"/>
  <c r="L7" i="3"/>
  <c r="K7" i="3"/>
  <c r="I7" i="3"/>
  <c r="G7" i="3"/>
  <c r="F7" i="3"/>
  <c r="E7" i="3"/>
  <c r="P6" i="3"/>
  <c r="Z6" i="3" s="1"/>
  <c r="O6" i="3"/>
  <c r="N6" i="3"/>
  <c r="M6" i="3"/>
  <c r="M5" i="3" s="1"/>
  <c r="M77" i="3" s="1"/>
  <c r="L6" i="3"/>
  <c r="L5" i="3" s="1"/>
  <c r="K6" i="3"/>
  <c r="Y6" i="3" s="1"/>
  <c r="J6" i="3"/>
  <c r="I6" i="3"/>
  <c r="H6" i="3"/>
  <c r="G6" i="3"/>
  <c r="F6" i="3"/>
  <c r="E6" i="3"/>
  <c r="Z4" i="3"/>
  <c r="Y4" i="3"/>
  <c r="X4" i="3"/>
  <c r="W4" i="3"/>
  <c r="C4" i="3"/>
  <c r="P3" i="3"/>
  <c r="O3" i="3"/>
  <c r="M3" i="3"/>
  <c r="K3" i="3"/>
  <c r="J3" i="3"/>
  <c r="I3" i="3"/>
  <c r="H3" i="3"/>
  <c r="G3" i="3"/>
  <c r="E3" i="3"/>
  <c r="P2" i="3"/>
  <c r="P18" i="3" s="1"/>
  <c r="O2" i="3"/>
  <c r="O15" i="3" s="1"/>
  <c r="N2" i="3"/>
  <c r="N16" i="3" s="1"/>
  <c r="M2" i="3"/>
  <c r="M17" i="3" s="1"/>
  <c r="L2" i="3"/>
  <c r="L18" i="3" s="1"/>
  <c r="H2" i="3"/>
  <c r="H18" i="3" s="1"/>
  <c r="G2" i="3"/>
  <c r="G15" i="3" s="1"/>
  <c r="F2" i="3"/>
  <c r="F16" i="3" s="1"/>
  <c r="E2" i="3"/>
  <c r="E17" i="3" s="1"/>
  <c r="Z463" i="2"/>
  <c r="Y463" i="2"/>
  <c r="X463" i="2"/>
  <c r="W463" i="2"/>
  <c r="C463" i="2"/>
  <c r="Z462" i="2"/>
  <c r="Y462" i="2"/>
  <c r="X462" i="2"/>
  <c r="W462" i="2"/>
  <c r="C462" i="2"/>
  <c r="Z461" i="2"/>
  <c r="Y461" i="2"/>
  <c r="X461" i="2"/>
  <c r="W461" i="2"/>
  <c r="C461" i="2"/>
  <c r="Z460" i="2"/>
  <c r="Y460" i="2"/>
  <c r="X460" i="2"/>
  <c r="W460" i="2"/>
  <c r="C460" i="2"/>
  <c r="Z459" i="2"/>
  <c r="Y459" i="2"/>
  <c r="X459" i="2"/>
  <c r="W459" i="2"/>
  <c r="C459" i="2"/>
  <c r="Z458" i="2"/>
  <c r="Y458" i="2"/>
  <c r="X458" i="2"/>
  <c r="W458" i="2"/>
  <c r="C458" i="2"/>
  <c r="Z457" i="2"/>
  <c r="Y457" i="2"/>
  <c r="X457" i="2"/>
  <c r="W457" i="2"/>
  <c r="C457" i="2"/>
  <c r="Z456" i="2"/>
  <c r="Y456" i="2"/>
  <c r="X456" i="2"/>
  <c r="W456" i="2"/>
  <c r="C456" i="2"/>
  <c r="Z455" i="2"/>
  <c r="Y455" i="2"/>
  <c r="X455" i="2"/>
  <c r="W455" i="2"/>
  <c r="C455" i="2"/>
  <c r="Z447" i="2"/>
  <c r="Y447" i="2"/>
  <c r="X447" i="2"/>
  <c r="W447" i="2"/>
  <c r="C447" i="2"/>
  <c r="Z446" i="2"/>
  <c r="Y446" i="2"/>
  <c r="X446" i="2"/>
  <c r="W446" i="2"/>
  <c r="C446" i="2"/>
  <c r="Z445" i="2"/>
  <c r="Y445" i="2"/>
  <c r="X445" i="2"/>
  <c r="W445" i="2"/>
  <c r="C445" i="2"/>
  <c r="Z443" i="2"/>
  <c r="Y443" i="2"/>
  <c r="X443" i="2"/>
  <c r="W443" i="2"/>
  <c r="C443" i="2"/>
  <c r="Z442" i="2"/>
  <c r="Y442" i="2"/>
  <c r="X442" i="2"/>
  <c r="W442" i="2"/>
  <c r="C442" i="2"/>
  <c r="Y441" i="2"/>
  <c r="X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Z440" i="2"/>
  <c r="Y440" i="2"/>
  <c r="X440" i="2"/>
  <c r="W440" i="2"/>
  <c r="C440" i="2"/>
  <c r="Z439" i="2"/>
  <c r="Z441" i="2" s="1"/>
  <c r="Y439" i="2"/>
  <c r="X439" i="2"/>
  <c r="W439" i="2"/>
  <c r="W441" i="2" s="1"/>
  <c r="C439" i="2"/>
  <c r="C441" i="2" s="1"/>
  <c r="Z438" i="2"/>
  <c r="Y438" i="2"/>
  <c r="X438" i="2"/>
  <c r="W438" i="2"/>
  <c r="C438" i="2"/>
  <c r="Z437" i="2"/>
  <c r="Y437" i="2"/>
  <c r="X437" i="2"/>
  <c r="W437" i="2"/>
  <c r="C437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Z435" i="2"/>
  <c r="Y435" i="2"/>
  <c r="X435" i="2"/>
  <c r="W435" i="2"/>
  <c r="C435" i="2"/>
  <c r="Z434" i="2"/>
  <c r="Z436" i="2" s="1"/>
  <c r="Y434" i="2"/>
  <c r="Y436" i="2" s="1"/>
  <c r="X434" i="2"/>
  <c r="X436" i="2" s="1"/>
  <c r="W434" i="2"/>
  <c r="W436" i="2" s="1"/>
  <c r="C434" i="2"/>
  <c r="C436" i="2" s="1"/>
  <c r="Z433" i="2"/>
  <c r="Y433" i="2"/>
  <c r="X433" i="2"/>
  <c r="W433" i="2"/>
  <c r="C433" i="2"/>
  <c r="Z432" i="2"/>
  <c r="Y432" i="2"/>
  <c r="X432" i="2"/>
  <c r="W432" i="2"/>
  <c r="C432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Z430" i="2"/>
  <c r="Y430" i="2"/>
  <c r="X430" i="2"/>
  <c r="W430" i="2"/>
  <c r="C430" i="2"/>
  <c r="Z429" i="2"/>
  <c r="Z431" i="2" s="1"/>
  <c r="Y429" i="2"/>
  <c r="Y431" i="2" s="1"/>
  <c r="X429" i="2"/>
  <c r="X431" i="2" s="1"/>
  <c r="W429" i="2"/>
  <c r="W431" i="2" s="1"/>
  <c r="C429" i="2"/>
  <c r="C431" i="2" s="1"/>
  <c r="Z428" i="2"/>
  <c r="Y428" i="2"/>
  <c r="X428" i="2"/>
  <c r="W428" i="2"/>
  <c r="C428" i="2"/>
  <c r="Z427" i="2"/>
  <c r="Y427" i="2"/>
  <c r="X427" i="2"/>
  <c r="W427" i="2"/>
  <c r="C427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Z425" i="2"/>
  <c r="Y425" i="2"/>
  <c r="X425" i="2"/>
  <c r="W425" i="2"/>
  <c r="C425" i="2"/>
  <c r="Z424" i="2"/>
  <c r="Z426" i="2" s="1"/>
  <c r="Y424" i="2"/>
  <c r="Y426" i="2" s="1"/>
  <c r="X424" i="2"/>
  <c r="X426" i="2" s="1"/>
  <c r="W424" i="2"/>
  <c r="W426" i="2" s="1"/>
  <c r="C424" i="2"/>
  <c r="C426" i="2" s="1"/>
  <c r="Z423" i="2"/>
  <c r="Y423" i="2"/>
  <c r="X423" i="2"/>
  <c r="W423" i="2"/>
  <c r="C423" i="2"/>
  <c r="Z422" i="2"/>
  <c r="Y422" i="2"/>
  <c r="X422" i="2"/>
  <c r="W422" i="2"/>
  <c r="C422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Z420" i="2"/>
  <c r="Y420" i="2"/>
  <c r="X420" i="2"/>
  <c r="W420" i="2"/>
  <c r="C420" i="2"/>
  <c r="Z419" i="2"/>
  <c r="Z421" i="2" s="1"/>
  <c r="Y419" i="2"/>
  <c r="Y421" i="2" s="1"/>
  <c r="X419" i="2"/>
  <c r="X421" i="2" s="1"/>
  <c r="W419" i="2"/>
  <c r="W421" i="2" s="1"/>
  <c r="C419" i="2"/>
  <c r="C421" i="2" s="1"/>
  <c r="Z418" i="2"/>
  <c r="Y418" i="2"/>
  <c r="X418" i="2"/>
  <c r="W418" i="2"/>
  <c r="C418" i="2"/>
  <c r="Z417" i="2"/>
  <c r="Y417" i="2"/>
  <c r="X417" i="2"/>
  <c r="W417" i="2"/>
  <c r="C417" i="2"/>
  <c r="W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Z415" i="2"/>
  <c r="Y415" i="2"/>
  <c r="X415" i="2"/>
  <c r="W415" i="2"/>
  <c r="C415" i="2"/>
  <c r="Z414" i="2"/>
  <c r="Z416" i="2" s="1"/>
  <c r="Y414" i="2"/>
  <c r="Y416" i="2" s="1"/>
  <c r="X414" i="2"/>
  <c r="X416" i="2" s="1"/>
  <c r="W414" i="2"/>
  <c r="C414" i="2"/>
  <c r="C416" i="2" s="1"/>
  <c r="Z413" i="2"/>
  <c r="Y413" i="2"/>
  <c r="X413" i="2"/>
  <c r="W413" i="2"/>
  <c r="C413" i="2"/>
  <c r="Z412" i="2"/>
  <c r="Y412" i="2"/>
  <c r="X412" i="2"/>
  <c r="W412" i="2"/>
  <c r="C412" i="2"/>
  <c r="Y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Z410" i="2"/>
  <c r="Y410" i="2"/>
  <c r="X410" i="2"/>
  <c r="W410" i="2"/>
  <c r="C410" i="2"/>
  <c r="Z409" i="2"/>
  <c r="Z411" i="2" s="1"/>
  <c r="Y409" i="2"/>
  <c r="X409" i="2"/>
  <c r="X411" i="2" s="1"/>
  <c r="W409" i="2"/>
  <c r="W411" i="2" s="1"/>
  <c r="C409" i="2"/>
  <c r="C411" i="2" s="1"/>
  <c r="Z407" i="2"/>
  <c r="Y407" i="2"/>
  <c r="X407" i="2"/>
  <c r="W407" i="2"/>
  <c r="C407" i="2"/>
  <c r="Z406" i="2"/>
  <c r="Y406" i="2"/>
  <c r="X406" i="2"/>
  <c r="W406" i="2"/>
  <c r="C406" i="2"/>
  <c r="W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Z404" i="2"/>
  <c r="Y404" i="2"/>
  <c r="X404" i="2"/>
  <c r="W404" i="2"/>
  <c r="C404" i="2"/>
  <c r="Z403" i="2"/>
  <c r="Z405" i="2" s="1"/>
  <c r="Y403" i="2"/>
  <c r="Y405" i="2" s="1"/>
  <c r="X403" i="2"/>
  <c r="X405" i="2" s="1"/>
  <c r="W403" i="2"/>
  <c r="C403" i="2"/>
  <c r="C405" i="2" s="1"/>
  <c r="Z402" i="2"/>
  <c r="Y402" i="2"/>
  <c r="X402" i="2"/>
  <c r="W402" i="2"/>
  <c r="C402" i="2"/>
  <c r="Z401" i="2"/>
  <c r="Y401" i="2"/>
  <c r="X401" i="2"/>
  <c r="W401" i="2"/>
  <c r="C401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Z399" i="2"/>
  <c r="Y399" i="2"/>
  <c r="X399" i="2"/>
  <c r="W399" i="2"/>
  <c r="C399" i="2"/>
  <c r="Z398" i="2"/>
  <c r="Z400" i="2" s="1"/>
  <c r="Y398" i="2"/>
  <c r="Y400" i="2" s="1"/>
  <c r="X398" i="2"/>
  <c r="X400" i="2" s="1"/>
  <c r="W398" i="2"/>
  <c r="W400" i="2" s="1"/>
  <c r="C398" i="2"/>
  <c r="C400" i="2" s="1"/>
  <c r="Z397" i="2"/>
  <c r="Y397" i="2"/>
  <c r="X397" i="2"/>
  <c r="W397" i="2"/>
  <c r="C397" i="2"/>
  <c r="Z396" i="2"/>
  <c r="Y396" i="2"/>
  <c r="X396" i="2"/>
  <c r="W396" i="2"/>
  <c r="C396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Z394" i="2"/>
  <c r="Y394" i="2"/>
  <c r="X394" i="2"/>
  <c r="W394" i="2"/>
  <c r="C394" i="2"/>
  <c r="Z393" i="2"/>
  <c r="Z395" i="2" s="1"/>
  <c r="Y393" i="2"/>
  <c r="Y395" i="2" s="1"/>
  <c r="X393" i="2"/>
  <c r="X395" i="2" s="1"/>
  <c r="W393" i="2"/>
  <c r="W395" i="2" s="1"/>
  <c r="C393" i="2"/>
  <c r="C395" i="2" s="1"/>
  <c r="Z392" i="2"/>
  <c r="Y392" i="2"/>
  <c r="X392" i="2"/>
  <c r="W392" i="2"/>
  <c r="C392" i="2"/>
  <c r="Z391" i="2"/>
  <c r="Y391" i="2"/>
  <c r="X391" i="2"/>
  <c r="W391" i="2"/>
  <c r="C391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Z389" i="2"/>
  <c r="Y389" i="2"/>
  <c r="X389" i="2"/>
  <c r="W389" i="2"/>
  <c r="C389" i="2"/>
  <c r="Z388" i="2"/>
  <c r="Z390" i="2" s="1"/>
  <c r="Y388" i="2"/>
  <c r="Y390" i="2" s="1"/>
  <c r="X388" i="2"/>
  <c r="X390" i="2" s="1"/>
  <c r="W388" i="2"/>
  <c r="W390" i="2" s="1"/>
  <c r="C388" i="2"/>
  <c r="C390" i="2" s="1"/>
  <c r="Z387" i="2"/>
  <c r="Y387" i="2"/>
  <c r="X387" i="2"/>
  <c r="W387" i="2"/>
  <c r="C387" i="2"/>
  <c r="Z386" i="2"/>
  <c r="Y386" i="2"/>
  <c r="X386" i="2"/>
  <c r="W386" i="2"/>
  <c r="C386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Z384" i="2"/>
  <c r="Y384" i="2"/>
  <c r="X384" i="2"/>
  <c r="W384" i="2"/>
  <c r="C384" i="2"/>
  <c r="Z383" i="2"/>
  <c r="Z385" i="2" s="1"/>
  <c r="Y383" i="2"/>
  <c r="Y385" i="2" s="1"/>
  <c r="X383" i="2"/>
  <c r="X385" i="2" s="1"/>
  <c r="W383" i="2"/>
  <c r="W385" i="2" s="1"/>
  <c r="C383" i="2"/>
  <c r="C385" i="2" s="1"/>
  <c r="Z382" i="2"/>
  <c r="Y382" i="2"/>
  <c r="X382" i="2"/>
  <c r="W382" i="2"/>
  <c r="C382" i="2"/>
  <c r="Z381" i="2"/>
  <c r="Y381" i="2"/>
  <c r="X381" i="2"/>
  <c r="W381" i="2"/>
  <c r="C381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Z379" i="2"/>
  <c r="Y379" i="2"/>
  <c r="X379" i="2"/>
  <c r="W379" i="2"/>
  <c r="C379" i="2"/>
  <c r="Z378" i="2"/>
  <c r="Z380" i="2" s="1"/>
  <c r="Y378" i="2"/>
  <c r="Y380" i="2" s="1"/>
  <c r="X378" i="2"/>
  <c r="X380" i="2" s="1"/>
  <c r="W378" i="2"/>
  <c r="W380" i="2" s="1"/>
  <c r="C378" i="2"/>
  <c r="C380" i="2" s="1"/>
  <c r="Z377" i="2"/>
  <c r="Y377" i="2"/>
  <c r="X377" i="2"/>
  <c r="W377" i="2"/>
  <c r="C377" i="2"/>
  <c r="Z376" i="2"/>
  <c r="Y376" i="2"/>
  <c r="X376" i="2"/>
  <c r="W376" i="2"/>
  <c r="C376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Z374" i="2"/>
  <c r="Y374" i="2"/>
  <c r="X374" i="2"/>
  <c r="W374" i="2"/>
  <c r="C374" i="2"/>
  <c r="Z373" i="2"/>
  <c r="Z375" i="2" s="1"/>
  <c r="Y373" i="2"/>
  <c r="Y375" i="2" s="1"/>
  <c r="X373" i="2"/>
  <c r="X375" i="2" s="1"/>
  <c r="W373" i="2"/>
  <c r="W375" i="2" s="1"/>
  <c r="C373" i="2"/>
  <c r="C375" i="2" s="1"/>
  <c r="Z372" i="2"/>
  <c r="Y372" i="2"/>
  <c r="X372" i="2"/>
  <c r="W372" i="2"/>
  <c r="C372" i="2"/>
  <c r="Z371" i="2"/>
  <c r="Y371" i="2"/>
  <c r="X371" i="2"/>
  <c r="W371" i="2"/>
  <c r="C371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Z369" i="2"/>
  <c r="Y369" i="2"/>
  <c r="X369" i="2"/>
  <c r="W369" i="2"/>
  <c r="C369" i="2"/>
  <c r="Z368" i="2"/>
  <c r="Z370" i="2" s="1"/>
  <c r="Y368" i="2"/>
  <c r="Y370" i="2" s="1"/>
  <c r="X368" i="2"/>
  <c r="X370" i="2" s="1"/>
  <c r="W368" i="2"/>
  <c r="W370" i="2" s="1"/>
  <c r="C368" i="2"/>
  <c r="C370" i="2" s="1"/>
  <c r="Z367" i="2"/>
  <c r="Y367" i="2"/>
  <c r="X367" i="2"/>
  <c r="W367" i="2"/>
  <c r="C367" i="2"/>
  <c r="Z366" i="2"/>
  <c r="Y366" i="2"/>
  <c r="X366" i="2"/>
  <c r="W366" i="2"/>
  <c r="C366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Z364" i="2"/>
  <c r="Y364" i="2"/>
  <c r="X364" i="2"/>
  <c r="W364" i="2"/>
  <c r="C364" i="2"/>
  <c r="Z363" i="2"/>
  <c r="Z365" i="2" s="1"/>
  <c r="Y363" i="2"/>
  <c r="Y365" i="2" s="1"/>
  <c r="X363" i="2"/>
  <c r="X365" i="2" s="1"/>
  <c r="W363" i="2"/>
  <c r="W365" i="2" s="1"/>
  <c r="C363" i="2"/>
  <c r="C365" i="2" s="1"/>
  <c r="Z362" i="2"/>
  <c r="Y362" i="2"/>
  <c r="X362" i="2"/>
  <c r="W362" i="2"/>
  <c r="C362" i="2"/>
  <c r="Z361" i="2"/>
  <c r="Y361" i="2"/>
  <c r="X361" i="2"/>
  <c r="W361" i="2"/>
  <c r="C361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Z359" i="2"/>
  <c r="Y359" i="2"/>
  <c r="X359" i="2"/>
  <c r="W359" i="2"/>
  <c r="C359" i="2"/>
  <c r="Z358" i="2"/>
  <c r="Z360" i="2" s="1"/>
  <c r="Y358" i="2"/>
  <c r="Y360" i="2" s="1"/>
  <c r="X358" i="2"/>
  <c r="X360" i="2" s="1"/>
  <c r="W358" i="2"/>
  <c r="W360" i="2" s="1"/>
  <c r="C358" i="2"/>
  <c r="C360" i="2" s="1"/>
  <c r="Z357" i="2"/>
  <c r="Y357" i="2"/>
  <c r="X357" i="2"/>
  <c r="W357" i="2"/>
  <c r="C357" i="2"/>
  <c r="Z356" i="2"/>
  <c r="Y356" i="2"/>
  <c r="X356" i="2"/>
  <c r="W356" i="2"/>
  <c r="C356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Z354" i="2"/>
  <c r="Y354" i="2"/>
  <c r="X354" i="2"/>
  <c r="W354" i="2"/>
  <c r="C354" i="2"/>
  <c r="Z353" i="2"/>
  <c r="Z355" i="2" s="1"/>
  <c r="Y353" i="2"/>
  <c r="Y355" i="2" s="1"/>
  <c r="X353" i="2"/>
  <c r="X355" i="2" s="1"/>
  <c r="W353" i="2"/>
  <c r="W355" i="2" s="1"/>
  <c r="C353" i="2"/>
  <c r="C355" i="2" s="1"/>
  <c r="Z352" i="2"/>
  <c r="Y352" i="2"/>
  <c r="X352" i="2"/>
  <c r="W352" i="2"/>
  <c r="C352" i="2"/>
  <c r="Z351" i="2"/>
  <c r="Y351" i="2"/>
  <c r="X351" i="2"/>
  <c r="W351" i="2"/>
  <c r="C351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Z349" i="2"/>
  <c r="Y349" i="2"/>
  <c r="X349" i="2"/>
  <c r="W349" i="2"/>
  <c r="C349" i="2"/>
  <c r="Z348" i="2"/>
  <c r="Z350" i="2" s="1"/>
  <c r="Y348" i="2"/>
  <c r="Y350" i="2" s="1"/>
  <c r="X348" i="2"/>
  <c r="X350" i="2" s="1"/>
  <c r="W348" i="2"/>
  <c r="W350" i="2" s="1"/>
  <c r="C348" i="2"/>
  <c r="C350" i="2" s="1"/>
  <c r="Z347" i="2"/>
  <c r="Y347" i="2"/>
  <c r="X347" i="2"/>
  <c r="W347" i="2"/>
  <c r="C347" i="2"/>
  <c r="Z346" i="2"/>
  <c r="Y346" i="2"/>
  <c r="X346" i="2"/>
  <c r="W346" i="2"/>
  <c r="C346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Z344" i="2"/>
  <c r="Y344" i="2"/>
  <c r="X344" i="2"/>
  <c r="W344" i="2"/>
  <c r="C344" i="2"/>
  <c r="Z343" i="2"/>
  <c r="Z345" i="2" s="1"/>
  <c r="Y343" i="2"/>
  <c r="Y345" i="2" s="1"/>
  <c r="X343" i="2"/>
  <c r="X345" i="2" s="1"/>
  <c r="W343" i="2"/>
  <c r="W345" i="2" s="1"/>
  <c r="C343" i="2"/>
  <c r="C345" i="2" s="1"/>
  <c r="Z342" i="2"/>
  <c r="Y342" i="2"/>
  <c r="X342" i="2"/>
  <c r="W342" i="2"/>
  <c r="C342" i="2"/>
  <c r="Z341" i="2"/>
  <c r="Y341" i="2"/>
  <c r="X341" i="2"/>
  <c r="W341" i="2"/>
  <c r="C341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Z339" i="2"/>
  <c r="Y339" i="2"/>
  <c r="X339" i="2"/>
  <c r="W339" i="2"/>
  <c r="C339" i="2"/>
  <c r="Z338" i="2"/>
  <c r="Z340" i="2" s="1"/>
  <c r="Y338" i="2"/>
  <c r="Y340" i="2" s="1"/>
  <c r="X338" i="2"/>
  <c r="X340" i="2" s="1"/>
  <c r="W338" i="2"/>
  <c r="W340" i="2" s="1"/>
  <c r="C338" i="2"/>
  <c r="C340" i="2" s="1"/>
  <c r="Z337" i="2"/>
  <c r="Y337" i="2"/>
  <c r="X337" i="2"/>
  <c r="W337" i="2"/>
  <c r="C337" i="2"/>
  <c r="Z336" i="2"/>
  <c r="Y336" i="2"/>
  <c r="X336" i="2"/>
  <c r="W336" i="2"/>
  <c r="C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Z334" i="2"/>
  <c r="Y334" i="2"/>
  <c r="X334" i="2"/>
  <c r="W334" i="2"/>
  <c r="C334" i="2"/>
  <c r="Z333" i="2"/>
  <c r="Z335" i="2" s="1"/>
  <c r="Y333" i="2"/>
  <c r="Y335" i="2" s="1"/>
  <c r="X333" i="2"/>
  <c r="X335" i="2" s="1"/>
  <c r="W333" i="2"/>
  <c r="W335" i="2" s="1"/>
  <c r="C333" i="2"/>
  <c r="C335" i="2" s="1"/>
  <c r="Z332" i="2"/>
  <c r="Y332" i="2"/>
  <c r="X332" i="2"/>
  <c r="W332" i="2"/>
  <c r="C332" i="2"/>
  <c r="Z331" i="2"/>
  <c r="Y331" i="2"/>
  <c r="X331" i="2"/>
  <c r="W331" i="2"/>
  <c r="C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Z329" i="2"/>
  <c r="Y329" i="2"/>
  <c r="X329" i="2"/>
  <c r="W329" i="2"/>
  <c r="C329" i="2"/>
  <c r="Z328" i="2"/>
  <c r="Z330" i="2" s="1"/>
  <c r="Y328" i="2"/>
  <c r="Y330" i="2" s="1"/>
  <c r="X328" i="2"/>
  <c r="X330" i="2" s="1"/>
  <c r="W328" i="2"/>
  <c r="W330" i="2" s="1"/>
  <c r="C328" i="2"/>
  <c r="C330" i="2" s="1"/>
  <c r="Z327" i="2"/>
  <c r="Y327" i="2"/>
  <c r="X327" i="2"/>
  <c r="W327" i="2"/>
  <c r="C327" i="2"/>
  <c r="Z326" i="2"/>
  <c r="Y326" i="2"/>
  <c r="X326" i="2"/>
  <c r="W326" i="2"/>
  <c r="C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Z324" i="2"/>
  <c r="Y324" i="2"/>
  <c r="X324" i="2"/>
  <c r="W324" i="2"/>
  <c r="C324" i="2"/>
  <c r="Z323" i="2"/>
  <c r="Z325" i="2" s="1"/>
  <c r="Y323" i="2"/>
  <c r="Y325" i="2" s="1"/>
  <c r="X323" i="2"/>
  <c r="X325" i="2" s="1"/>
  <c r="W323" i="2"/>
  <c r="W325" i="2" s="1"/>
  <c r="C323" i="2"/>
  <c r="C325" i="2" s="1"/>
  <c r="Z322" i="2"/>
  <c r="Y322" i="2"/>
  <c r="X322" i="2"/>
  <c r="W322" i="2"/>
  <c r="C322" i="2"/>
  <c r="Z321" i="2"/>
  <c r="Y321" i="2"/>
  <c r="X321" i="2"/>
  <c r="W321" i="2"/>
  <c r="C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Z319" i="2"/>
  <c r="Y319" i="2"/>
  <c r="X319" i="2"/>
  <c r="W319" i="2"/>
  <c r="C319" i="2"/>
  <c r="Z318" i="2"/>
  <c r="Z320" i="2" s="1"/>
  <c r="Y318" i="2"/>
  <c r="Y320" i="2" s="1"/>
  <c r="X318" i="2"/>
  <c r="X320" i="2" s="1"/>
  <c r="W318" i="2"/>
  <c r="W320" i="2" s="1"/>
  <c r="C318" i="2"/>
  <c r="C320" i="2" s="1"/>
  <c r="Z317" i="2"/>
  <c r="Y317" i="2"/>
  <c r="X317" i="2"/>
  <c r="W317" i="2"/>
  <c r="C317" i="2"/>
  <c r="Z316" i="2"/>
  <c r="Y316" i="2"/>
  <c r="X316" i="2"/>
  <c r="W316" i="2"/>
  <c r="C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Z314" i="2"/>
  <c r="Y314" i="2"/>
  <c r="X314" i="2"/>
  <c r="W314" i="2"/>
  <c r="C314" i="2"/>
  <c r="Z313" i="2"/>
  <c r="Z315" i="2" s="1"/>
  <c r="Y313" i="2"/>
  <c r="Y315" i="2" s="1"/>
  <c r="X313" i="2"/>
  <c r="X315" i="2" s="1"/>
  <c r="W313" i="2"/>
  <c r="W315" i="2" s="1"/>
  <c r="C313" i="2"/>
  <c r="C315" i="2" s="1"/>
  <c r="Z312" i="2"/>
  <c r="Y312" i="2"/>
  <c r="X312" i="2"/>
  <c r="W312" i="2"/>
  <c r="C312" i="2"/>
  <c r="Z311" i="2"/>
  <c r="Y311" i="2"/>
  <c r="X311" i="2"/>
  <c r="W311" i="2"/>
  <c r="C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Z309" i="2"/>
  <c r="Y309" i="2"/>
  <c r="X309" i="2"/>
  <c r="W309" i="2"/>
  <c r="C309" i="2"/>
  <c r="Z308" i="2"/>
  <c r="Z310" i="2" s="1"/>
  <c r="Y308" i="2"/>
  <c r="Y310" i="2" s="1"/>
  <c r="X308" i="2"/>
  <c r="X310" i="2" s="1"/>
  <c r="W308" i="2"/>
  <c r="W310" i="2" s="1"/>
  <c r="C308" i="2"/>
  <c r="C310" i="2" s="1"/>
  <c r="Z307" i="2"/>
  <c r="Y307" i="2"/>
  <c r="X307" i="2"/>
  <c r="W307" i="2"/>
  <c r="C307" i="2"/>
  <c r="Z306" i="2"/>
  <c r="Y306" i="2"/>
  <c r="X306" i="2"/>
  <c r="W306" i="2"/>
  <c r="C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Z304" i="2"/>
  <c r="Y304" i="2"/>
  <c r="X304" i="2"/>
  <c r="W304" i="2"/>
  <c r="C304" i="2"/>
  <c r="Z303" i="2"/>
  <c r="Z305" i="2" s="1"/>
  <c r="Y303" i="2"/>
  <c r="Y305" i="2" s="1"/>
  <c r="X303" i="2"/>
  <c r="X305" i="2" s="1"/>
  <c r="W303" i="2"/>
  <c r="W305" i="2" s="1"/>
  <c r="C303" i="2"/>
  <c r="C305" i="2" s="1"/>
  <c r="Z302" i="2"/>
  <c r="Y302" i="2"/>
  <c r="X302" i="2"/>
  <c r="W302" i="2"/>
  <c r="C302" i="2"/>
  <c r="Z301" i="2"/>
  <c r="Y301" i="2"/>
  <c r="X301" i="2"/>
  <c r="W301" i="2"/>
  <c r="C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Z299" i="2"/>
  <c r="Y299" i="2"/>
  <c r="X299" i="2"/>
  <c r="W299" i="2"/>
  <c r="C299" i="2"/>
  <c r="Z298" i="2"/>
  <c r="Z300" i="2" s="1"/>
  <c r="Y298" i="2"/>
  <c r="Y300" i="2" s="1"/>
  <c r="X298" i="2"/>
  <c r="X300" i="2" s="1"/>
  <c r="W298" i="2"/>
  <c r="W300" i="2" s="1"/>
  <c r="C298" i="2"/>
  <c r="C300" i="2" s="1"/>
  <c r="Z297" i="2"/>
  <c r="Y297" i="2"/>
  <c r="X297" i="2"/>
  <c r="W297" i="2"/>
  <c r="C297" i="2"/>
  <c r="Z296" i="2"/>
  <c r="Y296" i="2"/>
  <c r="X296" i="2"/>
  <c r="W296" i="2"/>
  <c r="C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Z294" i="2"/>
  <c r="Y294" i="2"/>
  <c r="X294" i="2"/>
  <c r="W294" i="2"/>
  <c r="C294" i="2"/>
  <c r="Z293" i="2"/>
  <c r="Z295" i="2" s="1"/>
  <c r="Y293" i="2"/>
  <c r="Y295" i="2" s="1"/>
  <c r="X293" i="2"/>
  <c r="X295" i="2" s="1"/>
  <c r="W293" i="2"/>
  <c r="W295" i="2" s="1"/>
  <c r="C293" i="2"/>
  <c r="C295" i="2" s="1"/>
  <c r="Z292" i="2"/>
  <c r="Y292" i="2"/>
  <c r="X292" i="2"/>
  <c r="W292" i="2"/>
  <c r="C292" i="2"/>
  <c r="Z291" i="2"/>
  <c r="Y291" i="2"/>
  <c r="X291" i="2"/>
  <c r="W291" i="2"/>
  <c r="C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Z289" i="2"/>
  <c r="Y289" i="2"/>
  <c r="X289" i="2"/>
  <c r="W289" i="2"/>
  <c r="C289" i="2"/>
  <c r="Z288" i="2"/>
  <c r="Z290" i="2" s="1"/>
  <c r="Y288" i="2"/>
  <c r="Y290" i="2" s="1"/>
  <c r="X288" i="2"/>
  <c r="X290" i="2" s="1"/>
  <c r="W288" i="2"/>
  <c r="W290" i="2" s="1"/>
  <c r="C288" i="2"/>
  <c r="C290" i="2" s="1"/>
  <c r="Z287" i="2"/>
  <c r="Y287" i="2"/>
  <c r="X287" i="2"/>
  <c r="W287" i="2"/>
  <c r="C287" i="2"/>
  <c r="Z286" i="2"/>
  <c r="Y286" i="2"/>
  <c r="X286" i="2"/>
  <c r="W286" i="2"/>
  <c r="C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Z284" i="2"/>
  <c r="Y284" i="2"/>
  <c r="X284" i="2"/>
  <c r="W284" i="2"/>
  <c r="C284" i="2"/>
  <c r="Z283" i="2"/>
  <c r="Z285" i="2" s="1"/>
  <c r="Y283" i="2"/>
  <c r="Y285" i="2" s="1"/>
  <c r="X283" i="2"/>
  <c r="X285" i="2" s="1"/>
  <c r="W283" i="2"/>
  <c r="W285" i="2" s="1"/>
  <c r="C283" i="2"/>
  <c r="C285" i="2" s="1"/>
  <c r="Z282" i="2"/>
  <c r="Y282" i="2"/>
  <c r="X282" i="2"/>
  <c r="W282" i="2"/>
  <c r="C282" i="2"/>
  <c r="Z281" i="2"/>
  <c r="Y281" i="2"/>
  <c r="X281" i="2"/>
  <c r="W281" i="2"/>
  <c r="C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Z279" i="2"/>
  <c r="Y279" i="2"/>
  <c r="X279" i="2"/>
  <c r="W279" i="2"/>
  <c r="C279" i="2"/>
  <c r="Z278" i="2"/>
  <c r="Z280" i="2" s="1"/>
  <c r="Y278" i="2"/>
  <c r="Y280" i="2" s="1"/>
  <c r="X278" i="2"/>
  <c r="X280" i="2" s="1"/>
  <c r="W278" i="2"/>
  <c r="W280" i="2" s="1"/>
  <c r="C278" i="2"/>
  <c r="C280" i="2" s="1"/>
  <c r="Z277" i="2"/>
  <c r="Y277" i="2"/>
  <c r="X277" i="2"/>
  <c r="W277" i="2"/>
  <c r="C277" i="2"/>
  <c r="Z276" i="2"/>
  <c r="Y276" i="2"/>
  <c r="X276" i="2"/>
  <c r="W276" i="2"/>
  <c r="C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Z274" i="2"/>
  <c r="Y274" i="2"/>
  <c r="X274" i="2"/>
  <c r="W274" i="2"/>
  <c r="C274" i="2"/>
  <c r="Z273" i="2"/>
  <c r="Z275" i="2" s="1"/>
  <c r="Y273" i="2"/>
  <c r="Y275" i="2" s="1"/>
  <c r="X273" i="2"/>
  <c r="X275" i="2" s="1"/>
  <c r="W273" i="2"/>
  <c r="W275" i="2" s="1"/>
  <c r="C273" i="2"/>
  <c r="C275" i="2" s="1"/>
  <c r="Z272" i="2"/>
  <c r="Y272" i="2"/>
  <c r="X272" i="2"/>
  <c r="W272" i="2"/>
  <c r="C272" i="2"/>
  <c r="Z271" i="2"/>
  <c r="Y271" i="2"/>
  <c r="X271" i="2"/>
  <c r="W271" i="2"/>
  <c r="C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Z269" i="2"/>
  <c r="Y269" i="2"/>
  <c r="X269" i="2"/>
  <c r="W269" i="2"/>
  <c r="C269" i="2"/>
  <c r="Z268" i="2"/>
  <c r="Z270" i="2" s="1"/>
  <c r="Y268" i="2"/>
  <c r="Y270" i="2" s="1"/>
  <c r="X268" i="2"/>
  <c r="X270" i="2" s="1"/>
  <c r="W268" i="2"/>
  <c r="W270" i="2" s="1"/>
  <c r="C268" i="2"/>
  <c r="C270" i="2" s="1"/>
  <c r="Z266" i="2"/>
  <c r="Y266" i="2"/>
  <c r="X266" i="2"/>
  <c r="W266" i="2"/>
  <c r="C266" i="2"/>
  <c r="Z265" i="2"/>
  <c r="Y265" i="2"/>
  <c r="X265" i="2"/>
  <c r="W265" i="2"/>
  <c r="C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Z263" i="2"/>
  <c r="Y263" i="2"/>
  <c r="X263" i="2"/>
  <c r="W263" i="2"/>
  <c r="C263" i="2"/>
  <c r="Z262" i="2"/>
  <c r="Z264" i="2" s="1"/>
  <c r="Y262" i="2"/>
  <c r="Y264" i="2" s="1"/>
  <c r="X262" i="2"/>
  <c r="X264" i="2" s="1"/>
  <c r="W262" i="2"/>
  <c r="W264" i="2" s="1"/>
  <c r="C262" i="2"/>
  <c r="C264" i="2" s="1"/>
  <c r="Z261" i="2"/>
  <c r="Y261" i="2"/>
  <c r="X261" i="2"/>
  <c r="W261" i="2"/>
  <c r="C261" i="2"/>
  <c r="Z260" i="2"/>
  <c r="Y260" i="2"/>
  <c r="X260" i="2"/>
  <c r="W260" i="2"/>
  <c r="C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Z258" i="2"/>
  <c r="Y258" i="2"/>
  <c r="X258" i="2"/>
  <c r="W258" i="2"/>
  <c r="C258" i="2"/>
  <c r="Z257" i="2"/>
  <c r="Z259" i="2" s="1"/>
  <c r="Y257" i="2"/>
  <c r="Y259" i="2" s="1"/>
  <c r="X257" i="2"/>
  <c r="X259" i="2" s="1"/>
  <c r="W257" i="2"/>
  <c r="W259" i="2" s="1"/>
  <c r="C257" i="2"/>
  <c r="C259" i="2" s="1"/>
  <c r="Z256" i="2"/>
  <c r="Y256" i="2"/>
  <c r="X256" i="2"/>
  <c r="W256" i="2"/>
  <c r="C256" i="2"/>
  <c r="Z255" i="2"/>
  <c r="Y255" i="2"/>
  <c r="X255" i="2"/>
  <c r="W255" i="2"/>
  <c r="C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Z253" i="2"/>
  <c r="Y253" i="2"/>
  <c r="X253" i="2"/>
  <c r="W253" i="2"/>
  <c r="C253" i="2"/>
  <c r="Z252" i="2"/>
  <c r="Z254" i="2" s="1"/>
  <c r="Y252" i="2"/>
  <c r="Y254" i="2" s="1"/>
  <c r="X252" i="2"/>
  <c r="X254" i="2" s="1"/>
  <c r="W252" i="2"/>
  <c r="W254" i="2" s="1"/>
  <c r="C252" i="2"/>
  <c r="C254" i="2" s="1"/>
  <c r="Z251" i="2"/>
  <c r="Y251" i="2"/>
  <c r="X251" i="2"/>
  <c r="W251" i="2"/>
  <c r="C251" i="2"/>
  <c r="Z250" i="2"/>
  <c r="Y250" i="2"/>
  <c r="X250" i="2"/>
  <c r="W250" i="2"/>
  <c r="C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Z248" i="2"/>
  <c r="Y248" i="2"/>
  <c r="X248" i="2"/>
  <c r="W248" i="2"/>
  <c r="C248" i="2"/>
  <c r="Z247" i="2"/>
  <c r="Z249" i="2" s="1"/>
  <c r="Y247" i="2"/>
  <c r="Y249" i="2" s="1"/>
  <c r="X247" i="2"/>
  <c r="X249" i="2" s="1"/>
  <c r="W247" i="2"/>
  <c r="W249" i="2" s="1"/>
  <c r="C247" i="2"/>
  <c r="C249" i="2" s="1"/>
  <c r="Z246" i="2"/>
  <c r="Y246" i="2"/>
  <c r="X246" i="2"/>
  <c r="W246" i="2"/>
  <c r="C246" i="2"/>
  <c r="Z245" i="2"/>
  <c r="Y245" i="2"/>
  <c r="X245" i="2"/>
  <c r="W245" i="2"/>
  <c r="C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Z243" i="2"/>
  <c r="Y243" i="2"/>
  <c r="X243" i="2"/>
  <c r="W243" i="2"/>
  <c r="C243" i="2"/>
  <c r="Z242" i="2"/>
  <c r="Z244" i="2" s="1"/>
  <c r="Y242" i="2"/>
  <c r="Y244" i="2" s="1"/>
  <c r="X242" i="2"/>
  <c r="X244" i="2" s="1"/>
  <c r="W242" i="2"/>
  <c r="W244" i="2" s="1"/>
  <c r="C242" i="2"/>
  <c r="C244" i="2" s="1"/>
  <c r="Z241" i="2"/>
  <c r="Y241" i="2"/>
  <c r="X241" i="2"/>
  <c r="W241" i="2"/>
  <c r="C241" i="2"/>
  <c r="Z240" i="2"/>
  <c r="Y240" i="2"/>
  <c r="X240" i="2"/>
  <c r="W240" i="2"/>
  <c r="C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Z238" i="2"/>
  <c r="Y238" i="2"/>
  <c r="X238" i="2"/>
  <c r="W238" i="2"/>
  <c r="C238" i="2"/>
  <c r="Z237" i="2"/>
  <c r="Z239" i="2" s="1"/>
  <c r="Y237" i="2"/>
  <c r="Y239" i="2" s="1"/>
  <c r="X237" i="2"/>
  <c r="X239" i="2" s="1"/>
  <c r="W237" i="2"/>
  <c r="W239" i="2" s="1"/>
  <c r="C237" i="2"/>
  <c r="C239" i="2" s="1"/>
  <c r="Z236" i="2"/>
  <c r="Y236" i="2"/>
  <c r="X236" i="2"/>
  <c r="W236" i="2"/>
  <c r="C236" i="2"/>
  <c r="Z235" i="2"/>
  <c r="Y235" i="2"/>
  <c r="X235" i="2"/>
  <c r="W235" i="2"/>
  <c r="C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Z233" i="2"/>
  <c r="Y233" i="2"/>
  <c r="X233" i="2"/>
  <c r="W233" i="2"/>
  <c r="C233" i="2"/>
  <c r="Z232" i="2"/>
  <c r="Z234" i="2" s="1"/>
  <c r="Y232" i="2"/>
  <c r="Y234" i="2" s="1"/>
  <c r="X232" i="2"/>
  <c r="X234" i="2" s="1"/>
  <c r="W232" i="2"/>
  <c r="W234" i="2" s="1"/>
  <c r="C232" i="2"/>
  <c r="C234" i="2" s="1"/>
  <c r="Z231" i="2"/>
  <c r="Y231" i="2"/>
  <c r="X231" i="2"/>
  <c r="W231" i="2"/>
  <c r="C231" i="2"/>
  <c r="Z230" i="2"/>
  <c r="Y230" i="2"/>
  <c r="X230" i="2"/>
  <c r="W230" i="2"/>
  <c r="C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Z228" i="2"/>
  <c r="Y228" i="2"/>
  <c r="X228" i="2"/>
  <c r="W228" i="2"/>
  <c r="C228" i="2"/>
  <c r="Z227" i="2"/>
  <c r="Z229" i="2" s="1"/>
  <c r="Y227" i="2"/>
  <c r="Y229" i="2" s="1"/>
  <c r="X227" i="2"/>
  <c r="X229" i="2" s="1"/>
  <c r="W227" i="2"/>
  <c r="W229" i="2" s="1"/>
  <c r="C227" i="2"/>
  <c r="C229" i="2" s="1"/>
  <c r="Z226" i="2"/>
  <c r="Y226" i="2"/>
  <c r="X226" i="2"/>
  <c r="W226" i="2"/>
  <c r="C226" i="2"/>
  <c r="Z225" i="2"/>
  <c r="Y225" i="2"/>
  <c r="X225" i="2"/>
  <c r="W225" i="2"/>
  <c r="C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Z223" i="2"/>
  <c r="Y223" i="2"/>
  <c r="X223" i="2"/>
  <c r="W223" i="2"/>
  <c r="C223" i="2"/>
  <c r="Z222" i="2"/>
  <c r="Z224" i="2" s="1"/>
  <c r="Y222" i="2"/>
  <c r="Y224" i="2" s="1"/>
  <c r="X222" i="2"/>
  <c r="X224" i="2" s="1"/>
  <c r="W222" i="2"/>
  <c r="W224" i="2" s="1"/>
  <c r="C222" i="2"/>
  <c r="C224" i="2" s="1"/>
  <c r="Z221" i="2"/>
  <c r="Y221" i="2"/>
  <c r="X221" i="2"/>
  <c r="W221" i="2"/>
  <c r="C221" i="2"/>
  <c r="Z220" i="2"/>
  <c r="Y220" i="2"/>
  <c r="X220" i="2"/>
  <c r="W220" i="2"/>
  <c r="C220" i="2"/>
  <c r="X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Z218" i="2"/>
  <c r="Y218" i="2"/>
  <c r="X218" i="2"/>
  <c r="W218" i="2"/>
  <c r="C218" i="2"/>
  <c r="Z217" i="2"/>
  <c r="Z219" i="2" s="1"/>
  <c r="Y217" i="2"/>
  <c r="Y219" i="2" s="1"/>
  <c r="X217" i="2"/>
  <c r="W217" i="2"/>
  <c r="W219" i="2" s="1"/>
  <c r="C217" i="2"/>
  <c r="C219" i="2" s="1"/>
  <c r="Z216" i="2"/>
  <c r="Y216" i="2"/>
  <c r="X216" i="2"/>
  <c r="W216" i="2"/>
  <c r="C216" i="2"/>
  <c r="Z215" i="2"/>
  <c r="Y215" i="2"/>
  <c r="X215" i="2"/>
  <c r="W215" i="2"/>
  <c r="C215" i="2"/>
  <c r="Z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Z213" i="2"/>
  <c r="Y213" i="2"/>
  <c r="X213" i="2"/>
  <c r="W213" i="2"/>
  <c r="C213" i="2"/>
  <c r="Z212" i="2"/>
  <c r="Y212" i="2"/>
  <c r="Y214" i="2" s="1"/>
  <c r="X212" i="2"/>
  <c r="X214" i="2" s="1"/>
  <c r="W212" i="2"/>
  <c r="W214" i="2" s="1"/>
  <c r="C212" i="2"/>
  <c r="C214" i="2" s="1"/>
  <c r="Z211" i="2"/>
  <c r="Y211" i="2"/>
  <c r="X211" i="2"/>
  <c r="W211" i="2"/>
  <c r="C211" i="2"/>
  <c r="Z210" i="2"/>
  <c r="Y210" i="2"/>
  <c r="X210" i="2"/>
  <c r="W210" i="2"/>
  <c r="C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Z208" i="2"/>
  <c r="Y208" i="2"/>
  <c r="X208" i="2"/>
  <c r="W208" i="2"/>
  <c r="C208" i="2"/>
  <c r="Z207" i="2"/>
  <c r="Z209" i="2" s="1"/>
  <c r="Y207" i="2"/>
  <c r="Y209" i="2" s="1"/>
  <c r="X207" i="2"/>
  <c r="X209" i="2" s="1"/>
  <c r="W207" i="2"/>
  <c r="W209" i="2" s="1"/>
  <c r="C207" i="2"/>
  <c r="C209" i="2" s="1"/>
  <c r="Z206" i="2"/>
  <c r="Y206" i="2"/>
  <c r="X206" i="2"/>
  <c r="W206" i="2"/>
  <c r="C206" i="2"/>
  <c r="Z205" i="2"/>
  <c r="Y205" i="2"/>
  <c r="X205" i="2"/>
  <c r="W205" i="2"/>
  <c r="C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Z203" i="2"/>
  <c r="Y203" i="2"/>
  <c r="X203" i="2"/>
  <c r="W203" i="2"/>
  <c r="C203" i="2"/>
  <c r="Z202" i="2"/>
  <c r="Z204" i="2" s="1"/>
  <c r="Y202" i="2"/>
  <c r="Y204" i="2" s="1"/>
  <c r="X202" i="2"/>
  <c r="X204" i="2" s="1"/>
  <c r="W202" i="2"/>
  <c r="W204" i="2" s="1"/>
  <c r="C202" i="2"/>
  <c r="C204" i="2" s="1"/>
  <c r="Z201" i="2"/>
  <c r="Y201" i="2"/>
  <c r="X201" i="2"/>
  <c r="W201" i="2"/>
  <c r="C201" i="2"/>
  <c r="Z200" i="2"/>
  <c r="Y200" i="2"/>
  <c r="X200" i="2"/>
  <c r="W200" i="2"/>
  <c r="C200" i="2"/>
  <c r="X199" i="2"/>
  <c r="W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Z198" i="2"/>
  <c r="Y198" i="2"/>
  <c r="X198" i="2"/>
  <c r="W198" i="2"/>
  <c r="C198" i="2"/>
  <c r="Z197" i="2"/>
  <c r="Z199" i="2" s="1"/>
  <c r="Y197" i="2"/>
  <c r="Y199" i="2" s="1"/>
  <c r="X197" i="2"/>
  <c r="W197" i="2"/>
  <c r="C197" i="2"/>
  <c r="C199" i="2" s="1"/>
  <c r="Z196" i="2"/>
  <c r="Y196" i="2"/>
  <c r="X196" i="2"/>
  <c r="W196" i="2"/>
  <c r="C196" i="2"/>
  <c r="Z195" i="2"/>
  <c r="Y195" i="2"/>
  <c r="X195" i="2"/>
  <c r="W195" i="2"/>
  <c r="C195" i="2"/>
  <c r="Z194" i="2"/>
  <c r="Y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Z193" i="2"/>
  <c r="Y193" i="2"/>
  <c r="X193" i="2"/>
  <c r="W193" i="2"/>
  <c r="C193" i="2"/>
  <c r="Z192" i="2"/>
  <c r="Y192" i="2"/>
  <c r="X192" i="2"/>
  <c r="X194" i="2" s="1"/>
  <c r="W192" i="2"/>
  <c r="W194" i="2" s="1"/>
  <c r="C192" i="2"/>
  <c r="C194" i="2" s="1"/>
  <c r="Z191" i="2"/>
  <c r="Y191" i="2"/>
  <c r="X191" i="2"/>
  <c r="W191" i="2"/>
  <c r="C191" i="2"/>
  <c r="Z190" i="2"/>
  <c r="Y190" i="2"/>
  <c r="X190" i="2"/>
  <c r="W190" i="2"/>
  <c r="C190" i="2"/>
  <c r="W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Z188" i="2"/>
  <c r="Y188" i="2"/>
  <c r="X188" i="2"/>
  <c r="W188" i="2"/>
  <c r="C188" i="2"/>
  <c r="Z187" i="2"/>
  <c r="Z189" i="2" s="1"/>
  <c r="Y187" i="2"/>
  <c r="Y189" i="2" s="1"/>
  <c r="X187" i="2"/>
  <c r="X189" i="2" s="1"/>
  <c r="W187" i="2"/>
  <c r="C187" i="2"/>
  <c r="C189" i="2" s="1"/>
  <c r="Z186" i="2"/>
  <c r="Y186" i="2"/>
  <c r="X186" i="2"/>
  <c r="W186" i="2"/>
  <c r="C186" i="2"/>
  <c r="Z185" i="2"/>
  <c r="Y185" i="2"/>
  <c r="X185" i="2"/>
  <c r="W185" i="2"/>
  <c r="C185" i="2"/>
  <c r="Y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C184" i="2"/>
  <c r="Z183" i="2"/>
  <c r="Y183" i="2"/>
  <c r="X183" i="2"/>
  <c r="W183" i="2"/>
  <c r="C183" i="2"/>
  <c r="Z182" i="2"/>
  <c r="Z184" i="2" s="1"/>
  <c r="Y182" i="2"/>
  <c r="X182" i="2"/>
  <c r="X184" i="2" s="1"/>
  <c r="W182" i="2"/>
  <c r="W184" i="2" s="1"/>
  <c r="C182" i="2"/>
  <c r="Z181" i="2"/>
  <c r="Y181" i="2"/>
  <c r="X181" i="2"/>
  <c r="W181" i="2"/>
  <c r="C181" i="2"/>
  <c r="Z180" i="2"/>
  <c r="Y180" i="2"/>
  <c r="X180" i="2"/>
  <c r="W180" i="2"/>
  <c r="C180" i="2"/>
  <c r="X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Z178" i="2"/>
  <c r="Y178" i="2"/>
  <c r="X178" i="2"/>
  <c r="W178" i="2"/>
  <c r="C178" i="2"/>
  <c r="Z177" i="2"/>
  <c r="Z179" i="2" s="1"/>
  <c r="Y177" i="2"/>
  <c r="Y179" i="2" s="1"/>
  <c r="X177" i="2"/>
  <c r="W177" i="2"/>
  <c r="W179" i="2" s="1"/>
  <c r="C177" i="2"/>
  <c r="C179" i="2" s="1"/>
  <c r="Z176" i="2"/>
  <c r="Y176" i="2"/>
  <c r="X176" i="2"/>
  <c r="W176" i="2"/>
  <c r="C176" i="2"/>
  <c r="Z175" i="2"/>
  <c r="Y175" i="2"/>
  <c r="X175" i="2"/>
  <c r="W175" i="2"/>
  <c r="C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C174" i="2"/>
  <c r="Z173" i="2"/>
  <c r="Y173" i="2"/>
  <c r="X173" i="2"/>
  <c r="W173" i="2"/>
  <c r="C173" i="2"/>
  <c r="Z172" i="2"/>
  <c r="Z174" i="2" s="1"/>
  <c r="Y172" i="2"/>
  <c r="Y174" i="2" s="1"/>
  <c r="X172" i="2"/>
  <c r="X174" i="2" s="1"/>
  <c r="W172" i="2"/>
  <c r="W174" i="2" s="1"/>
  <c r="C172" i="2"/>
  <c r="Z171" i="2"/>
  <c r="Y171" i="2"/>
  <c r="X171" i="2"/>
  <c r="W171" i="2"/>
  <c r="C171" i="2"/>
  <c r="Z170" i="2"/>
  <c r="Y170" i="2"/>
  <c r="X170" i="2"/>
  <c r="W170" i="2"/>
  <c r="C170" i="2"/>
  <c r="W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Z168" i="2"/>
  <c r="Y168" i="2"/>
  <c r="X168" i="2"/>
  <c r="W168" i="2"/>
  <c r="C168" i="2"/>
  <c r="Z167" i="2"/>
  <c r="Z169" i="2" s="1"/>
  <c r="Y167" i="2"/>
  <c r="Y169" i="2" s="1"/>
  <c r="X167" i="2"/>
  <c r="X169" i="2" s="1"/>
  <c r="W167" i="2"/>
  <c r="C167" i="2"/>
  <c r="C169" i="2" s="1"/>
  <c r="Z166" i="2"/>
  <c r="Y166" i="2"/>
  <c r="X166" i="2"/>
  <c r="W166" i="2"/>
  <c r="C166" i="2"/>
  <c r="Z165" i="2"/>
  <c r="Y165" i="2"/>
  <c r="X165" i="2"/>
  <c r="W165" i="2"/>
  <c r="C165" i="2"/>
  <c r="Z164" i="2"/>
  <c r="Y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Z163" i="2"/>
  <c r="Y163" i="2"/>
  <c r="X163" i="2"/>
  <c r="W163" i="2"/>
  <c r="C163" i="2"/>
  <c r="Z162" i="2"/>
  <c r="Y162" i="2"/>
  <c r="X162" i="2"/>
  <c r="X164" i="2" s="1"/>
  <c r="W162" i="2"/>
  <c r="W164" i="2" s="1"/>
  <c r="C162" i="2"/>
  <c r="C164" i="2" s="1"/>
  <c r="Z161" i="2"/>
  <c r="Y161" i="2"/>
  <c r="X161" i="2"/>
  <c r="W161" i="2"/>
  <c r="C161" i="2"/>
  <c r="Z160" i="2"/>
  <c r="Y160" i="2"/>
  <c r="X160" i="2"/>
  <c r="W160" i="2"/>
  <c r="C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Z158" i="2"/>
  <c r="Y158" i="2"/>
  <c r="X158" i="2"/>
  <c r="W158" i="2"/>
  <c r="C158" i="2"/>
  <c r="Z157" i="2"/>
  <c r="Z159" i="2" s="1"/>
  <c r="Y157" i="2"/>
  <c r="Y159" i="2" s="1"/>
  <c r="X157" i="2"/>
  <c r="X159" i="2" s="1"/>
  <c r="W157" i="2"/>
  <c r="W159" i="2" s="1"/>
  <c r="C157" i="2"/>
  <c r="C159" i="2" s="1"/>
  <c r="Z156" i="2"/>
  <c r="Y156" i="2"/>
  <c r="X156" i="2"/>
  <c r="W156" i="2"/>
  <c r="C156" i="2"/>
  <c r="Z155" i="2"/>
  <c r="Y155" i="2"/>
  <c r="X155" i="2"/>
  <c r="W155" i="2"/>
  <c r="C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Z153" i="2"/>
  <c r="Y153" i="2"/>
  <c r="X153" i="2"/>
  <c r="W153" i="2"/>
  <c r="C153" i="2"/>
  <c r="Z152" i="2"/>
  <c r="Z154" i="2" s="1"/>
  <c r="Y152" i="2"/>
  <c r="Y154" i="2" s="1"/>
  <c r="X152" i="2"/>
  <c r="X154" i="2" s="1"/>
  <c r="W152" i="2"/>
  <c r="W154" i="2" s="1"/>
  <c r="C152" i="2"/>
  <c r="C154" i="2" s="1"/>
  <c r="Z151" i="2"/>
  <c r="Y151" i="2"/>
  <c r="X151" i="2"/>
  <c r="W151" i="2"/>
  <c r="C151" i="2"/>
  <c r="Z150" i="2"/>
  <c r="Y150" i="2"/>
  <c r="X150" i="2"/>
  <c r="W150" i="2"/>
  <c r="C150" i="2"/>
  <c r="X149" i="2"/>
  <c r="W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Z148" i="2"/>
  <c r="Y148" i="2"/>
  <c r="X148" i="2"/>
  <c r="W148" i="2"/>
  <c r="C148" i="2"/>
  <c r="Z147" i="2"/>
  <c r="Z149" i="2" s="1"/>
  <c r="Y147" i="2"/>
  <c r="Y149" i="2" s="1"/>
  <c r="X147" i="2"/>
  <c r="W147" i="2"/>
  <c r="C147" i="2"/>
  <c r="C149" i="2" s="1"/>
  <c r="Z146" i="2"/>
  <c r="Y146" i="2"/>
  <c r="X146" i="2"/>
  <c r="W146" i="2"/>
  <c r="C146" i="2"/>
  <c r="Z145" i="2"/>
  <c r="Y145" i="2"/>
  <c r="X145" i="2"/>
  <c r="W145" i="2"/>
  <c r="C145" i="2"/>
  <c r="Z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Z143" i="2"/>
  <c r="Y143" i="2"/>
  <c r="X143" i="2"/>
  <c r="W143" i="2"/>
  <c r="C143" i="2"/>
  <c r="Z142" i="2"/>
  <c r="Y142" i="2"/>
  <c r="Y144" i="2" s="1"/>
  <c r="X142" i="2"/>
  <c r="X144" i="2" s="1"/>
  <c r="W142" i="2"/>
  <c r="W144" i="2" s="1"/>
  <c r="C142" i="2"/>
  <c r="Z141" i="2"/>
  <c r="Y141" i="2"/>
  <c r="X141" i="2"/>
  <c r="W141" i="2"/>
  <c r="C141" i="2"/>
  <c r="Z140" i="2"/>
  <c r="Y140" i="2"/>
  <c r="X140" i="2"/>
  <c r="W140" i="2"/>
  <c r="C140" i="2"/>
  <c r="X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Z138" i="2"/>
  <c r="Y138" i="2"/>
  <c r="X138" i="2"/>
  <c r="W138" i="2"/>
  <c r="C138" i="2"/>
  <c r="Z137" i="2"/>
  <c r="Z139" i="2" s="1"/>
  <c r="Y137" i="2"/>
  <c r="Y139" i="2" s="1"/>
  <c r="X137" i="2"/>
  <c r="W137" i="2"/>
  <c r="W139" i="2" s="1"/>
  <c r="C137" i="2"/>
  <c r="C139" i="2" s="1"/>
  <c r="Z136" i="2"/>
  <c r="Y136" i="2"/>
  <c r="X136" i="2"/>
  <c r="W136" i="2"/>
  <c r="C136" i="2"/>
  <c r="Z135" i="2"/>
  <c r="Y135" i="2"/>
  <c r="X135" i="2"/>
  <c r="W135" i="2"/>
  <c r="C135" i="2"/>
  <c r="Z134" i="2"/>
  <c r="Y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Z133" i="2"/>
  <c r="Y133" i="2"/>
  <c r="X133" i="2"/>
  <c r="W133" i="2"/>
  <c r="C133" i="2"/>
  <c r="Z132" i="2"/>
  <c r="Y132" i="2"/>
  <c r="X132" i="2"/>
  <c r="X134" i="2" s="1"/>
  <c r="W132" i="2"/>
  <c r="W134" i="2" s="1"/>
  <c r="C132" i="2"/>
  <c r="C134" i="2" s="1"/>
  <c r="Z131" i="2"/>
  <c r="Y131" i="2"/>
  <c r="X131" i="2"/>
  <c r="W131" i="2"/>
  <c r="C131" i="2"/>
  <c r="Z130" i="2"/>
  <c r="Y130" i="2"/>
  <c r="X130" i="2"/>
  <c r="W130" i="2"/>
  <c r="C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Z128" i="2"/>
  <c r="Y128" i="2"/>
  <c r="X128" i="2"/>
  <c r="W128" i="2"/>
  <c r="C128" i="2"/>
  <c r="Z127" i="2"/>
  <c r="Z129" i="2" s="1"/>
  <c r="Y127" i="2"/>
  <c r="Y129" i="2" s="1"/>
  <c r="X127" i="2"/>
  <c r="X129" i="2" s="1"/>
  <c r="W127" i="2"/>
  <c r="W129" i="2" s="1"/>
  <c r="C127" i="2"/>
  <c r="C129" i="2" s="1"/>
  <c r="Z125" i="2"/>
  <c r="Y125" i="2"/>
  <c r="X125" i="2"/>
  <c r="W125" i="2"/>
  <c r="C125" i="2"/>
  <c r="Z124" i="2"/>
  <c r="Y124" i="2"/>
  <c r="X124" i="2"/>
  <c r="W124" i="2"/>
  <c r="C124" i="2"/>
  <c r="Z123" i="2"/>
  <c r="Y123" i="2"/>
  <c r="X123" i="2"/>
  <c r="W123" i="2"/>
  <c r="C123" i="2"/>
  <c r="Z122" i="2"/>
  <c r="Y122" i="2"/>
  <c r="X122" i="2"/>
  <c r="W122" i="2"/>
  <c r="C122" i="2"/>
  <c r="Z121" i="2"/>
  <c r="Y121" i="2"/>
  <c r="X121" i="2"/>
  <c r="W121" i="2"/>
  <c r="C121" i="2"/>
  <c r="Z120" i="2"/>
  <c r="Y120" i="2"/>
  <c r="X120" i="2"/>
  <c r="W120" i="2"/>
  <c r="C120" i="2"/>
  <c r="P118" i="2"/>
  <c r="O118" i="2"/>
  <c r="O4" i="2" s="1"/>
  <c r="O97" i="2" s="1"/>
  <c r="N118" i="2"/>
  <c r="M118" i="2"/>
  <c r="L118" i="2"/>
  <c r="K118" i="2"/>
  <c r="Y118" i="2" s="1"/>
  <c r="J118" i="2"/>
  <c r="I118" i="2"/>
  <c r="H118" i="2"/>
  <c r="X118" i="2" s="1"/>
  <c r="G118" i="2"/>
  <c r="G4" i="2" s="1"/>
  <c r="G97" i="2" s="1"/>
  <c r="F118" i="2"/>
  <c r="E118" i="2"/>
  <c r="P117" i="2"/>
  <c r="O117" i="2"/>
  <c r="N117" i="2"/>
  <c r="Z117" i="2" s="1"/>
  <c r="M117" i="2"/>
  <c r="L117" i="2"/>
  <c r="K117" i="2"/>
  <c r="J117" i="2"/>
  <c r="I117" i="2"/>
  <c r="H117" i="2"/>
  <c r="G117" i="2"/>
  <c r="F117" i="2"/>
  <c r="E117" i="2"/>
  <c r="Z116" i="2"/>
  <c r="Y116" i="2"/>
  <c r="X116" i="2"/>
  <c r="W116" i="2"/>
  <c r="C116" i="2"/>
  <c r="Z115" i="2"/>
  <c r="Y115" i="2"/>
  <c r="X115" i="2"/>
  <c r="W115" i="2"/>
  <c r="C115" i="2"/>
  <c r="P114" i="2"/>
  <c r="O114" i="2"/>
  <c r="N114" i="2"/>
  <c r="M114" i="2"/>
  <c r="L114" i="2"/>
  <c r="K114" i="2"/>
  <c r="Y114" i="2" s="1"/>
  <c r="J114" i="2"/>
  <c r="C114" i="2" s="1"/>
  <c r="I114" i="2"/>
  <c r="H114" i="2"/>
  <c r="G114" i="2"/>
  <c r="F114" i="2"/>
  <c r="E114" i="2"/>
  <c r="Z113" i="2"/>
  <c r="Y113" i="2"/>
  <c r="X113" i="2"/>
  <c r="W113" i="2"/>
  <c r="C113" i="2"/>
  <c r="Z112" i="2"/>
  <c r="Y112" i="2"/>
  <c r="X112" i="2"/>
  <c r="W112" i="2"/>
  <c r="C112" i="2"/>
  <c r="Z111" i="2"/>
  <c r="Y111" i="2"/>
  <c r="X111" i="2"/>
  <c r="W111" i="2"/>
  <c r="C111" i="2"/>
  <c r="Z109" i="2"/>
  <c r="Y109" i="2"/>
  <c r="X109" i="2"/>
  <c r="W109" i="2"/>
  <c r="C109" i="2"/>
  <c r="Z108" i="2"/>
  <c r="Y108" i="2"/>
  <c r="X108" i="2"/>
  <c r="W108" i="2"/>
  <c r="C108" i="2"/>
  <c r="Z107" i="2"/>
  <c r="Y107" i="2"/>
  <c r="X107" i="2"/>
  <c r="W107" i="2"/>
  <c r="C107" i="2"/>
  <c r="Z106" i="2"/>
  <c r="Y106" i="2"/>
  <c r="X106" i="2"/>
  <c r="W106" i="2"/>
  <c r="C106" i="2"/>
  <c r="Z105" i="2"/>
  <c r="Y105" i="2"/>
  <c r="X105" i="2"/>
  <c r="W105" i="2"/>
  <c r="C105" i="2"/>
  <c r="Z103" i="2"/>
  <c r="Y103" i="2"/>
  <c r="X103" i="2"/>
  <c r="W103" i="2"/>
  <c r="C103" i="2"/>
  <c r="Z102" i="2"/>
  <c r="Y102" i="2"/>
  <c r="X102" i="2"/>
  <c r="W102" i="2"/>
  <c r="C102" i="2"/>
  <c r="Z101" i="2"/>
  <c r="Y101" i="2"/>
  <c r="X101" i="2"/>
  <c r="W101" i="2"/>
  <c r="C101" i="2"/>
  <c r="Z100" i="2"/>
  <c r="Y100" i="2"/>
  <c r="X100" i="2"/>
  <c r="W100" i="2"/>
  <c r="C100" i="2"/>
  <c r="Z98" i="2"/>
  <c r="Y98" i="2"/>
  <c r="X98" i="2"/>
  <c r="W98" i="2"/>
  <c r="C98" i="2"/>
  <c r="Z96" i="2"/>
  <c r="Y96" i="2"/>
  <c r="X96" i="2"/>
  <c r="W96" i="2"/>
  <c r="C96" i="2"/>
  <c r="P94" i="2"/>
  <c r="O94" i="2"/>
  <c r="N94" i="2"/>
  <c r="M94" i="2"/>
  <c r="L94" i="2"/>
  <c r="K94" i="2"/>
  <c r="J94" i="2"/>
  <c r="I94" i="2"/>
  <c r="H94" i="2"/>
  <c r="G94" i="2"/>
  <c r="F94" i="2"/>
  <c r="E94" i="2"/>
  <c r="W94" i="2" s="1"/>
  <c r="Z93" i="2"/>
  <c r="Y93" i="2"/>
  <c r="X93" i="2"/>
  <c r="W93" i="2"/>
  <c r="C93" i="2"/>
  <c r="Z92" i="2"/>
  <c r="Y92" i="2"/>
  <c r="X92" i="2"/>
  <c r="W92" i="2"/>
  <c r="C92" i="2"/>
  <c r="Z91" i="2"/>
  <c r="Y91" i="2"/>
  <c r="X91" i="2"/>
  <c r="W91" i="2"/>
  <c r="C91" i="2"/>
  <c r="Z90" i="2"/>
  <c r="Y90" i="2"/>
  <c r="X90" i="2"/>
  <c r="W90" i="2"/>
  <c r="C90" i="2"/>
  <c r="Z89" i="2"/>
  <c r="Y89" i="2"/>
  <c r="X89" i="2"/>
  <c r="W89" i="2"/>
  <c r="C89" i="2"/>
  <c r="Z88" i="2"/>
  <c r="Y88" i="2"/>
  <c r="X88" i="2"/>
  <c r="W88" i="2"/>
  <c r="C88" i="2"/>
  <c r="Z87" i="2"/>
  <c r="Y87" i="2"/>
  <c r="X87" i="2"/>
  <c r="W87" i="2"/>
  <c r="C87" i="2"/>
  <c r="Z86" i="2"/>
  <c r="Y86" i="2"/>
  <c r="X86" i="2"/>
  <c r="W86" i="2"/>
  <c r="C86" i="2"/>
  <c r="Z85" i="2"/>
  <c r="Y85" i="2"/>
  <c r="X85" i="2"/>
  <c r="W85" i="2"/>
  <c r="C85" i="2"/>
  <c r="Z84" i="2"/>
  <c r="Y84" i="2"/>
  <c r="X84" i="2"/>
  <c r="W84" i="2"/>
  <c r="C84" i="2"/>
  <c r="Z81" i="2"/>
  <c r="Y81" i="2"/>
  <c r="X81" i="2"/>
  <c r="W81" i="2"/>
  <c r="C81" i="2"/>
  <c r="Z80" i="2"/>
  <c r="Y80" i="2"/>
  <c r="X80" i="2"/>
  <c r="W80" i="2"/>
  <c r="C80" i="2"/>
  <c r="P79" i="2"/>
  <c r="O79" i="2"/>
  <c r="N79" i="2"/>
  <c r="M79" i="2"/>
  <c r="L79" i="2"/>
  <c r="K79" i="2"/>
  <c r="Y79" i="2" s="1"/>
  <c r="J79" i="2"/>
  <c r="I79" i="2"/>
  <c r="H79" i="2"/>
  <c r="X79" i="2" s="1"/>
  <c r="G79" i="2"/>
  <c r="F79" i="2"/>
  <c r="E79" i="2"/>
  <c r="P78" i="2"/>
  <c r="P83" i="2" s="1"/>
  <c r="O78" i="2"/>
  <c r="O83" i="2" s="1"/>
  <c r="N78" i="2"/>
  <c r="N83" i="2" s="1"/>
  <c r="M78" i="2"/>
  <c r="M83" i="2" s="1"/>
  <c r="L78" i="2"/>
  <c r="L83" i="2" s="1"/>
  <c r="K78" i="2"/>
  <c r="Y78" i="2" s="1"/>
  <c r="Y83" i="2" s="1"/>
  <c r="J78" i="2"/>
  <c r="J83" i="2" s="1"/>
  <c r="I78" i="2"/>
  <c r="I83" i="2" s="1"/>
  <c r="H78" i="2"/>
  <c r="H83" i="2" s="1"/>
  <c r="G78" i="2"/>
  <c r="G83" i="2" s="1"/>
  <c r="F78" i="2"/>
  <c r="F83" i="2" s="1"/>
  <c r="E78" i="2"/>
  <c r="P77" i="2"/>
  <c r="P82" i="2" s="1"/>
  <c r="O77" i="2"/>
  <c r="O82" i="2" s="1"/>
  <c r="N77" i="2"/>
  <c r="N82" i="2" s="1"/>
  <c r="M77" i="2"/>
  <c r="M82" i="2" s="1"/>
  <c r="L77" i="2"/>
  <c r="L82" i="2" s="1"/>
  <c r="K77" i="2"/>
  <c r="K82" i="2" s="1"/>
  <c r="J77" i="2"/>
  <c r="J82" i="2" s="1"/>
  <c r="I77" i="2"/>
  <c r="I82" i="2" s="1"/>
  <c r="H77" i="2"/>
  <c r="X77" i="2" s="1"/>
  <c r="X82" i="2" s="1"/>
  <c r="G77" i="2"/>
  <c r="G82" i="2" s="1"/>
  <c r="F77" i="2"/>
  <c r="F82" i="2" s="1"/>
  <c r="E77" i="2"/>
  <c r="C77" i="2" s="1"/>
  <c r="C82" i="2" s="1"/>
  <c r="Z74" i="2"/>
  <c r="Y74" i="2"/>
  <c r="X74" i="2"/>
  <c r="W74" i="2"/>
  <c r="C74" i="2"/>
  <c r="Z73" i="2"/>
  <c r="Y73" i="2"/>
  <c r="X73" i="2"/>
  <c r="W73" i="2"/>
  <c r="C73" i="2"/>
  <c r="P72" i="2"/>
  <c r="O72" i="2"/>
  <c r="N72" i="2"/>
  <c r="Z72" i="2" s="1"/>
  <c r="M72" i="2"/>
  <c r="L72" i="2"/>
  <c r="K72" i="2"/>
  <c r="J72" i="2"/>
  <c r="I72" i="2"/>
  <c r="I26" i="2" s="1"/>
  <c r="I25" i="2" s="1"/>
  <c r="I8" i="2" s="1"/>
  <c r="I19" i="2" s="1"/>
  <c r="I24" i="2" s="1"/>
  <c r="H72" i="2"/>
  <c r="G72" i="2"/>
  <c r="F72" i="2"/>
  <c r="E72" i="2"/>
  <c r="W72" i="2" s="1"/>
  <c r="P71" i="2"/>
  <c r="P76" i="2" s="1"/>
  <c r="O71" i="2"/>
  <c r="O76" i="2" s="1"/>
  <c r="N71" i="2"/>
  <c r="N76" i="2" s="1"/>
  <c r="M71" i="2"/>
  <c r="M76" i="2" s="1"/>
  <c r="L71" i="2"/>
  <c r="L76" i="2" s="1"/>
  <c r="K71" i="2"/>
  <c r="Y71" i="2" s="1"/>
  <c r="Y76" i="2" s="1"/>
  <c r="J71" i="2"/>
  <c r="J76" i="2" s="1"/>
  <c r="I71" i="2"/>
  <c r="I76" i="2" s="1"/>
  <c r="H71" i="2"/>
  <c r="H76" i="2" s="1"/>
  <c r="G71" i="2"/>
  <c r="G76" i="2" s="1"/>
  <c r="F71" i="2"/>
  <c r="F76" i="2" s="1"/>
  <c r="E71" i="2"/>
  <c r="P70" i="2"/>
  <c r="P75" i="2" s="1"/>
  <c r="O70" i="2"/>
  <c r="O75" i="2" s="1"/>
  <c r="N70" i="2"/>
  <c r="Z70" i="2" s="1"/>
  <c r="Z75" i="2" s="1"/>
  <c r="M70" i="2"/>
  <c r="M75" i="2" s="1"/>
  <c r="L70" i="2"/>
  <c r="L75" i="2" s="1"/>
  <c r="K70" i="2"/>
  <c r="Y70" i="2" s="1"/>
  <c r="Y75" i="2" s="1"/>
  <c r="J70" i="2"/>
  <c r="J75" i="2" s="1"/>
  <c r="I70" i="2"/>
  <c r="I75" i="2" s="1"/>
  <c r="H70" i="2"/>
  <c r="H75" i="2" s="1"/>
  <c r="G70" i="2"/>
  <c r="G75" i="2" s="1"/>
  <c r="F70" i="2"/>
  <c r="F75" i="2" s="1"/>
  <c r="E70" i="2"/>
  <c r="E75" i="2" s="1"/>
  <c r="Z67" i="2"/>
  <c r="Y67" i="2"/>
  <c r="X67" i="2"/>
  <c r="W67" i="2"/>
  <c r="C67" i="2"/>
  <c r="Z66" i="2"/>
  <c r="Y66" i="2"/>
  <c r="X66" i="2"/>
  <c r="W66" i="2"/>
  <c r="C66" i="2"/>
  <c r="P65" i="2"/>
  <c r="O65" i="2"/>
  <c r="N65" i="2"/>
  <c r="M65" i="2"/>
  <c r="M26" i="2" s="1"/>
  <c r="M25" i="2" s="1"/>
  <c r="M8" i="2" s="1"/>
  <c r="M19" i="2" s="1"/>
  <c r="M24" i="2" s="1"/>
  <c r="L65" i="2"/>
  <c r="L26" i="2" s="1"/>
  <c r="L25" i="2" s="1"/>
  <c r="L8" i="2" s="1"/>
  <c r="K65" i="2"/>
  <c r="J65" i="2"/>
  <c r="I65" i="2"/>
  <c r="H65" i="2"/>
  <c r="X65" i="2" s="1"/>
  <c r="G65" i="2"/>
  <c r="F65" i="2"/>
  <c r="E65" i="2"/>
  <c r="P64" i="2"/>
  <c r="P104" i="2" s="1"/>
  <c r="O64" i="2"/>
  <c r="O110" i="2" s="1"/>
  <c r="N64" i="2"/>
  <c r="M64" i="2"/>
  <c r="M104" i="2" s="1"/>
  <c r="L64" i="2"/>
  <c r="K64" i="2"/>
  <c r="J64" i="2"/>
  <c r="I64" i="2"/>
  <c r="I104" i="2" s="1"/>
  <c r="H64" i="2"/>
  <c r="H104" i="2" s="1"/>
  <c r="G64" i="2"/>
  <c r="G110" i="2" s="1"/>
  <c r="F64" i="2"/>
  <c r="E64" i="2"/>
  <c r="E104" i="2" s="1"/>
  <c r="P63" i="2"/>
  <c r="P68" i="2" s="1"/>
  <c r="O63" i="2"/>
  <c r="O68" i="2" s="1"/>
  <c r="N63" i="2"/>
  <c r="N68" i="2" s="1"/>
  <c r="M63" i="2"/>
  <c r="M68" i="2" s="1"/>
  <c r="L63" i="2"/>
  <c r="L68" i="2" s="1"/>
  <c r="K63" i="2"/>
  <c r="K68" i="2" s="1"/>
  <c r="J63" i="2"/>
  <c r="J68" i="2" s="1"/>
  <c r="I63" i="2"/>
  <c r="I68" i="2" s="1"/>
  <c r="H63" i="2"/>
  <c r="X63" i="2" s="1"/>
  <c r="X68" i="2" s="1"/>
  <c r="G63" i="2"/>
  <c r="G68" i="2" s="1"/>
  <c r="F63" i="2"/>
  <c r="F68" i="2" s="1"/>
  <c r="E63" i="2"/>
  <c r="W63" i="2" s="1"/>
  <c r="W68" i="2" s="1"/>
  <c r="P62" i="2"/>
  <c r="O62" i="2"/>
  <c r="N62" i="2"/>
  <c r="M62" i="2"/>
  <c r="L62" i="2"/>
  <c r="K62" i="2"/>
  <c r="J62" i="2"/>
  <c r="I62" i="2"/>
  <c r="H62" i="2"/>
  <c r="G62" i="2"/>
  <c r="F62" i="2"/>
  <c r="E62" i="2"/>
  <c r="C62" i="2"/>
  <c r="Z61" i="2"/>
  <c r="Z62" i="2" s="1"/>
  <c r="Y61" i="2"/>
  <c r="Y62" i="2" s="1"/>
  <c r="X61" i="2"/>
  <c r="X62" i="2" s="1"/>
  <c r="W61" i="2"/>
  <c r="W62" i="2" s="1"/>
  <c r="C61" i="2"/>
  <c r="Y60" i="2"/>
  <c r="P60" i="2"/>
  <c r="O60" i="2"/>
  <c r="N60" i="2"/>
  <c r="M60" i="2"/>
  <c r="L60" i="2"/>
  <c r="K60" i="2"/>
  <c r="J60" i="2"/>
  <c r="I60" i="2"/>
  <c r="H60" i="2"/>
  <c r="G60" i="2"/>
  <c r="F60" i="2"/>
  <c r="E60" i="2"/>
  <c r="Z59" i="2"/>
  <c r="Z60" i="2" s="1"/>
  <c r="Y59" i="2"/>
  <c r="X59" i="2"/>
  <c r="X60" i="2" s="1"/>
  <c r="W59" i="2"/>
  <c r="W60" i="2" s="1"/>
  <c r="C59" i="2"/>
  <c r="C60" i="2" s="1"/>
  <c r="P58" i="2"/>
  <c r="O58" i="2"/>
  <c r="N58" i="2"/>
  <c r="M58" i="2"/>
  <c r="L58" i="2"/>
  <c r="K58" i="2"/>
  <c r="J58" i="2"/>
  <c r="I58" i="2"/>
  <c r="H58" i="2"/>
  <c r="G58" i="2"/>
  <c r="F58" i="2"/>
  <c r="E58" i="2"/>
  <c r="Z57" i="2"/>
  <c r="Y57" i="2"/>
  <c r="X57" i="2"/>
  <c r="W57" i="2"/>
  <c r="C57" i="2"/>
  <c r="Z56" i="2"/>
  <c r="Y56" i="2"/>
  <c r="X56" i="2"/>
  <c r="W56" i="2"/>
  <c r="C56" i="2"/>
  <c r="Z55" i="2"/>
  <c r="Y55" i="2"/>
  <c r="Y58" i="2" s="1"/>
  <c r="X55" i="2"/>
  <c r="X58" i="2" s="1"/>
  <c r="W55" i="2"/>
  <c r="W58" i="2" s="1"/>
  <c r="C55" i="2"/>
  <c r="Z54" i="2"/>
  <c r="Y54" i="2"/>
  <c r="X54" i="2"/>
  <c r="W54" i="2"/>
  <c r="C54" i="2"/>
  <c r="Z53" i="2"/>
  <c r="Y53" i="2"/>
  <c r="X53" i="2"/>
  <c r="W53" i="2"/>
  <c r="C53" i="2"/>
  <c r="P52" i="2"/>
  <c r="O52" i="2"/>
  <c r="N52" i="2"/>
  <c r="M52" i="2"/>
  <c r="L52" i="2"/>
  <c r="C52" i="2" s="1"/>
  <c r="D55" i="2" s="1"/>
  <c r="K52" i="2"/>
  <c r="J52" i="2"/>
  <c r="I52" i="2"/>
  <c r="H52" i="2"/>
  <c r="X52" i="2" s="1"/>
  <c r="G52" i="2"/>
  <c r="F52" i="2"/>
  <c r="E52" i="2"/>
  <c r="W52" i="2" s="1"/>
  <c r="P51" i="2"/>
  <c r="O51" i="2"/>
  <c r="N51" i="2"/>
  <c r="M51" i="2"/>
  <c r="L51" i="2"/>
  <c r="K51" i="2"/>
  <c r="J51" i="2"/>
  <c r="I51" i="2"/>
  <c r="H51" i="2"/>
  <c r="G51" i="2"/>
  <c r="F51" i="2"/>
  <c r="E51" i="2"/>
  <c r="C51" i="2"/>
  <c r="Z50" i="2"/>
  <c r="Y50" i="2"/>
  <c r="X50" i="2"/>
  <c r="W50" i="2"/>
  <c r="Z49" i="2"/>
  <c r="Y49" i="2"/>
  <c r="X49" i="2"/>
  <c r="W49" i="2"/>
  <c r="P48" i="2"/>
  <c r="O48" i="2"/>
  <c r="N48" i="2"/>
  <c r="Z48" i="2" s="1"/>
  <c r="M48" i="2"/>
  <c r="L48" i="2"/>
  <c r="K48" i="2"/>
  <c r="Y48" i="2" s="1"/>
  <c r="J48" i="2"/>
  <c r="I48" i="2"/>
  <c r="H48" i="2"/>
  <c r="G48" i="2"/>
  <c r="F48" i="2"/>
  <c r="E48" i="2"/>
  <c r="P47" i="2"/>
  <c r="O47" i="2"/>
  <c r="N47" i="2"/>
  <c r="M47" i="2"/>
  <c r="L47" i="2"/>
  <c r="K47" i="2"/>
  <c r="J47" i="2"/>
  <c r="I47" i="2"/>
  <c r="H47" i="2"/>
  <c r="G47" i="2"/>
  <c r="F47" i="2"/>
  <c r="E47" i="2"/>
  <c r="C47" i="2"/>
  <c r="Z46" i="2"/>
  <c r="Z51" i="2" s="1"/>
  <c r="Y46" i="2"/>
  <c r="Y51" i="2" s="1"/>
  <c r="X46" i="2"/>
  <c r="X51" i="2" s="1"/>
  <c r="W46" i="2"/>
  <c r="W51" i="2" s="1"/>
  <c r="Z45" i="2"/>
  <c r="Z47" i="2" s="1"/>
  <c r="Y45" i="2"/>
  <c r="Y47" i="2" s="1"/>
  <c r="X45" i="2"/>
  <c r="X47" i="2" s="1"/>
  <c r="W45" i="2"/>
  <c r="W47" i="2" s="1"/>
  <c r="P44" i="2"/>
  <c r="O44" i="2"/>
  <c r="N44" i="2"/>
  <c r="M44" i="2"/>
  <c r="L44" i="2"/>
  <c r="K44" i="2"/>
  <c r="J44" i="2"/>
  <c r="I44" i="2"/>
  <c r="H44" i="2"/>
  <c r="G44" i="2"/>
  <c r="F44" i="2"/>
  <c r="E44" i="2"/>
  <c r="C44" i="2"/>
  <c r="Z43" i="2"/>
  <c r="Z44" i="2" s="1"/>
  <c r="Y43" i="2"/>
  <c r="Y44" i="2" s="1"/>
  <c r="X43" i="2"/>
  <c r="X44" i="2" s="1"/>
  <c r="W43" i="2"/>
  <c r="W44" i="2" s="1"/>
  <c r="P42" i="2"/>
  <c r="O42" i="2"/>
  <c r="N42" i="2"/>
  <c r="M42" i="2"/>
  <c r="L42" i="2"/>
  <c r="K42" i="2"/>
  <c r="J42" i="2"/>
  <c r="I42" i="2"/>
  <c r="H42" i="2"/>
  <c r="G42" i="2"/>
  <c r="F42" i="2"/>
  <c r="E42" i="2"/>
  <c r="C42" i="2"/>
  <c r="Z41" i="2"/>
  <c r="Z42" i="2" s="1"/>
  <c r="Y41" i="2"/>
  <c r="Y42" i="2" s="1"/>
  <c r="X41" i="2"/>
  <c r="X42" i="2" s="1"/>
  <c r="W41" i="2"/>
  <c r="W42" i="2" s="1"/>
  <c r="P40" i="2"/>
  <c r="O40" i="2"/>
  <c r="N40" i="2"/>
  <c r="M40" i="2"/>
  <c r="L40" i="2"/>
  <c r="K40" i="2"/>
  <c r="J40" i="2"/>
  <c r="I40" i="2"/>
  <c r="H40" i="2"/>
  <c r="G40" i="2"/>
  <c r="F40" i="2"/>
  <c r="E40" i="2"/>
  <c r="C40" i="2"/>
  <c r="Z39" i="2"/>
  <c r="Z40" i="2" s="1"/>
  <c r="Y39" i="2"/>
  <c r="Y40" i="2" s="1"/>
  <c r="X39" i="2"/>
  <c r="X40" i="2" s="1"/>
  <c r="W39" i="2"/>
  <c r="W40" i="2" s="1"/>
  <c r="Z38" i="2"/>
  <c r="Y38" i="2"/>
  <c r="X38" i="2"/>
  <c r="W38" i="2"/>
  <c r="Z37" i="2"/>
  <c r="Y37" i="2"/>
  <c r="X37" i="2"/>
  <c r="W37" i="2"/>
  <c r="P37" i="2"/>
  <c r="O37" i="2"/>
  <c r="N37" i="2"/>
  <c r="M37" i="2"/>
  <c r="L37" i="2"/>
  <c r="K37" i="2"/>
  <c r="J37" i="2"/>
  <c r="I37" i="2"/>
  <c r="H37" i="2"/>
  <c r="G37" i="2"/>
  <c r="F37" i="2"/>
  <c r="E37" i="2"/>
  <c r="C37" i="2"/>
  <c r="Z36" i="2"/>
  <c r="Y36" i="2"/>
  <c r="X36" i="2"/>
  <c r="W36" i="2"/>
  <c r="C36" i="2"/>
  <c r="P35" i="2"/>
  <c r="O35" i="2"/>
  <c r="N35" i="2"/>
  <c r="M35" i="2"/>
  <c r="L35" i="2"/>
  <c r="K35" i="2"/>
  <c r="J35" i="2"/>
  <c r="I35" i="2"/>
  <c r="H35" i="2"/>
  <c r="G35" i="2"/>
  <c r="F35" i="2"/>
  <c r="E35" i="2"/>
  <c r="P34" i="2"/>
  <c r="O34" i="2"/>
  <c r="N34" i="2"/>
  <c r="M34" i="2"/>
  <c r="L34" i="2"/>
  <c r="K34" i="2"/>
  <c r="J34" i="2"/>
  <c r="I34" i="2"/>
  <c r="H34" i="2"/>
  <c r="G34" i="2"/>
  <c r="F34" i="2"/>
  <c r="E34" i="2"/>
  <c r="P33" i="2"/>
  <c r="O33" i="2"/>
  <c r="N33" i="2"/>
  <c r="M33" i="2"/>
  <c r="L33" i="2"/>
  <c r="K33" i="2"/>
  <c r="J33" i="2"/>
  <c r="I33" i="2"/>
  <c r="H33" i="2"/>
  <c r="G33" i="2"/>
  <c r="F33" i="2"/>
  <c r="E33" i="2"/>
  <c r="C33" i="2"/>
  <c r="Z32" i="2"/>
  <c r="Z35" i="2" s="1"/>
  <c r="Y32" i="2"/>
  <c r="Y33" i="2" s="1"/>
  <c r="X32" i="2"/>
  <c r="X34" i="2" s="1"/>
  <c r="W32" i="2"/>
  <c r="W35" i="2" s="1"/>
  <c r="C32" i="2"/>
  <c r="D61" i="2" s="1"/>
  <c r="P31" i="2"/>
  <c r="O31" i="2"/>
  <c r="N31" i="2"/>
  <c r="Z31" i="2" s="1"/>
  <c r="M31" i="2"/>
  <c r="L31" i="2"/>
  <c r="K31" i="2"/>
  <c r="J31" i="2"/>
  <c r="I31" i="2"/>
  <c r="H31" i="2"/>
  <c r="G31" i="2"/>
  <c r="F31" i="2"/>
  <c r="E31" i="2"/>
  <c r="W31" i="2" s="1"/>
  <c r="Z30" i="2"/>
  <c r="Y30" i="2"/>
  <c r="X30" i="2"/>
  <c r="W30" i="2"/>
  <c r="C30" i="2"/>
  <c r="Z29" i="2"/>
  <c r="Y29" i="2"/>
  <c r="X29" i="2"/>
  <c r="W29" i="2"/>
  <c r="C29" i="2"/>
  <c r="Z28" i="2"/>
  <c r="Y28" i="2"/>
  <c r="X28" i="2"/>
  <c r="W28" i="2"/>
  <c r="C28" i="2"/>
  <c r="Z27" i="2"/>
  <c r="Y27" i="2"/>
  <c r="X27" i="2"/>
  <c r="W27" i="2"/>
  <c r="C27" i="2"/>
  <c r="P26" i="2"/>
  <c r="P25" i="2" s="1"/>
  <c r="P8" i="2" s="1"/>
  <c r="O26" i="2"/>
  <c r="O25" i="2" s="1"/>
  <c r="O8" i="2" s="1"/>
  <c r="N26" i="2"/>
  <c r="N25" i="2" s="1"/>
  <c r="K26" i="2"/>
  <c r="K25" i="2" s="1"/>
  <c r="J26" i="2"/>
  <c r="J25" i="2" s="1"/>
  <c r="J8" i="2" s="1"/>
  <c r="J19" i="2" s="1"/>
  <c r="J24" i="2" s="1"/>
  <c r="H26" i="2"/>
  <c r="G26" i="2"/>
  <c r="G25" i="2" s="1"/>
  <c r="G8" i="2" s="1"/>
  <c r="F26" i="2"/>
  <c r="F25" i="2" s="1"/>
  <c r="F8" i="2" s="1"/>
  <c r="F19" i="2" s="1"/>
  <c r="F24" i="2" s="1"/>
  <c r="P13" i="2"/>
  <c r="P21" i="2" s="1"/>
  <c r="O13" i="2"/>
  <c r="O21" i="2" s="1"/>
  <c r="N13" i="2"/>
  <c r="Z13" i="2" s="1"/>
  <c r="M13" i="2"/>
  <c r="M21" i="2" s="1"/>
  <c r="L13" i="2"/>
  <c r="L21" i="2" s="1"/>
  <c r="K13" i="2"/>
  <c r="K21" i="2" s="1"/>
  <c r="Y21" i="2" s="1"/>
  <c r="J13" i="2"/>
  <c r="J21" i="2" s="1"/>
  <c r="I13" i="2"/>
  <c r="X13" i="2" s="1"/>
  <c r="H13" i="2"/>
  <c r="H21" i="2" s="1"/>
  <c r="G13" i="2"/>
  <c r="G21" i="2" s="1"/>
  <c r="F13" i="2"/>
  <c r="F21" i="2" s="1"/>
  <c r="E13" i="2"/>
  <c r="Z12" i="2"/>
  <c r="Y12" i="2"/>
  <c r="X12" i="2"/>
  <c r="W12" i="2"/>
  <c r="C12" i="2"/>
  <c r="Z7" i="2"/>
  <c r="Y7" i="2"/>
  <c r="X7" i="2"/>
  <c r="W7" i="2"/>
  <c r="P6" i="2"/>
  <c r="O6" i="2"/>
  <c r="N6" i="2"/>
  <c r="M6" i="2"/>
  <c r="L6" i="2"/>
  <c r="K6" i="2"/>
  <c r="J6" i="2"/>
  <c r="I6" i="2"/>
  <c r="H6" i="2"/>
  <c r="X6" i="2" s="1"/>
  <c r="G6" i="2"/>
  <c r="F6" i="2"/>
  <c r="E6" i="2"/>
  <c r="W6" i="2" s="1"/>
  <c r="Z5" i="2"/>
  <c r="Y5" i="2"/>
  <c r="X5" i="2"/>
  <c r="W5" i="2"/>
  <c r="C5" i="2"/>
  <c r="N4" i="2"/>
  <c r="N11" i="2" s="1"/>
  <c r="M4" i="2"/>
  <c r="M20" i="2" s="1"/>
  <c r="F4" i="2"/>
  <c r="F11" i="2" s="1"/>
  <c r="E4" i="2"/>
  <c r="E20" i="2" s="1"/>
  <c r="Z3" i="2"/>
  <c r="Y3" i="2"/>
  <c r="X3" i="2"/>
  <c r="W3" i="2"/>
  <c r="C3" i="2"/>
  <c r="P2" i="2"/>
  <c r="P17" i="2" s="1"/>
  <c r="O2" i="2"/>
  <c r="O18" i="2" s="1"/>
  <c r="N2" i="2"/>
  <c r="N95" i="2" s="1"/>
  <c r="K2" i="2"/>
  <c r="K18" i="2" s="1"/>
  <c r="J2" i="2"/>
  <c r="J95" i="2" s="1"/>
  <c r="I2" i="2"/>
  <c r="I16" i="2" s="1"/>
  <c r="H2" i="2"/>
  <c r="H17" i="2" s="1"/>
  <c r="G2" i="2"/>
  <c r="G18" i="2" s="1"/>
  <c r="F2" i="2"/>
  <c r="F95" i="2" s="1"/>
  <c r="Z333" i="1"/>
  <c r="Y333" i="1"/>
  <c r="X333" i="1"/>
  <c r="W333" i="1"/>
  <c r="C333" i="1"/>
  <c r="Z332" i="1"/>
  <c r="Y332" i="1"/>
  <c r="X332" i="1"/>
  <c r="W332" i="1"/>
  <c r="C332" i="1"/>
  <c r="Z331" i="1"/>
  <c r="Y331" i="1"/>
  <c r="X331" i="1"/>
  <c r="W331" i="1"/>
  <c r="C331" i="1"/>
  <c r="Z330" i="1"/>
  <c r="Y330" i="1"/>
  <c r="X330" i="1"/>
  <c r="W330" i="1"/>
  <c r="C330" i="1"/>
  <c r="Z329" i="1"/>
  <c r="Y329" i="1"/>
  <c r="X329" i="1"/>
  <c r="W329" i="1"/>
  <c r="C329" i="1"/>
  <c r="Z328" i="1"/>
  <c r="Y328" i="1"/>
  <c r="X328" i="1"/>
  <c r="W328" i="1"/>
  <c r="C328" i="1"/>
  <c r="Z327" i="1"/>
  <c r="Y327" i="1"/>
  <c r="X327" i="1"/>
  <c r="W327" i="1"/>
  <c r="C327" i="1"/>
  <c r="Z326" i="1"/>
  <c r="Y326" i="1"/>
  <c r="X326" i="1"/>
  <c r="W326" i="1"/>
  <c r="C326" i="1"/>
  <c r="Z325" i="1"/>
  <c r="Y325" i="1"/>
  <c r="X325" i="1"/>
  <c r="W325" i="1"/>
  <c r="C325" i="1"/>
  <c r="Z306" i="1"/>
  <c r="Y306" i="1"/>
  <c r="X306" i="1"/>
  <c r="W306" i="1"/>
  <c r="C306" i="1"/>
  <c r="Z305" i="1"/>
  <c r="Y305" i="1"/>
  <c r="X305" i="1"/>
  <c r="W305" i="1"/>
  <c r="C305" i="1"/>
  <c r="Z304" i="1"/>
  <c r="Y304" i="1"/>
  <c r="X304" i="1"/>
  <c r="W304" i="1"/>
  <c r="C304" i="1"/>
  <c r="Z302" i="1"/>
  <c r="Y302" i="1"/>
  <c r="X302" i="1"/>
  <c r="W302" i="1"/>
  <c r="C302" i="1"/>
  <c r="Z301" i="1"/>
  <c r="Y301" i="1"/>
  <c r="X301" i="1"/>
  <c r="W301" i="1"/>
  <c r="C301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Z299" i="1"/>
  <c r="Y299" i="1"/>
  <c r="X299" i="1"/>
  <c r="W299" i="1"/>
  <c r="C299" i="1"/>
  <c r="Z298" i="1"/>
  <c r="Z300" i="1" s="1"/>
  <c r="Y298" i="1"/>
  <c r="Y300" i="1" s="1"/>
  <c r="X298" i="1"/>
  <c r="X300" i="1" s="1"/>
  <c r="W298" i="1"/>
  <c r="W300" i="1" s="1"/>
  <c r="C298" i="1"/>
  <c r="C300" i="1" s="1"/>
  <c r="Z297" i="1"/>
  <c r="Y297" i="1"/>
  <c r="X297" i="1"/>
  <c r="W297" i="1"/>
  <c r="C297" i="1"/>
  <c r="Z296" i="1"/>
  <c r="Y296" i="1"/>
  <c r="X296" i="1"/>
  <c r="W296" i="1"/>
  <c r="C296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Z294" i="1"/>
  <c r="Y294" i="1"/>
  <c r="X294" i="1"/>
  <c r="W294" i="1"/>
  <c r="C294" i="1"/>
  <c r="Z293" i="1"/>
  <c r="Z295" i="1" s="1"/>
  <c r="Y293" i="1"/>
  <c r="Y295" i="1" s="1"/>
  <c r="X293" i="1"/>
  <c r="X295" i="1" s="1"/>
  <c r="W293" i="1"/>
  <c r="W295" i="1" s="1"/>
  <c r="C293" i="1"/>
  <c r="C295" i="1" s="1"/>
  <c r="Z292" i="1"/>
  <c r="Y292" i="1"/>
  <c r="X292" i="1"/>
  <c r="W292" i="1"/>
  <c r="C292" i="1"/>
  <c r="Z291" i="1"/>
  <c r="Y291" i="1"/>
  <c r="X291" i="1"/>
  <c r="W291" i="1"/>
  <c r="C291" i="1"/>
  <c r="X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Z289" i="1"/>
  <c r="Y289" i="1"/>
  <c r="X289" i="1"/>
  <c r="W289" i="1"/>
  <c r="C289" i="1"/>
  <c r="Z288" i="1"/>
  <c r="Z290" i="1" s="1"/>
  <c r="Y288" i="1"/>
  <c r="Y290" i="1" s="1"/>
  <c r="X288" i="1"/>
  <c r="W288" i="1"/>
  <c r="W290" i="1" s="1"/>
  <c r="C288" i="1"/>
  <c r="C290" i="1" s="1"/>
  <c r="Z287" i="1"/>
  <c r="Y287" i="1"/>
  <c r="X287" i="1"/>
  <c r="W287" i="1"/>
  <c r="C287" i="1"/>
  <c r="Z286" i="1"/>
  <c r="Y286" i="1"/>
  <c r="X286" i="1"/>
  <c r="W286" i="1"/>
  <c r="C286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Z284" i="1"/>
  <c r="Y284" i="1"/>
  <c r="X284" i="1"/>
  <c r="W284" i="1"/>
  <c r="C284" i="1"/>
  <c r="Z283" i="1"/>
  <c r="Z285" i="1" s="1"/>
  <c r="Y283" i="1"/>
  <c r="Y285" i="1" s="1"/>
  <c r="X283" i="1"/>
  <c r="X285" i="1" s="1"/>
  <c r="W283" i="1"/>
  <c r="W285" i="1" s="1"/>
  <c r="C283" i="1"/>
  <c r="Z282" i="1"/>
  <c r="Y282" i="1"/>
  <c r="X282" i="1"/>
  <c r="W282" i="1"/>
  <c r="C282" i="1"/>
  <c r="Z281" i="1"/>
  <c r="Y281" i="1"/>
  <c r="X281" i="1"/>
  <c r="W281" i="1"/>
  <c r="C281" i="1"/>
  <c r="W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Z279" i="1"/>
  <c r="Y279" i="1"/>
  <c r="X279" i="1"/>
  <c r="W279" i="1"/>
  <c r="C279" i="1"/>
  <c r="Z278" i="1"/>
  <c r="Z280" i="1" s="1"/>
  <c r="Y278" i="1"/>
  <c r="Y280" i="1" s="1"/>
  <c r="X278" i="1"/>
  <c r="X280" i="1" s="1"/>
  <c r="W278" i="1"/>
  <c r="C278" i="1"/>
  <c r="C280" i="1" s="1"/>
  <c r="Z277" i="1"/>
  <c r="Y277" i="1"/>
  <c r="X277" i="1"/>
  <c r="W277" i="1"/>
  <c r="C277" i="1"/>
  <c r="Z276" i="1"/>
  <c r="Y276" i="1"/>
  <c r="X276" i="1"/>
  <c r="W276" i="1"/>
  <c r="C276" i="1"/>
  <c r="Z275" i="1"/>
  <c r="Y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Z274" i="1"/>
  <c r="Y274" i="1"/>
  <c r="X274" i="1"/>
  <c r="W274" i="1"/>
  <c r="C274" i="1"/>
  <c r="Z273" i="1"/>
  <c r="Y273" i="1"/>
  <c r="X273" i="1"/>
  <c r="X275" i="1" s="1"/>
  <c r="W273" i="1"/>
  <c r="W275" i="1" s="1"/>
  <c r="C273" i="1"/>
  <c r="C275" i="1" s="1"/>
  <c r="Z272" i="1"/>
  <c r="Y272" i="1"/>
  <c r="X272" i="1"/>
  <c r="W272" i="1"/>
  <c r="C272" i="1"/>
  <c r="Z271" i="1"/>
  <c r="Y271" i="1"/>
  <c r="X271" i="1"/>
  <c r="W271" i="1"/>
  <c r="C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Z269" i="1"/>
  <c r="Y269" i="1"/>
  <c r="X269" i="1"/>
  <c r="W269" i="1"/>
  <c r="C269" i="1"/>
  <c r="Z268" i="1"/>
  <c r="Z270" i="1" s="1"/>
  <c r="Y268" i="1"/>
  <c r="Y270" i="1" s="1"/>
  <c r="X268" i="1"/>
  <c r="X270" i="1" s="1"/>
  <c r="W268" i="1"/>
  <c r="W270" i="1" s="1"/>
  <c r="C268" i="1"/>
  <c r="C270" i="1" s="1"/>
  <c r="Z266" i="1"/>
  <c r="Y266" i="1"/>
  <c r="X266" i="1"/>
  <c r="W266" i="1"/>
  <c r="C266" i="1"/>
  <c r="Z265" i="1"/>
  <c r="Y265" i="1"/>
  <c r="X265" i="1"/>
  <c r="W265" i="1"/>
  <c r="C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Z263" i="1"/>
  <c r="Y263" i="1"/>
  <c r="X263" i="1"/>
  <c r="W263" i="1"/>
  <c r="C263" i="1"/>
  <c r="Z262" i="1"/>
  <c r="Z264" i="1" s="1"/>
  <c r="Y262" i="1"/>
  <c r="Y264" i="1" s="1"/>
  <c r="X262" i="1"/>
  <c r="X264" i="1" s="1"/>
  <c r="W262" i="1"/>
  <c r="W264" i="1" s="1"/>
  <c r="C262" i="1"/>
  <c r="C264" i="1" s="1"/>
  <c r="Z261" i="1"/>
  <c r="Y261" i="1"/>
  <c r="X261" i="1"/>
  <c r="W261" i="1"/>
  <c r="C261" i="1"/>
  <c r="Z260" i="1"/>
  <c r="Y260" i="1"/>
  <c r="X260" i="1"/>
  <c r="W260" i="1"/>
  <c r="C260" i="1"/>
  <c r="X259" i="1"/>
  <c r="W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Z258" i="1"/>
  <c r="Y258" i="1"/>
  <c r="X258" i="1"/>
  <c r="W258" i="1"/>
  <c r="C258" i="1"/>
  <c r="Z257" i="1"/>
  <c r="Z259" i="1" s="1"/>
  <c r="Y257" i="1"/>
  <c r="Y259" i="1" s="1"/>
  <c r="X257" i="1"/>
  <c r="W257" i="1"/>
  <c r="C257" i="1"/>
  <c r="C259" i="1" s="1"/>
  <c r="Z256" i="1"/>
  <c r="Y256" i="1"/>
  <c r="X256" i="1"/>
  <c r="W256" i="1"/>
  <c r="C256" i="1"/>
  <c r="Z255" i="1"/>
  <c r="Y255" i="1"/>
  <c r="X255" i="1"/>
  <c r="W255" i="1"/>
  <c r="C255" i="1"/>
  <c r="Z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Z253" i="1"/>
  <c r="Y253" i="1"/>
  <c r="X253" i="1"/>
  <c r="W253" i="1"/>
  <c r="C253" i="1"/>
  <c r="Z252" i="1"/>
  <c r="Y252" i="1"/>
  <c r="Y254" i="1" s="1"/>
  <c r="X252" i="1"/>
  <c r="X254" i="1" s="1"/>
  <c r="W252" i="1"/>
  <c r="W254" i="1" s="1"/>
  <c r="C252" i="1"/>
  <c r="Z251" i="1"/>
  <c r="Y251" i="1"/>
  <c r="X251" i="1"/>
  <c r="W251" i="1"/>
  <c r="C251" i="1"/>
  <c r="Z250" i="1"/>
  <c r="Y250" i="1"/>
  <c r="X250" i="1"/>
  <c r="W250" i="1"/>
  <c r="C250" i="1"/>
  <c r="X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Z248" i="1"/>
  <c r="Y248" i="1"/>
  <c r="X248" i="1"/>
  <c r="W248" i="1"/>
  <c r="C248" i="1"/>
  <c r="Z247" i="1"/>
  <c r="Z249" i="1" s="1"/>
  <c r="Y247" i="1"/>
  <c r="Y249" i="1" s="1"/>
  <c r="X247" i="1"/>
  <c r="W247" i="1"/>
  <c r="W249" i="1" s="1"/>
  <c r="C247" i="1"/>
  <c r="C249" i="1" s="1"/>
  <c r="Z246" i="1"/>
  <c r="Y246" i="1"/>
  <c r="X246" i="1"/>
  <c r="W246" i="1"/>
  <c r="C246" i="1"/>
  <c r="Z245" i="1"/>
  <c r="Y245" i="1"/>
  <c r="X245" i="1"/>
  <c r="W245" i="1"/>
  <c r="C245" i="1"/>
  <c r="Z244" i="1"/>
  <c r="Y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Z243" i="1"/>
  <c r="Y243" i="1"/>
  <c r="X243" i="1"/>
  <c r="W243" i="1"/>
  <c r="C243" i="1"/>
  <c r="Z242" i="1"/>
  <c r="Y242" i="1"/>
  <c r="X242" i="1"/>
  <c r="X244" i="1" s="1"/>
  <c r="W242" i="1"/>
  <c r="W244" i="1" s="1"/>
  <c r="C242" i="1"/>
  <c r="C244" i="1" s="1"/>
  <c r="Z241" i="1"/>
  <c r="Y241" i="1"/>
  <c r="X241" i="1"/>
  <c r="W241" i="1"/>
  <c r="C241" i="1"/>
  <c r="Z240" i="1"/>
  <c r="Y240" i="1"/>
  <c r="X240" i="1"/>
  <c r="W240" i="1"/>
  <c r="C240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Z238" i="1"/>
  <c r="Y238" i="1"/>
  <c r="X238" i="1"/>
  <c r="W238" i="1"/>
  <c r="C238" i="1"/>
  <c r="Z237" i="1"/>
  <c r="Z239" i="1" s="1"/>
  <c r="Y237" i="1"/>
  <c r="Y239" i="1" s="1"/>
  <c r="X237" i="1"/>
  <c r="X239" i="1" s="1"/>
  <c r="W237" i="1"/>
  <c r="W239" i="1" s="1"/>
  <c r="C237" i="1"/>
  <c r="C239" i="1" s="1"/>
  <c r="Z236" i="1"/>
  <c r="Y236" i="1"/>
  <c r="X236" i="1"/>
  <c r="W236" i="1"/>
  <c r="C236" i="1"/>
  <c r="Z235" i="1"/>
  <c r="Y235" i="1"/>
  <c r="X235" i="1"/>
  <c r="W235" i="1"/>
  <c r="C235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Z233" i="1"/>
  <c r="Y233" i="1"/>
  <c r="X233" i="1"/>
  <c r="W233" i="1"/>
  <c r="C233" i="1"/>
  <c r="Z232" i="1"/>
  <c r="Z234" i="1" s="1"/>
  <c r="Y232" i="1"/>
  <c r="Y234" i="1" s="1"/>
  <c r="X232" i="1"/>
  <c r="X234" i="1" s="1"/>
  <c r="W232" i="1"/>
  <c r="W234" i="1" s="1"/>
  <c r="C232" i="1"/>
  <c r="C234" i="1" s="1"/>
  <c r="Z231" i="1"/>
  <c r="Y231" i="1"/>
  <c r="X231" i="1"/>
  <c r="W231" i="1"/>
  <c r="C231" i="1"/>
  <c r="Z230" i="1"/>
  <c r="Y230" i="1"/>
  <c r="X230" i="1"/>
  <c r="W230" i="1"/>
  <c r="C230" i="1"/>
  <c r="X229" i="1"/>
  <c r="W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Z228" i="1"/>
  <c r="Y228" i="1"/>
  <c r="X228" i="1"/>
  <c r="W228" i="1"/>
  <c r="C228" i="1"/>
  <c r="Z227" i="1"/>
  <c r="Z229" i="1" s="1"/>
  <c r="Y227" i="1"/>
  <c r="Y229" i="1" s="1"/>
  <c r="X227" i="1"/>
  <c r="W227" i="1"/>
  <c r="C227" i="1"/>
  <c r="C229" i="1" s="1"/>
  <c r="Z226" i="1"/>
  <c r="Y226" i="1"/>
  <c r="X226" i="1"/>
  <c r="W226" i="1"/>
  <c r="C226" i="1"/>
  <c r="Z225" i="1"/>
  <c r="Y225" i="1"/>
  <c r="X225" i="1"/>
  <c r="W225" i="1"/>
  <c r="C225" i="1"/>
  <c r="Z224" i="1"/>
  <c r="Y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Z223" i="1"/>
  <c r="Y223" i="1"/>
  <c r="X223" i="1"/>
  <c r="W223" i="1"/>
  <c r="C223" i="1"/>
  <c r="Z222" i="1"/>
  <c r="Y222" i="1"/>
  <c r="X222" i="1"/>
  <c r="X224" i="1" s="1"/>
  <c r="W222" i="1"/>
  <c r="W224" i="1" s="1"/>
  <c r="C222" i="1"/>
  <c r="C224" i="1" s="1"/>
  <c r="Z221" i="1"/>
  <c r="Y221" i="1"/>
  <c r="X221" i="1"/>
  <c r="W221" i="1"/>
  <c r="C221" i="1"/>
  <c r="Z220" i="1"/>
  <c r="Y220" i="1"/>
  <c r="X220" i="1"/>
  <c r="W220" i="1"/>
  <c r="C220" i="1"/>
  <c r="W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Z218" i="1"/>
  <c r="Y218" i="1"/>
  <c r="X218" i="1"/>
  <c r="W218" i="1"/>
  <c r="C218" i="1"/>
  <c r="Z217" i="1"/>
  <c r="Z219" i="1" s="1"/>
  <c r="Y217" i="1"/>
  <c r="Y219" i="1" s="1"/>
  <c r="X217" i="1"/>
  <c r="X219" i="1" s="1"/>
  <c r="W217" i="1"/>
  <c r="C217" i="1"/>
  <c r="C219" i="1" s="1"/>
  <c r="Z216" i="1"/>
  <c r="Y216" i="1"/>
  <c r="X216" i="1"/>
  <c r="W216" i="1"/>
  <c r="C216" i="1"/>
  <c r="Z215" i="1"/>
  <c r="Y215" i="1"/>
  <c r="X215" i="1"/>
  <c r="W215" i="1"/>
  <c r="C215" i="1"/>
  <c r="Y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Z213" i="1"/>
  <c r="Y213" i="1"/>
  <c r="X213" i="1"/>
  <c r="W213" i="1"/>
  <c r="C213" i="1"/>
  <c r="Z212" i="1"/>
  <c r="Z214" i="1" s="1"/>
  <c r="Y212" i="1"/>
  <c r="X212" i="1"/>
  <c r="X214" i="1" s="1"/>
  <c r="W212" i="1"/>
  <c r="W214" i="1" s="1"/>
  <c r="C212" i="1"/>
  <c r="Z211" i="1"/>
  <c r="Y211" i="1"/>
  <c r="X211" i="1"/>
  <c r="W211" i="1"/>
  <c r="C211" i="1"/>
  <c r="Z210" i="1"/>
  <c r="Y210" i="1"/>
  <c r="X210" i="1"/>
  <c r="W210" i="1"/>
  <c r="C210" i="1"/>
  <c r="X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Z208" i="1"/>
  <c r="Y208" i="1"/>
  <c r="X208" i="1"/>
  <c r="W208" i="1"/>
  <c r="C208" i="1"/>
  <c r="Z207" i="1"/>
  <c r="Z209" i="1" s="1"/>
  <c r="Y207" i="1"/>
  <c r="Y209" i="1" s="1"/>
  <c r="X207" i="1"/>
  <c r="W207" i="1"/>
  <c r="W209" i="1" s="1"/>
  <c r="C207" i="1"/>
  <c r="C209" i="1" s="1"/>
  <c r="Z206" i="1"/>
  <c r="Y206" i="1"/>
  <c r="X206" i="1"/>
  <c r="W206" i="1"/>
  <c r="C206" i="1"/>
  <c r="Z205" i="1"/>
  <c r="Y205" i="1"/>
  <c r="X205" i="1"/>
  <c r="W205" i="1"/>
  <c r="C205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Z203" i="1"/>
  <c r="Y203" i="1"/>
  <c r="X203" i="1"/>
  <c r="W203" i="1"/>
  <c r="C203" i="1"/>
  <c r="Z202" i="1"/>
  <c r="Z204" i="1" s="1"/>
  <c r="Y202" i="1"/>
  <c r="Y204" i="1" s="1"/>
  <c r="X202" i="1"/>
  <c r="X204" i="1" s="1"/>
  <c r="W202" i="1"/>
  <c r="W204" i="1" s="1"/>
  <c r="C202" i="1"/>
  <c r="Z201" i="1"/>
  <c r="Y201" i="1"/>
  <c r="X201" i="1"/>
  <c r="W201" i="1"/>
  <c r="C201" i="1"/>
  <c r="Z200" i="1"/>
  <c r="Y200" i="1"/>
  <c r="X200" i="1"/>
  <c r="W200" i="1"/>
  <c r="C200" i="1"/>
  <c r="W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Z198" i="1"/>
  <c r="Y198" i="1"/>
  <c r="X198" i="1"/>
  <c r="W198" i="1"/>
  <c r="C198" i="1"/>
  <c r="Z197" i="1"/>
  <c r="Z199" i="1" s="1"/>
  <c r="Y197" i="1"/>
  <c r="Y199" i="1" s="1"/>
  <c r="X197" i="1"/>
  <c r="X199" i="1" s="1"/>
  <c r="W197" i="1"/>
  <c r="C197" i="1"/>
  <c r="C199" i="1" s="1"/>
  <c r="Z196" i="1"/>
  <c r="Y196" i="1"/>
  <c r="X196" i="1"/>
  <c r="W196" i="1"/>
  <c r="C196" i="1"/>
  <c r="Z195" i="1"/>
  <c r="Y195" i="1"/>
  <c r="X195" i="1"/>
  <c r="W195" i="1"/>
  <c r="C195" i="1"/>
  <c r="Z194" i="1"/>
  <c r="Y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Z193" i="1"/>
  <c r="Y193" i="1"/>
  <c r="X193" i="1"/>
  <c r="W193" i="1"/>
  <c r="C193" i="1"/>
  <c r="Z192" i="1"/>
  <c r="Y192" i="1"/>
  <c r="X192" i="1"/>
  <c r="X194" i="1" s="1"/>
  <c r="W192" i="1"/>
  <c r="W194" i="1" s="1"/>
  <c r="C192" i="1"/>
  <c r="C194" i="1" s="1"/>
  <c r="Z191" i="1"/>
  <c r="Y191" i="1"/>
  <c r="X191" i="1"/>
  <c r="W191" i="1"/>
  <c r="C191" i="1"/>
  <c r="Z190" i="1"/>
  <c r="Y190" i="1"/>
  <c r="X190" i="1"/>
  <c r="W190" i="1"/>
  <c r="C190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Z188" i="1"/>
  <c r="Y188" i="1"/>
  <c r="X188" i="1"/>
  <c r="W188" i="1"/>
  <c r="C188" i="1"/>
  <c r="Z187" i="1"/>
  <c r="Z189" i="1" s="1"/>
  <c r="Y187" i="1"/>
  <c r="Y189" i="1" s="1"/>
  <c r="X187" i="1"/>
  <c r="X189" i="1" s="1"/>
  <c r="W187" i="1"/>
  <c r="W189" i="1" s="1"/>
  <c r="C187" i="1"/>
  <c r="C189" i="1" s="1"/>
  <c r="Z186" i="1"/>
  <c r="Y186" i="1"/>
  <c r="X186" i="1"/>
  <c r="W186" i="1"/>
  <c r="C186" i="1"/>
  <c r="Z185" i="1"/>
  <c r="Y185" i="1"/>
  <c r="X185" i="1"/>
  <c r="W185" i="1"/>
  <c r="C185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Z183" i="1"/>
  <c r="Y183" i="1"/>
  <c r="X183" i="1"/>
  <c r="W183" i="1"/>
  <c r="C183" i="1"/>
  <c r="Z182" i="1"/>
  <c r="Z184" i="1" s="1"/>
  <c r="Y182" i="1"/>
  <c r="Y184" i="1" s="1"/>
  <c r="X182" i="1"/>
  <c r="X184" i="1" s="1"/>
  <c r="W182" i="1"/>
  <c r="W184" i="1" s="1"/>
  <c r="C182" i="1"/>
  <c r="C184" i="1" s="1"/>
  <c r="Z181" i="1"/>
  <c r="Y181" i="1"/>
  <c r="X181" i="1"/>
  <c r="W181" i="1"/>
  <c r="C181" i="1"/>
  <c r="Z180" i="1"/>
  <c r="Y180" i="1"/>
  <c r="X180" i="1"/>
  <c r="W180" i="1"/>
  <c r="C180" i="1"/>
  <c r="X179" i="1"/>
  <c r="W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Z178" i="1"/>
  <c r="Y178" i="1"/>
  <c r="X178" i="1"/>
  <c r="W178" i="1"/>
  <c r="C178" i="1"/>
  <c r="Z177" i="1"/>
  <c r="Z179" i="1" s="1"/>
  <c r="Y177" i="1"/>
  <c r="Y179" i="1" s="1"/>
  <c r="X177" i="1"/>
  <c r="W177" i="1"/>
  <c r="C177" i="1"/>
  <c r="C179" i="1" s="1"/>
  <c r="Z176" i="1"/>
  <c r="Y176" i="1"/>
  <c r="X176" i="1"/>
  <c r="W176" i="1"/>
  <c r="C176" i="1"/>
  <c r="Z175" i="1"/>
  <c r="Y175" i="1"/>
  <c r="X175" i="1"/>
  <c r="W175" i="1"/>
  <c r="C175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Z173" i="1"/>
  <c r="Y173" i="1"/>
  <c r="X173" i="1"/>
  <c r="W173" i="1"/>
  <c r="C173" i="1"/>
  <c r="Z172" i="1"/>
  <c r="Z174" i="1" s="1"/>
  <c r="Y172" i="1"/>
  <c r="Y174" i="1" s="1"/>
  <c r="X172" i="1"/>
  <c r="X174" i="1" s="1"/>
  <c r="W172" i="1"/>
  <c r="W174" i="1" s="1"/>
  <c r="C172" i="1"/>
  <c r="Z171" i="1"/>
  <c r="Y171" i="1"/>
  <c r="X171" i="1"/>
  <c r="W171" i="1"/>
  <c r="C171" i="1"/>
  <c r="Z170" i="1"/>
  <c r="Y170" i="1"/>
  <c r="X170" i="1"/>
  <c r="W170" i="1"/>
  <c r="C170" i="1"/>
  <c r="X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Z168" i="1"/>
  <c r="Y168" i="1"/>
  <c r="X168" i="1"/>
  <c r="W168" i="1"/>
  <c r="C168" i="1"/>
  <c r="Z167" i="1"/>
  <c r="Z169" i="1" s="1"/>
  <c r="Y167" i="1"/>
  <c r="Y169" i="1" s="1"/>
  <c r="X167" i="1"/>
  <c r="W167" i="1"/>
  <c r="W169" i="1" s="1"/>
  <c r="C167" i="1"/>
  <c r="C169" i="1" s="1"/>
  <c r="Z166" i="1"/>
  <c r="Y166" i="1"/>
  <c r="X166" i="1"/>
  <c r="W166" i="1"/>
  <c r="C166" i="1"/>
  <c r="Z165" i="1"/>
  <c r="Y165" i="1"/>
  <c r="X165" i="1"/>
  <c r="W165" i="1"/>
  <c r="C165" i="1"/>
  <c r="Z164" i="1"/>
  <c r="Y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Z163" i="1"/>
  <c r="Y163" i="1"/>
  <c r="X163" i="1"/>
  <c r="W163" i="1"/>
  <c r="C163" i="1"/>
  <c r="Z162" i="1"/>
  <c r="Y162" i="1"/>
  <c r="X162" i="1"/>
  <c r="X164" i="1" s="1"/>
  <c r="W162" i="1"/>
  <c r="W164" i="1" s="1"/>
  <c r="C162" i="1"/>
  <c r="C164" i="1" s="1"/>
  <c r="Z161" i="1"/>
  <c r="Y161" i="1"/>
  <c r="X161" i="1"/>
  <c r="W161" i="1"/>
  <c r="C161" i="1"/>
  <c r="Z160" i="1"/>
  <c r="Y160" i="1"/>
  <c r="X160" i="1"/>
  <c r="W160" i="1"/>
  <c r="C160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Z158" i="1"/>
  <c r="Y158" i="1"/>
  <c r="X158" i="1"/>
  <c r="W158" i="1"/>
  <c r="C158" i="1"/>
  <c r="Z157" i="1"/>
  <c r="Z159" i="1" s="1"/>
  <c r="Y157" i="1"/>
  <c r="Y159" i="1" s="1"/>
  <c r="X157" i="1"/>
  <c r="X159" i="1" s="1"/>
  <c r="W157" i="1"/>
  <c r="W159" i="1" s="1"/>
  <c r="C157" i="1"/>
  <c r="C159" i="1" s="1"/>
  <c r="Z156" i="1"/>
  <c r="Y156" i="1"/>
  <c r="X156" i="1"/>
  <c r="W156" i="1"/>
  <c r="C156" i="1"/>
  <c r="Z155" i="1"/>
  <c r="Y155" i="1"/>
  <c r="X155" i="1"/>
  <c r="W155" i="1"/>
  <c r="C155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Z153" i="1"/>
  <c r="Y153" i="1"/>
  <c r="X153" i="1"/>
  <c r="W153" i="1"/>
  <c r="C153" i="1"/>
  <c r="Z152" i="1"/>
  <c r="Z154" i="1" s="1"/>
  <c r="Y152" i="1"/>
  <c r="Y154" i="1" s="1"/>
  <c r="X152" i="1"/>
  <c r="X154" i="1" s="1"/>
  <c r="W152" i="1"/>
  <c r="W154" i="1" s="1"/>
  <c r="C152" i="1"/>
  <c r="C154" i="1" s="1"/>
  <c r="Z151" i="1"/>
  <c r="Y151" i="1"/>
  <c r="X151" i="1"/>
  <c r="W151" i="1"/>
  <c r="C151" i="1"/>
  <c r="Z150" i="1"/>
  <c r="Y150" i="1"/>
  <c r="X150" i="1"/>
  <c r="W150" i="1"/>
  <c r="C150" i="1"/>
  <c r="X149" i="1"/>
  <c r="W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Z148" i="1"/>
  <c r="Y148" i="1"/>
  <c r="X148" i="1"/>
  <c r="W148" i="1"/>
  <c r="C148" i="1"/>
  <c r="Z147" i="1"/>
  <c r="Z149" i="1" s="1"/>
  <c r="Y147" i="1"/>
  <c r="Y149" i="1" s="1"/>
  <c r="X147" i="1"/>
  <c r="W147" i="1"/>
  <c r="C147" i="1"/>
  <c r="C149" i="1" s="1"/>
  <c r="Z146" i="1"/>
  <c r="Y146" i="1"/>
  <c r="X146" i="1"/>
  <c r="W146" i="1"/>
  <c r="C146" i="1"/>
  <c r="Z145" i="1"/>
  <c r="Y145" i="1"/>
  <c r="X145" i="1"/>
  <c r="W145" i="1"/>
  <c r="C145" i="1"/>
  <c r="Z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Z143" i="1"/>
  <c r="Y143" i="1"/>
  <c r="X143" i="1"/>
  <c r="W143" i="1"/>
  <c r="C143" i="1"/>
  <c r="Z142" i="1"/>
  <c r="Y142" i="1"/>
  <c r="Y144" i="1" s="1"/>
  <c r="X142" i="1"/>
  <c r="X144" i="1" s="1"/>
  <c r="W142" i="1"/>
  <c r="W144" i="1" s="1"/>
  <c r="C142" i="1"/>
  <c r="C144" i="1" s="1"/>
  <c r="Z141" i="1"/>
  <c r="Y141" i="1"/>
  <c r="X141" i="1"/>
  <c r="W141" i="1"/>
  <c r="C141" i="1"/>
  <c r="Z140" i="1"/>
  <c r="Y140" i="1"/>
  <c r="X140" i="1"/>
  <c r="W140" i="1"/>
  <c r="C140" i="1"/>
  <c r="W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Z138" i="1"/>
  <c r="Y138" i="1"/>
  <c r="X138" i="1"/>
  <c r="W138" i="1"/>
  <c r="C138" i="1"/>
  <c r="Z137" i="1"/>
  <c r="Z139" i="1" s="1"/>
  <c r="Y137" i="1"/>
  <c r="Y139" i="1" s="1"/>
  <c r="X137" i="1"/>
  <c r="X139" i="1" s="1"/>
  <c r="W137" i="1"/>
  <c r="C137" i="1"/>
  <c r="C139" i="1" s="1"/>
  <c r="Z136" i="1"/>
  <c r="Y136" i="1"/>
  <c r="X136" i="1"/>
  <c r="W136" i="1"/>
  <c r="C136" i="1"/>
  <c r="Z135" i="1"/>
  <c r="Y135" i="1"/>
  <c r="X135" i="1"/>
  <c r="W135" i="1"/>
  <c r="C135" i="1"/>
  <c r="Y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Z133" i="1"/>
  <c r="Y133" i="1"/>
  <c r="X133" i="1"/>
  <c r="W133" i="1"/>
  <c r="C133" i="1"/>
  <c r="Z132" i="1"/>
  <c r="Z134" i="1" s="1"/>
  <c r="Y132" i="1"/>
  <c r="X132" i="1"/>
  <c r="X134" i="1" s="1"/>
  <c r="W132" i="1"/>
  <c r="W134" i="1" s="1"/>
  <c r="C132" i="1"/>
  <c r="C134" i="1" s="1"/>
  <c r="Z131" i="1"/>
  <c r="Y131" i="1"/>
  <c r="X131" i="1"/>
  <c r="W131" i="1"/>
  <c r="C131" i="1"/>
  <c r="Z130" i="1"/>
  <c r="Y130" i="1"/>
  <c r="X130" i="1"/>
  <c r="W130" i="1"/>
  <c r="C130" i="1"/>
  <c r="X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Z128" i="1"/>
  <c r="Y128" i="1"/>
  <c r="X128" i="1"/>
  <c r="W128" i="1"/>
  <c r="C128" i="1"/>
  <c r="Z127" i="1"/>
  <c r="Z129" i="1" s="1"/>
  <c r="Y127" i="1"/>
  <c r="Y129" i="1" s="1"/>
  <c r="X127" i="1"/>
  <c r="W127" i="1"/>
  <c r="W129" i="1" s="1"/>
  <c r="C127" i="1"/>
  <c r="C129" i="1" s="1"/>
  <c r="Z126" i="1"/>
  <c r="Y126" i="1"/>
  <c r="X126" i="1"/>
  <c r="W126" i="1"/>
  <c r="C126" i="1"/>
  <c r="Z125" i="1"/>
  <c r="Y125" i="1"/>
  <c r="X125" i="1"/>
  <c r="W125" i="1"/>
  <c r="C125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Z123" i="1"/>
  <c r="Y123" i="1"/>
  <c r="X123" i="1"/>
  <c r="W123" i="1"/>
  <c r="C123" i="1"/>
  <c r="Z122" i="1"/>
  <c r="Z124" i="1" s="1"/>
  <c r="Y122" i="1"/>
  <c r="Y124" i="1" s="1"/>
  <c r="X122" i="1"/>
  <c r="X124" i="1" s="1"/>
  <c r="W122" i="1"/>
  <c r="W124" i="1" s="1"/>
  <c r="C122" i="1"/>
  <c r="Z121" i="1"/>
  <c r="Y121" i="1"/>
  <c r="X121" i="1"/>
  <c r="W121" i="1"/>
  <c r="C121" i="1"/>
  <c r="Z120" i="1"/>
  <c r="Y120" i="1"/>
  <c r="X120" i="1"/>
  <c r="W120" i="1"/>
  <c r="C120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Z118" i="1"/>
  <c r="Y118" i="1"/>
  <c r="X118" i="1"/>
  <c r="W118" i="1"/>
  <c r="C118" i="1"/>
  <c r="Z117" i="1"/>
  <c r="Z119" i="1" s="1"/>
  <c r="Y117" i="1"/>
  <c r="Y119" i="1" s="1"/>
  <c r="X117" i="1"/>
  <c r="X119" i="1" s="1"/>
  <c r="W117" i="1"/>
  <c r="W119" i="1" s="1"/>
  <c r="C117" i="1"/>
  <c r="C119" i="1" s="1"/>
  <c r="Z116" i="1"/>
  <c r="Y116" i="1"/>
  <c r="X116" i="1"/>
  <c r="W116" i="1"/>
  <c r="C116" i="1"/>
  <c r="Z115" i="1"/>
  <c r="Y115" i="1"/>
  <c r="X115" i="1"/>
  <c r="W115" i="1"/>
  <c r="C115" i="1"/>
  <c r="Y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Z113" i="1"/>
  <c r="Y113" i="1"/>
  <c r="X113" i="1"/>
  <c r="W113" i="1"/>
  <c r="C113" i="1"/>
  <c r="Z112" i="1"/>
  <c r="Z114" i="1" s="1"/>
  <c r="Y112" i="1"/>
  <c r="X112" i="1"/>
  <c r="X114" i="1" s="1"/>
  <c r="W112" i="1"/>
  <c r="W114" i="1" s="1"/>
  <c r="C112" i="1"/>
  <c r="Z110" i="1"/>
  <c r="Y110" i="1"/>
  <c r="X110" i="1"/>
  <c r="W110" i="1"/>
  <c r="C110" i="1"/>
  <c r="Z109" i="1"/>
  <c r="Y109" i="1"/>
  <c r="X109" i="1"/>
  <c r="W109" i="1"/>
  <c r="C109" i="1"/>
  <c r="Z108" i="1"/>
  <c r="Y108" i="1"/>
  <c r="X108" i="1"/>
  <c r="W108" i="1"/>
  <c r="C108" i="1"/>
  <c r="Z107" i="1"/>
  <c r="Y107" i="1"/>
  <c r="X107" i="1"/>
  <c r="W107" i="1"/>
  <c r="C107" i="1"/>
  <c r="Z106" i="1"/>
  <c r="Y106" i="1"/>
  <c r="X106" i="1"/>
  <c r="W106" i="1"/>
  <c r="C106" i="1"/>
  <c r="Z105" i="1"/>
  <c r="Y105" i="1"/>
  <c r="X105" i="1"/>
  <c r="W105" i="1"/>
  <c r="C105" i="1"/>
  <c r="P103" i="1"/>
  <c r="O103" i="1"/>
  <c r="N103" i="1"/>
  <c r="M103" i="1"/>
  <c r="L103" i="1"/>
  <c r="L4" i="1" s="1"/>
  <c r="L11" i="1" s="1"/>
  <c r="K103" i="1"/>
  <c r="J103" i="1"/>
  <c r="I103" i="1"/>
  <c r="H103" i="1"/>
  <c r="G103" i="1"/>
  <c r="F103" i="1"/>
  <c r="E103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Z101" i="1"/>
  <c r="Y101" i="1"/>
  <c r="X101" i="1"/>
  <c r="W101" i="1"/>
  <c r="C101" i="1"/>
  <c r="Z100" i="1"/>
  <c r="Z102" i="1" s="1"/>
  <c r="Y100" i="1"/>
  <c r="Y102" i="1" s="1"/>
  <c r="X100" i="1"/>
  <c r="X102" i="1" s="1"/>
  <c r="W100" i="1"/>
  <c r="W102" i="1" s="1"/>
  <c r="C100" i="1"/>
  <c r="C102" i="1" s="1"/>
  <c r="P99" i="1"/>
  <c r="O99" i="1"/>
  <c r="N99" i="1"/>
  <c r="M99" i="1"/>
  <c r="L99" i="1"/>
  <c r="K99" i="1"/>
  <c r="J99" i="1"/>
  <c r="I99" i="1"/>
  <c r="H99" i="1"/>
  <c r="G99" i="1"/>
  <c r="F99" i="1"/>
  <c r="E99" i="1"/>
  <c r="Z98" i="1"/>
  <c r="Z103" i="1" s="1"/>
  <c r="Y98" i="1"/>
  <c r="X98" i="1"/>
  <c r="W98" i="1"/>
  <c r="C98" i="1"/>
  <c r="C103" i="1" s="1"/>
  <c r="Z97" i="1"/>
  <c r="Z99" i="1" s="1"/>
  <c r="Y97" i="1"/>
  <c r="Y99" i="1" s="1"/>
  <c r="X97" i="1"/>
  <c r="X99" i="1" s="1"/>
  <c r="W97" i="1"/>
  <c r="W99" i="1" s="1"/>
  <c r="C97" i="1"/>
  <c r="C99" i="1" s="1"/>
  <c r="Z96" i="1"/>
  <c r="Y96" i="1"/>
  <c r="X96" i="1"/>
  <c r="W96" i="1"/>
  <c r="C96" i="1"/>
  <c r="Z94" i="1"/>
  <c r="Y94" i="1"/>
  <c r="X94" i="1"/>
  <c r="W94" i="1"/>
  <c r="C94" i="1"/>
  <c r="Z93" i="1"/>
  <c r="Y93" i="1"/>
  <c r="X93" i="1"/>
  <c r="W93" i="1"/>
  <c r="C93" i="1"/>
  <c r="Z92" i="1"/>
  <c r="Y92" i="1"/>
  <c r="X92" i="1"/>
  <c r="W92" i="1"/>
  <c r="C92" i="1"/>
  <c r="Z91" i="1"/>
  <c r="Y91" i="1"/>
  <c r="X91" i="1"/>
  <c r="W91" i="1"/>
  <c r="C91" i="1"/>
  <c r="Z90" i="1"/>
  <c r="Y90" i="1"/>
  <c r="X90" i="1"/>
  <c r="W90" i="1"/>
  <c r="C90" i="1"/>
  <c r="Z88" i="1"/>
  <c r="Y88" i="1"/>
  <c r="X88" i="1"/>
  <c r="W88" i="1"/>
  <c r="C88" i="1"/>
  <c r="Z87" i="1"/>
  <c r="Y87" i="1"/>
  <c r="X87" i="1"/>
  <c r="W87" i="1"/>
  <c r="C87" i="1"/>
  <c r="Z86" i="1"/>
  <c r="Y86" i="1"/>
  <c r="X86" i="1"/>
  <c r="W86" i="1"/>
  <c r="C86" i="1"/>
  <c r="Z85" i="1"/>
  <c r="Y85" i="1"/>
  <c r="X85" i="1"/>
  <c r="W85" i="1"/>
  <c r="C85" i="1"/>
  <c r="Z83" i="1"/>
  <c r="Y83" i="1"/>
  <c r="X83" i="1"/>
  <c r="W83" i="1"/>
  <c r="C83" i="1"/>
  <c r="Z81" i="1"/>
  <c r="Y81" i="1"/>
  <c r="X81" i="1"/>
  <c r="W81" i="1"/>
  <c r="C81" i="1"/>
  <c r="P79" i="1"/>
  <c r="O79" i="1"/>
  <c r="N79" i="1"/>
  <c r="Z79" i="1" s="1"/>
  <c r="M79" i="1"/>
  <c r="M31" i="1" s="1"/>
  <c r="L79" i="1"/>
  <c r="K79" i="1"/>
  <c r="Y79" i="1" s="1"/>
  <c r="J79" i="1"/>
  <c r="J31" i="1" s="1"/>
  <c r="I79" i="1"/>
  <c r="I31" i="1" s="1"/>
  <c r="H79" i="1"/>
  <c r="G79" i="1"/>
  <c r="F79" i="1"/>
  <c r="E79" i="1"/>
  <c r="W79" i="1" s="1"/>
  <c r="Z78" i="1"/>
  <c r="Y78" i="1"/>
  <c r="X78" i="1"/>
  <c r="W78" i="1"/>
  <c r="C78" i="1"/>
  <c r="Z77" i="1"/>
  <c r="Y77" i="1"/>
  <c r="X77" i="1"/>
  <c r="W77" i="1"/>
  <c r="C77" i="1"/>
  <c r="Z76" i="1"/>
  <c r="Y76" i="1"/>
  <c r="X76" i="1"/>
  <c r="W76" i="1"/>
  <c r="C76" i="1"/>
  <c r="Z75" i="1"/>
  <c r="Y75" i="1"/>
  <c r="X75" i="1"/>
  <c r="W75" i="1"/>
  <c r="C75" i="1"/>
  <c r="Z74" i="1"/>
  <c r="Y74" i="1"/>
  <c r="X74" i="1"/>
  <c r="W74" i="1"/>
  <c r="C74" i="1"/>
  <c r="Z73" i="1"/>
  <c r="Y73" i="1"/>
  <c r="X73" i="1"/>
  <c r="W73" i="1"/>
  <c r="C73" i="1"/>
  <c r="C70" i="1"/>
  <c r="Z69" i="1"/>
  <c r="Y69" i="1"/>
  <c r="X69" i="1"/>
  <c r="W69" i="1"/>
  <c r="C69" i="1"/>
  <c r="P68" i="1"/>
  <c r="O68" i="1"/>
  <c r="N68" i="1"/>
  <c r="Z68" i="1" s="1"/>
  <c r="M68" i="1"/>
  <c r="L68" i="1"/>
  <c r="K68" i="1"/>
  <c r="Y68" i="1" s="1"/>
  <c r="J68" i="1"/>
  <c r="I68" i="1"/>
  <c r="I26" i="1" s="1"/>
  <c r="I25" i="1" s="1"/>
  <c r="I8" i="1" s="1"/>
  <c r="I22" i="1" s="1"/>
  <c r="H68" i="1"/>
  <c r="G68" i="1"/>
  <c r="F68" i="1"/>
  <c r="E68" i="1"/>
  <c r="W68" i="1" s="1"/>
  <c r="P67" i="1"/>
  <c r="P72" i="1" s="1"/>
  <c r="O67" i="1"/>
  <c r="O72" i="1" s="1"/>
  <c r="N67" i="1"/>
  <c r="Z67" i="1" s="1"/>
  <c r="M67" i="1"/>
  <c r="M72" i="1" s="1"/>
  <c r="L67" i="1"/>
  <c r="L72" i="1" s="1"/>
  <c r="K67" i="1"/>
  <c r="J67" i="1"/>
  <c r="J72" i="1" s="1"/>
  <c r="I67" i="1"/>
  <c r="I72" i="1" s="1"/>
  <c r="H67" i="1"/>
  <c r="H72" i="1" s="1"/>
  <c r="G67" i="1"/>
  <c r="F67" i="1"/>
  <c r="F72" i="1" s="1"/>
  <c r="E67" i="1"/>
  <c r="E72" i="1" s="1"/>
  <c r="P66" i="1"/>
  <c r="P71" i="1" s="1"/>
  <c r="O66" i="1"/>
  <c r="O71" i="1" s="1"/>
  <c r="N66" i="1"/>
  <c r="N71" i="1" s="1"/>
  <c r="M66" i="1"/>
  <c r="M71" i="1" s="1"/>
  <c r="L66" i="1"/>
  <c r="L71" i="1" s="1"/>
  <c r="K66" i="1"/>
  <c r="Y66" i="1" s="1"/>
  <c r="Y71" i="1" s="1"/>
  <c r="J66" i="1"/>
  <c r="J71" i="1" s="1"/>
  <c r="I66" i="1"/>
  <c r="I71" i="1" s="1"/>
  <c r="H66" i="1"/>
  <c r="H71" i="1" s="1"/>
  <c r="G66" i="1"/>
  <c r="G71" i="1" s="1"/>
  <c r="F66" i="1"/>
  <c r="F71" i="1" s="1"/>
  <c r="E66" i="1"/>
  <c r="W66" i="1" s="1"/>
  <c r="W71" i="1" s="1"/>
  <c r="C63" i="1"/>
  <c r="Z62" i="1"/>
  <c r="Y62" i="1"/>
  <c r="X62" i="1"/>
  <c r="W62" i="1"/>
  <c r="C62" i="1"/>
  <c r="P61" i="1"/>
  <c r="O61" i="1"/>
  <c r="N61" i="1"/>
  <c r="M61" i="1"/>
  <c r="M26" i="1" s="1"/>
  <c r="M25" i="1" s="1"/>
  <c r="M8" i="1" s="1"/>
  <c r="M22" i="1" s="1"/>
  <c r="L61" i="1"/>
  <c r="L26" i="1" s="1"/>
  <c r="L25" i="1" s="1"/>
  <c r="L8" i="1" s="1"/>
  <c r="L19" i="1" s="1"/>
  <c r="L24" i="1" s="1"/>
  <c r="K61" i="1"/>
  <c r="Y61" i="1" s="1"/>
  <c r="J61" i="1"/>
  <c r="I61" i="1"/>
  <c r="H61" i="1"/>
  <c r="X61" i="1" s="1"/>
  <c r="G61" i="1"/>
  <c r="F61" i="1"/>
  <c r="E61" i="1"/>
  <c r="W61" i="1" s="1"/>
  <c r="P60" i="1"/>
  <c r="P65" i="1" s="1"/>
  <c r="O60" i="1"/>
  <c r="O65" i="1" s="1"/>
  <c r="N60" i="1"/>
  <c r="N65" i="1" s="1"/>
  <c r="M60" i="1"/>
  <c r="M65" i="1" s="1"/>
  <c r="L60" i="1"/>
  <c r="L65" i="1" s="1"/>
  <c r="K60" i="1"/>
  <c r="K65" i="1" s="1"/>
  <c r="J60" i="1"/>
  <c r="J65" i="1" s="1"/>
  <c r="I60" i="1"/>
  <c r="I65" i="1" s="1"/>
  <c r="H60" i="1"/>
  <c r="X60" i="1" s="1"/>
  <c r="G60" i="1"/>
  <c r="G65" i="1" s="1"/>
  <c r="F60" i="1"/>
  <c r="F65" i="1" s="1"/>
  <c r="E60" i="1"/>
  <c r="W60" i="1" s="1"/>
  <c r="P59" i="1"/>
  <c r="P64" i="1" s="1"/>
  <c r="O59" i="1"/>
  <c r="O64" i="1" s="1"/>
  <c r="N59" i="1"/>
  <c r="N64" i="1" s="1"/>
  <c r="M59" i="1"/>
  <c r="M64" i="1" s="1"/>
  <c r="L59" i="1"/>
  <c r="L64" i="1" s="1"/>
  <c r="K59" i="1"/>
  <c r="J59" i="1"/>
  <c r="I59" i="1"/>
  <c r="I64" i="1" s="1"/>
  <c r="H59" i="1"/>
  <c r="H64" i="1" s="1"/>
  <c r="G59" i="1"/>
  <c r="G64" i="1" s="1"/>
  <c r="F59" i="1"/>
  <c r="E59" i="1"/>
  <c r="W59" i="1" s="1"/>
  <c r="W64" i="1" s="1"/>
  <c r="C56" i="1"/>
  <c r="Z55" i="1"/>
  <c r="Y55" i="1"/>
  <c r="X55" i="1"/>
  <c r="W55" i="1"/>
  <c r="C55" i="1"/>
  <c r="P54" i="1"/>
  <c r="O54" i="1"/>
  <c r="N54" i="1"/>
  <c r="Z54" i="1" s="1"/>
  <c r="M54" i="1"/>
  <c r="L54" i="1"/>
  <c r="K54" i="1"/>
  <c r="J54" i="1"/>
  <c r="J26" i="1" s="1"/>
  <c r="I54" i="1"/>
  <c r="H54" i="1"/>
  <c r="X54" i="1" s="1"/>
  <c r="G54" i="1"/>
  <c r="F54" i="1"/>
  <c r="F26" i="1" s="1"/>
  <c r="F25" i="1" s="1"/>
  <c r="F8" i="1" s="1"/>
  <c r="F19" i="1" s="1"/>
  <c r="F24" i="1" s="1"/>
  <c r="E54" i="1"/>
  <c r="P53" i="1"/>
  <c r="O53" i="1"/>
  <c r="N53" i="1"/>
  <c r="N4" i="1" s="1"/>
  <c r="N82" i="1" s="1"/>
  <c r="M53" i="1"/>
  <c r="L53" i="1"/>
  <c r="L89" i="1" s="1"/>
  <c r="K53" i="1"/>
  <c r="K89" i="1" s="1"/>
  <c r="J53" i="1"/>
  <c r="J95" i="1" s="1"/>
  <c r="I53" i="1"/>
  <c r="H53" i="1"/>
  <c r="G53" i="1"/>
  <c r="F53" i="1"/>
  <c r="F4" i="1" s="1"/>
  <c r="F82" i="1" s="1"/>
  <c r="E53" i="1"/>
  <c r="P52" i="1"/>
  <c r="P57" i="1" s="1"/>
  <c r="O52" i="1"/>
  <c r="O57" i="1" s="1"/>
  <c r="N52" i="1"/>
  <c r="N57" i="1" s="1"/>
  <c r="M52" i="1"/>
  <c r="M57" i="1" s="1"/>
  <c r="L52" i="1"/>
  <c r="L57" i="1" s="1"/>
  <c r="K52" i="1"/>
  <c r="J52" i="1"/>
  <c r="J57" i="1" s="1"/>
  <c r="I52" i="1"/>
  <c r="I57" i="1" s="1"/>
  <c r="H52" i="1"/>
  <c r="H57" i="1" s="1"/>
  <c r="G52" i="1"/>
  <c r="G57" i="1" s="1"/>
  <c r="F52" i="1"/>
  <c r="F57" i="1" s="1"/>
  <c r="E52" i="1"/>
  <c r="C52" i="1" s="1"/>
  <c r="C57" i="1" s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Z50" i="1"/>
  <c r="Y50" i="1"/>
  <c r="X50" i="1"/>
  <c r="W50" i="1"/>
  <c r="Z49" i="1"/>
  <c r="Y49" i="1"/>
  <c r="X49" i="1"/>
  <c r="X48" i="1" s="1"/>
  <c r="W49" i="1"/>
  <c r="W48" i="1" s="1"/>
  <c r="Y48" i="1"/>
  <c r="P48" i="1"/>
  <c r="O48" i="1"/>
  <c r="N48" i="1"/>
  <c r="M48" i="1"/>
  <c r="L48" i="1"/>
  <c r="K48" i="1"/>
  <c r="J48" i="1"/>
  <c r="I48" i="1"/>
  <c r="H48" i="1"/>
  <c r="G48" i="1"/>
  <c r="F48" i="1"/>
  <c r="E48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Z46" i="1"/>
  <c r="Z51" i="1" s="1"/>
  <c r="Y46" i="1"/>
  <c r="Y51" i="1" s="1"/>
  <c r="X46" i="1"/>
  <c r="X51" i="1" s="1"/>
  <c r="W46" i="1"/>
  <c r="W51" i="1" s="1"/>
  <c r="Z45" i="1"/>
  <c r="Z47" i="1" s="1"/>
  <c r="Y45" i="1"/>
  <c r="Y47" i="1" s="1"/>
  <c r="X45" i="1"/>
  <c r="X47" i="1" s="1"/>
  <c r="W45" i="1"/>
  <c r="W47" i="1" s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Z43" i="1"/>
  <c r="Z44" i="1" s="1"/>
  <c r="Y43" i="1"/>
  <c r="Y44" i="1" s="1"/>
  <c r="X43" i="1"/>
  <c r="X44" i="1" s="1"/>
  <c r="W43" i="1"/>
  <c r="W44" i="1" s="1"/>
  <c r="W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Z41" i="1"/>
  <c r="Z42" i="1" s="1"/>
  <c r="Y41" i="1"/>
  <c r="Y42" i="1" s="1"/>
  <c r="X41" i="1"/>
  <c r="X42" i="1" s="1"/>
  <c r="W41" i="1"/>
  <c r="Z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Z39" i="1"/>
  <c r="Y39" i="1"/>
  <c r="Y40" i="1" s="1"/>
  <c r="X39" i="1"/>
  <c r="X40" i="1" s="1"/>
  <c r="W39" i="1"/>
  <c r="W40" i="1" s="1"/>
  <c r="Z38" i="1"/>
  <c r="Y38" i="1"/>
  <c r="X38" i="1"/>
  <c r="W38" i="1"/>
  <c r="P37" i="1"/>
  <c r="O37" i="1"/>
  <c r="N37" i="1"/>
  <c r="M37" i="1"/>
  <c r="L37" i="1"/>
  <c r="K37" i="1"/>
  <c r="J37" i="1"/>
  <c r="I37" i="1"/>
  <c r="H37" i="1"/>
  <c r="G37" i="1"/>
  <c r="F37" i="1"/>
  <c r="E37" i="1"/>
  <c r="Z36" i="1"/>
  <c r="Z37" i="1" s="1"/>
  <c r="Y36" i="1"/>
  <c r="Y37" i="1" s="1"/>
  <c r="X36" i="1"/>
  <c r="X37" i="1" s="1"/>
  <c r="W36" i="1"/>
  <c r="W37" i="1" s="1"/>
  <c r="C36" i="1"/>
  <c r="C37" i="1" s="1"/>
  <c r="P35" i="1"/>
  <c r="O35" i="1"/>
  <c r="N35" i="1"/>
  <c r="M35" i="1"/>
  <c r="L35" i="1"/>
  <c r="K35" i="1"/>
  <c r="J35" i="1"/>
  <c r="I35" i="1"/>
  <c r="H35" i="1"/>
  <c r="G35" i="1"/>
  <c r="F35" i="1"/>
  <c r="E35" i="1"/>
  <c r="P34" i="1"/>
  <c r="O34" i="1"/>
  <c r="N34" i="1"/>
  <c r="M34" i="1"/>
  <c r="L34" i="1"/>
  <c r="K34" i="1"/>
  <c r="J34" i="1"/>
  <c r="I34" i="1"/>
  <c r="H34" i="1"/>
  <c r="G34" i="1"/>
  <c r="F34" i="1"/>
  <c r="E34" i="1"/>
  <c r="P33" i="1"/>
  <c r="O33" i="1"/>
  <c r="N33" i="1"/>
  <c r="M33" i="1"/>
  <c r="L33" i="1"/>
  <c r="K33" i="1"/>
  <c r="J33" i="1"/>
  <c r="I33" i="1"/>
  <c r="H33" i="1"/>
  <c r="G33" i="1"/>
  <c r="F33" i="1"/>
  <c r="E33" i="1"/>
  <c r="Z32" i="1"/>
  <c r="Z34" i="1" s="1"/>
  <c r="Y32" i="1"/>
  <c r="Y35" i="1" s="1"/>
  <c r="X32" i="1"/>
  <c r="X35" i="1" s="1"/>
  <c r="W32" i="1"/>
  <c r="W33" i="1" s="1"/>
  <c r="C32" i="1"/>
  <c r="D43" i="1" s="1"/>
  <c r="P31" i="1"/>
  <c r="O31" i="1"/>
  <c r="N31" i="1"/>
  <c r="L31" i="1"/>
  <c r="H31" i="1"/>
  <c r="G31" i="1"/>
  <c r="F31" i="1"/>
  <c r="Z30" i="1"/>
  <c r="Y30" i="1"/>
  <c r="X30" i="1"/>
  <c r="W30" i="1"/>
  <c r="C30" i="1"/>
  <c r="Z29" i="1"/>
  <c r="Y29" i="1"/>
  <c r="X29" i="1"/>
  <c r="W29" i="1"/>
  <c r="C29" i="1"/>
  <c r="Z28" i="1"/>
  <c r="Y28" i="1"/>
  <c r="X28" i="1"/>
  <c r="W28" i="1"/>
  <c r="C28" i="1"/>
  <c r="Z27" i="1"/>
  <c r="Y27" i="1"/>
  <c r="X27" i="1"/>
  <c r="W27" i="1"/>
  <c r="C27" i="1"/>
  <c r="P26" i="1"/>
  <c r="P25" i="1" s="1"/>
  <c r="P8" i="1" s="1"/>
  <c r="P19" i="1" s="1"/>
  <c r="P24" i="1" s="1"/>
  <c r="O26" i="1"/>
  <c r="O25" i="1" s="1"/>
  <c r="O8" i="1" s="1"/>
  <c r="O19" i="1" s="1"/>
  <c r="O24" i="1" s="1"/>
  <c r="H26" i="1"/>
  <c r="G26" i="1"/>
  <c r="G25" i="1" s="1"/>
  <c r="G8" i="1" s="1"/>
  <c r="G19" i="1" s="1"/>
  <c r="G24" i="1" s="1"/>
  <c r="P13" i="1"/>
  <c r="P21" i="1" s="1"/>
  <c r="O13" i="1"/>
  <c r="O21" i="1" s="1"/>
  <c r="N13" i="1"/>
  <c r="N21" i="1" s="1"/>
  <c r="M13" i="1"/>
  <c r="M21" i="1" s="1"/>
  <c r="L13" i="1"/>
  <c r="L21" i="1" s="1"/>
  <c r="K13" i="1"/>
  <c r="K21" i="1" s="1"/>
  <c r="J13" i="1"/>
  <c r="J21" i="1" s="1"/>
  <c r="I13" i="1"/>
  <c r="H13" i="1"/>
  <c r="H21" i="1" s="1"/>
  <c r="G13" i="1"/>
  <c r="G21" i="1" s="1"/>
  <c r="F13" i="1"/>
  <c r="F21" i="1" s="1"/>
  <c r="E13" i="1"/>
  <c r="E21" i="1" s="1"/>
  <c r="Z12" i="1"/>
  <c r="Y12" i="1"/>
  <c r="X12" i="1"/>
  <c r="W12" i="1"/>
  <c r="C12" i="1"/>
  <c r="Z7" i="1"/>
  <c r="Y7" i="1"/>
  <c r="X7" i="1"/>
  <c r="W7" i="1"/>
  <c r="P6" i="1"/>
  <c r="Z6" i="1" s="1"/>
  <c r="O6" i="1"/>
  <c r="N6" i="1"/>
  <c r="M6" i="1"/>
  <c r="L6" i="1"/>
  <c r="K6" i="1"/>
  <c r="Y6" i="1" s="1"/>
  <c r="J6" i="1"/>
  <c r="I6" i="1"/>
  <c r="H6" i="1"/>
  <c r="G6" i="1"/>
  <c r="F6" i="1"/>
  <c r="E6" i="1"/>
  <c r="W6" i="1" s="1"/>
  <c r="Z5" i="1"/>
  <c r="Y5" i="1"/>
  <c r="X5" i="1"/>
  <c r="W5" i="1"/>
  <c r="C5" i="1"/>
  <c r="K4" i="1"/>
  <c r="K82" i="1" s="1"/>
  <c r="Z3" i="1"/>
  <c r="Y3" i="1"/>
  <c r="X3" i="1"/>
  <c r="W3" i="1"/>
  <c r="C3" i="1"/>
  <c r="M2" i="1"/>
  <c r="M80" i="1" s="1"/>
  <c r="L2" i="1"/>
  <c r="L15" i="1" s="1"/>
  <c r="E2" i="1"/>
  <c r="E80" i="1" s="1"/>
  <c r="E21" i="5"/>
  <c r="C54" i="3"/>
  <c r="C39" i="2"/>
  <c r="E18" i="6"/>
  <c r="C39" i="1"/>
  <c r="C7" i="1"/>
  <c r="E19" i="5"/>
  <c r="E18" i="4"/>
  <c r="C62" i="3"/>
  <c r="C48" i="1"/>
  <c r="E20" i="4"/>
  <c r="C47" i="3"/>
  <c r="E15" i="6"/>
  <c r="E21" i="6"/>
  <c r="E14" i="4"/>
  <c r="E14" i="6"/>
  <c r="E13" i="6"/>
  <c r="E12" i="5"/>
  <c r="E17" i="5"/>
  <c r="C45" i="2"/>
  <c r="C55" i="3"/>
  <c r="C48" i="3"/>
  <c r="E15" i="4"/>
  <c r="E17" i="6"/>
  <c r="E17" i="4"/>
  <c r="C40" i="3"/>
  <c r="E20" i="6"/>
  <c r="C57" i="3"/>
  <c r="C61" i="3"/>
  <c r="C46" i="2"/>
  <c r="E23" i="6"/>
  <c r="C48" i="2"/>
  <c r="C45" i="1"/>
  <c r="C45" i="3"/>
  <c r="E14" i="5"/>
  <c r="C39" i="3"/>
  <c r="E16" i="6"/>
  <c r="C56" i="3"/>
  <c r="C43" i="1"/>
  <c r="C51" i="3"/>
  <c r="E20" i="5"/>
  <c r="C52" i="3"/>
  <c r="E12" i="4"/>
  <c r="C7" i="2"/>
  <c r="E16" i="5"/>
  <c r="C53" i="3"/>
  <c r="C38" i="2"/>
  <c r="E16" i="4"/>
  <c r="E13" i="5"/>
  <c r="C42" i="3"/>
  <c r="C50" i="3"/>
  <c r="E15" i="5"/>
  <c r="E19" i="6"/>
  <c r="C46" i="1"/>
  <c r="E18" i="5"/>
  <c r="E13" i="4"/>
  <c r="C38" i="1"/>
  <c r="C60" i="3"/>
  <c r="E19" i="4"/>
  <c r="Z23" i="3" l="1"/>
  <c r="X31" i="1"/>
  <c r="Z25" i="2"/>
  <c r="N8" i="2"/>
  <c r="N19" i="2" s="1"/>
  <c r="J25" i="1"/>
  <c r="J8" i="1" s="1"/>
  <c r="J22" i="1" s="1"/>
  <c r="X26" i="1"/>
  <c r="C61" i="1"/>
  <c r="C117" i="2"/>
  <c r="Z118" i="2"/>
  <c r="W29" i="3"/>
  <c r="C29" i="3"/>
  <c r="J23" i="3"/>
  <c r="Z43" i="4"/>
  <c r="L137" i="4"/>
  <c r="L12" i="4"/>
  <c r="L34" i="4" s="1"/>
  <c r="AA5" i="5"/>
  <c r="E5" i="5"/>
  <c r="F139" i="6"/>
  <c r="F142" i="6" s="1"/>
  <c r="E55" i="6"/>
  <c r="N142" i="6"/>
  <c r="N12" i="6"/>
  <c r="N38" i="6" s="1"/>
  <c r="N55" i="6"/>
  <c r="J196" i="6"/>
  <c r="J12" i="6"/>
  <c r="J38" i="6" s="1"/>
  <c r="R196" i="6"/>
  <c r="R12" i="6"/>
  <c r="R38" i="6" s="1"/>
  <c r="E143" i="4"/>
  <c r="E53" i="4"/>
  <c r="X13" i="1"/>
  <c r="N2" i="1"/>
  <c r="N17" i="1" s="1"/>
  <c r="J119" i="2"/>
  <c r="F60" i="4"/>
  <c r="F45" i="4"/>
  <c r="N60" i="4"/>
  <c r="N45" i="4"/>
  <c r="AA45" i="4"/>
  <c r="N12" i="4"/>
  <c r="N37" i="4" s="1"/>
  <c r="E72" i="4"/>
  <c r="E43" i="4"/>
  <c r="G2" i="1"/>
  <c r="G16" i="1" s="1"/>
  <c r="O2" i="1"/>
  <c r="O16" i="1" s="1"/>
  <c r="C6" i="1"/>
  <c r="E104" i="1"/>
  <c r="M104" i="1"/>
  <c r="Z61" i="1"/>
  <c r="X103" i="1"/>
  <c r="H4" i="2"/>
  <c r="H97" i="2" s="1"/>
  <c r="P4" i="2"/>
  <c r="P97" i="2" s="1"/>
  <c r="Z6" i="2"/>
  <c r="Z58" i="2"/>
  <c r="K110" i="2"/>
  <c r="W71" i="2"/>
  <c r="W76" i="2" s="1"/>
  <c r="X72" i="2"/>
  <c r="W78" i="2"/>
  <c r="W83" i="2" s="1"/>
  <c r="X94" i="2"/>
  <c r="Z94" i="2"/>
  <c r="W114" i="2"/>
  <c r="I5" i="3"/>
  <c r="I77" i="3" s="1"/>
  <c r="C25" i="3"/>
  <c r="W26" i="3"/>
  <c r="Y96" i="3"/>
  <c r="Y98" i="3"/>
  <c r="K75" i="3"/>
  <c r="C126" i="3"/>
  <c r="C227" i="3"/>
  <c r="Y226" i="3"/>
  <c r="X246" i="3"/>
  <c r="X30" i="3"/>
  <c r="G2" i="4"/>
  <c r="H36" i="4" s="1"/>
  <c r="M4" i="4"/>
  <c r="AA4" i="4" s="1"/>
  <c r="AB43" i="4"/>
  <c r="L55" i="4"/>
  <c r="E193" i="4"/>
  <c r="E62" i="5"/>
  <c r="J4" i="5"/>
  <c r="AB45" i="6"/>
  <c r="AB90" i="6"/>
  <c r="Y184" i="6"/>
  <c r="G6" i="6"/>
  <c r="Y6" i="6" s="1"/>
  <c r="E184" i="6"/>
  <c r="F2" i="1"/>
  <c r="F17" i="1" s="1"/>
  <c r="I4" i="2"/>
  <c r="I20" i="2" s="1"/>
  <c r="C13" i="2"/>
  <c r="X48" i="2"/>
  <c r="Z52" i="2"/>
  <c r="L104" i="2"/>
  <c r="Z65" i="2"/>
  <c r="X3" i="3"/>
  <c r="W90" i="3"/>
  <c r="C90" i="3"/>
  <c r="D90" i="3" s="1"/>
  <c r="E50" i="3"/>
  <c r="M59" i="3"/>
  <c r="M10" i="3"/>
  <c r="P23" i="3"/>
  <c r="F43" i="4"/>
  <c r="H60" i="4"/>
  <c r="H12" i="4"/>
  <c r="H34" i="4" s="1"/>
  <c r="P60" i="4"/>
  <c r="AB45" i="4"/>
  <c r="P12" i="4"/>
  <c r="AB37" i="4" s="1"/>
  <c r="K62" i="4"/>
  <c r="K2" i="4"/>
  <c r="L36" i="4" s="1"/>
  <c r="E59" i="4"/>
  <c r="AA59" i="4"/>
  <c r="M3" i="4"/>
  <c r="AA3" i="4" s="1"/>
  <c r="Y61" i="4"/>
  <c r="G4" i="4"/>
  <c r="Y72" i="4"/>
  <c r="Y43" i="4"/>
  <c r="AB193" i="4"/>
  <c r="P3" i="4"/>
  <c r="AB3" i="4" s="1"/>
  <c r="Z159" i="5"/>
  <c r="L6" i="5"/>
  <c r="Q170" i="5"/>
  <c r="Q2" i="5"/>
  <c r="R37" i="5" s="1"/>
  <c r="Z167" i="5"/>
  <c r="L3" i="5"/>
  <c r="Y81" i="3"/>
  <c r="Y86" i="3" s="1"/>
  <c r="K2" i="3"/>
  <c r="K15" i="3" s="1"/>
  <c r="C65" i="2"/>
  <c r="C59" i="1"/>
  <c r="C64" i="1" s="1"/>
  <c r="K31" i="1"/>
  <c r="Y31" i="1" s="1"/>
  <c r="Z48" i="1"/>
  <c r="F95" i="1"/>
  <c r="Y103" i="1"/>
  <c r="I2" i="1"/>
  <c r="I80" i="1" s="1"/>
  <c r="H4" i="1"/>
  <c r="H11" i="1" s="1"/>
  <c r="P4" i="1"/>
  <c r="P11" i="1" s="1"/>
  <c r="Y52" i="1"/>
  <c r="Y57" i="1" s="1"/>
  <c r="C53" i="1"/>
  <c r="O89" i="1"/>
  <c r="Y54" i="1"/>
  <c r="J4" i="2"/>
  <c r="J11" i="2" s="1"/>
  <c r="X31" i="2"/>
  <c r="X117" i="2"/>
  <c r="C118" i="2"/>
  <c r="X25" i="3"/>
  <c r="G88" i="3"/>
  <c r="C87" i="3"/>
  <c r="C88" i="3" s="1"/>
  <c r="F59" i="3"/>
  <c r="F10" i="3"/>
  <c r="N59" i="3"/>
  <c r="N10" i="3"/>
  <c r="W96" i="3"/>
  <c r="C96" i="3"/>
  <c r="W98" i="3"/>
  <c r="E75" i="3"/>
  <c r="C75" i="3" s="1"/>
  <c r="X28" i="3"/>
  <c r="Y31" i="3"/>
  <c r="I2" i="4"/>
  <c r="I8" i="4" s="1"/>
  <c r="I3" i="4"/>
  <c r="E3" i="4" s="1"/>
  <c r="Y35" i="4"/>
  <c r="Y158" i="4"/>
  <c r="E158" i="4"/>
  <c r="N196" i="4"/>
  <c r="AA196" i="4" s="1"/>
  <c r="N2" i="4"/>
  <c r="N8" i="4" s="1"/>
  <c r="K61" i="5"/>
  <c r="K12" i="5"/>
  <c r="K35" i="5" s="1"/>
  <c r="K47" i="5"/>
  <c r="Z46" i="5"/>
  <c r="K46" i="5"/>
  <c r="N63" i="5"/>
  <c r="AA63" i="5" s="1"/>
  <c r="N2" i="5"/>
  <c r="O37" i="5" s="1"/>
  <c r="F23" i="3"/>
  <c r="E4" i="1"/>
  <c r="E82" i="1" s="1"/>
  <c r="Z79" i="2"/>
  <c r="P2" i="1"/>
  <c r="P15" i="1" s="1"/>
  <c r="J2" i="1"/>
  <c r="J17" i="1" s="1"/>
  <c r="I4" i="1"/>
  <c r="I82" i="1" s="1"/>
  <c r="E26" i="1"/>
  <c r="E31" i="1"/>
  <c r="H89" i="1"/>
  <c r="P89" i="1"/>
  <c r="X59" i="1"/>
  <c r="X64" i="1" s="1"/>
  <c r="Y67" i="1"/>
  <c r="L2" i="2"/>
  <c r="L17" i="2" s="1"/>
  <c r="K4" i="2"/>
  <c r="K97" i="2" s="1"/>
  <c r="Y31" i="2"/>
  <c r="Z33" i="2"/>
  <c r="F119" i="2"/>
  <c r="N119" i="2"/>
  <c r="Y72" i="2"/>
  <c r="Y94" i="2"/>
  <c r="X114" i="2"/>
  <c r="Z114" i="2"/>
  <c r="W118" i="2"/>
  <c r="W34" i="3"/>
  <c r="I86" i="3"/>
  <c r="I2" i="3"/>
  <c r="I17" i="3" s="1"/>
  <c r="M8" i="3"/>
  <c r="M19" i="3" s="1"/>
  <c r="M21" i="3" s="1"/>
  <c r="Z94" i="3"/>
  <c r="N3" i="3"/>
  <c r="Z3" i="3" s="1"/>
  <c r="H45" i="4"/>
  <c r="F46" i="4"/>
  <c r="N46" i="4"/>
  <c r="E222" i="4"/>
  <c r="G7" i="4"/>
  <c r="C63" i="2"/>
  <c r="C68" i="2" s="1"/>
  <c r="M4" i="1"/>
  <c r="M82" i="1" s="1"/>
  <c r="C67" i="1"/>
  <c r="C72" i="1" s="1"/>
  <c r="W103" i="1"/>
  <c r="X26" i="2"/>
  <c r="Q8" i="4"/>
  <c r="H2" i="1"/>
  <c r="H15" i="1" s="1"/>
  <c r="G4" i="1"/>
  <c r="G82" i="1" s="1"/>
  <c r="O4" i="1"/>
  <c r="O82" i="1" s="1"/>
  <c r="H25" i="1"/>
  <c r="K26" i="1"/>
  <c r="N95" i="1"/>
  <c r="K2" i="1"/>
  <c r="K16" i="1" s="1"/>
  <c r="J4" i="1"/>
  <c r="J82" i="1" s="1"/>
  <c r="X6" i="1"/>
  <c r="N26" i="1"/>
  <c r="Z31" i="1"/>
  <c r="C33" i="1"/>
  <c r="W52" i="1"/>
  <c r="W57" i="1" s="1"/>
  <c r="I104" i="1"/>
  <c r="W54" i="1"/>
  <c r="Y59" i="1"/>
  <c r="Y64" i="1" s="1"/>
  <c r="X68" i="1"/>
  <c r="X79" i="1"/>
  <c r="E2" i="2"/>
  <c r="E16" i="2" s="1"/>
  <c r="M2" i="2"/>
  <c r="M16" i="2" s="1"/>
  <c r="L4" i="2"/>
  <c r="L97" i="2" s="1"/>
  <c r="Y6" i="2"/>
  <c r="E26" i="2"/>
  <c r="C31" i="2"/>
  <c r="C34" i="2"/>
  <c r="W48" i="2"/>
  <c r="Y52" i="2"/>
  <c r="C58" i="2"/>
  <c r="Y65" i="2"/>
  <c r="C72" i="2"/>
  <c r="D72" i="2" s="1"/>
  <c r="W77" i="2"/>
  <c r="W82" i="2" s="1"/>
  <c r="C79" i="2"/>
  <c r="C94" i="2"/>
  <c r="Y117" i="2"/>
  <c r="W6" i="3"/>
  <c r="E5" i="3"/>
  <c r="E77" i="3" s="1"/>
  <c r="C6" i="3"/>
  <c r="Y26" i="3"/>
  <c r="K23" i="3"/>
  <c r="X32" i="3"/>
  <c r="C146" i="3"/>
  <c r="G26" i="3"/>
  <c r="G23" i="3" s="1"/>
  <c r="Y167" i="3"/>
  <c r="Z29" i="3"/>
  <c r="E150" i="4"/>
  <c r="E54" i="4"/>
  <c r="E44" i="6"/>
  <c r="W24" i="3"/>
  <c r="M23" i="3"/>
  <c r="Y28" i="3"/>
  <c r="W31" i="3"/>
  <c r="F85" i="3"/>
  <c r="F8" i="3" s="1"/>
  <c r="N85" i="3"/>
  <c r="N8" i="3" s="1"/>
  <c r="N19" i="3" s="1"/>
  <c r="W84" i="3"/>
  <c r="X87" i="3"/>
  <c r="X88" i="3" s="1"/>
  <c r="Z92" i="3"/>
  <c r="W94" i="3"/>
  <c r="X97" i="3"/>
  <c r="Y100" i="3"/>
  <c r="C166" i="3"/>
  <c r="H8" i="4"/>
  <c r="P8" i="4"/>
  <c r="Y5" i="4"/>
  <c r="Z7" i="4"/>
  <c r="Z11" i="4"/>
  <c r="Y18" i="4"/>
  <c r="Y57" i="4"/>
  <c r="Z58" i="4"/>
  <c r="L133" i="4"/>
  <c r="Y86" i="4"/>
  <c r="Z146" i="4"/>
  <c r="Y6" i="5"/>
  <c r="E7" i="5"/>
  <c r="Z9" i="5"/>
  <c r="AB11" i="5"/>
  <c r="Y19" i="5"/>
  <c r="AB44" i="5"/>
  <c r="Z169" i="5"/>
  <c r="L4" i="5"/>
  <c r="Z4" i="5" s="1"/>
  <c r="E6" i="6"/>
  <c r="F6" i="6" s="1"/>
  <c r="AA90" i="6"/>
  <c r="AA45" i="6"/>
  <c r="Z133" i="6"/>
  <c r="G142" i="6"/>
  <c r="G55" i="6"/>
  <c r="O142" i="6"/>
  <c r="O55" i="6"/>
  <c r="E187" i="6"/>
  <c r="F187" i="6" s="1"/>
  <c r="K196" i="6"/>
  <c r="K12" i="6"/>
  <c r="K36" i="6" s="1"/>
  <c r="E204" i="6"/>
  <c r="F204" i="6" s="1"/>
  <c r="H225" i="6"/>
  <c r="P225" i="6"/>
  <c r="AB225" i="6" s="1"/>
  <c r="Y3" i="3"/>
  <c r="F5" i="3"/>
  <c r="N5" i="3"/>
  <c r="Z24" i="3"/>
  <c r="X27" i="3"/>
  <c r="W28" i="3"/>
  <c r="Y32" i="3"/>
  <c r="Y34" i="3"/>
  <c r="C74" i="3"/>
  <c r="C81" i="3"/>
  <c r="X82" i="3"/>
  <c r="X85" i="3" s="1"/>
  <c r="X90" i="3"/>
  <c r="X92" i="3"/>
  <c r="Y95" i="3"/>
  <c r="Z96" i="3"/>
  <c r="Z98" i="3"/>
  <c r="W100" i="3"/>
  <c r="C107" i="3"/>
  <c r="Y106" i="3"/>
  <c r="W126" i="3"/>
  <c r="Y147" i="3"/>
  <c r="W166" i="3"/>
  <c r="X187" i="3"/>
  <c r="W206" i="3"/>
  <c r="C206" i="3"/>
  <c r="D203" i="3" s="1"/>
  <c r="Y227" i="3"/>
  <c r="X247" i="3"/>
  <c r="J2" i="4"/>
  <c r="J8" i="4" s="1"/>
  <c r="R2" i="4"/>
  <c r="R8" i="4" s="1"/>
  <c r="Z3" i="4"/>
  <c r="E11" i="4"/>
  <c r="AA11" i="4"/>
  <c r="K45" i="4"/>
  <c r="Y45" i="4"/>
  <c r="AB61" i="4"/>
  <c r="N133" i="4"/>
  <c r="AA74" i="4"/>
  <c r="Y98" i="4"/>
  <c r="E98" i="4"/>
  <c r="E134" i="4"/>
  <c r="AA134" i="4"/>
  <c r="AA55" i="4" s="1"/>
  <c r="AB135" i="4"/>
  <c r="Z136" i="4"/>
  <c r="E4" i="5"/>
  <c r="Z7" i="5"/>
  <c r="L61" i="5"/>
  <c r="L47" i="5"/>
  <c r="L46" i="5"/>
  <c r="E59" i="5"/>
  <c r="G2" i="5"/>
  <c r="H37" i="5" s="1"/>
  <c r="O63" i="5"/>
  <c r="O2" i="5"/>
  <c r="P37" i="5" s="1"/>
  <c r="E60" i="5"/>
  <c r="J3" i="5"/>
  <c r="Z3" i="5" s="1"/>
  <c r="AB60" i="5"/>
  <c r="R3" i="5"/>
  <c r="AB3" i="5" s="1"/>
  <c r="F123" i="5"/>
  <c r="F55" i="5"/>
  <c r="Z129" i="5"/>
  <c r="Z55" i="5"/>
  <c r="Z156" i="5"/>
  <c r="J6" i="5"/>
  <c r="Z6" i="5" s="1"/>
  <c r="AB156" i="5"/>
  <c r="R6" i="5"/>
  <c r="AB6" i="5" s="1"/>
  <c r="AA159" i="5"/>
  <c r="M6" i="5"/>
  <c r="AA6" i="5" s="1"/>
  <c r="G168" i="5"/>
  <c r="G12" i="5"/>
  <c r="O168" i="5"/>
  <c r="O12" i="5"/>
  <c r="O35" i="5" s="1"/>
  <c r="J170" i="5"/>
  <c r="J2" i="5"/>
  <c r="K37" i="5" s="1"/>
  <c r="R170" i="5"/>
  <c r="AB170" i="5" s="1"/>
  <c r="R2" i="5"/>
  <c r="AA167" i="5"/>
  <c r="M3" i="5"/>
  <c r="AA3" i="5" s="1"/>
  <c r="AB4" i="6"/>
  <c r="G5" i="3"/>
  <c r="O5" i="3"/>
  <c r="Y7" i="3"/>
  <c r="Y25" i="3"/>
  <c r="X29" i="3"/>
  <c r="W30" i="3"/>
  <c r="W74" i="3"/>
  <c r="I85" i="3"/>
  <c r="I8" i="3" s="1"/>
  <c r="I19" i="3" s="1"/>
  <c r="I21" i="3" s="1"/>
  <c r="W83" i="3"/>
  <c r="X84" i="3"/>
  <c r="W91" i="3"/>
  <c r="W50" i="3" s="1"/>
  <c r="W59" i="3" s="1"/>
  <c r="W93" i="3"/>
  <c r="X94" i="3"/>
  <c r="Y97" i="3"/>
  <c r="C100" i="3"/>
  <c r="Z100" i="3"/>
  <c r="C226" i="3"/>
  <c r="Z5" i="4"/>
  <c r="AB5" i="4"/>
  <c r="AA6" i="4"/>
  <c r="Z10" i="4"/>
  <c r="Z18" i="4"/>
  <c r="AB18" i="4"/>
  <c r="Y26" i="4"/>
  <c r="Z45" i="4"/>
  <c r="M62" i="4"/>
  <c r="Y59" i="4"/>
  <c r="G133" i="4"/>
  <c r="Y133" i="4" s="1"/>
  <c r="O133" i="4"/>
  <c r="Z86" i="4"/>
  <c r="E146" i="4"/>
  <c r="Y191" i="4"/>
  <c r="Y194" i="4" s="1"/>
  <c r="E191" i="4"/>
  <c r="E194" i="4" s="1"/>
  <c r="Z192" i="4"/>
  <c r="Y195" i="4"/>
  <c r="E195" i="4"/>
  <c r="Y123" i="5"/>
  <c r="Y55" i="5"/>
  <c r="E125" i="5"/>
  <c r="AA129" i="5"/>
  <c r="AA55" i="5"/>
  <c r="Y196" i="5"/>
  <c r="E196" i="5"/>
  <c r="Y57" i="6"/>
  <c r="G60" i="6"/>
  <c r="G12" i="6"/>
  <c r="Y36" i="6" s="1"/>
  <c r="G46" i="6"/>
  <c r="O12" i="6"/>
  <c r="O36" i="6" s="1"/>
  <c r="O46" i="6"/>
  <c r="O60" i="6"/>
  <c r="AB58" i="6"/>
  <c r="W3" i="3"/>
  <c r="H5" i="3"/>
  <c r="I23" i="3"/>
  <c r="X26" i="3"/>
  <c r="Y27" i="3"/>
  <c r="Z28" i="3"/>
  <c r="Y41" i="3"/>
  <c r="X74" i="3"/>
  <c r="W127" i="3"/>
  <c r="Y126" i="3"/>
  <c r="C186" i="3"/>
  <c r="C246" i="3"/>
  <c r="L8" i="4"/>
  <c r="E45" i="4"/>
  <c r="H133" i="4"/>
  <c r="P133" i="4"/>
  <c r="E74" i="4"/>
  <c r="Y138" i="4"/>
  <c r="E138" i="4"/>
  <c r="E182" i="4"/>
  <c r="AA193" i="4"/>
  <c r="AA208" i="4"/>
  <c r="Z222" i="4"/>
  <c r="E9" i="5"/>
  <c r="E11" i="6"/>
  <c r="F11" i="6" s="1"/>
  <c r="H60" i="6"/>
  <c r="H12" i="6"/>
  <c r="H35" i="6" s="1"/>
  <c r="H46" i="6"/>
  <c r="P12" i="6"/>
  <c r="AB38" i="6" s="1"/>
  <c r="P46" i="6"/>
  <c r="Z78" i="6"/>
  <c r="Z44" i="6"/>
  <c r="Y148" i="6"/>
  <c r="Y53" i="6"/>
  <c r="Z224" i="6"/>
  <c r="J7" i="6"/>
  <c r="Z7" i="6" s="1"/>
  <c r="J2" i="3"/>
  <c r="J16" i="3" s="1"/>
  <c r="W7" i="3"/>
  <c r="W25" i="3"/>
  <c r="Y29" i="3"/>
  <c r="Z30" i="3"/>
  <c r="Y74" i="3"/>
  <c r="Z75" i="3"/>
  <c r="Z81" i="3"/>
  <c r="Z86" i="3" s="1"/>
  <c r="Y90" i="3"/>
  <c r="Y92" i="3"/>
  <c r="Z95" i="3"/>
  <c r="W97" i="3"/>
  <c r="X100" i="3"/>
  <c r="Y107" i="3"/>
  <c r="X127" i="3"/>
  <c r="Z126" i="3"/>
  <c r="W167" i="3"/>
  <c r="Z166" i="3"/>
  <c r="W207" i="3"/>
  <c r="Z206" i="3"/>
  <c r="W226" i="3"/>
  <c r="M8" i="4"/>
  <c r="Y3" i="4"/>
  <c r="AB4" i="4"/>
  <c r="Y6" i="4"/>
  <c r="AB11" i="4"/>
  <c r="K12" i="4"/>
  <c r="K35" i="4" s="1"/>
  <c r="E58" i="4"/>
  <c r="O62" i="4"/>
  <c r="I133" i="4"/>
  <c r="Q133" i="4"/>
  <c r="AB74" i="4"/>
  <c r="E128" i="4"/>
  <c r="K139" i="4"/>
  <c r="Y185" i="4"/>
  <c r="E185" i="4"/>
  <c r="G223" i="4"/>
  <c r="O223" i="4"/>
  <c r="L12" i="5"/>
  <c r="F79" i="5"/>
  <c r="F45" i="5"/>
  <c r="AA103" i="5"/>
  <c r="M56" i="5"/>
  <c r="H108" i="5"/>
  <c r="H2" i="5"/>
  <c r="I37" i="5" s="1"/>
  <c r="P108" i="5"/>
  <c r="P2" i="5"/>
  <c r="Q37" i="5" s="1"/>
  <c r="F106" i="5"/>
  <c r="K48" i="6"/>
  <c r="K138" i="6"/>
  <c r="AA143" i="6"/>
  <c r="M144" i="6"/>
  <c r="Z148" i="6"/>
  <c r="Z53" i="6"/>
  <c r="J5" i="3"/>
  <c r="Z7" i="3"/>
  <c r="Y24" i="3"/>
  <c r="Z25" i="3"/>
  <c r="W27" i="3"/>
  <c r="Z32" i="3"/>
  <c r="W43" i="3"/>
  <c r="Z74" i="3"/>
  <c r="L85" i="3"/>
  <c r="L8" i="3" s="1"/>
  <c r="X83" i="3"/>
  <c r="Z83" i="3"/>
  <c r="Y84" i="3"/>
  <c r="X91" i="3"/>
  <c r="X50" i="3" s="1"/>
  <c r="X59" i="3" s="1"/>
  <c r="X93" i="3"/>
  <c r="Z93" i="3"/>
  <c r="Y94" i="3"/>
  <c r="C97" i="3"/>
  <c r="Z97" i="3"/>
  <c r="W99" i="3"/>
  <c r="W101" i="3"/>
  <c r="Z107" i="3"/>
  <c r="Y127" i="3"/>
  <c r="W146" i="3"/>
  <c r="X167" i="3"/>
  <c r="W186" i="3"/>
  <c r="X207" i="3"/>
  <c r="X226" i="3"/>
  <c r="W246" i="3"/>
  <c r="Z4" i="4"/>
  <c r="AA5" i="4"/>
  <c r="AB6" i="4"/>
  <c r="Y10" i="4"/>
  <c r="AA18" i="4"/>
  <c r="G45" i="4"/>
  <c r="O45" i="4"/>
  <c r="E57" i="4"/>
  <c r="H62" i="4"/>
  <c r="P62" i="4"/>
  <c r="AB62" i="4" s="1"/>
  <c r="Z59" i="4"/>
  <c r="J133" i="4"/>
  <c r="R133" i="4"/>
  <c r="Y80" i="4"/>
  <c r="E86" i="4"/>
  <c r="AA86" i="4"/>
  <c r="Y193" i="4"/>
  <c r="AA36" i="5"/>
  <c r="Y79" i="5"/>
  <c r="Y45" i="5"/>
  <c r="N56" i="5"/>
  <c r="N106" i="5"/>
  <c r="N12" i="5"/>
  <c r="Z105" i="5"/>
  <c r="Y176" i="5"/>
  <c r="O197" i="5"/>
  <c r="AA197" i="5" s="1"/>
  <c r="AB6" i="6"/>
  <c r="AA44" i="6"/>
  <c r="L138" i="6"/>
  <c r="Y44" i="6"/>
  <c r="Y72" i="6"/>
  <c r="Y210" i="6"/>
  <c r="AA92" i="4"/>
  <c r="L139" i="4"/>
  <c r="Z139" i="4" s="1"/>
  <c r="G190" i="4"/>
  <c r="O190" i="4"/>
  <c r="AA190" i="4" s="1"/>
  <c r="E192" i="4"/>
  <c r="O196" i="4"/>
  <c r="E208" i="4"/>
  <c r="AA9" i="5"/>
  <c r="AB19" i="5"/>
  <c r="AA54" i="5"/>
  <c r="H61" i="5"/>
  <c r="H102" i="5"/>
  <c r="Y102" i="5" s="1"/>
  <c r="P102" i="5"/>
  <c r="Z81" i="5"/>
  <c r="J108" i="5"/>
  <c r="R108" i="5"/>
  <c r="Z107" i="5"/>
  <c r="N164" i="5"/>
  <c r="E165" i="5"/>
  <c r="E168" i="5" s="1"/>
  <c r="K170" i="5"/>
  <c r="E170" i="5" s="1"/>
  <c r="AA169" i="5"/>
  <c r="I197" i="5"/>
  <c r="Q197" i="5"/>
  <c r="AB196" i="5"/>
  <c r="Z6" i="6"/>
  <c r="AA7" i="6"/>
  <c r="AB9" i="6"/>
  <c r="Y11" i="6"/>
  <c r="Y32" i="6"/>
  <c r="L40" i="6"/>
  <c r="M46" i="6"/>
  <c r="AA61" i="6"/>
  <c r="M138" i="6"/>
  <c r="I192" i="6"/>
  <c r="Q192" i="6"/>
  <c r="Z195" i="6"/>
  <c r="R225" i="6"/>
  <c r="M139" i="4"/>
  <c r="Y136" i="4"/>
  <c r="H190" i="4"/>
  <c r="P190" i="4"/>
  <c r="H196" i="4"/>
  <c r="P196" i="4"/>
  <c r="AB196" i="4" s="1"/>
  <c r="Z193" i="4"/>
  <c r="J223" i="4"/>
  <c r="R223" i="4"/>
  <c r="AB223" i="4" s="1"/>
  <c r="AB208" i="4"/>
  <c r="AA222" i="4"/>
  <c r="AA4" i="5"/>
  <c r="Y5" i="5"/>
  <c r="AA7" i="5"/>
  <c r="Z19" i="5"/>
  <c r="E46" i="5"/>
  <c r="K56" i="5"/>
  <c r="I63" i="5"/>
  <c r="Q63" i="5"/>
  <c r="AB63" i="5" s="1"/>
  <c r="I102" i="5"/>
  <c r="Q102" i="5"/>
  <c r="E75" i="5"/>
  <c r="AA81" i="5"/>
  <c r="K108" i="5"/>
  <c r="AA107" i="5"/>
  <c r="G164" i="5"/>
  <c r="O164" i="5"/>
  <c r="E131" i="5"/>
  <c r="Y159" i="5"/>
  <c r="L170" i="5"/>
  <c r="Y167" i="5"/>
  <c r="E5" i="6"/>
  <c r="F5" i="6" s="1"/>
  <c r="M62" i="6"/>
  <c r="E59" i="6"/>
  <c r="F59" i="6" s="1"/>
  <c r="AB59" i="6"/>
  <c r="N138" i="6"/>
  <c r="AB92" i="6"/>
  <c r="Z151" i="6"/>
  <c r="Z157" i="6"/>
  <c r="R192" i="6"/>
  <c r="I198" i="6"/>
  <c r="AB194" i="6"/>
  <c r="Y92" i="4"/>
  <c r="AA98" i="4"/>
  <c r="Z128" i="4"/>
  <c r="N139" i="4"/>
  <c r="AB136" i="4"/>
  <c r="Z138" i="4"/>
  <c r="I190" i="4"/>
  <c r="Q190" i="4"/>
  <c r="Y152" i="4"/>
  <c r="AA158" i="4"/>
  <c r="Y182" i="4"/>
  <c r="AA185" i="4"/>
  <c r="I196" i="4"/>
  <c r="Q196" i="4"/>
  <c r="AA195" i="4"/>
  <c r="K223" i="4"/>
  <c r="AB5" i="5"/>
  <c r="Y9" i="5"/>
  <c r="Z10" i="5"/>
  <c r="AA11" i="5"/>
  <c r="H12" i="5"/>
  <c r="H35" i="5" s="1"/>
  <c r="P12" i="5"/>
  <c r="AB46" i="5"/>
  <c r="Y58" i="5"/>
  <c r="J63" i="5"/>
  <c r="R63" i="5"/>
  <c r="AA60" i="5"/>
  <c r="P61" i="5"/>
  <c r="AA62" i="5"/>
  <c r="J102" i="5"/>
  <c r="R102" i="5"/>
  <c r="AB75" i="5"/>
  <c r="E97" i="5"/>
  <c r="L108" i="5"/>
  <c r="E105" i="5"/>
  <c r="AB131" i="5"/>
  <c r="AA156" i="5"/>
  <c r="E159" i="5"/>
  <c r="AB159" i="5"/>
  <c r="M170" i="5"/>
  <c r="E167" i="5"/>
  <c r="AB167" i="5"/>
  <c r="E169" i="5"/>
  <c r="Y182" i="5"/>
  <c r="AB3" i="6"/>
  <c r="Y7" i="6"/>
  <c r="AB11" i="6"/>
  <c r="Z57" i="6"/>
  <c r="N62" i="6"/>
  <c r="Y61" i="6"/>
  <c r="G138" i="6"/>
  <c r="O138" i="6"/>
  <c r="Z86" i="6"/>
  <c r="AB86" i="6"/>
  <c r="Y133" i="6"/>
  <c r="N144" i="6"/>
  <c r="L192" i="6"/>
  <c r="AA184" i="6"/>
  <c r="Z194" i="6"/>
  <c r="R198" i="6"/>
  <c r="Z197" i="6"/>
  <c r="K102" i="5"/>
  <c r="E81" i="5"/>
  <c r="AB97" i="5"/>
  <c r="AB105" i="5"/>
  <c r="E107" i="5"/>
  <c r="I164" i="5"/>
  <c r="Y164" i="5" s="1"/>
  <c r="Q164" i="5"/>
  <c r="AB169" i="5"/>
  <c r="L197" i="5"/>
  <c r="AA6" i="6"/>
  <c r="Z9" i="6"/>
  <c r="Y10" i="6"/>
  <c r="Z11" i="6"/>
  <c r="G40" i="6"/>
  <c r="O40" i="6"/>
  <c r="L48" i="6"/>
  <c r="E61" i="6"/>
  <c r="F61" i="6" s="1"/>
  <c r="AB61" i="6"/>
  <c r="H138" i="6"/>
  <c r="P138" i="6"/>
  <c r="Z80" i="6"/>
  <c r="AB80" i="6"/>
  <c r="E133" i="6"/>
  <c r="F133" i="6" s="1"/>
  <c r="AB133" i="6"/>
  <c r="G144" i="6"/>
  <c r="O144" i="6"/>
  <c r="AA151" i="6"/>
  <c r="Z187" i="6"/>
  <c r="K198" i="6"/>
  <c r="AA225" i="6"/>
  <c r="AB222" i="4"/>
  <c r="AB4" i="5"/>
  <c r="E11" i="5"/>
  <c r="AA19" i="5"/>
  <c r="H46" i="5"/>
  <c r="P46" i="5"/>
  <c r="Y60" i="5"/>
  <c r="Y62" i="5"/>
  <c r="Z69" i="5"/>
  <c r="AB81" i="5"/>
  <c r="AB107" i="5"/>
  <c r="J164" i="5"/>
  <c r="R164" i="5"/>
  <c r="Y156" i="5"/>
  <c r="AA196" i="5"/>
  <c r="AB7" i="6"/>
  <c r="E10" i="6"/>
  <c r="F10" i="6" s="1"/>
  <c r="AB10" i="6"/>
  <c r="AA57" i="6"/>
  <c r="Z74" i="6"/>
  <c r="AA92" i="6"/>
  <c r="AB195" i="6"/>
  <c r="Z92" i="4"/>
  <c r="AB98" i="4"/>
  <c r="AA128" i="4"/>
  <c r="I139" i="4"/>
  <c r="Q139" i="4"/>
  <c r="AA138" i="4"/>
  <c r="L190" i="4"/>
  <c r="Z152" i="4"/>
  <c r="AB158" i="4"/>
  <c r="Z182" i="4"/>
  <c r="AB185" i="4"/>
  <c r="L196" i="4"/>
  <c r="AB195" i="4"/>
  <c r="N223" i="4"/>
  <c r="K2" i="5"/>
  <c r="L37" i="5" s="1"/>
  <c r="AA10" i="5"/>
  <c r="I46" i="5"/>
  <c r="Q46" i="5"/>
  <c r="E58" i="5"/>
  <c r="AB58" i="5"/>
  <c r="AA69" i="5"/>
  <c r="Z103" i="5"/>
  <c r="G108" i="5"/>
  <c r="O108" i="5"/>
  <c r="AA108" i="5" s="1"/>
  <c r="AA125" i="5"/>
  <c r="AA165" i="5"/>
  <c r="AA168" i="5" s="1"/>
  <c r="AA9" i="6"/>
  <c r="I62" i="6"/>
  <c r="Q62" i="6"/>
  <c r="Z59" i="6"/>
  <c r="Z68" i="6"/>
  <c r="R138" i="6"/>
  <c r="AA86" i="6"/>
  <c r="AB140" i="6"/>
  <c r="AA141" i="6"/>
  <c r="Z143" i="6"/>
  <c r="E157" i="6"/>
  <c r="F157" i="6" s="1"/>
  <c r="N192" i="6"/>
  <c r="M198" i="6"/>
  <c r="AB224" i="6"/>
  <c r="F55" i="6"/>
  <c r="F44" i="6"/>
  <c r="D49" i="1"/>
  <c r="D50" i="1"/>
  <c r="D50" i="2"/>
  <c r="D49" i="2"/>
  <c r="Z21" i="1"/>
  <c r="Y70" i="1"/>
  <c r="Y72" i="1"/>
  <c r="Y21" i="1"/>
  <c r="X65" i="1"/>
  <c r="X63" i="1"/>
  <c r="W21" i="1"/>
  <c r="C58" i="1"/>
  <c r="W63" i="1"/>
  <c r="W65" i="1"/>
  <c r="Z72" i="1"/>
  <c r="Z70" i="1"/>
  <c r="X2" i="1"/>
  <c r="Z4" i="1"/>
  <c r="G9" i="1"/>
  <c r="K9" i="1"/>
  <c r="O9" i="1"/>
  <c r="F10" i="1"/>
  <c r="J10" i="1"/>
  <c r="E11" i="1"/>
  <c r="I11" i="1"/>
  <c r="M11" i="1"/>
  <c r="Y13" i="1"/>
  <c r="F14" i="1"/>
  <c r="J14" i="1"/>
  <c r="E15" i="1"/>
  <c r="I15" i="1"/>
  <c r="M15" i="1"/>
  <c r="H16" i="1"/>
  <c r="L16" i="1"/>
  <c r="P16" i="1"/>
  <c r="G17" i="1"/>
  <c r="K17" i="1"/>
  <c r="O17" i="1"/>
  <c r="F18" i="1"/>
  <c r="J18" i="1"/>
  <c r="I19" i="1"/>
  <c r="I24" i="1" s="1"/>
  <c r="M19" i="1"/>
  <c r="M24" i="1" s="1"/>
  <c r="H20" i="1"/>
  <c r="L20" i="1"/>
  <c r="P20" i="1"/>
  <c r="F22" i="1"/>
  <c r="X33" i="1"/>
  <c r="W34" i="1"/>
  <c r="C35" i="1"/>
  <c r="Z35" i="1"/>
  <c r="D41" i="1"/>
  <c r="X52" i="1"/>
  <c r="X57" i="1" s="1"/>
  <c r="W53" i="1"/>
  <c r="C54" i="1"/>
  <c r="K57" i="1"/>
  <c r="F58" i="1"/>
  <c r="J58" i="1"/>
  <c r="N58" i="1"/>
  <c r="Z59" i="1"/>
  <c r="Z64" i="1" s="1"/>
  <c r="Y60" i="1"/>
  <c r="E64" i="1"/>
  <c r="H65" i="1"/>
  <c r="X66" i="1"/>
  <c r="X71" i="1" s="1"/>
  <c r="W67" i="1"/>
  <c r="C68" i="1"/>
  <c r="K71" i="1"/>
  <c r="N72" i="1"/>
  <c r="F80" i="1"/>
  <c r="J80" i="1"/>
  <c r="H82" i="1"/>
  <c r="L82" i="1"/>
  <c r="P82" i="1"/>
  <c r="E89" i="1"/>
  <c r="I89" i="1"/>
  <c r="M89" i="1"/>
  <c r="G95" i="1"/>
  <c r="K95" i="1"/>
  <c r="O95" i="1"/>
  <c r="F104" i="1"/>
  <c r="J104" i="1"/>
  <c r="N104" i="1"/>
  <c r="N24" i="2"/>
  <c r="L19" i="2"/>
  <c r="L24" i="2" s="1"/>
  <c r="L22" i="2"/>
  <c r="P19" i="2"/>
  <c r="P24" i="2" s="1"/>
  <c r="P22" i="2"/>
  <c r="Y2" i="1"/>
  <c r="W4" i="1"/>
  <c r="H9" i="1"/>
  <c r="L9" i="1"/>
  <c r="P9" i="1"/>
  <c r="G10" i="1"/>
  <c r="K10" i="1"/>
  <c r="O10" i="1"/>
  <c r="F11" i="1"/>
  <c r="J11" i="1"/>
  <c r="N11" i="1"/>
  <c r="C13" i="1"/>
  <c r="Z13" i="1"/>
  <c r="G14" i="1"/>
  <c r="K14" i="1"/>
  <c r="O14" i="1"/>
  <c r="F15" i="1"/>
  <c r="J15" i="1"/>
  <c r="E16" i="1"/>
  <c r="I16" i="1"/>
  <c r="M16" i="1"/>
  <c r="H17" i="1"/>
  <c r="L17" i="1"/>
  <c r="P17" i="1"/>
  <c r="G18" i="1"/>
  <c r="K18" i="1"/>
  <c r="O18" i="1"/>
  <c r="E20" i="1"/>
  <c r="M20" i="1"/>
  <c r="G22" i="1"/>
  <c r="O22" i="1"/>
  <c r="W31" i="1"/>
  <c r="Y33" i="1"/>
  <c r="X34" i="1"/>
  <c r="W35" i="1"/>
  <c r="X53" i="1"/>
  <c r="G58" i="1"/>
  <c r="K58" i="1"/>
  <c r="O58" i="1"/>
  <c r="C60" i="1"/>
  <c r="C65" i="1" s="1"/>
  <c r="Z60" i="1"/>
  <c r="F64" i="1"/>
  <c r="J64" i="1"/>
  <c r="E65" i="1"/>
  <c r="C66" i="1"/>
  <c r="C71" i="1" s="1"/>
  <c r="X67" i="1"/>
  <c r="G72" i="1"/>
  <c r="K72" i="1"/>
  <c r="C79" i="1"/>
  <c r="G80" i="1"/>
  <c r="K80" i="1"/>
  <c r="O80" i="1"/>
  <c r="F89" i="1"/>
  <c r="J89" i="1"/>
  <c r="N89" i="1"/>
  <c r="H95" i="1"/>
  <c r="L95" i="1"/>
  <c r="P95" i="1"/>
  <c r="G104" i="1"/>
  <c r="K104" i="1"/>
  <c r="O104" i="1"/>
  <c r="D80" i="2"/>
  <c r="D79" i="2"/>
  <c r="E9" i="1"/>
  <c r="I9" i="1"/>
  <c r="M9" i="1"/>
  <c r="H10" i="1"/>
  <c r="L10" i="1"/>
  <c r="P10" i="1"/>
  <c r="G11" i="1"/>
  <c r="K11" i="1"/>
  <c r="O11" i="1"/>
  <c r="W13" i="1"/>
  <c r="H14" i="1"/>
  <c r="L14" i="1"/>
  <c r="P14" i="1"/>
  <c r="G15" i="1"/>
  <c r="K15" i="1"/>
  <c r="O15" i="1"/>
  <c r="F16" i="1"/>
  <c r="J16" i="1"/>
  <c r="E17" i="1"/>
  <c r="I17" i="1"/>
  <c r="M17" i="1"/>
  <c r="H18" i="1"/>
  <c r="L18" i="1"/>
  <c r="P18" i="1"/>
  <c r="F20" i="1"/>
  <c r="J20" i="1"/>
  <c r="N20" i="1"/>
  <c r="I21" i="1"/>
  <c r="X21" i="1" s="1"/>
  <c r="L22" i="1"/>
  <c r="P22" i="1"/>
  <c r="Z33" i="1"/>
  <c r="Y34" i="1"/>
  <c r="D36" i="1"/>
  <c r="Z52" i="1"/>
  <c r="Z57" i="1" s="1"/>
  <c r="Y53" i="1"/>
  <c r="E57" i="1"/>
  <c r="H58" i="1"/>
  <c r="L58" i="1"/>
  <c r="P58" i="1"/>
  <c r="K64" i="1"/>
  <c r="Z66" i="1"/>
  <c r="Z71" i="1" s="1"/>
  <c r="E71" i="1"/>
  <c r="H80" i="1"/>
  <c r="L80" i="1"/>
  <c r="P80" i="1"/>
  <c r="G89" i="1"/>
  <c r="E95" i="1"/>
  <c r="I95" i="1"/>
  <c r="M95" i="1"/>
  <c r="H104" i="1"/>
  <c r="L104" i="1"/>
  <c r="P104" i="1"/>
  <c r="E99" i="2"/>
  <c r="E23" i="2"/>
  <c r="I99" i="2"/>
  <c r="I23" i="2"/>
  <c r="M99" i="2"/>
  <c r="M23" i="2"/>
  <c r="W2" i="1"/>
  <c r="Y4" i="1"/>
  <c r="F9" i="1"/>
  <c r="J9" i="1"/>
  <c r="E10" i="1"/>
  <c r="I10" i="1"/>
  <c r="M10" i="1"/>
  <c r="E14" i="1"/>
  <c r="I14" i="1"/>
  <c r="M14" i="1"/>
  <c r="E18" i="1"/>
  <c r="I18" i="1"/>
  <c r="M18" i="1"/>
  <c r="G20" i="1"/>
  <c r="K20" i="1"/>
  <c r="O20" i="1"/>
  <c r="C34" i="1"/>
  <c r="Z53" i="1"/>
  <c r="E58" i="1"/>
  <c r="I58" i="1"/>
  <c r="M58" i="1"/>
  <c r="G22" i="2"/>
  <c r="G19" i="2"/>
  <c r="G24" i="2" s="1"/>
  <c r="Y25" i="2"/>
  <c r="K8" i="2"/>
  <c r="O22" i="2"/>
  <c r="O19" i="2"/>
  <c r="O24" i="2" s="1"/>
  <c r="D66" i="2"/>
  <c r="D65" i="2"/>
  <c r="C2" i="2"/>
  <c r="Z2" i="2"/>
  <c r="X4" i="2"/>
  <c r="C6" i="2"/>
  <c r="E9" i="2"/>
  <c r="I9" i="2"/>
  <c r="M9" i="2"/>
  <c r="H10" i="2"/>
  <c r="L10" i="2"/>
  <c r="P10" i="2"/>
  <c r="G11" i="2"/>
  <c r="O11" i="2"/>
  <c r="W13" i="2"/>
  <c r="H14" i="2"/>
  <c r="L14" i="2"/>
  <c r="P14" i="2"/>
  <c r="G15" i="2"/>
  <c r="K15" i="2"/>
  <c r="O15" i="2"/>
  <c r="F16" i="2"/>
  <c r="J16" i="2"/>
  <c r="N16" i="2"/>
  <c r="E17" i="2"/>
  <c r="I17" i="2"/>
  <c r="M17" i="2"/>
  <c r="H18" i="2"/>
  <c r="L18" i="2"/>
  <c r="P18" i="2"/>
  <c r="F20" i="2"/>
  <c r="J20" i="2"/>
  <c r="N20" i="2"/>
  <c r="E21" i="2"/>
  <c r="I21" i="2"/>
  <c r="X21" i="2" s="1"/>
  <c r="Y26" i="2"/>
  <c r="Y34" i="2"/>
  <c r="X35" i="2"/>
  <c r="D36" i="2"/>
  <c r="D54" i="2"/>
  <c r="D56" i="2"/>
  <c r="D59" i="2"/>
  <c r="Y63" i="2"/>
  <c r="Y68" i="2" s="1"/>
  <c r="X64" i="2"/>
  <c r="H68" i="2"/>
  <c r="G69" i="2"/>
  <c r="K69" i="2"/>
  <c r="O69" i="2"/>
  <c r="W70" i="2"/>
  <c r="W75" i="2" s="1"/>
  <c r="C71" i="2"/>
  <c r="C76" i="2" s="1"/>
  <c r="Z71" i="2"/>
  <c r="Z76" i="2" s="1"/>
  <c r="N75" i="2"/>
  <c r="E76" i="2"/>
  <c r="Y77" i="2"/>
  <c r="Y82" i="2" s="1"/>
  <c r="X78" i="2"/>
  <c r="X83" i="2" s="1"/>
  <c r="H82" i="2"/>
  <c r="K83" i="2"/>
  <c r="G95" i="2"/>
  <c r="K95" i="2"/>
  <c r="O95" i="2"/>
  <c r="E97" i="2"/>
  <c r="I97" i="2"/>
  <c r="M97" i="2"/>
  <c r="F104" i="2"/>
  <c r="J104" i="2"/>
  <c r="N104" i="2"/>
  <c r="H110" i="2"/>
  <c r="L110" i="2"/>
  <c r="P110" i="2"/>
  <c r="W117" i="2"/>
  <c r="G119" i="2"/>
  <c r="K119" i="2"/>
  <c r="O119" i="2"/>
  <c r="G77" i="3"/>
  <c r="G20" i="3"/>
  <c r="O77" i="3"/>
  <c r="O20" i="3"/>
  <c r="G19" i="3"/>
  <c r="G21" i="3" s="1"/>
  <c r="L19" i="3"/>
  <c r="L21" i="3" s="1"/>
  <c r="W2" i="2"/>
  <c r="Y4" i="2"/>
  <c r="F9" i="2"/>
  <c r="J9" i="2"/>
  <c r="N9" i="2"/>
  <c r="E10" i="2"/>
  <c r="I10" i="2"/>
  <c r="M10" i="2"/>
  <c r="H11" i="2"/>
  <c r="L11" i="2"/>
  <c r="P11" i="2"/>
  <c r="E14" i="2"/>
  <c r="I14" i="2"/>
  <c r="M14" i="2"/>
  <c r="H15" i="2"/>
  <c r="L15" i="2"/>
  <c r="P15" i="2"/>
  <c r="G16" i="2"/>
  <c r="K16" i="2"/>
  <c r="O16" i="2"/>
  <c r="F17" i="2"/>
  <c r="J17" i="2"/>
  <c r="N17" i="2"/>
  <c r="E18" i="2"/>
  <c r="I18" i="2"/>
  <c r="M18" i="2"/>
  <c r="G20" i="2"/>
  <c r="O20" i="2"/>
  <c r="N21" i="2"/>
  <c r="Z21" i="2" s="1"/>
  <c r="I22" i="2"/>
  <c r="M22" i="2"/>
  <c r="Z26" i="2"/>
  <c r="W33" i="2"/>
  <c r="Z34" i="2"/>
  <c r="Y35" i="2"/>
  <c r="D43" i="2"/>
  <c r="Z63" i="2"/>
  <c r="Z68" i="2" s="1"/>
  <c r="Y64" i="2"/>
  <c r="W65" i="2"/>
  <c r="E68" i="2"/>
  <c r="H69" i="2"/>
  <c r="L69" i="2"/>
  <c r="P69" i="2"/>
  <c r="X70" i="2"/>
  <c r="X75" i="2" s="1"/>
  <c r="K75" i="2"/>
  <c r="Z77" i="2"/>
  <c r="Z82" i="2" s="1"/>
  <c r="W79" i="2"/>
  <c r="E82" i="2"/>
  <c r="H95" i="2"/>
  <c r="L95" i="2"/>
  <c r="P95" i="2"/>
  <c r="F97" i="2"/>
  <c r="J97" i="2"/>
  <c r="N97" i="2"/>
  <c r="G104" i="2"/>
  <c r="K104" i="2"/>
  <c r="O104" i="2"/>
  <c r="E110" i="2"/>
  <c r="I110" i="2"/>
  <c r="M110" i="2"/>
  <c r="H119" i="2"/>
  <c r="L119" i="2"/>
  <c r="P119" i="2"/>
  <c r="H77" i="3"/>
  <c r="H20" i="3"/>
  <c r="X5" i="3"/>
  <c r="X77" i="3" s="1"/>
  <c r="L77" i="3"/>
  <c r="L20" i="3"/>
  <c r="X2" i="2"/>
  <c r="Z4" i="2"/>
  <c r="Z8" i="2"/>
  <c r="G9" i="2"/>
  <c r="K9" i="2"/>
  <c r="O9" i="2"/>
  <c r="F10" i="2"/>
  <c r="J10" i="2"/>
  <c r="N10" i="2"/>
  <c r="E11" i="2"/>
  <c r="I11" i="2"/>
  <c r="M11" i="2"/>
  <c r="Y13" i="2"/>
  <c r="F14" i="2"/>
  <c r="J14" i="2"/>
  <c r="N14" i="2"/>
  <c r="E15" i="2"/>
  <c r="I15" i="2"/>
  <c r="M15" i="2"/>
  <c r="H16" i="2"/>
  <c r="L16" i="2"/>
  <c r="P16" i="2"/>
  <c r="G17" i="2"/>
  <c r="K17" i="2"/>
  <c r="O17" i="2"/>
  <c r="F18" i="2"/>
  <c r="J18" i="2"/>
  <c r="N18" i="2"/>
  <c r="H20" i="2"/>
  <c r="P20" i="2"/>
  <c r="F22" i="2"/>
  <c r="J22" i="2"/>
  <c r="N22" i="2"/>
  <c r="Z22" i="2" s="1"/>
  <c r="X33" i="2"/>
  <c r="W34" i="2"/>
  <c r="C35" i="2"/>
  <c r="D41" i="2"/>
  <c r="D53" i="2"/>
  <c r="C64" i="2"/>
  <c r="Z64" i="2"/>
  <c r="E69" i="2"/>
  <c r="I69" i="2"/>
  <c r="M69" i="2"/>
  <c r="C70" i="2"/>
  <c r="C75" i="2" s="1"/>
  <c r="X71" i="2"/>
  <c r="X76" i="2" s="1"/>
  <c r="K76" i="2"/>
  <c r="C78" i="2"/>
  <c r="C83" i="2" s="1"/>
  <c r="Z78" i="2"/>
  <c r="Z83" i="2" s="1"/>
  <c r="E83" i="2"/>
  <c r="E95" i="2"/>
  <c r="I95" i="2"/>
  <c r="M95" i="2"/>
  <c r="F110" i="2"/>
  <c r="J110" i="2"/>
  <c r="N110" i="2"/>
  <c r="E119" i="2"/>
  <c r="I119" i="2"/>
  <c r="M119" i="2"/>
  <c r="J19" i="3"/>
  <c r="J21" i="3" s="1"/>
  <c r="Y23" i="3"/>
  <c r="Y2" i="2"/>
  <c r="W4" i="2"/>
  <c r="H9" i="2"/>
  <c r="L9" i="2"/>
  <c r="P9" i="2"/>
  <c r="G10" i="2"/>
  <c r="K10" i="2"/>
  <c r="O10" i="2"/>
  <c r="G14" i="2"/>
  <c r="K14" i="2"/>
  <c r="O14" i="2"/>
  <c r="F15" i="2"/>
  <c r="J15" i="2"/>
  <c r="N15" i="2"/>
  <c r="H25" i="2"/>
  <c r="W64" i="2"/>
  <c r="F69" i="2"/>
  <c r="J69" i="2"/>
  <c r="N69" i="2"/>
  <c r="F77" i="3"/>
  <c r="F20" i="3"/>
  <c r="J77" i="3"/>
  <c r="J20" i="3"/>
  <c r="N77" i="3"/>
  <c r="N20" i="3"/>
  <c r="F19" i="3"/>
  <c r="F21" i="3" s="1"/>
  <c r="O19" i="3"/>
  <c r="O21" i="3" s="1"/>
  <c r="W2" i="3"/>
  <c r="C7" i="3"/>
  <c r="F9" i="3"/>
  <c r="N9" i="3"/>
  <c r="L11" i="3"/>
  <c r="P11" i="3"/>
  <c r="E14" i="3"/>
  <c r="I14" i="3"/>
  <c r="M14" i="3"/>
  <c r="H15" i="3"/>
  <c r="L15" i="3"/>
  <c r="P15" i="3"/>
  <c r="G16" i="3"/>
  <c r="K16" i="3"/>
  <c r="O16" i="3"/>
  <c r="F17" i="3"/>
  <c r="N17" i="3"/>
  <c r="E18" i="3"/>
  <c r="I18" i="3"/>
  <c r="M18" i="3"/>
  <c r="H23" i="3"/>
  <c r="X23" i="3" s="1"/>
  <c r="C34" i="3"/>
  <c r="Z34" i="3"/>
  <c r="Y35" i="3"/>
  <c r="X36" i="3"/>
  <c r="D37" i="3"/>
  <c r="Z41" i="3"/>
  <c r="X43" i="3"/>
  <c r="D105" i="3"/>
  <c r="D116" i="3"/>
  <c r="D118" i="3"/>
  <c r="D103" i="3"/>
  <c r="D225" i="3"/>
  <c r="D236" i="3"/>
  <c r="D238" i="3"/>
  <c r="D223" i="3"/>
  <c r="K5" i="3"/>
  <c r="X6" i="3"/>
  <c r="G9" i="3"/>
  <c r="K9" i="3"/>
  <c r="O9" i="3"/>
  <c r="I11" i="3"/>
  <c r="M11" i="3"/>
  <c r="F14" i="3"/>
  <c r="N14" i="3"/>
  <c r="E15" i="3"/>
  <c r="I15" i="3"/>
  <c r="M15" i="3"/>
  <c r="H16" i="3"/>
  <c r="L16" i="3"/>
  <c r="P16" i="3"/>
  <c r="G17" i="3"/>
  <c r="K17" i="3"/>
  <c r="O17" i="3"/>
  <c r="F18" i="3"/>
  <c r="N18" i="3"/>
  <c r="E23" i="3"/>
  <c r="C24" i="3"/>
  <c r="C26" i="3"/>
  <c r="C28" i="3"/>
  <c r="C30" i="3"/>
  <c r="C32" i="3"/>
  <c r="C35" i="3"/>
  <c r="Z35" i="3"/>
  <c r="D176" i="3"/>
  <c r="D178" i="3"/>
  <c r="D163" i="3"/>
  <c r="D165" i="3"/>
  <c r="D185" i="3"/>
  <c r="D196" i="3"/>
  <c r="D198" i="3"/>
  <c r="D183" i="3"/>
  <c r="D256" i="3"/>
  <c r="D258" i="3"/>
  <c r="D243" i="3"/>
  <c r="D245" i="3"/>
  <c r="AB8" i="4"/>
  <c r="Y2" i="3"/>
  <c r="P5" i="3"/>
  <c r="P19" i="3" s="1"/>
  <c r="P21" i="3" s="1"/>
  <c r="H9" i="3"/>
  <c r="L9" i="3"/>
  <c r="P9" i="3"/>
  <c r="F11" i="3"/>
  <c r="J11" i="3"/>
  <c r="C13" i="3"/>
  <c r="G14" i="3"/>
  <c r="K14" i="3"/>
  <c r="O14" i="3"/>
  <c r="F15" i="3"/>
  <c r="J15" i="3"/>
  <c r="N15" i="3"/>
  <c r="E16" i="3"/>
  <c r="I16" i="3"/>
  <c r="M16" i="3"/>
  <c r="H17" i="3"/>
  <c r="L17" i="3"/>
  <c r="P17" i="3"/>
  <c r="G18" i="3"/>
  <c r="K18" i="3"/>
  <c r="O18" i="3"/>
  <c r="E20" i="3"/>
  <c r="I20" i="3"/>
  <c r="M20" i="3"/>
  <c r="X34" i="3"/>
  <c r="W35" i="3"/>
  <c r="X41" i="3"/>
  <c r="Z43" i="3"/>
  <c r="Z2" i="3"/>
  <c r="W5" i="3"/>
  <c r="W77" i="3" s="1"/>
  <c r="E9" i="3"/>
  <c r="I9" i="3"/>
  <c r="M9" i="3"/>
  <c r="H14" i="3"/>
  <c r="L14" i="3"/>
  <c r="P14" i="3"/>
  <c r="D205" i="3"/>
  <c r="W81" i="3"/>
  <c r="W86" i="3" s="1"/>
  <c r="C82" i="3"/>
  <c r="C85" i="3" s="1"/>
  <c r="Y82" i="3"/>
  <c r="Y85" i="3" s="1"/>
  <c r="W87" i="3"/>
  <c r="W88" i="3" s="1"/>
  <c r="H88" i="3"/>
  <c r="C91" i="3"/>
  <c r="D94" i="3"/>
  <c r="D134" i="3"/>
  <c r="D158" i="3"/>
  <c r="D214" i="3"/>
  <c r="D254" i="3"/>
  <c r="AA2" i="4"/>
  <c r="E6" i="4"/>
  <c r="K8" i="4"/>
  <c r="Z8" i="4" s="1"/>
  <c r="O8" i="4"/>
  <c r="AA8" i="4" s="1"/>
  <c r="E10" i="4"/>
  <c r="Z12" i="4"/>
  <c r="F21" i="4"/>
  <c r="AB21" i="4"/>
  <c r="Z22" i="4"/>
  <c r="F131" i="4"/>
  <c r="F129" i="4"/>
  <c r="F52" i="4"/>
  <c r="F50" i="4"/>
  <c r="F48" i="4"/>
  <c r="F42" i="4"/>
  <c r="F188" i="4"/>
  <c r="F186" i="4"/>
  <c r="F51" i="4"/>
  <c r="F49" i="4"/>
  <c r="F47" i="4"/>
  <c r="AB131" i="4"/>
  <c r="AB129" i="4"/>
  <c r="AB52" i="4"/>
  <c r="AB50" i="4"/>
  <c r="AB48" i="4"/>
  <c r="AB42" i="4"/>
  <c r="AB40" i="4"/>
  <c r="AB188" i="4"/>
  <c r="AB186" i="4"/>
  <c r="AB51" i="4"/>
  <c r="AB49" i="4"/>
  <c r="AB47" i="4"/>
  <c r="AB41" i="4"/>
  <c r="Z132" i="4"/>
  <c r="Z130" i="4"/>
  <c r="Z189" i="4"/>
  <c r="Z187" i="4"/>
  <c r="F25" i="4"/>
  <c r="AB25" i="4"/>
  <c r="Z26" i="4"/>
  <c r="F27" i="4"/>
  <c r="AB27" i="4"/>
  <c r="Z28" i="4"/>
  <c r="F29" i="4"/>
  <c r="AB29" i="4"/>
  <c r="Z31" i="4"/>
  <c r="F32" i="4"/>
  <c r="J32" i="4"/>
  <c r="R32" i="4"/>
  <c r="AB32" i="4"/>
  <c r="H33" i="4"/>
  <c r="L33" i="4"/>
  <c r="Z33" i="4"/>
  <c r="F34" i="4"/>
  <c r="J34" i="4"/>
  <c r="N34" i="4"/>
  <c r="R34" i="4"/>
  <c r="H35" i="4"/>
  <c r="L35" i="4"/>
  <c r="Z35" i="4"/>
  <c r="I36" i="4"/>
  <c r="M36" i="4"/>
  <c r="Q36" i="4"/>
  <c r="G37" i="4"/>
  <c r="K37" i="4"/>
  <c r="O37" i="4"/>
  <c r="Y37" i="4"/>
  <c r="E38" i="4"/>
  <c r="AA38" i="4"/>
  <c r="E40" i="4"/>
  <c r="F41" i="4"/>
  <c r="AA62" i="4"/>
  <c r="Y139" i="4"/>
  <c r="C59" i="3"/>
  <c r="C73" i="3"/>
  <c r="X81" i="3"/>
  <c r="X86" i="3" s="1"/>
  <c r="Z82" i="3"/>
  <c r="Z85" i="3" s="1"/>
  <c r="H85" i="3"/>
  <c r="H8" i="3" s="1"/>
  <c r="K86" i="3"/>
  <c r="O86" i="3"/>
  <c r="C92" i="3"/>
  <c r="C95" i="3"/>
  <c r="C98" i="3"/>
  <c r="C101" i="3"/>
  <c r="D110" i="3"/>
  <c r="D156" i="3"/>
  <c r="D230" i="3"/>
  <c r="AB2" i="4"/>
  <c r="E5" i="4"/>
  <c r="E9" i="4"/>
  <c r="Y21" i="4"/>
  <c r="AA22" i="4"/>
  <c r="Y131" i="4"/>
  <c r="Y129" i="4"/>
  <c r="Y52" i="4"/>
  <c r="Y50" i="4"/>
  <c r="Y48" i="4"/>
  <c r="Y42" i="4"/>
  <c r="Y188" i="4"/>
  <c r="Y186" i="4"/>
  <c r="Y51" i="4"/>
  <c r="Y49" i="4"/>
  <c r="Y47" i="4"/>
  <c r="Y41" i="4"/>
  <c r="E132" i="4"/>
  <c r="E130" i="4"/>
  <c r="E189" i="4"/>
  <c r="E187" i="4"/>
  <c r="AA132" i="4"/>
  <c r="AA130" i="4"/>
  <c r="AA189" i="4"/>
  <c r="AA187" i="4"/>
  <c r="Y25" i="4"/>
  <c r="E26" i="4"/>
  <c r="AA26" i="4"/>
  <c r="Y27" i="4"/>
  <c r="E28" i="4"/>
  <c r="AA28" i="4"/>
  <c r="Y29" i="4"/>
  <c r="E31" i="4"/>
  <c r="AA31" i="4"/>
  <c r="G32" i="4"/>
  <c r="K32" i="4"/>
  <c r="O32" i="4"/>
  <c r="Y32" i="4"/>
  <c r="I33" i="4"/>
  <c r="M33" i="4"/>
  <c r="Q33" i="4"/>
  <c r="G34" i="4"/>
  <c r="K34" i="4"/>
  <c r="O34" i="4"/>
  <c r="Y34" i="4"/>
  <c r="I35" i="4"/>
  <c r="M35" i="4"/>
  <c r="Q35" i="4"/>
  <c r="AA35" i="4"/>
  <c r="J36" i="4"/>
  <c r="N36" i="4"/>
  <c r="R36" i="4"/>
  <c r="H37" i="4"/>
  <c r="L37" i="4"/>
  <c r="Z37" i="4"/>
  <c r="F38" i="4"/>
  <c r="AB38" i="4"/>
  <c r="F40" i="4"/>
  <c r="Y46" i="4"/>
  <c r="Y60" i="4"/>
  <c r="AB133" i="4"/>
  <c r="Y190" i="4"/>
  <c r="W82" i="3"/>
  <c r="W85" i="3" s="1"/>
  <c r="C83" i="3"/>
  <c r="C86" i="3" s="1"/>
  <c r="Y87" i="3"/>
  <c r="Y88" i="3" s="1"/>
  <c r="C93" i="3"/>
  <c r="D138" i="3"/>
  <c r="F22" i="4"/>
  <c r="Z188" i="4"/>
  <c r="Z186" i="4"/>
  <c r="Z51" i="4"/>
  <c r="Z49" i="4"/>
  <c r="Z47" i="4"/>
  <c r="Z41" i="4"/>
  <c r="Z131" i="4"/>
  <c r="Z129" i="4"/>
  <c r="Z52" i="4"/>
  <c r="Z50" i="4"/>
  <c r="Z48" i="4"/>
  <c r="Z42" i="4"/>
  <c r="F189" i="4"/>
  <c r="F187" i="4"/>
  <c r="F132" i="4"/>
  <c r="F130" i="4"/>
  <c r="AB189" i="4"/>
  <c r="AB187" i="4"/>
  <c r="AB132" i="4"/>
  <c r="AB130" i="4"/>
  <c r="Z25" i="4"/>
  <c r="AB26" i="4"/>
  <c r="Z27" i="4"/>
  <c r="F28" i="4"/>
  <c r="AB28" i="4"/>
  <c r="Z29" i="4"/>
  <c r="F31" i="4"/>
  <c r="AB31" i="4"/>
  <c r="H32" i="4"/>
  <c r="L32" i="4"/>
  <c r="Z32" i="4"/>
  <c r="F33" i="4"/>
  <c r="J33" i="4"/>
  <c r="R33" i="4"/>
  <c r="Z34" i="4"/>
  <c r="F35" i="4"/>
  <c r="J35" i="4"/>
  <c r="R35" i="4"/>
  <c r="K36" i="4"/>
  <c r="O36" i="4"/>
  <c r="I37" i="4"/>
  <c r="M37" i="4"/>
  <c r="Q37" i="4"/>
  <c r="Y38" i="4"/>
  <c r="Y40" i="4"/>
  <c r="Z87" i="3"/>
  <c r="Z88" i="3" s="1"/>
  <c r="Z2" i="4"/>
  <c r="Y12" i="4"/>
  <c r="E188" i="4"/>
  <c r="E186" i="4"/>
  <c r="E51" i="4"/>
  <c r="E49" i="4"/>
  <c r="E47" i="4"/>
  <c r="E41" i="4"/>
  <c r="E131" i="4"/>
  <c r="E129" i="4"/>
  <c r="E52" i="4"/>
  <c r="E50" i="4"/>
  <c r="E48" i="4"/>
  <c r="E42" i="4"/>
  <c r="AA188" i="4"/>
  <c r="AA186" i="4"/>
  <c r="AA51" i="4"/>
  <c r="AA49" i="4"/>
  <c r="AA47" i="4"/>
  <c r="AA41" i="4"/>
  <c r="AA131" i="4"/>
  <c r="AA129" i="4"/>
  <c r="AA52" i="4"/>
  <c r="AA50" i="4"/>
  <c r="AA48" i="4"/>
  <c r="AA42" i="4"/>
  <c r="AA40" i="4"/>
  <c r="Y189" i="4"/>
  <c r="Y187" i="4"/>
  <c r="Y132" i="4"/>
  <c r="Y130" i="4"/>
  <c r="E25" i="4"/>
  <c r="AA25" i="4"/>
  <c r="E27" i="4"/>
  <c r="AA27" i="4"/>
  <c r="Y28" i="4"/>
  <c r="E29" i="4"/>
  <c r="AA29" i="4"/>
  <c r="Y31" i="4"/>
  <c r="I32" i="4"/>
  <c r="M32" i="4"/>
  <c r="Q32" i="4"/>
  <c r="G33" i="4"/>
  <c r="K33" i="4"/>
  <c r="O33" i="4"/>
  <c r="Y33" i="4"/>
  <c r="M34" i="4"/>
  <c r="G35" i="4"/>
  <c r="Z38" i="4"/>
  <c r="F39" i="4"/>
  <c r="AB39" i="4"/>
  <c r="Z40" i="4"/>
  <c r="Y223" i="4"/>
  <c r="Z57" i="4"/>
  <c r="AB58" i="4"/>
  <c r="J62" i="4"/>
  <c r="Z62" i="4" s="1"/>
  <c r="AB68" i="4"/>
  <c r="AB134" i="4"/>
  <c r="Z135" i="4"/>
  <c r="P139" i="4"/>
  <c r="AB139" i="4" s="1"/>
  <c r="AB146" i="4"/>
  <c r="J190" i="4"/>
  <c r="Z190" i="4" s="1"/>
  <c r="Z191" i="4"/>
  <c r="Z194" i="4" s="1"/>
  <c r="AB192" i="4"/>
  <c r="J196" i="4"/>
  <c r="Z196" i="4" s="1"/>
  <c r="AB202" i="4"/>
  <c r="Y4" i="5"/>
  <c r="G8" i="5"/>
  <c r="K8" i="5"/>
  <c r="O8" i="5"/>
  <c r="E10" i="5"/>
  <c r="L35" i="5"/>
  <c r="L33" i="5"/>
  <c r="L36" i="5"/>
  <c r="L34" i="5"/>
  <c r="AB36" i="5"/>
  <c r="P35" i="5"/>
  <c r="AB34" i="5"/>
  <c r="P33" i="5"/>
  <c r="P38" i="5"/>
  <c r="P36" i="5"/>
  <c r="AB35" i="5"/>
  <c r="P34" i="5"/>
  <c r="AB33" i="5"/>
  <c r="AB38" i="5"/>
  <c r="Z12" i="5"/>
  <c r="Z22" i="5"/>
  <c r="F23" i="5"/>
  <c r="AB23" i="5"/>
  <c r="Z30" i="5"/>
  <c r="Z52" i="5"/>
  <c r="Z50" i="5"/>
  <c r="Z48" i="5"/>
  <c r="Z42" i="5"/>
  <c r="Z40" i="5"/>
  <c r="Z32" i="5"/>
  <c r="Z162" i="5"/>
  <c r="Z160" i="5"/>
  <c r="Z100" i="5"/>
  <c r="Z98" i="5"/>
  <c r="Z53" i="5"/>
  <c r="Z51" i="5"/>
  <c r="Z49" i="5"/>
  <c r="Z43" i="5"/>
  <c r="Z41" i="5"/>
  <c r="Z39" i="5"/>
  <c r="F163" i="5"/>
  <c r="F161" i="5"/>
  <c r="F101" i="5"/>
  <c r="F99" i="5"/>
  <c r="AB163" i="5"/>
  <c r="AB161" i="5"/>
  <c r="AB101" i="5"/>
  <c r="AB99" i="5"/>
  <c r="Z26" i="5"/>
  <c r="Z28" i="5"/>
  <c r="Y30" i="5"/>
  <c r="K33" i="5"/>
  <c r="G35" i="5"/>
  <c r="H38" i="5"/>
  <c r="AA57" i="4"/>
  <c r="Y58" i="4"/>
  <c r="G60" i="4"/>
  <c r="G62" i="4"/>
  <c r="Y68" i="4"/>
  <c r="Y74" i="4"/>
  <c r="Y128" i="4"/>
  <c r="M133" i="4"/>
  <c r="AA133" i="4" s="1"/>
  <c r="Y134" i="4"/>
  <c r="E135" i="4"/>
  <c r="AA135" i="4"/>
  <c r="M137" i="4"/>
  <c r="Y146" i="4"/>
  <c r="AA191" i="4"/>
  <c r="AA194" i="4" s="1"/>
  <c r="Y192" i="4"/>
  <c r="G194" i="4"/>
  <c r="G196" i="4"/>
  <c r="Y202" i="4"/>
  <c r="Y208" i="4"/>
  <c r="Y222" i="4"/>
  <c r="M223" i="4"/>
  <c r="AA223" i="4" s="1"/>
  <c r="AB2" i="5"/>
  <c r="Y3" i="5"/>
  <c r="Y7" i="5"/>
  <c r="H8" i="5"/>
  <c r="L8" i="5"/>
  <c r="P8" i="5"/>
  <c r="Y11" i="5"/>
  <c r="I38" i="5"/>
  <c r="I35" i="5"/>
  <c r="I33" i="5"/>
  <c r="AA38" i="5"/>
  <c r="M38" i="5"/>
  <c r="AA35" i="5"/>
  <c r="M35" i="5"/>
  <c r="AA33" i="5"/>
  <c r="M33" i="5"/>
  <c r="Q38" i="5"/>
  <c r="Q35" i="5"/>
  <c r="Q33" i="5"/>
  <c r="AA12" i="5"/>
  <c r="AA22" i="5"/>
  <c r="Y23" i="5"/>
  <c r="E52" i="5"/>
  <c r="E50" i="5"/>
  <c r="E48" i="5"/>
  <c r="E42" i="5"/>
  <c r="E40" i="5"/>
  <c r="E162" i="5"/>
  <c r="E160" i="5"/>
  <c r="E100" i="5"/>
  <c r="E98" i="5"/>
  <c r="E53" i="5"/>
  <c r="E51" i="5"/>
  <c r="E49" i="5"/>
  <c r="E43" i="5"/>
  <c r="E41" i="5"/>
  <c r="E39" i="5"/>
  <c r="E30" i="5"/>
  <c r="AA52" i="5"/>
  <c r="AA50" i="5"/>
  <c r="AA48" i="5"/>
  <c r="AA42" i="5"/>
  <c r="AA40" i="5"/>
  <c r="AA162" i="5"/>
  <c r="AA160" i="5"/>
  <c r="AA100" i="5"/>
  <c r="AA98" i="5"/>
  <c r="AA53" i="5"/>
  <c r="AA51" i="5"/>
  <c r="AA49" i="5"/>
  <c r="AA43" i="5"/>
  <c r="AA41" i="5"/>
  <c r="AA39" i="5"/>
  <c r="AA30" i="5"/>
  <c r="Y163" i="5"/>
  <c r="Y161" i="5"/>
  <c r="Y101" i="5"/>
  <c r="Y99" i="5"/>
  <c r="E26" i="5"/>
  <c r="AA26" i="5"/>
  <c r="E28" i="5"/>
  <c r="AA28" i="5"/>
  <c r="Z29" i="5"/>
  <c r="E32" i="5"/>
  <c r="O33" i="5"/>
  <c r="M34" i="5"/>
  <c r="I36" i="5"/>
  <c r="J37" i="5"/>
  <c r="L38" i="5"/>
  <c r="Y170" i="5"/>
  <c r="AB57" i="4"/>
  <c r="Z68" i="4"/>
  <c r="Z134" i="4"/>
  <c r="AB191" i="4"/>
  <c r="AB194" i="4" s="1"/>
  <c r="Z202" i="4"/>
  <c r="Y2" i="5"/>
  <c r="M8" i="5"/>
  <c r="F36" i="5"/>
  <c r="F34" i="5"/>
  <c r="F35" i="5"/>
  <c r="F33" i="5"/>
  <c r="F38" i="5"/>
  <c r="J36" i="5"/>
  <c r="Z35" i="5"/>
  <c r="J34" i="5"/>
  <c r="Z33" i="5"/>
  <c r="Z38" i="5"/>
  <c r="Z36" i="5"/>
  <c r="J35" i="5"/>
  <c r="Z34" i="5"/>
  <c r="J33" i="5"/>
  <c r="J38" i="5"/>
  <c r="N36" i="5"/>
  <c r="N34" i="5"/>
  <c r="N35" i="5"/>
  <c r="N33" i="5"/>
  <c r="N38" i="5"/>
  <c r="R36" i="5"/>
  <c r="R34" i="5"/>
  <c r="R35" i="5"/>
  <c r="R33" i="5"/>
  <c r="R38" i="5"/>
  <c r="AB12" i="5"/>
  <c r="F22" i="5"/>
  <c r="F32" i="5"/>
  <c r="F162" i="5"/>
  <c r="F160" i="5"/>
  <c r="F100" i="5"/>
  <c r="F98" i="5"/>
  <c r="F53" i="5"/>
  <c r="F51" i="5"/>
  <c r="F49" i="5"/>
  <c r="F43" i="5"/>
  <c r="F41" i="5"/>
  <c r="F39" i="5"/>
  <c r="F30" i="5"/>
  <c r="F52" i="5"/>
  <c r="F50" i="5"/>
  <c r="F48" i="5"/>
  <c r="F42" i="5"/>
  <c r="F40" i="5"/>
  <c r="AB32" i="5"/>
  <c r="AB162" i="5"/>
  <c r="AB160" i="5"/>
  <c r="AB100" i="5"/>
  <c r="AB98" i="5"/>
  <c r="AB53" i="5"/>
  <c r="AB51" i="5"/>
  <c r="AB49" i="5"/>
  <c r="AB43" i="5"/>
  <c r="AB41" i="5"/>
  <c r="AB39" i="5"/>
  <c r="AB30" i="5"/>
  <c r="AB52" i="5"/>
  <c r="AB50" i="5"/>
  <c r="AB48" i="5"/>
  <c r="AB42" i="5"/>
  <c r="AB40" i="5"/>
  <c r="Z163" i="5"/>
  <c r="Z161" i="5"/>
  <c r="Z101" i="5"/>
  <c r="Z99" i="5"/>
  <c r="F26" i="5"/>
  <c r="AB26" i="5"/>
  <c r="Z27" i="5"/>
  <c r="F28" i="5"/>
  <c r="AB28" i="5"/>
  <c r="AA29" i="5"/>
  <c r="AA32" i="5"/>
  <c r="Q34" i="5"/>
  <c r="M36" i="5"/>
  <c r="E61" i="5"/>
  <c r="E47" i="5"/>
  <c r="AB47" i="5"/>
  <c r="AB61" i="5"/>
  <c r="Z56" i="5"/>
  <c r="Z106" i="5"/>
  <c r="Y108" i="5"/>
  <c r="E108" i="5"/>
  <c r="AA58" i="4"/>
  <c r="E68" i="4"/>
  <c r="Y135" i="4"/>
  <c r="AA146" i="4"/>
  <c r="AA192" i="4"/>
  <c r="E202" i="4"/>
  <c r="G38" i="5"/>
  <c r="Y36" i="5"/>
  <c r="G36" i="5"/>
  <c r="G34" i="5"/>
  <c r="K38" i="5"/>
  <c r="K36" i="5"/>
  <c r="K34" i="5"/>
  <c r="O38" i="5"/>
  <c r="O36" i="5"/>
  <c r="O34" i="5"/>
  <c r="Y162" i="5"/>
  <c r="Y160" i="5"/>
  <c r="Y100" i="5"/>
  <c r="Y98" i="5"/>
  <c r="Y53" i="5"/>
  <c r="Y51" i="5"/>
  <c r="Y49" i="5"/>
  <c r="Y43" i="5"/>
  <c r="Y41" i="5"/>
  <c r="Y39" i="5"/>
  <c r="Y52" i="5"/>
  <c r="Y50" i="5"/>
  <c r="Y48" i="5"/>
  <c r="Y42" i="5"/>
  <c r="Y40" i="5"/>
  <c r="Y32" i="5"/>
  <c r="Y29" i="5"/>
  <c r="E163" i="5"/>
  <c r="E161" i="5"/>
  <c r="E101" i="5"/>
  <c r="E99" i="5"/>
  <c r="AA163" i="5"/>
  <c r="AA161" i="5"/>
  <c r="AA101" i="5"/>
  <c r="AA99" i="5"/>
  <c r="Y26" i="5"/>
  <c r="E27" i="5"/>
  <c r="AA27" i="5"/>
  <c r="Y28" i="5"/>
  <c r="E29" i="5"/>
  <c r="AB29" i="5"/>
  <c r="G33" i="5"/>
  <c r="AA34" i="5"/>
  <c r="Q36" i="5"/>
  <c r="Y47" i="5"/>
  <c r="Y61" i="5"/>
  <c r="Z63" i="5"/>
  <c r="Z102" i="5"/>
  <c r="AA56" i="5"/>
  <c r="AA106" i="5"/>
  <c r="AB108" i="5"/>
  <c r="AB164" i="5"/>
  <c r="AA170" i="5"/>
  <c r="Z58" i="5"/>
  <c r="AB59" i="5"/>
  <c r="Z60" i="5"/>
  <c r="J61" i="5"/>
  <c r="R61" i="5"/>
  <c r="Z62" i="5"/>
  <c r="AB69" i="5"/>
  <c r="L102" i="5"/>
  <c r="AB103" i="5"/>
  <c r="Z104" i="5"/>
  <c r="L106" i="5"/>
  <c r="AB117" i="5"/>
  <c r="L164" i="5"/>
  <c r="AB165" i="5"/>
  <c r="AB168" i="5" s="1"/>
  <c r="Z166" i="5"/>
  <c r="H168" i="5"/>
  <c r="L168" i="5"/>
  <c r="AB197" i="5"/>
  <c r="Z176" i="5"/>
  <c r="E182" i="5"/>
  <c r="G197" i="5"/>
  <c r="AA2" i="6"/>
  <c r="E3" i="6"/>
  <c r="F3" i="6" s="1"/>
  <c r="Z3" i="6"/>
  <c r="Y5" i="6"/>
  <c r="AA58" i="5"/>
  <c r="Y59" i="5"/>
  <c r="G61" i="5"/>
  <c r="G63" i="5"/>
  <c r="Y69" i="5"/>
  <c r="Y75" i="5"/>
  <c r="Y81" i="5"/>
  <c r="Y97" i="5"/>
  <c r="M102" i="5"/>
  <c r="AA102" i="5" s="1"/>
  <c r="Y103" i="5"/>
  <c r="E104" i="5"/>
  <c r="AA104" i="5"/>
  <c r="Y105" i="5"/>
  <c r="M106" i="5"/>
  <c r="Y107" i="5"/>
  <c r="Y117" i="5"/>
  <c r="Y125" i="5"/>
  <c r="Y131" i="5"/>
  <c r="E156" i="5"/>
  <c r="M164" i="5"/>
  <c r="AA164" i="5" s="1"/>
  <c r="Y165" i="5"/>
  <c r="Y168" i="5" s="1"/>
  <c r="E166" i="5"/>
  <c r="AA166" i="5"/>
  <c r="M168" i="5"/>
  <c r="Y169" i="5"/>
  <c r="E176" i="5"/>
  <c r="AA176" i="5"/>
  <c r="Z182" i="5"/>
  <c r="K37" i="6"/>
  <c r="J8" i="6"/>
  <c r="O37" i="6"/>
  <c r="N8" i="6"/>
  <c r="Y4" i="6"/>
  <c r="AB5" i="6"/>
  <c r="Z59" i="5"/>
  <c r="AB104" i="5"/>
  <c r="AB166" i="5"/>
  <c r="Z197" i="5"/>
  <c r="AB176" i="5"/>
  <c r="AA59" i="5"/>
  <c r="E69" i="5"/>
  <c r="E103" i="5"/>
  <c r="Y104" i="5"/>
  <c r="E117" i="5"/>
  <c r="Y166" i="5"/>
  <c r="Z196" i="5"/>
  <c r="H8" i="6"/>
  <c r="E2" i="6"/>
  <c r="F2" i="6" s="1"/>
  <c r="I37" i="6"/>
  <c r="L8" i="6"/>
  <c r="M37" i="6"/>
  <c r="P8" i="6"/>
  <c r="Q37" i="6"/>
  <c r="AB2" i="6"/>
  <c r="AA4" i="6"/>
  <c r="Y2" i="6"/>
  <c r="E4" i="6"/>
  <c r="F4" i="6" s="1"/>
  <c r="I8" i="6"/>
  <c r="M8" i="6"/>
  <c r="Q8" i="6"/>
  <c r="F12" i="6"/>
  <c r="AB12" i="6"/>
  <c r="F22" i="6"/>
  <c r="F24" i="6"/>
  <c r="AB188" i="6"/>
  <c r="AB190" i="6"/>
  <c r="AB136" i="6"/>
  <c r="AB134" i="6"/>
  <c r="Z191" i="6"/>
  <c r="Z189" i="6"/>
  <c r="Z137" i="6"/>
  <c r="Z135" i="6"/>
  <c r="AB26" i="6"/>
  <c r="Z27" i="6"/>
  <c r="AB28" i="6"/>
  <c r="Z29" i="6"/>
  <c r="AB30" i="6"/>
  <c r="Z32" i="6"/>
  <c r="J33" i="6"/>
  <c r="R33" i="6"/>
  <c r="H34" i="6"/>
  <c r="L34" i="6"/>
  <c r="Z34" i="6"/>
  <c r="J35" i="6"/>
  <c r="R35" i="6"/>
  <c r="H36" i="6"/>
  <c r="L36" i="6"/>
  <c r="Z36" i="6"/>
  <c r="G38" i="6"/>
  <c r="K38" i="6"/>
  <c r="O38" i="6"/>
  <c r="Y38" i="6"/>
  <c r="E39" i="6"/>
  <c r="AA39" i="6"/>
  <c r="E41" i="6"/>
  <c r="E40" i="6" s="1"/>
  <c r="AA41" i="6"/>
  <c r="AA40" i="6" s="1"/>
  <c r="E43" i="6"/>
  <c r="AA43" i="6"/>
  <c r="E47" i="6"/>
  <c r="AA47" i="6"/>
  <c r="E50" i="6"/>
  <c r="AB50" i="6"/>
  <c r="AB51" i="6"/>
  <c r="AA52" i="6"/>
  <c r="AA144" i="6"/>
  <c r="Y12" i="6"/>
  <c r="Y190" i="6"/>
  <c r="Y188" i="6"/>
  <c r="Y136" i="6"/>
  <c r="Y134" i="6"/>
  <c r="Y52" i="6"/>
  <c r="Y50" i="6"/>
  <c r="E191" i="6"/>
  <c r="E189" i="6"/>
  <c r="E137" i="6"/>
  <c r="E135" i="6"/>
  <c r="AA191" i="6"/>
  <c r="AA189" i="6"/>
  <c r="AA137" i="6"/>
  <c r="AA135" i="6"/>
  <c r="Y26" i="6"/>
  <c r="E27" i="6"/>
  <c r="AA27" i="6"/>
  <c r="Y28" i="6"/>
  <c r="E29" i="6"/>
  <c r="AA29" i="6"/>
  <c r="Y30" i="6"/>
  <c r="E32" i="6"/>
  <c r="AA32" i="6"/>
  <c r="G33" i="6"/>
  <c r="K33" i="6"/>
  <c r="O33" i="6"/>
  <c r="Y33" i="6"/>
  <c r="I34" i="6"/>
  <c r="M34" i="6"/>
  <c r="Q34" i="6"/>
  <c r="G35" i="6"/>
  <c r="K35" i="6"/>
  <c r="O35" i="6"/>
  <c r="Y35" i="6"/>
  <c r="I36" i="6"/>
  <c r="M36" i="6"/>
  <c r="Q36" i="6"/>
  <c r="N37" i="6"/>
  <c r="H38" i="6"/>
  <c r="L38" i="6"/>
  <c r="Z38" i="6"/>
  <c r="AB39" i="6"/>
  <c r="AB41" i="6"/>
  <c r="AB43" i="6"/>
  <c r="AB47" i="6"/>
  <c r="Y49" i="6"/>
  <c r="E52" i="6"/>
  <c r="AB52" i="6"/>
  <c r="E57" i="6"/>
  <c r="H62" i="6"/>
  <c r="Y62" i="6" s="1"/>
  <c r="L62" i="6"/>
  <c r="P62" i="6"/>
  <c r="AB62" i="6" s="1"/>
  <c r="Y59" i="6"/>
  <c r="G8" i="6"/>
  <c r="K8" i="6"/>
  <c r="O8" i="6"/>
  <c r="Z12" i="6"/>
  <c r="Z190" i="6"/>
  <c r="Z188" i="6"/>
  <c r="Z136" i="6"/>
  <c r="Z134" i="6"/>
  <c r="F191" i="6"/>
  <c r="F189" i="6"/>
  <c r="F137" i="6"/>
  <c r="F135" i="6"/>
  <c r="AB191" i="6"/>
  <c r="AB189" i="6"/>
  <c r="AB137" i="6"/>
  <c r="AB135" i="6"/>
  <c r="Z26" i="6"/>
  <c r="Z28" i="6"/>
  <c r="Z30" i="6"/>
  <c r="AB32" i="6"/>
  <c r="H33" i="6"/>
  <c r="L33" i="6"/>
  <c r="Z33" i="6"/>
  <c r="J34" i="6"/>
  <c r="R34" i="6"/>
  <c r="AB34" i="6"/>
  <c r="Z35" i="6"/>
  <c r="J36" i="6"/>
  <c r="R36" i="6"/>
  <c r="I38" i="6"/>
  <c r="M38" i="6"/>
  <c r="Q38" i="6"/>
  <c r="Y39" i="6"/>
  <c r="Y41" i="6"/>
  <c r="Y40" i="6" s="1"/>
  <c r="Y43" i="6"/>
  <c r="Y47" i="6"/>
  <c r="Z49" i="6"/>
  <c r="Z50" i="6"/>
  <c r="Y51" i="6"/>
  <c r="Y138" i="6"/>
  <c r="AA198" i="6"/>
  <c r="E190" i="6"/>
  <c r="E188" i="6"/>
  <c r="E136" i="6"/>
  <c r="E134" i="6"/>
  <c r="E51" i="6"/>
  <c r="E49" i="6"/>
  <c r="E48" i="6" s="1"/>
  <c r="AA188" i="6"/>
  <c r="AA190" i="6"/>
  <c r="AA136" i="6"/>
  <c r="AA134" i="6"/>
  <c r="AA51" i="6"/>
  <c r="AA49" i="6"/>
  <c r="Y191" i="6"/>
  <c r="Y189" i="6"/>
  <c r="Y137" i="6"/>
  <c r="Y135" i="6"/>
  <c r="E26" i="6"/>
  <c r="AA26" i="6"/>
  <c r="E28" i="6"/>
  <c r="AA28" i="6"/>
  <c r="E30" i="6"/>
  <c r="AA30" i="6"/>
  <c r="I33" i="6"/>
  <c r="M33" i="6"/>
  <c r="Q33" i="6"/>
  <c r="AA33" i="6"/>
  <c r="G34" i="6"/>
  <c r="K34" i="6"/>
  <c r="O34" i="6"/>
  <c r="Y34" i="6"/>
  <c r="M35" i="6"/>
  <c r="G36" i="6"/>
  <c r="Z39" i="6"/>
  <c r="Z41" i="6"/>
  <c r="Z40" i="6" s="1"/>
  <c r="AB42" i="6"/>
  <c r="Z43" i="6"/>
  <c r="Z47" i="6"/>
  <c r="AB49" i="6"/>
  <c r="AB48" i="6" s="1"/>
  <c r="AA50" i="6"/>
  <c r="Z51" i="6"/>
  <c r="Z52" i="6"/>
  <c r="P60" i="6"/>
  <c r="AB57" i="6"/>
  <c r="Z58" i="6"/>
  <c r="J62" i="6"/>
  <c r="Z62" i="6" s="1"/>
  <c r="AB138" i="6"/>
  <c r="E58" i="6"/>
  <c r="F58" i="6" s="1"/>
  <c r="AA58" i="6"/>
  <c r="M60" i="6"/>
  <c r="E66" i="6"/>
  <c r="E68" i="6"/>
  <c r="F68" i="6" s="1"/>
  <c r="AA68" i="6"/>
  <c r="E72" i="6"/>
  <c r="E74" i="6"/>
  <c r="F74" i="6" s="1"/>
  <c r="E78" i="6"/>
  <c r="E80" i="6"/>
  <c r="F80" i="6" s="1"/>
  <c r="E84" i="6"/>
  <c r="E86" i="6"/>
  <c r="F86" i="6" s="1"/>
  <c r="E90" i="6"/>
  <c r="E92" i="6"/>
  <c r="F92" i="6" s="1"/>
  <c r="AA139" i="6"/>
  <c r="E140" i="6"/>
  <c r="F140" i="6" s="1"/>
  <c r="E141" i="6"/>
  <c r="F141" i="6" s="1"/>
  <c r="Y141" i="6"/>
  <c r="E143" i="6"/>
  <c r="F143" i="6" s="1"/>
  <c r="Y143" i="6"/>
  <c r="Q144" i="6"/>
  <c r="P192" i="6"/>
  <c r="AB151" i="6"/>
  <c r="AA157" i="6"/>
  <c r="AA187" i="6"/>
  <c r="AA193" i="6"/>
  <c r="AA196" i="6" s="1"/>
  <c r="E194" i="6"/>
  <c r="F194" i="6" s="1"/>
  <c r="E195" i="6"/>
  <c r="F195" i="6" s="1"/>
  <c r="Y195" i="6"/>
  <c r="E197" i="6"/>
  <c r="F197" i="6" s="1"/>
  <c r="Y197" i="6"/>
  <c r="Q198" i="6"/>
  <c r="AB204" i="6"/>
  <c r="E224" i="6"/>
  <c r="F224" i="6" s="1"/>
  <c r="AB68" i="6"/>
  <c r="J138" i="6"/>
  <c r="J144" i="6"/>
  <c r="J198" i="6"/>
  <c r="Y58" i="6"/>
  <c r="Y68" i="6"/>
  <c r="Y139" i="6"/>
  <c r="AA140" i="6"/>
  <c r="E142" i="6"/>
  <c r="F152" i="6"/>
  <c r="Y157" i="6"/>
  <c r="Y187" i="6"/>
  <c r="G196" i="6"/>
  <c r="E193" i="6"/>
  <c r="Y193" i="6"/>
  <c r="Y196" i="6" s="1"/>
  <c r="AA194" i="6"/>
  <c r="J225" i="6"/>
  <c r="Z225" i="6" s="1"/>
  <c r="Z204" i="6"/>
  <c r="Y224" i="6"/>
  <c r="Y225" i="6"/>
  <c r="P142" i="6"/>
  <c r="AB139" i="6"/>
  <c r="Z139" i="6"/>
  <c r="H144" i="6"/>
  <c r="Y144" i="6" s="1"/>
  <c r="L144" i="6"/>
  <c r="P144" i="6"/>
  <c r="AB144" i="6" s="1"/>
  <c r="G192" i="6"/>
  <c r="E151" i="6"/>
  <c r="F151" i="6" s="1"/>
  <c r="K192" i="6"/>
  <c r="O192" i="6"/>
  <c r="AA192" i="6" s="1"/>
  <c r="Y151" i="6"/>
  <c r="J192" i="6"/>
  <c r="Z192" i="6" s="1"/>
  <c r="P196" i="6"/>
  <c r="AB193" i="6"/>
  <c r="AB196" i="6" s="1"/>
  <c r="Z193" i="6"/>
  <c r="Z196" i="6" s="1"/>
  <c r="H198" i="6"/>
  <c r="L198" i="6"/>
  <c r="P198" i="6"/>
  <c r="Y204" i="6"/>
  <c r="AA204" i="6"/>
  <c r="E210" i="6"/>
  <c r="F210" i="6" s="1"/>
  <c r="Y140" i="6"/>
  <c r="Y194" i="6"/>
  <c r="E22" i="6"/>
  <c r="E22" i="5"/>
  <c r="C41" i="1"/>
  <c r="E12" i="6"/>
  <c r="C49" i="1"/>
  <c r="C50" i="2"/>
  <c r="C41" i="2"/>
  <c r="C50" i="1"/>
  <c r="C49" i="2"/>
  <c r="E21" i="4"/>
  <c r="C43" i="2"/>
  <c r="E23" i="5"/>
  <c r="E22" i="4"/>
  <c r="E38" i="6" l="1"/>
  <c r="P34" i="6"/>
  <c r="P33" i="6"/>
  <c r="AA34" i="6"/>
  <c r="N35" i="6"/>
  <c r="N33" i="6"/>
  <c r="E35" i="5"/>
  <c r="Z2" i="5"/>
  <c r="Z170" i="5"/>
  <c r="AA37" i="4"/>
  <c r="N33" i="4"/>
  <c r="E33" i="4"/>
  <c r="N11" i="3"/>
  <c r="C5" i="3"/>
  <c r="C77" i="3" s="1"/>
  <c r="K20" i="2"/>
  <c r="D73" i="2"/>
  <c r="K11" i="2"/>
  <c r="Z2" i="1"/>
  <c r="N80" i="1"/>
  <c r="AA62" i="6"/>
  <c r="AA139" i="4"/>
  <c r="E3" i="5"/>
  <c r="Y60" i="6"/>
  <c r="Y46" i="6"/>
  <c r="Y75" i="3"/>
  <c r="K8" i="3"/>
  <c r="G8" i="4"/>
  <c r="AB192" i="6"/>
  <c r="Z138" i="6"/>
  <c r="P35" i="6"/>
  <c r="E102" i="5"/>
  <c r="AA32" i="4"/>
  <c r="N35" i="4"/>
  <c r="AB34" i="4"/>
  <c r="J18" i="3"/>
  <c r="X2" i="3"/>
  <c r="C3" i="3"/>
  <c r="C2" i="1"/>
  <c r="J19" i="1"/>
  <c r="J24" i="1" s="1"/>
  <c r="N18" i="1"/>
  <c r="Z223" i="4"/>
  <c r="AB102" i="5"/>
  <c r="E60" i="4"/>
  <c r="E46" i="4"/>
  <c r="E7" i="6"/>
  <c r="F7" i="6" s="1"/>
  <c r="R8" i="5"/>
  <c r="W26" i="2"/>
  <c r="E25" i="2"/>
  <c r="C26" i="2"/>
  <c r="C2" i="3"/>
  <c r="C31" i="1"/>
  <c r="AA35" i="6"/>
  <c r="P36" i="6"/>
  <c r="N15" i="1"/>
  <c r="E137" i="4"/>
  <c r="E55" i="4"/>
  <c r="Y26" i="1"/>
  <c r="K25" i="1"/>
  <c r="X8" i="1"/>
  <c r="AB198" i="6"/>
  <c r="AB36" i="6"/>
  <c r="N34" i="6"/>
  <c r="E34" i="6"/>
  <c r="E164" i="5"/>
  <c r="Y38" i="5"/>
  <c r="Q8" i="5"/>
  <c r="H34" i="5"/>
  <c r="E6" i="5"/>
  <c r="E34" i="4"/>
  <c r="E37" i="4"/>
  <c r="P32" i="4"/>
  <c r="AB12" i="4"/>
  <c r="AA137" i="4"/>
  <c r="AA33" i="4"/>
  <c r="AA12" i="4"/>
  <c r="N32" i="4"/>
  <c r="D218" i="3"/>
  <c r="C4" i="2"/>
  <c r="N16" i="1"/>
  <c r="N10" i="1"/>
  <c r="X25" i="1"/>
  <c r="H8" i="1"/>
  <c r="Y4" i="4"/>
  <c r="E4" i="4"/>
  <c r="E59" i="3"/>
  <c r="E10" i="3"/>
  <c r="C10" i="3"/>
  <c r="W75" i="3"/>
  <c r="E8" i="3"/>
  <c r="E36" i="5"/>
  <c r="E35" i="6"/>
  <c r="Y48" i="6"/>
  <c r="E34" i="5"/>
  <c r="E33" i="5"/>
  <c r="E38" i="5"/>
  <c r="H36" i="5"/>
  <c r="E32" i="4"/>
  <c r="P34" i="4"/>
  <c r="Y2" i="4"/>
  <c r="P37" i="4"/>
  <c r="D216" i="3"/>
  <c r="J9" i="3"/>
  <c r="N9" i="1"/>
  <c r="N14" i="1"/>
  <c r="C4" i="1"/>
  <c r="AB190" i="4"/>
  <c r="AA138" i="6"/>
  <c r="Z133" i="4"/>
  <c r="W26" i="1"/>
  <c r="C26" i="1"/>
  <c r="E25" i="1"/>
  <c r="P38" i="6"/>
  <c r="AA12" i="6"/>
  <c r="E198" i="6"/>
  <c r="F198" i="6" s="1"/>
  <c r="E33" i="6"/>
  <c r="N36" i="6"/>
  <c r="AB35" i="6"/>
  <c r="AB33" i="6"/>
  <c r="Y12" i="5"/>
  <c r="N8" i="5"/>
  <c r="H33" i="5"/>
  <c r="AA2" i="5"/>
  <c r="AB33" i="4"/>
  <c r="P35" i="4"/>
  <c r="E2" i="4"/>
  <c r="J14" i="3"/>
  <c r="Z8" i="3"/>
  <c r="Z11" i="3" s="1"/>
  <c r="J17" i="3"/>
  <c r="L20" i="2"/>
  <c r="C20" i="2" s="1"/>
  <c r="Z26" i="1"/>
  <c r="N25" i="1"/>
  <c r="Y7" i="4"/>
  <c r="E7" i="4"/>
  <c r="AA34" i="4"/>
  <c r="E36" i="6"/>
  <c r="Y35" i="5"/>
  <c r="AA38" i="6"/>
  <c r="AA36" i="6"/>
  <c r="Y34" i="5"/>
  <c r="J8" i="5"/>
  <c r="Z8" i="5" s="1"/>
  <c r="E2" i="5"/>
  <c r="AB35" i="4"/>
  <c r="E35" i="4"/>
  <c r="P33" i="4"/>
  <c r="X4" i="1"/>
  <c r="I20" i="1"/>
  <c r="AA60" i="6"/>
  <c r="AA46" i="6"/>
  <c r="Z60" i="6"/>
  <c r="Z46" i="6"/>
  <c r="Z108" i="5"/>
  <c r="Y33" i="5"/>
  <c r="D145" i="3"/>
  <c r="D143" i="3"/>
  <c r="D136" i="3"/>
  <c r="D125" i="3"/>
  <c r="D123" i="3"/>
  <c r="Y192" i="6"/>
  <c r="E192" i="6"/>
  <c r="F192" i="6" s="1"/>
  <c r="Z142" i="6"/>
  <c r="Z55" i="6"/>
  <c r="E144" i="6"/>
  <c r="F144" i="6" s="1"/>
  <c r="Y142" i="6"/>
  <c r="Y55" i="6"/>
  <c r="Z198" i="6"/>
  <c r="E225" i="6"/>
  <c r="F225" i="6" s="1"/>
  <c r="AA142" i="6"/>
  <c r="AA55" i="6"/>
  <c r="Y8" i="6"/>
  <c r="E8" i="6"/>
  <c r="AB40" i="6"/>
  <c r="E56" i="5"/>
  <c r="E106" i="5"/>
  <c r="Z8" i="6"/>
  <c r="Y106" i="5"/>
  <c r="Y56" i="5"/>
  <c r="AA8" i="5"/>
  <c r="Z55" i="4"/>
  <c r="Z137" i="4"/>
  <c r="E62" i="4"/>
  <c r="Y62" i="4"/>
  <c r="E8" i="5"/>
  <c r="Y8" i="5"/>
  <c r="X8" i="3"/>
  <c r="X11" i="3" s="1"/>
  <c r="H19" i="3"/>
  <c r="H11" i="3"/>
  <c r="E133" i="4"/>
  <c r="E8" i="4"/>
  <c r="Y8" i="4"/>
  <c r="M79" i="3"/>
  <c r="M22" i="3"/>
  <c r="Z5" i="3"/>
  <c r="Z77" i="3" s="1"/>
  <c r="W11" i="2"/>
  <c r="W97" i="2"/>
  <c r="N21" i="3"/>
  <c r="Z19" i="3"/>
  <c r="Z21" i="3" s="1"/>
  <c r="Z104" i="2"/>
  <c r="Z119" i="2"/>
  <c r="Z69" i="2"/>
  <c r="Z110" i="2"/>
  <c r="H99" i="2"/>
  <c r="H23" i="2"/>
  <c r="X20" i="2"/>
  <c r="H79" i="3"/>
  <c r="H22" i="3"/>
  <c r="X20" i="3"/>
  <c r="G99" i="2"/>
  <c r="G23" i="2"/>
  <c r="C21" i="2"/>
  <c r="W21" i="2"/>
  <c r="D439" i="2"/>
  <c r="D429" i="2"/>
  <c r="D419" i="2"/>
  <c r="D409" i="2"/>
  <c r="D398" i="2"/>
  <c r="D388" i="2"/>
  <c r="D378" i="2"/>
  <c r="D368" i="2"/>
  <c r="D358" i="2"/>
  <c r="D348" i="2"/>
  <c r="D338" i="2"/>
  <c r="D328" i="2"/>
  <c r="D318" i="2"/>
  <c r="D308" i="2"/>
  <c r="D298" i="2"/>
  <c r="D288" i="2"/>
  <c r="D278" i="2"/>
  <c r="D268" i="2"/>
  <c r="D257" i="2"/>
  <c r="D247" i="2"/>
  <c r="D237" i="2"/>
  <c r="D227" i="2"/>
  <c r="D434" i="2"/>
  <c r="D424" i="2"/>
  <c r="D414" i="2"/>
  <c r="D403" i="2"/>
  <c r="D393" i="2"/>
  <c r="D383" i="2"/>
  <c r="D373" i="2"/>
  <c r="D363" i="2"/>
  <c r="D353" i="2"/>
  <c r="D343" i="2"/>
  <c r="D333" i="2"/>
  <c r="D323" i="2"/>
  <c r="D313" i="2"/>
  <c r="D303" i="2"/>
  <c r="D293" i="2"/>
  <c r="D283" i="2"/>
  <c r="D273" i="2"/>
  <c r="D262" i="2"/>
  <c r="D252" i="2"/>
  <c r="D242" i="2"/>
  <c r="D232" i="2"/>
  <c r="D222" i="2"/>
  <c r="D212" i="2"/>
  <c r="D202" i="2"/>
  <c r="D192" i="2"/>
  <c r="D182" i="2"/>
  <c r="D172" i="2"/>
  <c r="D162" i="2"/>
  <c r="D152" i="2"/>
  <c r="D142" i="2"/>
  <c r="D132" i="2"/>
  <c r="D70" i="2"/>
  <c r="C17" i="2"/>
  <c r="C9" i="2"/>
  <c r="C16" i="2"/>
  <c r="D217" i="2"/>
  <c r="D207" i="2"/>
  <c r="D197" i="2"/>
  <c r="D187" i="2"/>
  <c r="D177" i="2"/>
  <c r="D167" i="2"/>
  <c r="D157" i="2"/>
  <c r="D147" i="2"/>
  <c r="D137" i="2"/>
  <c r="D127" i="2"/>
  <c r="C95" i="2"/>
  <c r="D77" i="2"/>
  <c r="C15" i="2"/>
  <c r="C18" i="2"/>
  <c r="C14" i="2"/>
  <c r="C10" i="2"/>
  <c r="Z89" i="1"/>
  <c r="Z104" i="1"/>
  <c r="Z58" i="1"/>
  <c r="Z95" i="1"/>
  <c r="Z56" i="1"/>
  <c r="G23" i="1"/>
  <c r="G84" i="1"/>
  <c r="F23" i="1"/>
  <c r="F84" i="1"/>
  <c r="Z15" i="1"/>
  <c r="Z80" i="1"/>
  <c r="Z18" i="1"/>
  <c r="Z14" i="1"/>
  <c r="Z10" i="1"/>
  <c r="Z17" i="1"/>
  <c r="Z9" i="1"/>
  <c r="Z16" i="1"/>
  <c r="X70" i="1"/>
  <c r="X72" i="1"/>
  <c r="I84" i="1"/>
  <c r="I23" i="1"/>
  <c r="W72" i="1"/>
  <c r="W70" i="1"/>
  <c r="Y65" i="1"/>
  <c r="Y63" i="1"/>
  <c r="X17" i="1"/>
  <c r="X9" i="1"/>
  <c r="X16" i="1"/>
  <c r="X15" i="1"/>
  <c r="X80" i="1"/>
  <c r="X18" i="1"/>
  <c r="X14" i="1"/>
  <c r="X10" i="1"/>
  <c r="C89" i="1"/>
  <c r="AB142" i="6"/>
  <c r="AB55" i="6"/>
  <c r="Y198" i="6"/>
  <c r="Z144" i="6"/>
  <c r="E138" i="6"/>
  <c r="F138" i="6" s="1"/>
  <c r="Z48" i="6"/>
  <c r="F38" i="6"/>
  <c r="F36" i="6"/>
  <c r="F34" i="6"/>
  <c r="F35" i="6"/>
  <c r="F33" i="6"/>
  <c r="AA61" i="5"/>
  <c r="AA47" i="5"/>
  <c r="Z164" i="5"/>
  <c r="AB8" i="5"/>
  <c r="AB137" i="4"/>
  <c r="AB55" i="4"/>
  <c r="Z60" i="4"/>
  <c r="Z46" i="4"/>
  <c r="D96" i="3"/>
  <c r="D98" i="3"/>
  <c r="D82" i="3"/>
  <c r="D84" i="3"/>
  <c r="Z18" i="3"/>
  <c r="Z14" i="3"/>
  <c r="Z10" i="3"/>
  <c r="Z17" i="3"/>
  <c r="Z9" i="3"/>
  <c r="Z16" i="3"/>
  <c r="Z15" i="3"/>
  <c r="I79" i="3"/>
  <c r="I22" i="3"/>
  <c r="Y15" i="3"/>
  <c r="Y18" i="3"/>
  <c r="Y14" i="3"/>
  <c r="Y10" i="3"/>
  <c r="Y17" i="3"/>
  <c r="Y9" i="3"/>
  <c r="Y16" i="3"/>
  <c r="K77" i="3"/>
  <c r="Y5" i="3"/>
  <c r="Y77" i="3" s="1"/>
  <c r="K20" i="3"/>
  <c r="N79" i="3"/>
  <c r="N22" i="3"/>
  <c r="F79" i="3"/>
  <c r="F22" i="3"/>
  <c r="Y18" i="2"/>
  <c r="Y14" i="2"/>
  <c r="Y10" i="2"/>
  <c r="Y17" i="2"/>
  <c r="Y9" i="2"/>
  <c r="Y16" i="2"/>
  <c r="Y95" i="2"/>
  <c r="Y15" i="2"/>
  <c r="C104" i="2"/>
  <c r="C119" i="2"/>
  <c r="C69" i="2"/>
  <c r="C110" i="2"/>
  <c r="Z97" i="2"/>
  <c r="Z11" i="2"/>
  <c r="L79" i="3"/>
  <c r="L22" i="3"/>
  <c r="Y97" i="2"/>
  <c r="Y11" i="2"/>
  <c r="G79" i="3"/>
  <c r="G22" i="3"/>
  <c r="X119" i="2"/>
  <c r="X69" i="2"/>
  <c r="X110" i="2"/>
  <c r="X104" i="2"/>
  <c r="N99" i="2"/>
  <c r="N23" i="2"/>
  <c r="Z20" i="2"/>
  <c r="K22" i="2"/>
  <c r="Y22" i="2" s="1"/>
  <c r="Y8" i="2"/>
  <c r="K19" i="2"/>
  <c r="Y82" i="1"/>
  <c r="Y11" i="1"/>
  <c r="Y56" i="1"/>
  <c r="Y89" i="1"/>
  <c r="Y104" i="1"/>
  <c r="Y58" i="1"/>
  <c r="Y95" i="1"/>
  <c r="D298" i="1"/>
  <c r="D293" i="1"/>
  <c r="C15" i="1"/>
  <c r="D283" i="1"/>
  <c r="D273" i="1"/>
  <c r="D262" i="1"/>
  <c r="D252" i="1"/>
  <c r="D242" i="1"/>
  <c r="D232" i="1"/>
  <c r="D222" i="1"/>
  <c r="D212" i="1"/>
  <c r="D202" i="1"/>
  <c r="D192" i="1"/>
  <c r="D182" i="1"/>
  <c r="D172" i="1"/>
  <c r="D162" i="1"/>
  <c r="D152" i="1"/>
  <c r="D142" i="1"/>
  <c r="D132" i="1"/>
  <c r="D122" i="1"/>
  <c r="D112" i="1"/>
  <c r="C80" i="1"/>
  <c r="D66" i="1"/>
  <c r="C18" i="1"/>
  <c r="C14" i="1"/>
  <c r="C10" i="1"/>
  <c r="C17" i="1"/>
  <c r="C9" i="1"/>
  <c r="D288" i="1"/>
  <c r="D278" i="1"/>
  <c r="D268" i="1"/>
  <c r="D257" i="1"/>
  <c r="D247" i="1"/>
  <c r="D237" i="1"/>
  <c r="D227" i="1"/>
  <c r="D217" i="1"/>
  <c r="D207" i="1"/>
  <c r="D197" i="1"/>
  <c r="D187" i="1"/>
  <c r="D177" i="1"/>
  <c r="D167" i="1"/>
  <c r="D157" i="1"/>
  <c r="D147" i="1"/>
  <c r="D137" i="1"/>
  <c r="D127" i="1"/>
  <c r="D117" i="1"/>
  <c r="D59" i="1"/>
  <c r="C16" i="1"/>
  <c r="Z63" i="1"/>
  <c r="Z65" i="1"/>
  <c r="E84" i="1"/>
  <c r="W20" i="1"/>
  <c r="E23" i="1"/>
  <c r="C20" i="1"/>
  <c r="Z19" i="2"/>
  <c r="Z24" i="2" s="1"/>
  <c r="P23" i="1"/>
  <c r="P84" i="1"/>
  <c r="C95" i="1"/>
  <c r="C21" i="1"/>
  <c r="AB46" i="6"/>
  <c r="AB60" i="6"/>
  <c r="F57" i="6"/>
  <c r="E60" i="6"/>
  <c r="E46" i="6"/>
  <c r="E62" i="6"/>
  <c r="F62" i="6" s="1"/>
  <c r="F190" i="6"/>
  <c r="F188" i="6"/>
  <c r="F136" i="6"/>
  <c r="F134" i="6"/>
  <c r="F42" i="6"/>
  <c r="F52" i="6"/>
  <c r="F32" i="6"/>
  <c r="F29" i="6"/>
  <c r="F27" i="6"/>
  <c r="F51" i="6"/>
  <c r="F50" i="6"/>
  <c r="F47" i="6"/>
  <c r="F43" i="6"/>
  <c r="F41" i="6"/>
  <c r="F39" i="6"/>
  <c r="F49" i="6"/>
  <c r="F30" i="6"/>
  <c r="F28" i="6"/>
  <c r="F26" i="6"/>
  <c r="AB8" i="6"/>
  <c r="E63" i="5"/>
  <c r="Y63" i="5"/>
  <c r="Y197" i="5"/>
  <c r="E197" i="5"/>
  <c r="AB106" i="5"/>
  <c r="AB56" i="5"/>
  <c r="Z61" i="5"/>
  <c r="Z47" i="5"/>
  <c r="AB46" i="4"/>
  <c r="AB60" i="4"/>
  <c r="E223" i="4"/>
  <c r="E190" i="4"/>
  <c r="E139" i="4"/>
  <c r="E79" i="3"/>
  <c r="W20" i="3"/>
  <c r="E22" i="3"/>
  <c r="W23" i="3"/>
  <c r="C23" i="3"/>
  <c r="D30" i="3" s="1"/>
  <c r="X16" i="3"/>
  <c r="X15" i="3"/>
  <c r="X18" i="3"/>
  <c r="X14" i="3"/>
  <c r="X10" i="3"/>
  <c r="X17" i="3"/>
  <c r="X9" i="3"/>
  <c r="K19" i="3"/>
  <c r="W104" i="2"/>
  <c r="W119" i="2"/>
  <c r="W69" i="2"/>
  <c r="W110" i="2"/>
  <c r="P99" i="2"/>
  <c r="P23" i="2"/>
  <c r="C97" i="2"/>
  <c r="C11" i="2"/>
  <c r="O99" i="2"/>
  <c r="O23" i="2"/>
  <c r="W16" i="2"/>
  <c r="W95" i="2"/>
  <c r="W15" i="2"/>
  <c r="W18" i="2"/>
  <c r="W14" i="2"/>
  <c r="W10" i="2"/>
  <c r="W17" i="2"/>
  <c r="W9" i="2"/>
  <c r="J99" i="2"/>
  <c r="J23" i="2"/>
  <c r="X11" i="2"/>
  <c r="X97" i="2"/>
  <c r="O23" i="1"/>
  <c r="O84" i="1"/>
  <c r="W80" i="1"/>
  <c r="W18" i="1"/>
  <c r="W14" i="1"/>
  <c r="W10" i="1"/>
  <c r="W17" i="1"/>
  <c r="W9" i="1"/>
  <c r="W16" i="1"/>
  <c r="W15" i="1"/>
  <c r="N23" i="1"/>
  <c r="N84" i="1"/>
  <c r="Z20" i="1"/>
  <c r="X95" i="1"/>
  <c r="X56" i="1"/>
  <c r="X89" i="1"/>
  <c r="X104" i="1"/>
  <c r="X58" i="1"/>
  <c r="W82" i="1"/>
  <c r="W11" i="1"/>
  <c r="D69" i="1"/>
  <c r="D61" i="1"/>
  <c r="D55" i="1"/>
  <c r="D68" i="1"/>
  <c r="D62" i="1"/>
  <c r="D54" i="1"/>
  <c r="L23" i="1"/>
  <c r="L84" i="1"/>
  <c r="Z11" i="1"/>
  <c r="Z82" i="1"/>
  <c r="F193" i="6"/>
  <c r="F196" i="6" s="1"/>
  <c r="E196" i="6"/>
  <c r="F155" i="6"/>
  <c r="F54" i="6"/>
  <c r="AA48" i="6"/>
  <c r="AA8" i="6"/>
  <c r="E196" i="4"/>
  <c r="Y196" i="4"/>
  <c r="Y137" i="4"/>
  <c r="Y55" i="4"/>
  <c r="AA60" i="4"/>
  <c r="AA46" i="4"/>
  <c r="P77" i="3"/>
  <c r="P20" i="3"/>
  <c r="D28" i="3"/>
  <c r="C8" i="3"/>
  <c r="C11" i="3" s="1"/>
  <c r="W17" i="3"/>
  <c r="W9" i="3"/>
  <c r="W16" i="3"/>
  <c r="W15" i="3"/>
  <c r="W18" i="3"/>
  <c r="W14" i="3"/>
  <c r="W10" i="3"/>
  <c r="J79" i="3"/>
  <c r="J22" i="3"/>
  <c r="H8" i="2"/>
  <c r="X25" i="2"/>
  <c r="L99" i="2"/>
  <c r="L23" i="2"/>
  <c r="X95" i="2"/>
  <c r="X15" i="2"/>
  <c r="X18" i="2"/>
  <c r="X14" i="2"/>
  <c r="X10" i="2"/>
  <c r="X17" i="2"/>
  <c r="X9" i="2"/>
  <c r="X16" i="2"/>
  <c r="Y110" i="2"/>
  <c r="Y104" i="2"/>
  <c r="Y119" i="2"/>
  <c r="Y69" i="2"/>
  <c r="Y20" i="2"/>
  <c r="K99" i="2"/>
  <c r="K23" i="2"/>
  <c r="O79" i="3"/>
  <c r="O22" i="3"/>
  <c r="F99" i="2"/>
  <c r="F23" i="2"/>
  <c r="Z17" i="2"/>
  <c r="Z9" i="2"/>
  <c r="Z16" i="2"/>
  <c r="Z95" i="2"/>
  <c r="Z15" i="2"/>
  <c r="Z18" i="2"/>
  <c r="Z14" i="2"/>
  <c r="Z10" i="2"/>
  <c r="Y20" i="1"/>
  <c r="K23" i="1"/>
  <c r="K84" i="1"/>
  <c r="W20" i="2"/>
  <c r="J23" i="1"/>
  <c r="J84" i="1"/>
  <c r="X82" i="1"/>
  <c r="X11" i="1"/>
  <c r="M84" i="1"/>
  <c r="M23" i="1"/>
  <c r="Y16" i="1"/>
  <c r="Y15" i="1"/>
  <c r="Y80" i="1"/>
  <c r="Y18" i="1"/>
  <c r="Y14" i="1"/>
  <c r="Y10" i="1"/>
  <c r="Y17" i="1"/>
  <c r="Y9" i="1"/>
  <c r="W104" i="1"/>
  <c r="W58" i="1"/>
  <c r="W95" i="1"/>
  <c r="W56" i="1"/>
  <c r="W89" i="1"/>
  <c r="H23" i="1"/>
  <c r="H84" i="1"/>
  <c r="X20" i="1"/>
  <c r="C11" i="1"/>
  <c r="C82" i="1"/>
  <c r="C104" i="1"/>
  <c r="C23" i="2" l="1"/>
  <c r="C99" i="2"/>
  <c r="W25" i="1"/>
  <c r="E8" i="1"/>
  <c r="C25" i="1"/>
  <c r="Z25" i="1"/>
  <c r="N8" i="1"/>
  <c r="E8" i="2"/>
  <c r="W25" i="2"/>
  <c r="C25" i="2"/>
  <c r="H19" i="1"/>
  <c r="H22" i="1"/>
  <c r="X22" i="1" s="1"/>
  <c r="Y25" i="1"/>
  <c r="K8" i="1"/>
  <c r="W8" i="3"/>
  <c r="W11" i="3" s="1"/>
  <c r="E19" i="3"/>
  <c r="E11" i="3"/>
  <c r="C18" i="3"/>
  <c r="C15" i="3"/>
  <c r="C9" i="3"/>
  <c r="C17" i="3"/>
  <c r="C16" i="3"/>
  <c r="C14" i="3"/>
  <c r="K11" i="3"/>
  <c r="Y8" i="3"/>
  <c r="Y11" i="3" s="1"/>
  <c r="F40" i="6"/>
  <c r="X23" i="1"/>
  <c r="X84" i="1"/>
  <c r="W79" i="3"/>
  <c r="W22" i="3"/>
  <c r="W84" i="1"/>
  <c r="W23" i="1"/>
  <c r="K79" i="3"/>
  <c r="K22" i="3"/>
  <c r="Y20" i="3"/>
  <c r="D32" i="3"/>
  <c r="X79" i="3"/>
  <c r="X22" i="3"/>
  <c r="D29" i="2"/>
  <c r="D27" i="2"/>
  <c r="D31" i="2"/>
  <c r="D28" i="2"/>
  <c r="D26" i="2"/>
  <c r="Z23" i="1"/>
  <c r="Z84" i="1"/>
  <c r="P79" i="3"/>
  <c r="P22" i="3"/>
  <c r="Z99" i="2"/>
  <c r="Z23" i="2"/>
  <c r="Z20" i="3"/>
  <c r="D10" i="5"/>
  <c r="D6" i="5"/>
  <c r="D2" i="5"/>
  <c r="D11" i="5"/>
  <c r="D7" i="5"/>
  <c r="D3" i="5"/>
  <c r="D4" i="5"/>
  <c r="D9" i="5"/>
  <c r="D5" i="5"/>
  <c r="D9" i="6"/>
  <c r="D5" i="6"/>
  <c r="D10" i="6"/>
  <c r="F8" i="6"/>
  <c r="D6" i="6"/>
  <c r="D11" i="6"/>
  <c r="D7" i="6"/>
  <c r="D3" i="6"/>
  <c r="D4" i="6"/>
  <c r="D2" i="6"/>
  <c r="Y99" i="2"/>
  <c r="Y23" i="2"/>
  <c r="H19" i="2"/>
  <c r="H22" i="2"/>
  <c r="X8" i="2"/>
  <c r="F46" i="6"/>
  <c r="F60" i="6"/>
  <c r="C23" i="1"/>
  <c r="C84" i="1"/>
  <c r="K24" i="2"/>
  <c r="Y19" i="2"/>
  <c r="Y24" i="2" s="1"/>
  <c r="H21" i="3"/>
  <c r="X19" i="3"/>
  <c r="X21" i="3" s="1"/>
  <c r="W99" i="2"/>
  <c r="W23" i="2"/>
  <c r="Y23" i="1"/>
  <c r="Y84" i="1"/>
  <c r="Y19" i="3"/>
  <c r="Y21" i="3" s="1"/>
  <c r="K21" i="3"/>
  <c r="D75" i="3"/>
  <c r="D73" i="3"/>
  <c r="D71" i="3"/>
  <c r="D69" i="3"/>
  <c r="D67" i="3"/>
  <c r="D65" i="3"/>
  <c r="D63" i="3"/>
  <c r="D74" i="3"/>
  <c r="D72" i="3"/>
  <c r="D70" i="3"/>
  <c r="D68" i="3"/>
  <c r="D66" i="3"/>
  <c r="D64" i="3"/>
  <c r="D31" i="3"/>
  <c r="D27" i="3"/>
  <c r="D25" i="3"/>
  <c r="D29" i="3"/>
  <c r="C20" i="3"/>
  <c r="F48" i="6"/>
  <c r="D24" i="3"/>
  <c r="X99" i="2"/>
  <c r="X23" i="2"/>
  <c r="D26" i="3"/>
  <c r="D10" i="4"/>
  <c r="D6" i="4"/>
  <c r="D2" i="4"/>
  <c r="D11" i="4"/>
  <c r="D7" i="4"/>
  <c r="D3" i="4"/>
  <c r="D4" i="4"/>
  <c r="D9" i="4"/>
  <c r="D5" i="4"/>
  <c r="E21" i="3" l="1"/>
  <c r="W19" i="3"/>
  <c r="W21" i="3" s="1"/>
  <c r="C19" i="3"/>
  <c r="C21" i="3" s="1"/>
  <c r="W8" i="2"/>
  <c r="E22" i="2"/>
  <c r="W22" i="2" s="1"/>
  <c r="E19" i="2"/>
  <c r="C19" i="2" s="1"/>
  <c r="C24" i="2" s="1"/>
  <c r="N19" i="1"/>
  <c r="Z8" i="1"/>
  <c r="N22" i="1"/>
  <c r="Z22" i="1" s="1"/>
  <c r="D8" i="6"/>
  <c r="Y8" i="1"/>
  <c r="K19" i="1"/>
  <c r="K22" i="1"/>
  <c r="Y22" i="1" s="1"/>
  <c r="C8" i="2"/>
  <c r="E22" i="1"/>
  <c r="C8" i="1"/>
  <c r="W8" i="1"/>
  <c r="E19" i="1"/>
  <c r="D28" i="1"/>
  <c r="D26" i="1"/>
  <c r="D29" i="1"/>
  <c r="D27" i="1"/>
  <c r="D31" i="1"/>
  <c r="H24" i="1"/>
  <c r="X19" i="1"/>
  <c r="X24" i="1" s="1"/>
  <c r="X22" i="2"/>
  <c r="D8" i="5"/>
  <c r="X19" i="2"/>
  <c r="X24" i="2" s="1"/>
  <c r="H24" i="2"/>
  <c r="D8" i="4"/>
  <c r="C79" i="3"/>
  <c r="C22" i="3"/>
  <c r="Z79" i="3"/>
  <c r="Z22" i="3"/>
  <c r="Y79" i="3"/>
  <c r="Y22" i="3"/>
  <c r="C22" i="1" l="1"/>
  <c r="W22" i="1"/>
  <c r="Z19" i="1"/>
  <c r="Z24" i="1" s="1"/>
  <c r="N24" i="1"/>
  <c r="W19" i="2"/>
  <c r="W24" i="2" s="1"/>
  <c r="E24" i="2"/>
  <c r="K24" i="1"/>
  <c r="Y19" i="1"/>
  <c r="Y24" i="1" s="1"/>
  <c r="C22" i="2"/>
  <c r="E24" i="1"/>
  <c r="C19" i="1"/>
  <c r="C24" i="1" s="1"/>
  <c r="W19" i="1"/>
  <c r="W24" i="1" s="1"/>
</calcChain>
</file>

<file path=xl/comments1.xml><?xml version="1.0" encoding="utf-8"?>
<comments xmlns="http://schemas.openxmlformats.org/spreadsheetml/2006/main">
  <authors>
    <author>Windows User</author>
    <author>Windows 用户</author>
  </authors>
  <commentList>
    <comment ref="B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散招、孵化班新增、专业共建、复购课等新增</t>
        </r>
      </text>
    </comment>
    <comment ref="A5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含散招、孵化班转就业班、专业共建最后一期等</t>
        </r>
      </text>
    </comment>
    <comment ref="B55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含在读分期和提前一次性（包括金融机构贷款和自筹）</t>
        </r>
      </text>
    </comment>
    <comment ref="A59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含特色班、专业共建、专业托管等
</t>
        </r>
      </text>
    </comment>
    <comment ref="B62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含在读分期和提前一次性（包括金融机构贷款和自筹）</t>
        </r>
      </text>
    </comment>
    <comment ref="B69" authorId="0" shape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含在读分期和提前一次性（包括金融机构贷款和自筹）</t>
        </r>
      </text>
    </comment>
    <comment ref="B304" authorId="1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联合招生所有招生数</t>
        </r>
      </text>
    </comment>
    <comment ref="B305" authorId="1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缴费中心在渠道中心的学费现金</t>
        </r>
      </text>
    </comment>
    <comment ref="B306" authorId="1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缴费中心在渠道中心的证书现金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B445" authorId="0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联合招生所有招生数，已计入月报本身</t>
        </r>
      </text>
    </comment>
    <comment ref="B446" authorId="0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缴费中心在社招中心的学费现金</t>
        </r>
      </text>
    </comment>
    <comment ref="B447" authorId="0" shapeId="0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缴费中心在社招中心的证书现金</t>
        </r>
      </text>
    </comment>
  </commentList>
</comments>
</file>

<file path=xl/comments3.xml><?xml version="1.0" encoding="utf-8"?>
<comments xmlns="http://schemas.openxmlformats.org/spreadsheetml/2006/main">
  <authors>
    <author>ppmmjjyy</author>
  </authors>
  <commentList>
    <comment ref="D146" authorId="0" shapeId="0">
      <text>
        <r>
          <rPr>
            <b/>
            <sz val="9"/>
            <rFont val="Tahoma"/>
            <family val="2"/>
          </rPr>
          <t>ppmmjjyy: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小计包含班组长费用
</t>
        </r>
      </text>
    </comment>
  </commentList>
</comments>
</file>

<file path=xl/comments4.xml><?xml version="1.0" encoding="utf-8"?>
<comments xmlns="http://schemas.openxmlformats.org/spreadsheetml/2006/main">
  <authors>
    <author>ppmmjjyy</author>
  </authors>
  <commentList>
    <comment ref="C17" authorId="0" shapeId="0">
      <text>
        <r>
          <rPr>
            <b/>
            <sz val="9"/>
            <rFont val="Tahoma"/>
            <family val="2"/>
          </rPr>
          <t>ppmmjjyy: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常规座位数和特色基地座位</t>
        </r>
      </text>
    </comment>
  </commentList>
</comments>
</file>

<file path=xl/sharedStrings.xml><?xml version="1.0" encoding="utf-8"?>
<sst xmlns="http://schemas.openxmlformats.org/spreadsheetml/2006/main" count="2122" uniqueCount="528">
  <si>
    <r>
      <rPr>
        <b/>
        <sz val="10"/>
        <color theme="1"/>
        <rFont val="宋体"/>
        <family val="3"/>
        <charset val="134"/>
      </rPr>
      <t>项目</t>
    </r>
  </si>
  <si>
    <r>
      <rPr>
        <b/>
        <sz val="10"/>
        <color theme="1"/>
        <rFont val="等线"/>
        <family val="3"/>
        <charset val="134"/>
      </rPr>
      <t>合计</t>
    </r>
  </si>
  <si>
    <r>
      <rPr>
        <b/>
        <sz val="10"/>
        <color theme="1"/>
        <rFont val="等线"/>
        <family val="3"/>
        <charset val="134"/>
      </rPr>
      <t>集团平均</t>
    </r>
  </si>
  <si>
    <r>
      <rPr>
        <b/>
        <sz val="10"/>
        <color theme="1"/>
        <rFont val="Times New Roman"/>
        <family val="1"/>
      </rPr>
      <t>1</t>
    </r>
    <r>
      <rPr>
        <b/>
        <sz val="10"/>
        <color theme="1"/>
        <rFont val="等线"/>
        <family val="3"/>
        <charset val="134"/>
      </rPr>
      <t>月</t>
    </r>
  </si>
  <si>
    <r>
      <rPr>
        <b/>
        <sz val="10"/>
        <color theme="1"/>
        <rFont val="Times New Roman"/>
        <family val="1"/>
      </rPr>
      <t>2</t>
    </r>
    <r>
      <rPr>
        <b/>
        <sz val="10"/>
        <color theme="1"/>
        <rFont val="等线"/>
        <family val="3"/>
        <charset val="134"/>
      </rPr>
      <t>月</t>
    </r>
  </si>
  <si>
    <r>
      <rPr>
        <b/>
        <sz val="10"/>
        <color theme="1"/>
        <rFont val="Times New Roman"/>
        <family val="1"/>
      </rPr>
      <t>3</t>
    </r>
    <r>
      <rPr>
        <b/>
        <sz val="10"/>
        <color theme="1"/>
        <rFont val="等线"/>
        <family val="3"/>
        <charset val="134"/>
      </rPr>
      <t>月</t>
    </r>
  </si>
  <si>
    <r>
      <rPr>
        <b/>
        <sz val="10"/>
        <color theme="1"/>
        <rFont val="Times New Roman"/>
        <family val="1"/>
      </rPr>
      <t>4</t>
    </r>
    <r>
      <rPr>
        <b/>
        <sz val="10"/>
        <color theme="1"/>
        <rFont val="等线"/>
        <family val="3"/>
        <charset val="134"/>
      </rPr>
      <t>月</t>
    </r>
  </si>
  <si>
    <r>
      <rPr>
        <b/>
        <sz val="10"/>
        <color theme="1"/>
        <rFont val="Times New Roman"/>
        <family val="1"/>
      </rPr>
      <t>5</t>
    </r>
    <r>
      <rPr>
        <b/>
        <sz val="10"/>
        <color theme="1"/>
        <rFont val="等线"/>
        <family val="3"/>
        <charset val="134"/>
      </rPr>
      <t>月</t>
    </r>
  </si>
  <si>
    <r>
      <rPr>
        <b/>
        <sz val="10"/>
        <color theme="1"/>
        <rFont val="Times New Roman"/>
        <family val="1"/>
      </rPr>
      <t>6</t>
    </r>
    <r>
      <rPr>
        <b/>
        <sz val="10"/>
        <color theme="1"/>
        <rFont val="等线"/>
        <family val="3"/>
        <charset val="134"/>
      </rPr>
      <t>月</t>
    </r>
  </si>
  <si>
    <r>
      <rPr>
        <b/>
        <sz val="10"/>
        <color theme="1"/>
        <rFont val="Times New Roman"/>
        <family val="1"/>
      </rPr>
      <t>7</t>
    </r>
    <r>
      <rPr>
        <b/>
        <sz val="10"/>
        <color theme="1"/>
        <rFont val="等线"/>
        <family val="3"/>
        <charset val="134"/>
      </rPr>
      <t>月</t>
    </r>
  </si>
  <si>
    <r>
      <rPr>
        <b/>
        <sz val="10"/>
        <color theme="1"/>
        <rFont val="Times New Roman"/>
        <family val="1"/>
      </rPr>
      <t>8</t>
    </r>
    <r>
      <rPr>
        <b/>
        <sz val="10"/>
        <color theme="1"/>
        <rFont val="等线"/>
        <family val="3"/>
        <charset val="134"/>
      </rPr>
      <t>月</t>
    </r>
  </si>
  <si>
    <r>
      <rPr>
        <b/>
        <sz val="10"/>
        <color theme="1"/>
        <rFont val="Times New Roman"/>
        <family val="1"/>
      </rPr>
      <t>9</t>
    </r>
    <r>
      <rPr>
        <b/>
        <sz val="10"/>
        <color theme="1"/>
        <rFont val="等线"/>
        <family val="3"/>
        <charset val="134"/>
      </rPr>
      <t>月</t>
    </r>
  </si>
  <si>
    <r>
      <rPr>
        <b/>
        <sz val="10"/>
        <color theme="1"/>
        <rFont val="Times New Roman"/>
        <family val="1"/>
      </rPr>
      <t>10</t>
    </r>
    <r>
      <rPr>
        <b/>
        <sz val="10"/>
        <color theme="1"/>
        <rFont val="等线"/>
        <family val="3"/>
        <charset val="134"/>
      </rPr>
      <t>月</t>
    </r>
  </si>
  <si>
    <r>
      <rPr>
        <b/>
        <sz val="10"/>
        <color theme="1"/>
        <rFont val="Times New Roman"/>
        <family val="1"/>
      </rPr>
      <t>11</t>
    </r>
    <r>
      <rPr>
        <b/>
        <sz val="10"/>
        <color theme="1"/>
        <rFont val="等线"/>
        <family val="3"/>
        <charset val="134"/>
      </rPr>
      <t>月</t>
    </r>
  </si>
  <si>
    <r>
      <rPr>
        <b/>
        <sz val="10"/>
        <color theme="1"/>
        <rFont val="Times New Roman"/>
        <family val="1"/>
      </rPr>
      <t>12</t>
    </r>
    <r>
      <rPr>
        <b/>
        <sz val="10"/>
        <color theme="1"/>
        <rFont val="等线"/>
        <family val="3"/>
        <charset val="134"/>
      </rPr>
      <t>月</t>
    </r>
  </si>
  <si>
    <r>
      <rPr>
        <sz val="10"/>
        <color theme="1"/>
        <rFont val="宋体"/>
        <family val="3"/>
        <charset val="134"/>
      </rPr>
      <t>报送期间</t>
    </r>
  </si>
  <si>
    <t>Q1</t>
  </si>
  <si>
    <t>Q2</t>
  </si>
  <si>
    <t>Q3</t>
  </si>
  <si>
    <t>Q4</t>
  </si>
  <si>
    <r>
      <rPr>
        <b/>
        <sz val="10"/>
        <color theme="1"/>
        <rFont val="等线"/>
        <family val="3"/>
        <charset val="134"/>
      </rPr>
      <t>销售及单产</t>
    </r>
  </si>
  <si>
    <r>
      <rPr>
        <b/>
        <sz val="10"/>
        <color theme="1"/>
        <rFont val="等线"/>
        <family val="3"/>
        <charset val="134"/>
      </rPr>
      <t>招生人次总计</t>
    </r>
  </si>
  <si>
    <r>
      <rPr>
        <sz val="10"/>
        <color theme="1"/>
        <rFont val="等线"/>
        <family val="3"/>
        <charset val="134"/>
      </rPr>
      <t>课耗人次总计</t>
    </r>
  </si>
  <si>
    <r>
      <rPr>
        <b/>
        <sz val="10"/>
        <color theme="1"/>
        <rFont val="等线"/>
        <family val="3"/>
        <charset val="134"/>
      </rPr>
      <t>权责销售总值</t>
    </r>
  </si>
  <si>
    <r>
      <rPr>
        <sz val="10"/>
        <color theme="1"/>
        <rFont val="等线"/>
        <family val="3"/>
        <charset val="134"/>
      </rPr>
      <t>会计销售总值</t>
    </r>
  </si>
  <si>
    <r>
      <rPr>
        <b/>
        <sz val="10"/>
        <color theme="1"/>
        <rFont val="等线"/>
        <family val="3"/>
        <charset val="134"/>
      </rPr>
      <t>当期应收账款</t>
    </r>
  </si>
  <si>
    <r>
      <rPr>
        <sz val="10"/>
        <color theme="1"/>
        <rFont val="等线"/>
        <family val="3"/>
        <charset val="134"/>
      </rPr>
      <t>应收账款余额</t>
    </r>
  </si>
  <si>
    <r>
      <rPr>
        <b/>
        <sz val="10"/>
        <color theme="1"/>
        <rFont val="等线"/>
        <family val="3"/>
        <charset val="134"/>
      </rPr>
      <t>现金收入总计</t>
    </r>
  </si>
  <si>
    <r>
      <rPr>
        <sz val="10"/>
        <color theme="1"/>
        <rFont val="等线"/>
        <family val="3"/>
        <charset val="134"/>
      </rPr>
      <t>生均销售总值</t>
    </r>
  </si>
  <si>
    <r>
      <rPr>
        <sz val="10"/>
        <color theme="1"/>
        <rFont val="等线"/>
        <family val="3"/>
        <charset val="134"/>
      </rPr>
      <t>生均现金总值</t>
    </r>
  </si>
  <si>
    <r>
      <rPr>
        <sz val="10"/>
        <color theme="1"/>
        <rFont val="等线"/>
        <family val="3"/>
        <charset val="134"/>
      </rPr>
      <t>现金占比</t>
    </r>
  </si>
  <si>
    <r>
      <rPr>
        <b/>
        <sz val="10"/>
        <color theme="1"/>
        <rFont val="等线"/>
        <family val="3"/>
        <charset val="134"/>
      </rPr>
      <t>成本及成效</t>
    </r>
  </si>
  <si>
    <r>
      <rPr>
        <b/>
        <sz val="10"/>
        <color theme="1"/>
        <rFont val="等线"/>
        <family val="3"/>
        <charset val="134"/>
      </rPr>
      <t>运营成本</t>
    </r>
  </si>
  <si>
    <r>
      <rPr>
        <b/>
        <sz val="10"/>
        <color theme="1"/>
        <rFont val="等线"/>
        <family val="3"/>
        <charset val="134"/>
      </rPr>
      <t>会计成本</t>
    </r>
  </si>
  <si>
    <r>
      <rPr>
        <b/>
        <sz val="10"/>
        <color theme="1"/>
        <rFont val="等线"/>
        <family val="3"/>
        <charset val="134"/>
      </rPr>
      <t>生均成本</t>
    </r>
  </si>
  <si>
    <r>
      <rPr>
        <sz val="10"/>
        <color theme="1"/>
        <rFont val="等线"/>
        <family val="3"/>
        <charset val="134"/>
      </rPr>
      <t>生均招生成本</t>
    </r>
  </si>
  <si>
    <r>
      <rPr>
        <sz val="10"/>
        <color theme="1"/>
        <rFont val="Times New Roman"/>
        <family val="1"/>
      </rPr>
      <t xml:space="preserve">         </t>
    </r>
    <r>
      <rPr>
        <sz val="10"/>
        <color theme="1"/>
        <rFont val="等线"/>
        <family val="3"/>
        <charset val="134"/>
      </rPr>
      <t>生均销售成本</t>
    </r>
  </si>
  <si>
    <r>
      <rPr>
        <sz val="10"/>
        <color theme="1"/>
        <rFont val="等线"/>
        <family val="3"/>
        <charset val="134"/>
      </rPr>
      <t>生均教学成本</t>
    </r>
  </si>
  <si>
    <r>
      <rPr>
        <sz val="10"/>
        <color theme="1"/>
        <rFont val="等线"/>
        <family val="3"/>
        <charset val="134"/>
      </rPr>
      <t>生均管理成本</t>
    </r>
  </si>
  <si>
    <r>
      <rPr>
        <b/>
        <sz val="10"/>
        <color theme="1"/>
        <rFont val="等线"/>
        <family val="3"/>
        <charset val="134"/>
      </rPr>
      <t>利润及利润率</t>
    </r>
  </si>
  <si>
    <r>
      <rPr>
        <b/>
        <sz val="10"/>
        <color theme="1"/>
        <rFont val="等线"/>
        <family val="3"/>
        <charset val="134"/>
      </rPr>
      <t>集团现金利润</t>
    </r>
  </si>
  <si>
    <r>
      <rPr>
        <b/>
        <sz val="10"/>
        <color theme="1"/>
        <rFont val="等线"/>
        <family val="3"/>
        <charset val="134"/>
      </rPr>
      <t>集团销售利润</t>
    </r>
  </si>
  <si>
    <t>会计所得税前利润</t>
  </si>
  <si>
    <r>
      <rPr>
        <b/>
        <sz val="10"/>
        <color theme="1"/>
        <rFont val="等线"/>
        <family val="3"/>
        <charset val="134"/>
      </rPr>
      <t>中心现金利润</t>
    </r>
  </si>
  <si>
    <r>
      <rPr>
        <sz val="10"/>
        <color theme="1"/>
        <rFont val="等线"/>
        <family val="3"/>
        <charset val="134"/>
      </rPr>
      <t>集团销售利润率</t>
    </r>
  </si>
  <si>
    <r>
      <rPr>
        <sz val="10"/>
        <color theme="1"/>
        <rFont val="等线"/>
        <family val="3"/>
        <charset val="134"/>
      </rPr>
      <t>集团现金利润率</t>
    </r>
  </si>
  <si>
    <r>
      <rPr>
        <b/>
        <sz val="10"/>
        <color theme="1"/>
        <rFont val="等线"/>
        <family val="3"/>
        <charset val="134"/>
      </rPr>
      <t>现金收入</t>
    </r>
  </si>
  <si>
    <r>
      <rPr>
        <sz val="10"/>
        <color theme="1"/>
        <rFont val="等线"/>
        <family val="3"/>
        <charset val="134"/>
      </rPr>
      <t>当期现金收入</t>
    </r>
  </si>
  <si>
    <t>学费现金收入</t>
  </si>
  <si>
    <r>
      <rPr>
        <sz val="8"/>
        <color theme="1"/>
        <rFont val="等线"/>
        <family val="3"/>
        <charset val="134"/>
      </rPr>
      <t>跨中心转入现金回款</t>
    </r>
  </si>
  <si>
    <t>增值收入</t>
  </si>
  <si>
    <r>
      <rPr>
        <b/>
        <sz val="10"/>
        <color theme="1"/>
        <rFont val="等线"/>
        <family val="3"/>
        <charset val="134"/>
      </rPr>
      <t>员工及人效</t>
    </r>
  </si>
  <si>
    <r>
      <rPr>
        <b/>
        <sz val="10"/>
        <color theme="1"/>
        <rFont val="等线"/>
        <family val="3"/>
        <charset val="134"/>
      </rPr>
      <t>员工总数</t>
    </r>
  </si>
  <si>
    <r>
      <rPr>
        <sz val="10"/>
        <color theme="1"/>
        <rFont val="等线"/>
        <family val="3"/>
        <charset val="134"/>
      </rPr>
      <t>人均月薪</t>
    </r>
  </si>
  <si>
    <r>
      <rPr>
        <sz val="10"/>
        <color theme="1"/>
        <rFont val="等线"/>
        <family val="3"/>
        <charset val="134"/>
      </rPr>
      <t>人均现金</t>
    </r>
  </si>
  <si>
    <r>
      <rPr>
        <sz val="10"/>
        <color theme="1"/>
        <rFont val="等线"/>
        <family val="3"/>
        <charset val="134"/>
      </rPr>
      <t>人均招生</t>
    </r>
  </si>
  <si>
    <r>
      <rPr>
        <b/>
        <sz val="10"/>
        <color theme="1"/>
        <rFont val="等线"/>
        <family val="3"/>
        <charset val="134"/>
      </rPr>
      <t>招生员工数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前端</t>
    </r>
  </si>
  <si>
    <r>
      <rPr>
        <b/>
        <sz val="10"/>
        <color theme="1"/>
        <rFont val="等线"/>
        <family val="3"/>
        <charset val="134"/>
      </rPr>
      <t>中心</t>
    </r>
    <r>
      <rPr>
        <b/>
        <sz val="10"/>
        <color theme="1"/>
        <rFont val="Times New Roman"/>
        <family val="1"/>
      </rPr>
      <t xml:space="preserve">                     </t>
    </r>
    <r>
      <rPr>
        <b/>
        <sz val="10"/>
        <color theme="1"/>
        <rFont val="等线"/>
        <family val="3"/>
        <charset val="134"/>
      </rPr>
      <t>就业班能效</t>
    </r>
  </si>
  <si>
    <r>
      <rPr>
        <b/>
        <sz val="10"/>
        <color theme="1"/>
        <rFont val="等线"/>
        <family val="3"/>
        <charset val="134"/>
      </rPr>
      <t>中心数</t>
    </r>
  </si>
  <si>
    <r>
      <rPr>
        <b/>
        <sz val="10"/>
        <color theme="1"/>
        <rFont val="等线"/>
        <family val="3"/>
        <charset val="134"/>
      </rPr>
      <t>教室数</t>
    </r>
  </si>
  <si>
    <r>
      <rPr>
        <b/>
        <sz val="10"/>
        <color theme="1"/>
        <rFont val="等线"/>
        <family val="3"/>
        <charset val="134"/>
      </rPr>
      <t>每教室人数</t>
    </r>
  </si>
  <si>
    <r>
      <rPr>
        <b/>
        <sz val="10"/>
        <color theme="1"/>
        <rFont val="等线"/>
        <family val="3"/>
        <charset val="134"/>
      </rPr>
      <t>项目经理数</t>
    </r>
  </si>
  <si>
    <r>
      <rPr>
        <sz val="10"/>
        <color theme="1"/>
        <rFont val="等线"/>
        <family val="3"/>
        <charset val="134"/>
      </rPr>
      <t>人均教生</t>
    </r>
  </si>
  <si>
    <r>
      <rPr>
        <b/>
        <sz val="10"/>
        <color theme="1"/>
        <rFont val="等线"/>
        <family val="3"/>
        <charset val="134"/>
      </rPr>
      <t>班主任数</t>
    </r>
  </si>
  <si>
    <r>
      <rPr>
        <sz val="10"/>
        <color theme="1"/>
        <rFont val="等线"/>
        <family val="3"/>
        <charset val="134"/>
      </rPr>
      <t>人均管生</t>
    </r>
  </si>
  <si>
    <r>
      <rPr>
        <b/>
        <sz val="10"/>
        <color theme="1"/>
        <rFont val="等线"/>
        <family val="3"/>
        <charset val="134"/>
      </rPr>
      <t>场地面积</t>
    </r>
  </si>
  <si>
    <r>
      <rPr>
        <b/>
        <sz val="10"/>
        <color theme="1"/>
        <rFont val="等线"/>
        <family val="3"/>
        <charset val="134"/>
      </rPr>
      <t>中心座位数</t>
    </r>
  </si>
  <si>
    <r>
      <rPr>
        <b/>
        <sz val="10"/>
        <color theme="1"/>
        <rFont val="等线"/>
        <family val="3"/>
        <charset val="134"/>
      </rPr>
      <t>坪效</t>
    </r>
  </si>
  <si>
    <r>
      <rPr>
        <b/>
        <sz val="10"/>
        <color theme="1"/>
        <rFont val="等线"/>
        <family val="3"/>
        <charset val="134"/>
      </rPr>
      <t>在校生总计</t>
    </r>
  </si>
  <si>
    <r>
      <rPr>
        <sz val="10"/>
        <color theme="1"/>
        <rFont val="等线"/>
        <family val="3"/>
        <charset val="134"/>
      </rPr>
      <t>脱产班人数</t>
    </r>
  </si>
  <si>
    <r>
      <rPr>
        <sz val="10"/>
        <color theme="1"/>
        <rFont val="等线"/>
        <family val="3"/>
        <charset val="134"/>
      </rPr>
      <t>业余班人数</t>
    </r>
  </si>
  <si>
    <r>
      <rPr>
        <b/>
        <sz val="10"/>
        <color theme="1"/>
        <rFont val="等线"/>
        <family val="3"/>
        <charset val="134"/>
      </rPr>
      <t>脱产班座位利用率</t>
    </r>
  </si>
  <si>
    <r>
      <rPr>
        <b/>
        <sz val="10"/>
        <color theme="1"/>
        <rFont val="等线"/>
        <family val="3"/>
        <charset val="134"/>
      </rPr>
      <t>脱产班</t>
    </r>
    <r>
      <rPr>
        <b/>
        <sz val="10"/>
        <color theme="1"/>
        <rFont val="Times New Roman"/>
        <family val="1"/>
      </rPr>
      <t xml:space="preserve">                    </t>
    </r>
    <r>
      <rPr>
        <b/>
        <sz val="10"/>
        <color theme="1"/>
        <rFont val="等线"/>
        <family val="3"/>
        <charset val="134"/>
      </rPr>
      <t>学费收入</t>
    </r>
  </si>
  <si>
    <r>
      <rPr>
        <b/>
        <sz val="10"/>
        <color theme="1"/>
        <rFont val="等线"/>
        <family val="3"/>
        <charset val="134"/>
      </rPr>
      <t>学员数</t>
    </r>
  </si>
  <si>
    <r>
      <rPr>
        <b/>
        <sz val="10"/>
        <color theme="1"/>
        <rFont val="等线"/>
        <family val="3"/>
        <charset val="134"/>
      </rPr>
      <t>学费总值</t>
    </r>
  </si>
  <si>
    <t>当期现金收入</t>
  </si>
  <si>
    <r>
      <rPr>
        <sz val="10"/>
        <color theme="1"/>
        <rFont val="等线"/>
        <family val="3"/>
        <charset val="134"/>
      </rPr>
      <t>在读还款付款</t>
    </r>
  </si>
  <si>
    <r>
      <rPr>
        <b/>
        <sz val="10"/>
        <color theme="1"/>
        <rFont val="等线"/>
        <family val="3"/>
        <charset val="134"/>
      </rPr>
      <t>应收账款</t>
    </r>
  </si>
  <si>
    <r>
      <rPr>
        <sz val="10"/>
        <color theme="1"/>
        <rFont val="等线"/>
        <family val="3"/>
        <charset val="134"/>
      </rPr>
      <t>学费单价</t>
    </r>
  </si>
  <si>
    <r>
      <rPr>
        <sz val="10"/>
        <color theme="1"/>
        <rFont val="等线"/>
        <family val="3"/>
        <charset val="134"/>
      </rPr>
      <t>应收占比</t>
    </r>
  </si>
  <si>
    <r>
      <rPr>
        <b/>
        <sz val="10"/>
        <color theme="1"/>
        <rFont val="等线"/>
        <family val="3"/>
        <charset val="134"/>
      </rPr>
      <t>业余班</t>
    </r>
    <r>
      <rPr>
        <b/>
        <sz val="10"/>
        <color theme="1"/>
        <rFont val="Times New Roman"/>
        <family val="1"/>
      </rPr>
      <t xml:space="preserve">                    </t>
    </r>
    <r>
      <rPr>
        <b/>
        <sz val="10"/>
        <color theme="1"/>
        <rFont val="等线"/>
        <family val="3"/>
        <charset val="134"/>
      </rPr>
      <t>学费收入</t>
    </r>
  </si>
  <si>
    <r>
      <rPr>
        <b/>
        <sz val="10"/>
        <color theme="1"/>
        <rFont val="等线"/>
        <family val="3"/>
        <charset val="134"/>
      </rPr>
      <t>复购班</t>
    </r>
    <r>
      <rPr>
        <b/>
        <sz val="10"/>
        <color theme="1"/>
        <rFont val="Times New Roman"/>
        <family val="1"/>
      </rPr>
      <t xml:space="preserve">                  </t>
    </r>
    <r>
      <rPr>
        <b/>
        <sz val="10"/>
        <color theme="1"/>
        <rFont val="等线"/>
        <family val="3"/>
        <charset val="134"/>
      </rPr>
      <t>学费收入</t>
    </r>
  </si>
  <si>
    <r>
      <rPr>
        <b/>
        <sz val="10"/>
        <color theme="1"/>
        <rFont val="等线"/>
        <family val="3"/>
        <charset val="134"/>
      </rPr>
      <t>证书收入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学员数</t>
    </r>
  </si>
  <si>
    <r>
      <rPr>
        <b/>
        <sz val="10"/>
        <color theme="1"/>
        <rFont val="等线"/>
        <family val="3"/>
        <charset val="134"/>
      </rPr>
      <t>证书收入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已收现金</t>
    </r>
  </si>
  <si>
    <r>
      <rPr>
        <b/>
        <sz val="10"/>
        <color theme="1"/>
        <rFont val="等线"/>
        <family val="3"/>
        <charset val="134"/>
      </rPr>
      <t>学历合作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学员数</t>
    </r>
  </si>
  <si>
    <r>
      <rPr>
        <b/>
        <sz val="10"/>
        <color theme="1"/>
        <rFont val="等线"/>
        <family val="3"/>
        <charset val="134"/>
      </rPr>
      <t>学历合作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已收现金</t>
    </r>
  </si>
  <si>
    <r>
      <rPr>
        <b/>
        <sz val="10"/>
        <color theme="1"/>
        <rFont val="等线"/>
        <family val="3"/>
        <charset val="134"/>
      </rPr>
      <t>政府补贴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现金收入</t>
    </r>
  </si>
  <si>
    <r>
      <rPr>
        <b/>
        <sz val="10"/>
        <color theme="1"/>
        <rFont val="等线"/>
        <family val="3"/>
        <charset val="134"/>
      </rPr>
      <t>其他收入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现金收入</t>
    </r>
  </si>
  <si>
    <t>合计</t>
  </si>
  <si>
    <r>
      <rPr>
        <sz val="10"/>
        <color theme="1"/>
        <rFont val="等线"/>
        <family val="3"/>
        <charset val="134"/>
      </rPr>
      <t>生均增值</t>
    </r>
  </si>
  <si>
    <r>
      <rPr>
        <b/>
        <sz val="10"/>
        <color theme="1"/>
        <rFont val="等线"/>
        <family val="3"/>
        <charset val="134"/>
      </rPr>
      <t>税收</t>
    </r>
  </si>
  <si>
    <r>
      <rPr>
        <b/>
        <sz val="10"/>
        <color theme="1"/>
        <rFont val="等线"/>
        <family val="3"/>
        <charset val="134"/>
      </rPr>
      <t>营业税及附加</t>
    </r>
  </si>
  <si>
    <r>
      <rPr>
        <sz val="10"/>
        <color theme="1"/>
        <rFont val="等线"/>
        <family val="3"/>
        <charset val="134"/>
      </rPr>
      <t>营业税率</t>
    </r>
  </si>
  <si>
    <r>
      <rPr>
        <b/>
        <sz val="10"/>
        <color theme="1"/>
        <rFont val="等线"/>
        <family val="3"/>
        <charset val="134"/>
      </rPr>
      <t>所得税</t>
    </r>
  </si>
  <si>
    <r>
      <rPr>
        <sz val="10"/>
        <color theme="1"/>
        <rFont val="等线"/>
        <family val="3"/>
        <charset val="134"/>
      </rPr>
      <t>所得税率</t>
    </r>
  </si>
  <si>
    <r>
      <rPr>
        <b/>
        <sz val="10"/>
        <color theme="1"/>
        <rFont val="等线"/>
        <family val="3"/>
        <charset val="134"/>
      </rPr>
      <t>有效转无效</t>
    </r>
  </si>
  <si>
    <r>
      <rPr>
        <b/>
        <sz val="10"/>
        <color theme="1"/>
        <rFont val="等线"/>
        <family val="3"/>
        <charset val="134"/>
      </rPr>
      <t>有效转无效学员数</t>
    </r>
  </si>
  <si>
    <t>休学人数</t>
  </si>
  <si>
    <t>退学人数</t>
  </si>
  <si>
    <r>
      <rPr>
        <b/>
        <sz val="10"/>
        <color theme="1"/>
        <rFont val="等线"/>
        <family val="3"/>
        <charset val="134"/>
      </rPr>
      <t>扣减销售总值</t>
    </r>
  </si>
  <si>
    <r>
      <rPr>
        <sz val="10"/>
        <color theme="1"/>
        <rFont val="等线"/>
        <family val="3"/>
        <charset val="134"/>
      </rPr>
      <t>扣减率</t>
    </r>
  </si>
  <si>
    <r>
      <rPr>
        <b/>
        <sz val="10"/>
        <color theme="1"/>
        <rFont val="等线"/>
        <family val="3"/>
        <charset val="134"/>
      </rPr>
      <t>扣减现金收入</t>
    </r>
  </si>
  <si>
    <r>
      <rPr>
        <b/>
        <sz val="10"/>
        <color theme="1"/>
        <rFont val="等线"/>
        <family val="3"/>
        <charset val="134"/>
      </rPr>
      <t>无效转有效</t>
    </r>
  </si>
  <si>
    <r>
      <rPr>
        <b/>
        <sz val="10"/>
        <color theme="1"/>
        <rFont val="等线"/>
        <family val="3"/>
        <charset val="134"/>
      </rPr>
      <t>无效转有效学员数</t>
    </r>
  </si>
  <si>
    <r>
      <rPr>
        <sz val="10"/>
        <color theme="1"/>
        <rFont val="Times New Roman"/>
        <family val="1"/>
      </rPr>
      <t xml:space="preserve">     </t>
    </r>
    <r>
      <rPr>
        <sz val="10"/>
        <color theme="1"/>
        <rFont val="等线"/>
        <family val="3"/>
        <charset val="134"/>
      </rPr>
      <t>贷款失败转其它学员</t>
    </r>
  </si>
  <si>
    <r>
      <rPr>
        <sz val="10"/>
        <color theme="1"/>
        <rFont val="Times New Roman"/>
        <family val="1"/>
      </rPr>
      <t xml:space="preserve">     </t>
    </r>
    <r>
      <rPr>
        <sz val="10"/>
        <color theme="1"/>
        <rFont val="等线"/>
        <family val="3"/>
        <charset val="134"/>
      </rPr>
      <t>复学学员</t>
    </r>
  </si>
  <si>
    <r>
      <rPr>
        <b/>
        <sz val="10"/>
        <color theme="1"/>
        <rFont val="等线"/>
        <family val="3"/>
        <charset val="134"/>
      </rPr>
      <t>新增销售总值</t>
    </r>
  </si>
  <si>
    <r>
      <rPr>
        <sz val="10"/>
        <color theme="1"/>
        <rFont val="等线"/>
        <family val="3"/>
        <charset val="134"/>
      </rPr>
      <t>新增率</t>
    </r>
  </si>
  <si>
    <r>
      <rPr>
        <b/>
        <sz val="10"/>
        <color theme="1"/>
        <rFont val="等线"/>
        <family val="3"/>
        <charset val="134"/>
      </rPr>
      <t>新增现金收入</t>
    </r>
  </si>
  <si>
    <r>
      <rPr>
        <b/>
        <sz val="10"/>
        <color theme="1"/>
        <rFont val="等线"/>
        <family val="3"/>
        <charset val="134"/>
      </rPr>
      <t>学费优惠</t>
    </r>
  </si>
  <si>
    <r>
      <rPr>
        <b/>
        <sz val="10"/>
        <color theme="1"/>
        <rFont val="等线"/>
        <family val="3"/>
        <charset val="134"/>
      </rPr>
      <t>前期优惠学员数</t>
    </r>
  </si>
  <si>
    <r>
      <rPr>
        <b/>
        <sz val="10"/>
        <color theme="1"/>
        <rFont val="等线"/>
        <family val="3"/>
        <charset val="134"/>
      </rPr>
      <t>前期学费优惠总额</t>
    </r>
  </si>
  <si>
    <r>
      <rPr>
        <sz val="10"/>
        <color theme="1"/>
        <rFont val="Times New Roman"/>
        <family val="1"/>
      </rPr>
      <t xml:space="preserve">     </t>
    </r>
    <r>
      <rPr>
        <sz val="10"/>
        <color theme="1"/>
        <rFont val="等线"/>
        <family val="3"/>
        <charset val="134"/>
      </rPr>
      <t>生均前期优惠金额</t>
    </r>
  </si>
  <si>
    <r>
      <rPr>
        <b/>
        <sz val="10"/>
        <color theme="1"/>
        <rFont val="等线"/>
        <family val="3"/>
        <charset val="134"/>
      </rPr>
      <t>后期优惠学员数</t>
    </r>
  </si>
  <si>
    <r>
      <rPr>
        <b/>
        <sz val="10"/>
        <color theme="1"/>
        <rFont val="等线"/>
        <family val="3"/>
        <charset val="134"/>
      </rPr>
      <t>后期学费优惠总额</t>
    </r>
  </si>
  <si>
    <r>
      <rPr>
        <sz val="10"/>
        <color theme="1"/>
        <rFont val="Times New Roman"/>
        <family val="1"/>
      </rPr>
      <t xml:space="preserve">     </t>
    </r>
    <r>
      <rPr>
        <sz val="10"/>
        <color theme="1"/>
        <rFont val="等线"/>
        <family val="3"/>
        <charset val="134"/>
      </rPr>
      <t>生均后期优惠金额</t>
    </r>
  </si>
  <si>
    <t>学费优惠总额</t>
  </si>
  <si>
    <r>
      <rPr>
        <sz val="10"/>
        <color theme="1"/>
        <rFont val="等线"/>
        <family val="3"/>
        <charset val="134"/>
      </rPr>
      <t>学费优惠比例</t>
    </r>
  </si>
  <si>
    <r>
      <rPr>
        <b/>
        <sz val="10"/>
        <color theme="1"/>
        <rFont val="等线"/>
        <family val="3"/>
        <charset val="134"/>
      </rPr>
      <t xml:space="preserve">跨中心收入
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划出</t>
    </r>
  </si>
  <si>
    <r>
      <rPr>
        <b/>
        <sz val="10"/>
        <color theme="1"/>
        <rFont val="等线"/>
        <family val="3"/>
        <charset val="134"/>
      </rPr>
      <t>当期现金收入</t>
    </r>
  </si>
  <si>
    <r>
      <rPr>
        <b/>
        <sz val="10"/>
        <color theme="1"/>
        <rFont val="等线"/>
        <family val="3"/>
        <charset val="134"/>
      </rPr>
      <t xml:space="preserve">跨中心收入
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划入</t>
    </r>
  </si>
  <si>
    <r>
      <rPr>
        <b/>
        <sz val="11"/>
        <color theme="1"/>
        <rFont val="等线"/>
        <family val="3"/>
        <charset val="134"/>
      </rPr>
      <t>就业课程及收入</t>
    </r>
  </si>
  <si>
    <r>
      <rPr>
        <b/>
        <sz val="10"/>
        <color theme="1"/>
        <rFont val="Times New Roman"/>
        <family val="1"/>
      </rPr>
      <t>Java
[Java</t>
    </r>
    <r>
      <rPr>
        <b/>
        <sz val="10"/>
        <color theme="1"/>
        <rFont val="等线"/>
        <family val="3"/>
        <charset val="134"/>
      </rPr>
      <t>就业班</t>
    </r>
    <r>
      <rPr>
        <b/>
        <sz val="10"/>
        <color theme="1"/>
        <rFont val="Times New Roman"/>
        <family val="1"/>
      </rPr>
      <t>]</t>
    </r>
  </si>
  <si>
    <r>
      <rPr>
        <b/>
        <sz val="10"/>
        <color theme="1"/>
        <rFont val="等线"/>
        <family val="3"/>
        <charset val="134"/>
      </rPr>
      <t>优惠后学费单价</t>
    </r>
  </si>
  <si>
    <r>
      <rPr>
        <b/>
        <sz val="10"/>
        <color theme="1"/>
        <rFont val="等线"/>
        <family val="3"/>
        <charset val="134"/>
      </rPr>
      <t>前期优惠</t>
    </r>
  </si>
  <si>
    <r>
      <rPr>
        <b/>
        <sz val="10"/>
        <color theme="1"/>
        <rFont val="Times New Roman"/>
        <family val="1"/>
      </rPr>
      <t>Java-A
[Java</t>
    </r>
    <r>
      <rPr>
        <b/>
        <sz val="10"/>
        <color theme="1"/>
        <rFont val="等线"/>
        <family val="3"/>
        <charset val="134"/>
      </rPr>
      <t>培优班</t>
    </r>
    <r>
      <rPr>
        <b/>
        <sz val="10"/>
        <color theme="1"/>
        <rFont val="Times New Roman"/>
        <family val="1"/>
      </rPr>
      <t>]
[JAD]</t>
    </r>
  </si>
  <si>
    <r>
      <rPr>
        <b/>
        <sz val="10"/>
        <color theme="1"/>
        <rFont val="等线"/>
        <family val="3"/>
        <charset val="134"/>
      </rPr>
      <t xml:space="preserve">大数据
</t>
    </r>
    <r>
      <rPr>
        <b/>
        <sz val="10"/>
        <color theme="1"/>
        <rFont val="Times New Roman"/>
        <family val="1"/>
      </rPr>
      <t>[BIG]</t>
    </r>
  </si>
  <si>
    <r>
      <rPr>
        <b/>
        <sz val="10"/>
        <color theme="1"/>
        <rFont val="Times New Roman"/>
        <family val="1"/>
      </rPr>
      <t>UID
[UI</t>
    </r>
    <r>
      <rPr>
        <b/>
        <sz val="10"/>
        <color theme="1"/>
        <rFont val="等线"/>
        <family val="3"/>
        <charset val="134"/>
      </rPr>
      <t>就业班</t>
    </r>
    <r>
      <rPr>
        <b/>
        <sz val="10"/>
        <color theme="1"/>
        <rFont val="Times New Roman"/>
        <family val="1"/>
      </rPr>
      <t>]</t>
    </r>
  </si>
  <si>
    <r>
      <rPr>
        <b/>
        <sz val="10"/>
        <color theme="1"/>
        <rFont val="Times New Roman"/>
        <family val="1"/>
      </rPr>
      <t>UED
[UI</t>
    </r>
    <r>
      <rPr>
        <b/>
        <sz val="10"/>
        <color theme="1"/>
        <rFont val="等线"/>
        <family val="3"/>
        <charset val="134"/>
      </rPr>
      <t>培优班</t>
    </r>
    <r>
      <rPr>
        <b/>
        <sz val="10"/>
        <color theme="1"/>
        <rFont val="Times New Roman"/>
        <family val="1"/>
      </rPr>
      <t>]</t>
    </r>
  </si>
  <si>
    <r>
      <rPr>
        <b/>
        <sz val="8"/>
        <color theme="1"/>
        <rFont val="Times New Roman"/>
        <family val="1"/>
      </rPr>
      <t>Web</t>
    </r>
    <r>
      <rPr>
        <b/>
        <sz val="8"/>
        <color theme="1"/>
        <rFont val="等线"/>
        <family val="3"/>
        <charset val="134"/>
      </rPr>
      <t xml:space="preserve">前端开发
</t>
    </r>
    <r>
      <rPr>
        <b/>
        <sz val="8"/>
        <color theme="1"/>
        <rFont val="Times New Roman"/>
        <family val="1"/>
      </rPr>
      <t>[Web</t>
    </r>
    <r>
      <rPr>
        <b/>
        <sz val="8"/>
        <color theme="1"/>
        <rFont val="等线"/>
        <family val="3"/>
        <charset val="134"/>
      </rPr>
      <t>前端培优</t>
    </r>
    <r>
      <rPr>
        <b/>
        <sz val="8"/>
        <color theme="1"/>
        <rFont val="Times New Roman"/>
        <family val="1"/>
      </rPr>
      <t>]
[WAD]</t>
    </r>
  </si>
  <si>
    <r>
      <rPr>
        <b/>
        <sz val="10"/>
        <color theme="1"/>
        <rFont val="等线"/>
        <family val="3"/>
        <charset val="134"/>
      </rPr>
      <t>网络营销</t>
    </r>
  </si>
  <si>
    <r>
      <rPr>
        <b/>
        <sz val="10"/>
        <color theme="1"/>
        <rFont val="等线"/>
        <family val="3"/>
        <charset val="134"/>
      </rPr>
      <t>高级电商</t>
    </r>
  </si>
  <si>
    <r>
      <rPr>
        <b/>
        <sz val="10"/>
        <color theme="1"/>
        <rFont val="等线"/>
        <family val="3"/>
        <charset val="134"/>
      </rPr>
      <t>会计</t>
    </r>
  </si>
  <si>
    <t>会计网校</t>
  </si>
  <si>
    <t>PHP</t>
  </si>
  <si>
    <r>
      <rPr>
        <b/>
        <sz val="10"/>
        <color theme="1"/>
        <rFont val="等线"/>
        <family val="3"/>
        <charset val="134"/>
      </rPr>
      <t>软件测试</t>
    </r>
  </si>
  <si>
    <r>
      <rPr>
        <b/>
        <sz val="10"/>
        <color theme="1"/>
        <rFont val="Times New Roman"/>
        <family val="1"/>
      </rPr>
      <t>Linux</t>
    </r>
    <r>
      <rPr>
        <b/>
        <sz val="10"/>
        <color theme="1"/>
        <rFont val="等线"/>
        <family val="3"/>
        <charset val="134"/>
      </rPr>
      <t>云计算</t>
    </r>
  </si>
  <si>
    <t>C++</t>
  </si>
  <si>
    <t>VR/AR</t>
  </si>
  <si>
    <r>
      <rPr>
        <b/>
        <sz val="10"/>
        <color theme="1"/>
        <rFont val="等线"/>
        <family val="3"/>
        <charset val="134"/>
      </rPr>
      <t>嵌入式</t>
    </r>
  </si>
  <si>
    <r>
      <rPr>
        <b/>
        <sz val="10"/>
        <color theme="1"/>
        <rFont val="等线"/>
        <family val="3"/>
        <charset val="134"/>
      </rPr>
      <t>产品经理</t>
    </r>
  </si>
  <si>
    <t>Python                                [AID]</t>
  </si>
  <si>
    <r>
      <rPr>
        <b/>
        <sz val="10"/>
        <color theme="1"/>
        <rFont val="等线"/>
        <family val="3"/>
        <charset val="134"/>
      </rPr>
      <t>网络运维</t>
    </r>
    <r>
      <rPr>
        <b/>
        <sz val="10"/>
        <color theme="1"/>
        <rFont val="Times New Roman"/>
        <family val="1"/>
      </rPr>
      <t xml:space="preserve">             [NTD]</t>
    </r>
  </si>
  <si>
    <t>VRD</t>
  </si>
  <si>
    <t>CAD</t>
  </si>
  <si>
    <t>VFX</t>
  </si>
  <si>
    <t>BVD</t>
  </si>
  <si>
    <t>人力资源管理</t>
  </si>
  <si>
    <r>
      <rPr>
        <b/>
        <sz val="10"/>
        <color theme="1"/>
        <rFont val="等线"/>
        <family val="3"/>
        <charset val="134"/>
      </rPr>
      <t>预留</t>
    </r>
    <r>
      <rPr>
        <b/>
        <sz val="10"/>
        <color theme="1"/>
        <rFont val="Times New Roman"/>
        <family val="1"/>
      </rPr>
      <t>1</t>
    </r>
  </si>
  <si>
    <r>
      <rPr>
        <b/>
        <sz val="10"/>
        <color theme="1"/>
        <rFont val="等线"/>
        <family val="3"/>
        <charset val="134"/>
      </rPr>
      <t>预留</t>
    </r>
    <r>
      <rPr>
        <b/>
        <sz val="10"/>
        <color theme="1"/>
        <rFont val="Times New Roman"/>
        <family val="1"/>
      </rPr>
      <t xml:space="preserve">2 </t>
    </r>
  </si>
  <si>
    <r>
      <rPr>
        <b/>
        <sz val="10"/>
        <color theme="1"/>
        <rFont val="等线"/>
        <family val="3"/>
        <charset val="134"/>
      </rPr>
      <t>其它</t>
    </r>
  </si>
  <si>
    <r>
      <rPr>
        <b/>
        <sz val="10"/>
        <color theme="1"/>
        <rFont val="等线"/>
        <family val="3"/>
        <charset val="134"/>
      </rPr>
      <t xml:space="preserve">其中：
</t>
    </r>
    <r>
      <rPr>
        <b/>
        <sz val="10"/>
        <color theme="1"/>
        <rFont val="Times New Roman"/>
        <family val="1"/>
      </rPr>
      <t>VIP</t>
    </r>
    <r>
      <rPr>
        <b/>
        <sz val="10"/>
        <color theme="1"/>
        <rFont val="等线"/>
        <family val="3"/>
        <charset val="134"/>
      </rPr>
      <t>校外点播班</t>
    </r>
    <r>
      <rPr>
        <b/>
        <sz val="10"/>
        <color theme="1"/>
        <rFont val="Times New Roman"/>
        <family val="1"/>
      </rPr>
      <t xml:space="preserve">       </t>
    </r>
  </si>
  <si>
    <r>
      <rPr>
        <b/>
        <sz val="10"/>
        <color theme="1"/>
        <rFont val="等线"/>
        <family val="3"/>
        <charset val="134"/>
      </rPr>
      <t xml:space="preserve">其中：
</t>
    </r>
    <r>
      <rPr>
        <b/>
        <sz val="10"/>
        <color theme="1"/>
        <rFont val="Times New Roman"/>
        <family val="1"/>
      </rPr>
      <t>VIP</t>
    </r>
    <r>
      <rPr>
        <b/>
        <sz val="10"/>
        <color theme="1"/>
        <rFont val="宋体"/>
        <family val="3"/>
        <charset val="134"/>
      </rPr>
      <t>京区面授</t>
    </r>
    <r>
      <rPr>
        <b/>
        <sz val="10"/>
        <color theme="1"/>
        <rFont val="等线"/>
        <family val="3"/>
        <charset val="134"/>
      </rPr>
      <t>班</t>
    </r>
    <r>
      <rPr>
        <b/>
        <sz val="10"/>
        <color theme="1"/>
        <rFont val="Times New Roman"/>
        <family val="1"/>
      </rPr>
      <t xml:space="preserve">     </t>
    </r>
  </si>
  <si>
    <t>前期优惠</t>
  </si>
  <si>
    <r>
      <rPr>
        <b/>
        <sz val="10"/>
        <color theme="1"/>
        <rFont val="等线"/>
        <family val="3"/>
        <charset val="134"/>
      </rPr>
      <t xml:space="preserve">其中：
</t>
    </r>
    <r>
      <rPr>
        <b/>
        <sz val="10"/>
        <color theme="1"/>
        <rFont val="Times New Roman"/>
        <family val="1"/>
      </rPr>
      <t>VIP</t>
    </r>
    <r>
      <rPr>
        <b/>
        <sz val="10"/>
        <color theme="1"/>
        <rFont val="等线"/>
        <family val="3"/>
        <charset val="134"/>
      </rPr>
      <t>在校点播班</t>
    </r>
  </si>
  <si>
    <r>
      <rPr>
        <b/>
        <sz val="10"/>
        <color theme="1"/>
        <rFont val="等线"/>
        <family val="3"/>
        <charset val="134"/>
      </rPr>
      <t>其中：
模块课程（部分课程）</t>
    </r>
    <r>
      <rPr>
        <b/>
        <sz val="10"/>
        <color theme="1"/>
        <rFont val="Times New Roman"/>
        <family val="1"/>
      </rPr>
      <t xml:space="preserve">       </t>
    </r>
  </si>
  <si>
    <r>
      <rPr>
        <b/>
        <sz val="11"/>
        <color theme="1"/>
        <rFont val="等线"/>
        <family val="3"/>
        <charset val="134"/>
      </rPr>
      <t>复购课程及收入</t>
    </r>
  </si>
  <si>
    <t>CID</t>
  </si>
  <si>
    <t xml:space="preserve">ACT
</t>
  </si>
  <si>
    <r>
      <rPr>
        <b/>
        <sz val="10"/>
        <color theme="1"/>
        <rFont val="等线"/>
        <family val="3"/>
        <charset val="134"/>
      </rPr>
      <t xml:space="preserve">大数据
</t>
    </r>
    <r>
      <rPr>
        <b/>
        <sz val="10"/>
        <color theme="1"/>
        <rFont val="Times New Roman"/>
        <family val="1"/>
      </rPr>
      <t>[BOS]</t>
    </r>
  </si>
  <si>
    <t>BCT</t>
  </si>
  <si>
    <t>WDS</t>
  </si>
  <si>
    <r>
      <rPr>
        <b/>
        <sz val="10"/>
        <color theme="1"/>
        <rFont val="宋体"/>
        <family val="3"/>
        <charset val="134"/>
      </rPr>
      <t>预留</t>
    </r>
    <r>
      <rPr>
        <b/>
        <sz val="10"/>
        <color theme="1"/>
        <rFont val="Times New Roman"/>
        <family val="1"/>
      </rPr>
      <t>1</t>
    </r>
  </si>
  <si>
    <t>其他</t>
  </si>
  <si>
    <t>另，联合招生少计部分</t>
  </si>
  <si>
    <t>招生人数</t>
  </si>
  <si>
    <t>学费现金</t>
  </si>
  <si>
    <t>证书现金</t>
  </si>
  <si>
    <r>
      <rPr>
        <sz val="9"/>
        <color theme="1"/>
        <rFont val="宋体"/>
        <family val="3"/>
        <charset val="134"/>
      </rPr>
      <t>辅助行</t>
    </r>
  </si>
  <si>
    <t>招生成本合计</t>
  </si>
  <si>
    <t>招生销售成本小计</t>
  </si>
  <si>
    <t>教学成本合计</t>
  </si>
  <si>
    <t>管理成本合计</t>
  </si>
  <si>
    <t>人工工资</t>
  </si>
  <si>
    <t>人工奖金</t>
  </si>
  <si>
    <r>
      <rPr>
        <sz val="9"/>
        <color theme="1"/>
        <rFont val="Times New Roman"/>
        <family val="1"/>
      </rPr>
      <t>脱产班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总优惠</t>
    </r>
  </si>
  <si>
    <r>
      <rPr>
        <sz val="9"/>
        <color theme="1"/>
        <rFont val="宋体"/>
        <family val="3"/>
        <charset val="134"/>
      </rPr>
      <t>业余班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总优惠</t>
    </r>
  </si>
  <si>
    <r>
      <rPr>
        <sz val="9"/>
        <color theme="1"/>
        <rFont val="Times New Roman"/>
        <family val="1"/>
      </rPr>
      <t>复购班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总优惠</t>
    </r>
  </si>
  <si>
    <r>
      <rPr>
        <sz val="10"/>
        <color theme="1"/>
        <rFont val="等线"/>
        <family val="3"/>
        <charset val="134"/>
      </rPr>
      <t>散招人数</t>
    </r>
  </si>
  <si>
    <r>
      <rPr>
        <sz val="10"/>
        <color theme="1"/>
        <rFont val="等线"/>
        <family val="3"/>
        <charset val="134"/>
      </rPr>
      <t>孵化班转化人数</t>
    </r>
  </si>
  <si>
    <r>
      <rPr>
        <b/>
        <sz val="10"/>
        <color theme="1"/>
        <rFont val="等线"/>
        <family val="3"/>
        <charset val="134"/>
      </rPr>
      <t>座位利用率</t>
    </r>
  </si>
  <si>
    <r>
      <rPr>
        <b/>
        <sz val="10"/>
        <color theme="1"/>
        <rFont val="等线"/>
        <family val="3"/>
        <charset val="134"/>
      </rPr>
      <t>院校</t>
    </r>
    <r>
      <rPr>
        <b/>
        <sz val="10"/>
        <color theme="1"/>
        <rFont val="Times New Roman"/>
        <family val="1"/>
      </rPr>
      <t xml:space="preserve">                     </t>
    </r>
    <r>
      <rPr>
        <b/>
        <sz val="10"/>
        <color theme="1"/>
        <rFont val="等线"/>
        <family val="3"/>
        <charset val="134"/>
      </rPr>
      <t>孵化班能效</t>
    </r>
  </si>
  <si>
    <r>
      <rPr>
        <b/>
        <sz val="10"/>
        <color theme="1"/>
        <rFont val="等线"/>
        <family val="3"/>
        <charset val="134"/>
      </rPr>
      <t>孵化总人数</t>
    </r>
  </si>
  <si>
    <r>
      <rPr>
        <sz val="10"/>
        <color theme="1"/>
        <rFont val="等线"/>
        <family val="3"/>
        <charset val="134"/>
      </rPr>
      <t>大一人数</t>
    </r>
  </si>
  <si>
    <r>
      <rPr>
        <sz val="10"/>
        <color theme="1"/>
        <rFont val="等线"/>
        <family val="3"/>
        <charset val="134"/>
      </rPr>
      <t>大二本科人数</t>
    </r>
  </si>
  <si>
    <r>
      <rPr>
        <sz val="10"/>
        <color theme="1"/>
        <rFont val="等线"/>
        <family val="3"/>
        <charset val="134"/>
      </rPr>
      <t>大二专科人数</t>
    </r>
  </si>
  <si>
    <r>
      <rPr>
        <sz val="10"/>
        <color theme="1"/>
        <rFont val="等线"/>
        <family val="3"/>
        <charset val="134"/>
      </rPr>
      <t>大三本科人数</t>
    </r>
  </si>
  <si>
    <r>
      <rPr>
        <b/>
        <sz val="10"/>
        <color theme="1"/>
        <rFont val="等线"/>
        <family val="3"/>
        <charset val="134"/>
      </rPr>
      <t>转就业班人数</t>
    </r>
  </si>
  <si>
    <r>
      <rPr>
        <sz val="10"/>
        <color theme="1"/>
        <rFont val="等线"/>
        <family val="3"/>
        <charset val="134"/>
      </rPr>
      <t>转化率</t>
    </r>
  </si>
  <si>
    <r>
      <rPr>
        <b/>
        <sz val="10"/>
        <color theme="1"/>
        <rFont val="等线"/>
        <family val="3"/>
        <charset val="134"/>
      </rPr>
      <t>就业班</t>
    </r>
    <r>
      <rPr>
        <b/>
        <sz val="10"/>
        <color theme="1"/>
        <rFont val="Times New Roman"/>
        <family val="1"/>
      </rPr>
      <t xml:space="preserve">                    </t>
    </r>
    <r>
      <rPr>
        <b/>
        <sz val="10"/>
        <color theme="1"/>
        <rFont val="等线"/>
        <family val="3"/>
        <charset val="134"/>
      </rPr>
      <t>学费收入</t>
    </r>
  </si>
  <si>
    <r>
      <rPr>
        <b/>
        <sz val="10"/>
        <color theme="1"/>
        <rFont val="等线"/>
        <family val="3"/>
        <charset val="134"/>
      </rPr>
      <t>孵化班</t>
    </r>
    <r>
      <rPr>
        <b/>
        <sz val="10"/>
        <color theme="1"/>
        <rFont val="Times New Roman"/>
        <family val="1"/>
      </rPr>
      <t xml:space="preserve">                    </t>
    </r>
    <r>
      <rPr>
        <b/>
        <sz val="10"/>
        <color theme="1"/>
        <rFont val="等线"/>
        <family val="3"/>
        <charset val="134"/>
      </rPr>
      <t>学费收入</t>
    </r>
  </si>
  <si>
    <r>
      <rPr>
        <b/>
        <sz val="10"/>
        <color theme="1"/>
        <rFont val="Times New Roman"/>
        <family val="1"/>
      </rPr>
      <t>AI</t>
    </r>
    <r>
      <rPr>
        <b/>
        <sz val="10"/>
        <color theme="1"/>
        <rFont val="等线"/>
        <family val="3"/>
        <charset val="134"/>
      </rPr>
      <t>实验室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个数</t>
    </r>
  </si>
  <si>
    <r>
      <rPr>
        <b/>
        <sz val="10"/>
        <color theme="1"/>
        <rFont val="Times New Roman"/>
        <family val="1"/>
      </rPr>
      <t>AI</t>
    </r>
    <r>
      <rPr>
        <b/>
        <sz val="10"/>
        <color theme="1"/>
        <rFont val="等线"/>
        <family val="3"/>
        <charset val="134"/>
      </rPr>
      <t>实验室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合同收入</t>
    </r>
  </si>
  <si>
    <r>
      <rPr>
        <b/>
        <sz val="10"/>
        <color theme="1"/>
        <rFont val="Times New Roman"/>
        <family val="1"/>
      </rPr>
      <t>AI</t>
    </r>
    <r>
      <rPr>
        <b/>
        <sz val="10"/>
        <color theme="1"/>
        <rFont val="等线"/>
        <family val="3"/>
        <charset val="134"/>
      </rPr>
      <t>实验室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等线"/>
        <family val="3"/>
        <charset val="134"/>
      </rPr>
      <t>已收现金</t>
    </r>
  </si>
  <si>
    <t>集团项目毛利</t>
  </si>
  <si>
    <r>
      <rPr>
        <b/>
        <sz val="10"/>
        <color theme="1"/>
        <rFont val="等线"/>
        <family val="3"/>
        <charset val="134"/>
      </rPr>
      <t>学费优惠总额</t>
    </r>
  </si>
  <si>
    <t>就业班课程及收入</t>
  </si>
  <si>
    <r>
      <rPr>
        <b/>
        <sz val="10"/>
        <color theme="1"/>
        <rFont val="Times New Roman"/>
        <family val="1"/>
      </rPr>
      <t>Web</t>
    </r>
    <r>
      <rPr>
        <b/>
        <sz val="10"/>
        <color theme="1"/>
        <rFont val="等线"/>
        <family val="3"/>
        <charset val="134"/>
      </rPr>
      <t xml:space="preserve">前端开发
</t>
    </r>
    <r>
      <rPr>
        <b/>
        <sz val="10"/>
        <color theme="1"/>
        <rFont val="Times New Roman"/>
        <family val="1"/>
      </rPr>
      <t>[Web</t>
    </r>
    <r>
      <rPr>
        <b/>
        <sz val="10"/>
        <color theme="1"/>
        <rFont val="等线"/>
        <family val="3"/>
        <charset val="134"/>
      </rPr>
      <t>前端培优</t>
    </r>
    <r>
      <rPr>
        <b/>
        <sz val="10"/>
        <color theme="1"/>
        <rFont val="Times New Roman"/>
        <family val="1"/>
      </rPr>
      <t>]
[WAD]</t>
    </r>
  </si>
  <si>
    <t>孵化班课程及收入</t>
  </si>
  <si>
    <r>
      <rPr>
        <sz val="9"/>
        <color theme="1"/>
        <rFont val="Times New Roman"/>
        <family val="1"/>
      </rPr>
      <t>就业班</t>
    </r>
    <r>
      <rPr>
        <b/>
        <sz val="11"/>
        <color theme="1"/>
        <rFont val="Times New Roman"/>
        <family val="1"/>
      </rPr>
      <t>-</t>
    </r>
    <r>
      <rPr>
        <b/>
        <sz val="11"/>
        <color theme="1"/>
        <rFont val="宋体"/>
        <family val="3"/>
        <charset val="134"/>
      </rPr>
      <t>总优惠</t>
    </r>
  </si>
  <si>
    <r>
      <rPr>
        <sz val="9"/>
        <color theme="1"/>
        <rFont val="Times New Roman"/>
        <family val="1"/>
      </rPr>
      <t>孵化班</t>
    </r>
    <r>
      <rPr>
        <b/>
        <sz val="11"/>
        <color theme="1"/>
        <rFont val="Times New Roman"/>
        <family val="1"/>
      </rPr>
      <t>-</t>
    </r>
    <r>
      <rPr>
        <b/>
        <sz val="11"/>
        <color theme="1"/>
        <rFont val="宋体"/>
        <family val="3"/>
        <charset val="134"/>
      </rPr>
      <t>总优惠</t>
    </r>
  </si>
  <si>
    <r>
      <rPr>
        <sz val="9"/>
        <color theme="1"/>
        <rFont val="Times New Roman"/>
        <family val="1"/>
      </rPr>
      <t>复购班</t>
    </r>
    <r>
      <rPr>
        <b/>
        <sz val="11"/>
        <color theme="1"/>
        <rFont val="Times New Roman"/>
        <family val="1"/>
      </rPr>
      <t>-</t>
    </r>
    <r>
      <rPr>
        <b/>
        <sz val="11"/>
        <color theme="1"/>
        <rFont val="宋体"/>
        <family val="3"/>
        <charset val="134"/>
      </rPr>
      <t>总优惠</t>
    </r>
  </si>
  <si>
    <t>项目</t>
  </si>
  <si>
    <r>
      <rPr>
        <b/>
        <sz val="10"/>
        <color theme="1"/>
        <rFont val="Times New Roman"/>
        <family val="1"/>
      </rPr>
      <t>2020</t>
    </r>
    <r>
      <rPr>
        <b/>
        <sz val="10"/>
        <color theme="1"/>
        <rFont val="宋体"/>
        <family val="3"/>
        <charset val="134"/>
      </rPr>
      <t>年累计经营月份</t>
    </r>
  </si>
  <si>
    <r>
      <rPr>
        <b/>
        <sz val="10"/>
        <color theme="1"/>
        <rFont val="等线"/>
        <family val="3"/>
        <charset val="134"/>
      </rPr>
      <t>销售及</t>
    </r>
    <r>
      <rPr>
        <b/>
        <sz val="10"/>
        <color theme="1"/>
        <rFont val="Times New Roman"/>
        <family val="1"/>
      </rPr>
      <t xml:space="preserve">            </t>
    </r>
    <r>
      <rPr>
        <b/>
        <sz val="10"/>
        <color theme="1"/>
        <rFont val="等线"/>
        <family val="3"/>
        <charset val="134"/>
      </rPr>
      <t>单产</t>
    </r>
  </si>
  <si>
    <r>
      <rPr>
        <b/>
        <sz val="10"/>
        <color theme="1"/>
        <rFont val="等线"/>
        <family val="3"/>
        <charset val="134"/>
      </rPr>
      <t>现金销售总值</t>
    </r>
  </si>
  <si>
    <r>
      <rPr>
        <b/>
        <sz val="10"/>
        <color theme="1"/>
        <rFont val="等线"/>
        <family val="3"/>
        <charset val="134"/>
      </rPr>
      <t>会计销售总值</t>
    </r>
  </si>
  <si>
    <r>
      <rPr>
        <sz val="10"/>
        <color theme="1"/>
        <rFont val="等线"/>
        <family val="3"/>
        <charset val="134"/>
      </rPr>
      <t>课耗收入总计</t>
    </r>
  </si>
  <si>
    <r>
      <rPr>
        <sz val="10"/>
        <rFont val="等线"/>
        <family val="3"/>
        <charset val="134"/>
      </rPr>
      <t>增值课耗销售总计</t>
    </r>
  </si>
  <si>
    <r>
      <rPr>
        <b/>
        <sz val="10"/>
        <rFont val="等线"/>
        <family val="3"/>
        <charset val="134"/>
      </rPr>
      <t>现金收入总计</t>
    </r>
  </si>
  <si>
    <r>
      <rPr>
        <sz val="10"/>
        <color theme="1"/>
        <rFont val="等线"/>
        <family val="3"/>
        <charset val="134"/>
      </rPr>
      <t>生均现金</t>
    </r>
  </si>
  <si>
    <r>
      <rPr>
        <sz val="10"/>
        <color theme="1"/>
        <rFont val="等线"/>
        <family val="3"/>
        <charset val="134"/>
      </rPr>
      <t>生均课耗</t>
    </r>
  </si>
  <si>
    <r>
      <rPr>
        <sz val="10"/>
        <color theme="1"/>
        <rFont val="等线"/>
        <family val="3"/>
        <charset val="134"/>
      </rPr>
      <t>会计占比</t>
    </r>
  </si>
  <si>
    <r>
      <rPr>
        <b/>
        <sz val="10"/>
        <color theme="1"/>
        <rFont val="等线"/>
        <family val="3"/>
        <charset val="134"/>
      </rPr>
      <t>成本及</t>
    </r>
    <r>
      <rPr>
        <b/>
        <sz val="10"/>
        <color theme="1"/>
        <rFont val="Times New Roman"/>
        <family val="1"/>
      </rPr>
      <t xml:space="preserve">           </t>
    </r>
    <r>
      <rPr>
        <b/>
        <sz val="10"/>
        <color theme="1"/>
        <rFont val="等线"/>
        <family val="3"/>
        <charset val="134"/>
      </rPr>
      <t>成效</t>
    </r>
  </si>
  <si>
    <r>
      <rPr>
        <b/>
        <sz val="10"/>
        <color theme="1"/>
        <rFont val="等线"/>
        <family val="3"/>
        <charset val="134"/>
      </rPr>
      <t>利润及</t>
    </r>
    <r>
      <rPr>
        <b/>
        <sz val="10"/>
        <color theme="1"/>
        <rFont val="Times New Roman"/>
        <family val="1"/>
      </rPr>
      <t xml:space="preserve">               </t>
    </r>
    <r>
      <rPr>
        <b/>
        <sz val="10"/>
        <color theme="1"/>
        <rFont val="等线"/>
        <family val="3"/>
        <charset val="134"/>
      </rPr>
      <t>利润率</t>
    </r>
  </si>
  <si>
    <r>
      <rPr>
        <b/>
        <sz val="10"/>
        <color theme="1"/>
        <rFont val="等线"/>
        <family val="3"/>
        <charset val="134"/>
      </rPr>
      <t>集团会计利润</t>
    </r>
  </si>
  <si>
    <r>
      <rPr>
        <sz val="10"/>
        <color theme="1"/>
        <rFont val="等线"/>
        <family val="3"/>
        <charset val="134"/>
      </rPr>
      <t>集团会计利润率</t>
    </r>
  </si>
  <si>
    <r>
      <rPr>
        <sz val="10"/>
        <rFont val="宋体"/>
        <family val="3"/>
        <charset val="134"/>
      </rPr>
      <t>童程</t>
    </r>
  </si>
  <si>
    <r>
      <rPr>
        <sz val="10"/>
        <rFont val="宋体"/>
        <family val="3"/>
        <charset val="134"/>
      </rPr>
      <t>童创</t>
    </r>
  </si>
  <si>
    <r>
      <rPr>
        <sz val="10"/>
        <rFont val="宋体"/>
        <family val="3"/>
        <charset val="134"/>
      </rPr>
      <t>童慧</t>
    </r>
  </si>
  <si>
    <t>NOIP</t>
  </si>
  <si>
    <r>
      <rPr>
        <sz val="10"/>
        <rFont val="宋体"/>
        <family val="3"/>
        <charset val="134"/>
      </rPr>
      <t>童程在线</t>
    </r>
  </si>
  <si>
    <r>
      <rPr>
        <sz val="10"/>
        <rFont val="宋体"/>
        <family val="3"/>
        <charset val="134"/>
      </rPr>
      <t>重点在线</t>
    </r>
  </si>
  <si>
    <r>
      <rPr>
        <sz val="10"/>
        <rFont val="宋体"/>
        <family val="3"/>
        <charset val="134"/>
      </rPr>
      <t>其他课程</t>
    </r>
  </si>
  <si>
    <t>其中赛事</t>
  </si>
  <si>
    <r>
      <rPr>
        <sz val="10"/>
        <rFont val="宋体"/>
        <family val="3"/>
        <charset val="134"/>
      </rPr>
      <t>增值收入</t>
    </r>
  </si>
  <si>
    <r>
      <rPr>
        <b/>
        <sz val="10"/>
        <color theme="1"/>
        <rFont val="等线"/>
        <family val="3"/>
        <charset val="134"/>
      </rPr>
      <t>员工及</t>
    </r>
    <r>
      <rPr>
        <b/>
        <sz val="10"/>
        <color theme="1"/>
        <rFont val="Times New Roman"/>
        <family val="1"/>
      </rPr>
      <t xml:space="preserve">        </t>
    </r>
    <r>
      <rPr>
        <b/>
        <sz val="10"/>
        <color theme="1"/>
        <rFont val="等线"/>
        <family val="3"/>
        <charset val="134"/>
      </rPr>
      <t>人效</t>
    </r>
  </si>
  <si>
    <r>
      <rPr>
        <b/>
        <sz val="10"/>
        <color theme="1"/>
        <rFont val="等线"/>
        <family val="3"/>
        <charset val="134"/>
      </rPr>
      <t>中心</t>
    </r>
    <r>
      <rPr>
        <b/>
        <sz val="10"/>
        <color theme="1"/>
        <rFont val="Times New Roman"/>
        <family val="1"/>
      </rPr>
      <t xml:space="preserve">                     </t>
    </r>
    <r>
      <rPr>
        <b/>
        <sz val="10"/>
        <color theme="1"/>
        <rFont val="等线"/>
        <family val="3"/>
        <charset val="134"/>
      </rPr>
      <t>能效</t>
    </r>
  </si>
  <si>
    <r>
      <rPr>
        <b/>
        <sz val="10"/>
        <color theme="1"/>
        <rFont val="等线"/>
        <family val="3"/>
        <charset val="134"/>
      </rPr>
      <t>讲师数</t>
    </r>
  </si>
  <si>
    <r>
      <rPr>
        <sz val="10"/>
        <color theme="1"/>
        <rFont val="等线"/>
        <family val="3"/>
        <charset val="134"/>
      </rPr>
      <t>人均带班</t>
    </r>
  </si>
  <si>
    <r>
      <rPr>
        <b/>
        <sz val="10"/>
        <color theme="1"/>
        <rFont val="等线"/>
        <family val="3"/>
        <charset val="134"/>
      </rPr>
      <t>学管数</t>
    </r>
  </si>
  <si>
    <t>现金坪效</t>
  </si>
  <si>
    <t>在注册人数</t>
  </si>
  <si>
    <r>
      <rPr>
        <b/>
        <sz val="10"/>
        <color theme="1"/>
        <rFont val="宋体"/>
        <family val="3"/>
        <charset val="134"/>
      </rPr>
      <t>其中，常规班在注册人数</t>
    </r>
  </si>
  <si>
    <t>周末常规班课耗学员人次</t>
  </si>
  <si>
    <r>
      <rPr>
        <b/>
        <sz val="10"/>
        <color theme="1"/>
        <rFont val="宋体"/>
        <family val="3"/>
        <charset val="134"/>
      </rPr>
      <t>周末常规班课耗班级数</t>
    </r>
  </si>
  <si>
    <t>周末常规班每班人数</t>
  </si>
  <si>
    <t>周中常规班课耗学员人次</t>
  </si>
  <si>
    <r>
      <rPr>
        <b/>
        <sz val="10"/>
        <color theme="1"/>
        <rFont val="宋体"/>
        <family val="3"/>
        <charset val="134"/>
      </rPr>
      <t>周中常规班课耗班级数</t>
    </r>
  </si>
  <si>
    <t>周中常规班每班人数</t>
  </si>
  <si>
    <r>
      <rPr>
        <sz val="10"/>
        <color theme="1"/>
        <rFont val="等线"/>
        <family val="3"/>
        <charset val="134"/>
      </rPr>
      <t>课耗率</t>
    </r>
  </si>
  <si>
    <r>
      <rPr>
        <sz val="10"/>
        <color theme="1"/>
        <rFont val="等线"/>
        <family val="3"/>
        <charset val="134"/>
      </rPr>
      <t>生均课时消耗</t>
    </r>
  </si>
  <si>
    <r>
      <rPr>
        <sz val="10"/>
        <color theme="1"/>
        <rFont val="等线"/>
        <family val="3"/>
        <charset val="134"/>
      </rPr>
      <t>教室使用率</t>
    </r>
  </si>
  <si>
    <r>
      <rPr>
        <sz val="10"/>
        <color theme="1"/>
        <rFont val="等线"/>
        <family val="3"/>
        <charset val="134"/>
      </rPr>
      <t>座位利用率</t>
    </r>
  </si>
  <si>
    <r>
      <rPr>
        <sz val="10"/>
        <color theme="1"/>
        <rFont val="等线"/>
        <family val="3"/>
        <charset val="134"/>
      </rPr>
      <t>常规班结课续班率</t>
    </r>
  </si>
  <si>
    <r>
      <rPr>
        <b/>
        <sz val="10"/>
        <color theme="1"/>
        <rFont val="宋体"/>
        <family val="3"/>
        <charset val="134"/>
      </rPr>
      <t>增值收入</t>
    </r>
  </si>
  <si>
    <t>教具收入</t>
  </si>
  <si>
    <t>教材收入</t>
  </si>
  <si>
    <t>证书收入</t>
  </si>
  <si>
    <r>
      <rPr>
        <sz val="10"/>
        <rFont val="宋体"/>
        <family val="3"/>
        <charset val="134"/>
      </rPr>
      <t>赛事收入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课耗收入</t>
    </r>
  </si>
  <si>
    <r>
      <rPr>
        <sz val="10"/>
        <rFont val="宋体"/>
        <family val="3"/>
        <charset val="134"/>
      </rPr>
      <t>赛事收入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现金收入</t>
    </r>
  </si>
  <si>
    <t>国际研学营-课耗收入</t>
  </si>
  <si>
    <t>国际研学营-现金收入</t>
  </si>
  <si>
    <r>
      <rPr>
        <sz val="10"/>
        <rFont val="宋体"/>
        <family val="3"/>
        <charset val="134"/>
      </rPr>
      <t>国内研学营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课耗收入</t>
    </r>
  </si>
  <si>
    <r>
      <rPr>
        <sz val="10"/>
        <rFont val="宋体"/>
        <family val="3"/>
        <charset val="134"/>
      </rPr>
      <t>国内研学营</t>
    </r>
    <r>
      <rPr>
        <sz val="10"/>
        <rFont val="Times New Roman"/>
        <family val="1"/>
      </rPr>
      <t>--</t>
    </r>
    <r>
      <rPr>
        <sz val="10"/>
        <rFont val="宋体"/>
        <family val="3"/>
        <charset val="134"/>
      </rPr>
      <t>现金收入</t>
    </r>
  </si>
  <si>
    <t>其他增值收入</t>
  </si>
  <si>
    <r>
      <rPr>
        <b/>
        <sz val="10"/>
        <rFont val="宋体"/>
        <family val="3"/>
        <charset val="134"/>
      </rPr>
      <t>小计</t>
    </r>
    <r>
      <rPr>
        <b/>
        <sz val="10"/>
        <rFont val="Times New Roman"/>
        <family val="1"/>
      </rPr>
      <t>-</t>
    </r>
    <r>
      <rPr>
        <b/>
        <sz val="10"/>
        <rFont val="宋体"/>
        <family val="3"/>
        <charset val="134"/>
      </rPr>
      <t>课耗收入</t>
    </r>
  </si>
  <si>
    <r>
      <rPr>
        <b/>
        <sz val="10"/>
        <rFont val="宋体"/>
        <family val="3"/>
        <charset val="134"/>
      </rPr>
      <t>小计</t>
    </r>
    <r>
      <rPr>
        <b/>
        <sz val="10"/>
        <rFont val="Times New Roman"/>
        <family val="1"/>
      </rPr>
      <t>-</t>
    </r>
    <r>
      <rPr>
        <b/>
        <sz val="10"/>
        <rFont val="宋体"/>
        <family val="3"/>
        <charset val="134"/>
      </rPr>
      <t>现金收入</t>
    </r>
  </si>
  <si>
    <r>
      <rPr>
        <b/>
        <sz val="10"/>
        <color theme="1"/>
        <rFont val="宋体"/>
        <family val="3"/>
        <charset val="134"/>
      </rPr>
      <t>收入调整</t>
    </r>
  </si>
  <si>
    <t>退学金额总计</t>
  </si>
  <si>
    <t>增值税及附加</t>
  </si>
  <si>
    <r>
      <rPr>
        <b/>
        <sz val="10"/>
        <color theme="1"/>
        <rFont val="宋体"/>
        <family val="3"/>
        <charset val="134"/>
      </rPr>
      <t>销售收入合计</t>
    </r>
  </si>
  <si>
    <r>
      <rPr>
        <sz val="10"/>
        <rFont val="宋体"/>
        <family val="3"/>
        <charset val="134"/>
      </rPr>
      <t>新增注册人次</t>
    </r>
  </si>
  <si>
    <r>
      <rPr>
        <sz val="10"/>
        <rFont val="宋体"/>
        <family val="3"/>
        <charset val="134"/>
      </rPr>
      <t>新增学费金额</t>
    </r>
  </si>
  <si>
    <r>
      <rPr>
        <sz val="10"/>
        <rFont val="宋体"/>
        <family val="3"/>
        <charset val="134"/>
      </rPr>
      <t>续费人次</t>
    </r>
  </si>
  <si>
    <r>
      <rPr>
        <sz val="10"/>
        <rFont val="宋体"/>
        <family val="3"/>
        <charset val="134"/>
      </rPr>
      <t>续费学费金额</t>
    </r>
  </si>
  <si>
    <r>
      <rPr>
        <sz val="10"/>
        <rFont val="宋体"/>
        <family val="3"/>
        <charset val="134"/>
      </rPr>
      <t>总学费金额</t>
    </r>
  </si>
  <si>
    <r>
      <rPr>
        <sz val="10"/>
        <rFont val="宋体"/>
        <family val="3"/>
        <charset val="134"/>
      </rPr>
      <t>生均单价</t>
    </r>
  </si>
  <si>
    <r>
      <rPr>
        <sz val="10"/>
        <rFont val="宋体"/>
        <family val="3"/>
        <charset val="134"/>
      </rPr>
      <t>新增课时数量</t>
    </r>
  </si>
  <si>
    <r>
      <rPr>
        <sz val="10"/>
        <rFont val="宋体"/>
        <family val="3"/>
        <charset val="134"/>
      </rPr>
      <t>新增课时单价</t>
    </r>
  </si>
  <si>
    <t>在校会员数</t>
  </si>
  <si>
    <t>新增学员数</t>
  </si>
  <si>
    <t>结课未续费人数</t>
  </si>
  <si>
    <r>
      <rPr>
        <sz val="10"/>
        <rFont val="宋体"/>
        <family val="3"/>
        <charset val="134"/>
      </rPr>
      <t>当月退学人数</t>
    </r>
  </si>
  <si>
    <t>当月消耗课时人数</t>
  </si>
  <si>
    <r>
      <rPr>
        <sz val="10"/>
        <rFont val="宋体"/>
        <family val="3"/>
        <charset val="134"/>
      </rPr>
      <t>当月消耗课时</t>
    </r>
  </si>
  <si>
    <r>
      <rPr>
        <sz val="10"/>
        <rFont val="宋体"/>
        <family val="3"/>
        <charset val="134"/>
      </rPr>
      <t>当月课耗学费金额</t>
    </r>
  </si>
  <si>
    <r>
      <rPr>
        <sz val="10"/>
        <rFont val="宋体"/>
        <family val="3"/>
        <charset val="134"/>
      </rPr>
      <t>当月退学课时</t>
    </r>
  </si>
  <si>
    <r>
      <rPr>
        <sz val="10"/>
        <rFont val="宋体"/>
        <family val="3"/>
        <charset val="134"/>
      </rPr>
      <t>当月退学金额</t>
    </r>
  </si>
  <si>
    <r>
      <rPr>
        <sz val="10"/>
        <rFont val="宋体"/>
        <family val="3"/>
        <charset val="134"/>
      </rPr>
      <t>退学补差金额</t>
    </r>
  </si>
  <si>
    <r>
      <rPr>
        <sz val="10"/>
        <rFont val="宋体"/>
        <family val="3"/>
        <charset val="134"/>
      </rPr>
      <t>期末结余课时</t>
    </r>
  </si>
  <si>
    <r>
      <rPr>
        <sz val="10"/>
        <rFont val="宋体"/>
        <family val="3"/>
        <charset val="134"/>
      </rPr>
      <t>期末结余金额</t>
    </r>
  </si>
  <si>
    <r>
      <rPr>
        <b/>
        <sz val="10"/>
        <color theme="1"/>
        <rFont val="宋体"/>
        <family val="3"/>
        <charset val="134"/>
      </rPr>
      <t>童程</t>
    </r>
  </si>
  <si>
    <r>
      <rPr>
        <sz val="10"/>
        <rFont val="宋体"/>
        <family val="3"/>
        <charset val="134"/>
      </rPr>
      <t>当月消耗课时人数</t>
    </r>
  </si>
  <si>
    <r>
      <rPr>
        <sz val="10"/>
        <color theme="1"/>
        <rFont val="宋体"/>
        <family val="3"/>
        <charset val="134"/>
      </rPr>
      <t>当月课耗学费金额</t>
    </r>
  </si>
  <si>
    <r>
      <rPr>
        <sz val="10"/>
        <color theme="1"/>
        <rFont val="宋体"/>
        <family val="3"/>
        <charset val="134"/>
      </rPr>
      <t>当月退学课时</t>
    </r>
  </si>
  <si>
    <r>
      <rPr>
        <sz val="10"/>
        <color theme="1"/>
        <rFont val="宋体"/>
        <family val="3"/>
        <charset val="134"/>
      </rPr>
      <t>当月退学金额</t>
    </r>
  </si>
  <si>
    <r>
      <rPr>
        <sz val="10"/>
        <color theme="1"/>
        <rFont val="宋体"/>
        <family val="3"/>
        <charset val="134"/>
      </rPr>
      <t>退学补差金额</t>
    </r>
  </si>
  <si>
    <r>
      <rPr>
        <sz val="10"/>
        <color theme="1"/>
        <rFont val="宋体"/>
        <family val="3"/>
        <charset val="134"/>
      </rPr>
      <t>期末结余课时</t>
    </r>
  </si>
  <si>
    <r>
      <rPr>
        <sz val="10"/>
        <color theme="1"/>
        <rFont val="宋体"/>
        <family val="3"/>
        <charset val="134"/>
      </rPr>
      <t>期末结余金额</t>
    </r>
  </si>
  <si>
    <r>
      <rPr>
        <b/>
        <sz val="10"/>
        <color theme="1"/>
        <rFont val="宋体"/>
        <family val="3"/>
        <charset val="134"/>
      </rPr>
      <t>童创</t>
    </r>
  </si>
  <si>
    <t>新增注册人次</t>
  </si>
  <si>
    <t>新增学费金额</t>
  </si>
  <si>
    <t>续费人次</t>
  </si>
  <si>
    <t>续费学费金额</t>
  </si>
  <si>
    <t>总学费金额</t>
  </si>
  <si>
    <t>生均单价</t>
  </si>
  <si>
    <t>新增课时数量</t>
  </si>
  <si>
    <t>新增课时单价</t>
  </si>
  <si>
    <t>当月退学人数</t>
  </si>
  <si>
    <t>当月消耗课时</t>
  </si>
  <si>
    <t>当月课耗学费金额</t>
  </si>
  <si>
    <t>当月退学课时</t>
  </si>
  <si>
    <t>当月退学金额</t>
  </si>
  <si>
    <t>退学补差金额</t>
  </si>
  <si>
    <t>期末结余课时</t>
  </si>
  <si>
    <t>期末结余金额</t>
  </si>
  <si>
    <r>
      <rPr>
        <b/>
        <sz val="10"/>
        <color theme="1"/>
        <rFont val="宋体"/>
        <family val="3"/>
        <charset val="134"/>
      </rPr>
      <t>童慧</t>
    </r>
  </si>
  <si>
    <r>
      <rPr>
        <b/>
        <sz val="10"/>
        <color theme="1"/>
        <rFont val="宋体"/>
        <family val="3"/>
        <charset val="134"/>
      </rPr>
      <t>童程在线</t>
    </r>
  </si>
  <si>
    <r>
      <rPr>
        <b/>
        <sz val="10"/>
        <color theme="1"/>
        <rFont val="宋体"/>
        <family val="3"/>
        <charset val="134"/>
      </rPr>
      <t>重点在线</t>
    </r>
  </si>
  <si>
    <t>其中
赛事</t>
  </si>
  <si>
    <r>
      <rPr>
        <b/>
        <sz val="10"/>
        <color theme="1"/>
        <rFont val="宋体"/>
        <family val="3"/>
        <charset val="134"/>
      </rPr>
      <t>其他课程</t>
    </r>
  </si>
  <si>
    <r>
      <rPr>
        <sz val="9"/>
        <color theme="1"/>
        <rFont val="等线"/>
        <family val="3"/>
        <charset val="134"/>
      </rPr>
      <t>招生成本合计</t>
    </r>
  </si>
  <si>
    <r>
      <rPr>
        <sz val="9"/>
        <color theme="1"/>
        <rFont val="等线"/>
        <family val="3"/>
        <charset val="134"/>
      </rPr>
      <t>招生销售成本小计</t>
    </r>
  </si>
  <si>
    <r>
      <rPr>
        <sz val="9"/>
        <color theme="1"/>
        <rFont val="等线"/>
        <family val="3"/>
        <charset val="134"/>
      </rPr>
      <t>教学成本合计</t>
    </r>
  </si>
  <si>
    <r>
      <rPr>
        <sz val="9"/>
        <color theme="1"/>
        <rFont val="等线"/>
        <family val="3"/>
        <charset val="134"/>
      </rPr>
      <t>管理成本合计</t>
    </r>
  </si>
  <si>
    <r>
      <rPr>
        <sz val="9"/>
        <color theme="1"/>
        <rFont val="等线"/>
        <family val="3"/>
        <charset val="134"/>
      </rPr>
      <t>教室排课课时数合计</t>
    </r>
  </si>
  <si>
    <r>
      <rPr>
        <sz val="9"/>
        <color theme="1"/>
        <rFont val="等线"/>
        <family val="3"/>
        <charset val="134"/>
      </rPr>
      <t>常规班结课学生数量合计</t>
    </r>
  </si>
  <si>
    <r>
      <rPr>
        <sz val="9"/>
        <color theme="1"/>
        <rFont val="等线"/>
        <family val="3"/>
        <charset val="134"/>
      </rPr>
      <t>常规班结课学生中续费数量合计</t>
    </r>
  </si>
  <si>
    <t>分类</t>
  </si>
  <si>
    <t>占比</t>
  </si>
  <si>
    <t>月均数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</si>
  <si>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</si>
  <si>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</si>
  <si>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</si>
  <si>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</si>
  <si>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</si>
  <si>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</si>
  <si>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</si>
  <si>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</si>
  <si>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</si>
  <si>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</si>
  <si>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</si>
  <si>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</si>
  <si>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成本总计</t>
  </si>
  <si>
    <t>人工福利</t>
  </si>
  <si>
    <t>社招营销</t>
  </si>
  <si>
    <t>教学</t>
  </si>
  <si>
    <t>管理</t>
  </si>
  <si>
    <t>总计</t>
  </si>
  <si>
    <t>其中房租</t>
  </si>
  <si>
    <t>其中折旧</t>
  </si>
  <si>
    <t>其中差旅</t>
  </si>
  <si>
    <t>运营规模</t>
  </si>
  <si>
    <t>员工数</t>
  </si>
  <si>
    <t>中心数</t>
  </si>
  <si>
    <t>教室数</t>
  </si>
  <si>
    <t>每教室人数</t>
  </si>
  <si>
    <t>场地面积</t>
  </si>
  <si>
    <t>中心座位数</t>
  </si>
  <si>
    <t>在校生人数</t>
  </si>
  <si>
    <t>在校脱产班人数</t>
  </si>
  <si>
    <t>在校业余班人数</t>
  </si>
  <si>
    <t>座位利用率</t>
  </si>
  <si>
    <t>整体座位利用率</t>
  </si>
  <si>
    <t>脱产座位利用率</t>
  </si>
  <si>
    <t>总体分析</t>
  </si>
  <si>
    <t>汇总</t>
  </si>
  <si>
    <t>招生数</t>
  </si>
  <si>
    <t>权责销售总值</t>
  </si>
  <si>
    <t>生均成本</t>
  </si>
  <si>
    <t xml:space="preserve">    生均招生成本</t>
  </si>
  <si>
    <t xml:space="preserve">        其中：生均销售成本</t>
  </si>
  <si>
    <t xml:space="preserve">    生均教学成本</t>
  </si>
  <si>
    <t xml:space="preserve">    生均管理成本</t>
  </si>
  <si>
    <t xml:space="preserve">    生均集团成本</t>
  </si>
  <si>
    <t>-</t>
  </si>
  <si>
    <t>生均奖金</t>
  </si>
  <si>
    <t>整体人均招生</t>
  </si>
  <si>
    <t>人均工资</t>
  </si>
  <si>
    <t>人均奖金</t>
  </si>
  <si>
    <t>人均月薪</t>
  </si>
  <si>
    <t>工资变动</t>
  </si>
  <si>
    <t>人均成本</t>
  </si>
  <si>
    <t>招生成本</t>
  </si>
  <si>
    <t>招生生均成本</t>
  </si>
  <si>
    <t>生均人工成本</t>
  </si>
  <si>
    <t>市场人工成本</t>
  </si>
  <si>
    <t>咨询人工成本</t>
  </si>
  <si>
    <t>生均销售成本</t>
  </si>
  <si>
    <t>人均招生-市场</t>
  </si>
  <si>
    <t>人均招生-咨询</t>
  </si>
  <si>
    <t>前端人均招生</t>
  </si>
  <si>
    <t>教学成本</t>
  </si>
  <si>
    <r>
      <rPr>
        <sz val="10"/>
        <rFont val="宋体"/>
        <family val="3"/>
        <charset val="134"/>
      </rPr>
      <t>教学</t>
    </r>
    <r>
      <rPr>
        <sz val="10"/>
        <color theme="1"/>
        <rFont val="宋体"/>
        <family val="3"/>
        <charset val="134"/>
      </rPr>
      <t>生均成本</t>
    </r>
  </si>
  <si>
    <t>教学人工成本</t>
  </si>
  <si>
    <t>教管人工成本</t>
  </si>
  <si>
    <t>生均教耗成本</t>
  </si>
  <si>
    <t>生均学员划转结算</t>
  </si>
  <si>
    <t>人均教生-教学</t>
  </si>
  <si>
    <t>人均管生-教管</t>
  </si>
  <si>
    <t>招生</t>
  </si>
  <si>
    <t>招生人员
合计</t>
  </si>
  <si>
    <t>工资</t>
  </si>
  <si>
    <t>奖金</t>
  </si>
  <si>
    <t>社保公积</t>
  </si>
  <si>
    <t>小计</t>
  </si>
  <si>
    <t>SEM人员</t>
  </si>
  <si>
    <t>电销人员</t>
  </si>
  <si>
    <t>市场其他</t>
  </si>
  <si>
    <t>技术支持</t>
  </si>
  <si>
    <t>网咨人员</t>
  </si>
  <si>
    <t>咨询顾问</t>
  </si>
  <si>
    <t>销售成本</t>
  </si>
  <si>
    <t>百度PC</t>
  </si>
  <si>
    <t>百度无线</t>
  </si>
  <si>
    <t>百度信息流</t>
  </si>
  <si>
    <t>搜狗</t>
  </si>
  <si>
    <t>神马</t>
  </si>
  <si>
    <t>腾讯信息流</t>
  </si>
  <si>
    <t>其他信息流</t>
  </si>
  <si>
    <t>智联、前程、中华英才网</t>
  </si>
  <si>
    <t>58、赶集</t>
  </si>
  <si>
    <t>本地网站</t>
  </si>
  <si>
    <t>网络优化</t>
  </si>
  <si>
    <t>淘宝天猫</t>
  </si>
  <si>
    <t>线下渠道</t>
  </si>
  <si>
    <t>其它渠道</t>
  </si>
  <si>
    <t>促销费用</t>
  </si>
  <si>
    <t>口碑推荐费</t>
  </si>
  <si>
    <t>差旅费</t>
  </si>
  <si>
    <t>宣传品费</t>
  </si>
  <si>
    <t>招待费</t>
  </si>
  <si>
    <t>员工福利费</t>
  </si>
  <si>
    <t>办公用品</t>
  </si>
  <si>
    <t>通讯费</t>
  </si>
  <si>
    <t>交通费</t>
  </si>
  <si>
    <t>信息共享费</t>
  </si>
  <si>
    <t>技术支持费</t>
  </si>
  <si>
    <t>快递费</t>
  </si>
  <si>
    <t>会议费</t>
  </si>
  <si>
    <t>其它</t>
  </si>
  <si>
    <t xml:space="preserve">小计 </t>
  </si>
  <si>
    <t>生均奖金-市场</t>
  </si>
  <si>
    <t>提成比例</t>
  </si>
  <si>
    <t>生均奖金-咨询</t>
  </si>
  <si>
    <t>教学人员
合计</t>
  </si>
  <si>
    <t>项目经理\讲师\研发人员</t>
  </si>
  <si>
    <t>班组长费用</t>
  </si>
  <si>
    <t>职业发展</t>
  </si>
  <si>
    <t>就业服务</t>
  </si>
  <si>
    <t>教耗成本</t>
  </si>
  <si>
    <t>房租物业费</t>
  </si>
  <si>
    <t>水费</t>
  </si>
  <si>
    <t>电费</t>
  </si>
  <si>
    <t>机房租赁费</t>
  </si>
  <si>
    <t>日租金</t>
  </si>
  <si>
    <t>单机电费</t>
  </si>
  <si>
    <t>折旧费</t>
  </si>
  <si>
    <t>证书费</t>
  </si>
  <si>
    <t>维修及耗材</t>
  </si>
  <si>
    <t>装修摊销</t>
  </si>
  <si>
    <t>专线费</t>
  </si>
  <si>
    <t>就业推荐费</t>
  </si>
  <si>
    <t>学员活动费</t>
  </si>
  <si>
    <t>学员退费</t>
  </si>
  <si>
    <t>学员划转结算</t>
  </si>
  <si>
    <t>划入</t>
  </si>
  <si>
    <t>划出</t>
  </si>
  <si>
    <t>生均奖金-教学</t>
  </si>
  <si>
    <t>生均奖金-教管</t>
  </si>
  <si>
    <t>管理人员
合计</t>
  </si>
  <si>
    <t>中心主任\行政\人事\信息专员\MIS</t>
  </si>
  <si>
    <t>财务</t>
  </si>
  <si>
    <t>管理成本</t>
  </si>
  <si>
    <t>财务费用</t>
  </si>
  <si>
    <t>咨询服务费</t>
  </si>
  <si>
    <t>残保金</t>
  </si>
  <si>
    <t>渠道营销</t>
  </si>
  <si>
    <t>特色基地座位数</t>
  </si>
  <si>
    <t>在校就业班人数</t>
  </si>
  <si>
    <t>在校孵化班人数</t>
  </si>
  <si>
    <t>就业班座位利用率</t>
  </si>
  <si>
    <t>孵化班座位利用率</t>
  </si>
  <si>
    <t>经理人工成本</t>
  </si>
  <si>
    <t>人均招生-经理</t>
  </si>
  <si>
    <t>渠道经理</t>
  </si>
  <si>
    <t>咨询人员</t>
  </si>
  <si>
    <t>院校拓展费</t>
  </si>
  <si>
    <t>生均奖金-经理</t>
  </si>
  <si>
    <t>其中：就业班项目经理数</t>
  </si>
  <si>
    <t>其中：孵化班项目经理数</t>
  </si>
  <si>
    <t>其中：就业班员工数</t>
  </si>
  <si>
    <t>其中：孵化班员工数</t>
  </si>
  <si>
    <t>AI实验室费用</t>
  </si>
  <si>
    <r>
      <rPr>
        <b/>
        <sz val="10"/>
        <color theme="1"/>
        <rFont val="Times New Roman"/>
        <family val="1"/>
      </rPr>
      <t>2020</t>
    </r>
    <r>
      <rPr>
        <b/>
        <sz val="10"/>
        <color indexed="8"/>
        <rFont val="宋体"/>
        <family val="3"/>
        <charset val="134"/>
      </rPr>
      <t>年累计经营月份</t>
    </r>
  </si>
  <si>
    <r>
      <rPr>
        <sz val="10"/>
        <color indexed="8"/>
        <rFont val="宋体"/>
        <family val="3"/>
        <charset val="134"/>
      </rPr>
      <t>报送期间</t>
    </r>
  </si>
  <si>
    <t>K12营销</t>
  </si>
  <si>
    <t>课耗常规班级数</t>
  </si>
  <si>
    <t>课耗常规班学员人次</t>
  </si>
  <si>
    <t>运营监控指标</t>
  </si>
  <si>
    <t>常规班每班人数</t>
  </si>
  <si>
    <t>教室使用率</t>
  </si>
  <si>
    <t>常规班结课学员续班率</t>
  </si>
  <si>
    <t>招生人次总计</t>
  </si>
  <si>
    <t>现金收入总计</t>
  </si>
  <si>
    <t>人均招生</t>
  </si>
  <si>
    <t>教学生均成本</t>
  </si>
  <si>
    <t>搜索品专</t>
  </si>
  <si>
    <t>今日头条搜索</t>
  </si>
  <si>
    <t>其他搜索</t>
  </si>
  <si>
    <t>360信息流</t>
  </si>
  <si>
    <t>今日头条</t>
  </si>
  <si>
    <t>UC头条</t>
  </si>
  <si>
    <t>招聘类网站</t>
  </si>
  <si>
    <t>线下广告费用</t>
  </si>
  <si>
    <t>市场活动费用</t>
  </si>
  <si>
    <t>美团点评</t>
  </si>
  <si>
    <t>营销礼品</t>
  </si>
  <si>
    <t>商务BD渠道合作</t>
  </si>
  <si>
    <t>KOL大号推广</t>
  </si>
  <si>
    <t>代理招生</t>
  </si>
  <si>
    <t>企业合作</t>
  </si>
  <si>
    <t>公校合作</t>
  </si>
  <si>
    <t>兼职费用</t>
  </si>
  <si>
    <t>助理讲师\讲师\研发人员</t>
  </si>
  <si>
    <t>兼职讲师费用</t>
  </si>
  <si>
    <t>学管</t>
  </si>
  <si>
    <t>商品成本</t>
  </si>
  <si>
    <t>教具成本</t>
  </si>
  <si>
    <t>教材成本</t>
  </si>
  <si>
    <t>游学费用</t>
  </si>
  <si>
    <t>赛事费用</t>
  </si>
  <si>
    <t>补贴</t>
  </si>
  <si>
    <t>当月消耗课时合计</t>
  </si>
  <si>
    <t>教室排课课时数合计</t>
  </si>
  <si>
    <t>常规班结课学生数量合计</t>
  </si>
  <si>
    <t>常规班结课学生中续费数量合计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</si>
</sst>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6" formatCode="0_);[Red]\(0\)"/>
    <numFmt numFmtId="177" formatCode="#,##0_);[Red]\(#,##0\)"/>
    <numFmt numFmtId="178" formatCode="_ * #,##0_ ;_ * \-#,##0_ ;_ * &quot;-&quot;??_ ;_ @_ "/>
    <numFmt numFmtId="179" formatCode="#,##0.0_);[Red]\(#,##0.0\)"/>
    <numFmt numFmtId="180" formatCode="_(* #,##0_);_(* \(#,##0\);_(* &quot;-&quot;??_);_(@_)"/>
    <numFmt numFmtId="181" formatCode="_(* #,##0.00_);_(* \(#,##0.00\);_(* &quot;-&quot;??_);_(@_)"/>
    <numFmt numFmtId="182" formatCode="0.0%"/>
    <numFmt numFmtId="183" formatCode="0.0_);[Red]\(0.0\)"/>
  </numFmts>
  <fonts count="3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等线"/>
      <family val="3"/>
      <charset val="134"/>
    </font>
    <font>
      <sz val="8"/>
      <color theme="1"/>
      <name val="Times New Roman"/>
      <family val="1"/>
    </font>
    <font>
      <sz val="10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8"/>
      <color theme="1"/>
      <name val="Times New Roman"/>
      <family val="1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等线"/>
      <family val="3"/>
      <charset val="134"/>
    </font>
    <font>
      <b/>
      <sz val="10"/>
      <name val="等线"/>
      <family val="3"/>
      <charset val="134"/>
    </font>
    <font>
      <sz val="9"/>
      <color theme="1"/>
      <name val="等线"/>
      <family val="3"/>
      <charset val="134"/>
    </font>
    <font>
      <sz val="8"/>
      <color theme="1"/>
      <name val="等线"/>
      <family val="3"/>
      <charset val="134"/>
    </font>
    <font>
      <b/>
      <sz val="11"/>
      <color theme="1"/>
      <name val="宋体"/>
      <family val="3"/>
      <charset val="134"/>
    </font>
    <font>
      <b/>
      <sz val="8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DED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6" tint="0.39973143711661124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18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/>
    <xf numFmtId="181" fontId="23" fillId="0" borderId="0" applyFont="0" applyFill="0" applyBorder="0" applyAlignment="0" applyProtection="0"/>
  </cellStyleXfs>
  <cellXfs count="672">
    <xf numFmtId="0" fontId="0" fillId="0" borderId="0" xfId="0"/>
    <xf numFmtId="0" fontId="0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0" fontId="1" fillId="0" borderId="0" xfId="4">
      <alignment vertical="center"/>
    </xf>
    <xf numFmtId="0" fontId="0" fillId="0" borderId="0" xfId="0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9" fontId="2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/>
    </xf>
    <xf numFmtId="177" fontId="6" fillId="3" borderId="1" xfId="6" applyNumberFormat="1" applyFont="1" applyFill="1" applyBorder="1" applyAlignment="1" applyProtection="1">
      <alignment horizontal="right" vertical="center"/>
      <protection locked="0"/>
    </xf>
    <xf numFmtId="177" fontId="6" fillId="4" borderId="2" xfId="0" applyNumberFormat="1" applyFont="1" applyFill="1" applyBorder="1" applyAlignment="1" applyProtection="1">
      <alignment horizontal="right" vertical="center"/>
    </xf>
    <xf numFmtId="9" fontId="7" fillId="3" borderId="1" xfId="0" applyNumberFormat="1" applyFont="1" applyFill="1" applyBorder="1" applyAlignment="1">
      <alignment horizontal="center"/>
    </xf>
    <xf numFmtId="177" fontId="8" fillId="3" borderId="1" xfId="6" applyNumberFormat="1" applyFont="1" applyFill="1" applyBorder="1" applyAlignment="1" applyProtection="1">
      <alignment horizontal="right" vertical="center"/>
      <protection locked="0"/>
    </xf>
    <xf numFmtId="177" fontId="8" fillId="5" borderId="2" xfId="0" applyNumberFormat="1" applyFont="1" applyFill="1" applyBorder="1" applyAlignment="1" applyProtection="1">
      <alignment horizontal="right" vertical="center"/>
    </xf>
    <xf numFmtId="178" fontId="10" fillId="6" borderId="1" xfId="0" applyNumberFormat="1" applyFont="1" applyFill="1" applyBorder="1" applyAlignment="1" applyProtection="1">
      <alignment horizontal="center" vertical="center" wrapText="1"/>
    </xf>
    <xf numFmtId="177" fontId="6" fillId="6" borderId="1" xfId="0" applyNumberFormat="1" applyFont="1" applyFill="1" applyBorder="1" applyAlignment="1" applyProtection="1">
      <alignment horizontal="right" vertical="center"/>
      <protection locked="0"/>
    </xf>
    <xf numFmtId="177" fontId="6" fillId="6" borderId="1" xfId="6" applyNumberFormat="1" applyFont="1" applyFill="1" applyBorder="1" applyAlignment="1" applyProtection="1">
      <alignment horizontal="right" vertical="center"/>
      <protection locked="0"/>
    </xf>
    <xf numFmtId="177" fontId="6" fillId="6" borderId="1" xfId="4" applyNumberFormat="1" applyFont="1" applyFill="1" applyBorder="1" applyAlignment="1">
      <alignment horizontal="right"/>
    </xf>
    <xf numFmtId="177" fontId="6" fillId="7" borderId="2" xfId="0" applyNumberFormat="1" applyFont="1" applyFill="1" applyBorder="1" applyAlignment="1">
      <alignment horizontal="right"/>
    </xf>
    <xf numFmtId="178" fontId="10" fillId="6" borderId="1" xfId="0" applyNumberFormat="1" applyFont="1" applyFill="1" applyBorder="1" applyAlignment="1" applyProtection="1">
      <alignment vertical="center" wrapText="1"/>
    </xf>
    <xf numFmtId="179" fontId="2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/>
    </xf>
    <xf numFmtId="179" fontId="6" fillId="3" borderId="1" xfId="6" applyNumberFormat="1" applyFont="1" applyFill="1" applyBorder="1" applyAlignment="1" applyProtection="1">
      <alignment horizontal="right" vertical="center"/>
      <protection locked="0"/>
    </xf>
    <xf numFmtId="179" fontId="6" fillId="4" borderId="2" xfId="0" applyNumberFormat="1" applyFont="1" applyFill="1" applyBorder="1" applyAlignment="1" applyProtection="1">
      <alignment horizontal="right" vertical="center"/>
    </xf>
    <xf numFmtId="9" fontId="6" fillId="3" borderId="1" xfId="2" applyFont="1" applyFill="1" applyBorder="1" applyAlignment="1" applyProtection="1">
      <alignment horizontal="right" vertical="center"/>
      <protection locked="0"/>
    </xf>
    <xf numFmtId="9" fontId="6" fillId="4" borderId="2" xfId="2" applyFont="1" applyFill="1" applyBorder="1" applyAlignment="1" applyProtection="1">
      <alignment horizontal="right" vertical="center"/>
    </xf>
    <xf numFmtId="177" fontId="4" fillId="3" borderId="1" xfId="0" applyNumberFormat="1" applyFont="1" applyFill="1" applyBorder="1" applyAlignment="1">
      <alignment horizontal="left" vertical="center"/>
    </xf>
    <xf numFmtId="177" fontId="6" fillId="0" borderId="2" xfId="4" applyNumberFormat="1" applyFont="1" applyFill="1" applyBorder="1" applyAlignment="1" applyProtection="1">
      <alignment horizontal="right" vertical="center"/>
    </xf>
    <xf numFmtId="177" fontId="7" fillId="3" borderId="1" xfId="0" applyNumberFormat="1" applyFont="1" applyFill="1" applyBorder="1" applyAlignment="1">
      <alignment horizontal="left" vertical="center"/>
    </xf>
    <xf numFmtId="10" fontId="6" fillId="3" borderId="1" xfId="6" applyNumberFormat="1" applyFont="1" applyFill="1" applyBorder="1" applyAlignment="1" applyProtection="1">
      <alignment horizontal="right" vertical="center"/>
      <protection locked="0"/>
    </xf>
    <xf numFmtId="10" fontId="6" fillId="4" borderId="2" xfId="0" applyNumberFormat="1" applyFont="1" applyFill="1" applyBorder="1" applyAlignment="1" applyProtection="1">
      <alignment horizontal="right" vertical="center"/>
    </xf>
    <xf numFmtId="177" fontId="4" fillId="6" borderId="1" xfId="0" applyNumberFormat="1" applyFont="1" applyFill="1" applyBorder="1" applyAlignment="1">
      <alignment horizontal="left" vertical="center"/>
    </xf>
    <xf numFmtId="177" fontId="6" fillId="6" borderId="1" xfId="0" applyNumberFormat="1" applyFont="1" applyFill="1" applyBorder="1" applyAlignment="1">
      <alignment horizontal="right"/>
    </xf>
    <xf numFmtId="177" fontId="4" fillId="6" borderId="1" xfId="0" applyNumberFormat="1" applyFont="1" applyFill="1" applyBorder="1" applyAlignment="1">
      <alignment horizontal="right" vertical="center"/>
    </xf>
    <xf numFmtId="177" fontId="7" fillId="6" borderId="1" xfId="0" applyNumberFormat="1" applyFont="1" applyFill="1" applyBorder="1" applyAlignment="1">
      <alignment horizontal="right" vertical="center"/>
    </xf>
    <xf numFmtId="179" fontId="6" fillId="6" borderId="1" xfId="0" applyNumberFormat="1" applyFont="1" applyFill="1" applyBorder="1" applyAlignment="1">
      <alignment horizontal="right"/>
    </xf>
    <xf numFmtId="177" fontId="7" fillId="6" borderId="1" xfId="0" applyNumberFormat="1" applyFont="1" applyFill="1" applyBorder="1" applyAlignment="1">
      <alignment horizontal="left" vertical="center"/>
    </xf>
    <xf numFmtId="176" fontId="6" fillId="6" borderId="1" xfId="0" applyNumberFormat="1" applyFont="1" applyFill="1" applyBorder="1" applyAlignment="1">
      <alignment horizontal="right"/>
    </xf>
    <xf numFmtId="177" fontId="4" fillId="3" borderId="1" xfId="0" applyNumberFormat="1" applyFont="1" applyFill="1" applyBorder="1" applyAlignment="1">
      <alignment horizontal="right" vertical="center"/>
    </xf>
    <xf numFmtId="177" fontId="11" fillId="3" borderId="1" xfId="4" applyNumberFormat="1" applyFont="1" applyFill="1" applyBorder="1" applyAlignment="1">
      <alignment horizontal="left" vertical="center"/>
    </xf>
    <xf numFmtId="177" fontId="6" fillId="4" borderId="2" xfId="4" applyNumberFormat="1" applyFont="1" applyFill="1" applyBorder="1" applyAlignment="1" applyProtection="1">
      <alignment horizontal="right" vertical="center"/>
    </xf>
    <xf numFmtId="0" fontId="11" fillId="0" borderId="0" xfId="4" applyFont="1" applyFill="1" applyBorder="1" applyAlignment="1">
      <alignment horizontal="center" vertical="center" wrapText="1"/>
    </xf>
    <xf numFmtId="0" fontId="11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right" vertical="center"/>
    </xf>
    <xf numFmtId="0" fontId="8" fillId="0" borderId="9" xfId="4" applyFont="1" applyFill="1" applyBorder="1" applyAlignment="1">
      <alignment vertical="center" wrapText="1"/>
    </xf>
    <xf numFmtId="0" fontId="8" fillId="0" borderId="9" xfId="4" applyFont="1" applyFill="1" applyBorder="1" applyAlignment="1">
      <alignment vertical="center"/>
    </xf>
    <xf numFmtId="0" fontId="8" fillId="0" borderId="9" xfId="4" applyFont="1" applyFill="1" applyBorder="1" applyAlignment="1" applyProtection="1">
      <alignment vertical="center" wrapText="1"/>
      <protection locked="0"/>
    </xf>
    <xf numFmtId="0" fontId="4" fillId="6" borderId="1" xfId="0" applyNumberFormat="1" applyFont="1" applyFill="1" applyBorder="1" applyAlignment="1">
      <alignment horizontal="right" vertical="center"/>
    </xf>
    <xf numFmtId="0" fontId="4" fillId="3" borderId="1" xfId="0" applyNumberFormat="1" applyFont="1" applyFill="1" applyBorder="1" applyAlignment="1">
      <alignment horizontal="right" vertical="center"/>
    </xf>
    <xf numFmtId="177" fontId="6" fillId="7" borderId="1" xfId="0" applyNumberFormat="1" applyFont="1" applyFill="1" applyBorder="1" applyAlignment="1" applyProtection="1">
      <alignment horizontal="right"/>
    </xf>
    <xf numFmtId="176" fontId="12" fillId="0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1" xfId="0" applyNumberFormat="1" applyFont="1" applyFill="1" applyBorder="1" applyAlignment="1" applyProtection="1">
      <alignment horizontal="left" vertical="center"/>
      <protection locked="0"/>
    </xf>
    <xf numFmtId="177" fontId="6" fillId="7" borderId="2" xfId="0" applyNumberFormat="1" applyFont="1" applyFill="1" applyBorder="1" applyAlignment="1" applyProtection="1">
      <alignment horizontal="right"/>
      <protection locked="0"/>
    </xf>
    <xf numFmtId="177" fontId="6" fillId="5" borderId="1" xfId="6" applyNumberFormat="1" applyFont="1" applyFill="1" applyBorder="1" applyAlignment="1" applyProtection="1">
      <alignment horizontal="right" vertical="center"/>
      <protection locked="0"/>
    </xf>
    <xf numFmtId="179" fontId="6" fillId="5" borderId="1" xfId="6" applyNumberFormat="1" applyFont="1" applyFill="1" applyBorder="1" applyAlignment="1" applyProtection="1">
      <alignment horizontal="right" vertical="center"/>
      <protection locked="0"/>
    </xf>
    <xf numFmtId="9" fontId="6" fillId="5" borderId="1" xfId="2" applyFont="1" applyFill="1" applyBorder="1" applyAlignment="1" applyProtection="1">
      <alignment horizontal="right" vertical="center"/>
      <protection locked="0"/>
    </xf>
    <xf numFmtId="177" fontId="6" fillId="7" borderId="2" xfId="0" applyNumberFormat="1" applyFont="1" applyFill="1" applyBorder="1" applyAlignment="1" applyProtection="1">
      <alignment horizontal="right"/>
    </xf>
    <xf numFmtId="177" fontId="8" fillId="0" borderId="2" xfId="0" applyNumberFormat="1" applyFont="1" applyFill="1" applyBorder="1" applyAlignment="1">
      <alignment horizontal="right" vertical="center"/>
    </xf>
    <xf numFmtId="177" fontId="8" fillId="0" borderId="1" xfId="0" applyNumberFormat="1" applyFont="1" applyFill="1" applyBorder="1" applyAlignment="1">
      <alignment horizontal="right" vertical="center"/>
    </xf>
    <xf numFmtId="177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/>
    </xf>
    <xf numFmtId="10" fontId="6" fillId="3" borderId="1" xfId="0" applyNumberFormat="1" applyFont="1" applyFill="1" applyBorder="1" applyAlignment="1" applyProtection="1">
      <alignment horizontal="right" vertical="center"/>
    </xf>
    <xf numFmtId="177" fontId="6" fillId="3" borderId="1" xfId="0" applyNumberFormat="1" applyFont="1" applyFill="1" applyBorder="1" applyAlignment="1">
      <alignment horizontal="right"/>
    </xf>
    <xf numFmtId="177" fontId="6" fillId="3" borderId="1" xfId="0" applyNumberFormat="1" applyFont="1" applyFill="1" applyBorder="1" applyAlignment="1" applyProtection="1">
      <alignment horizontal="right" vertical="center"/>
    </xf>
    <xf numFmtId="177" fontId="6" fillId="3" borderId="1" xfId="0" applyNumberFormat="1" applyFont="1" applyFill="1" applyBorder="1" applyAlignment="1" applyProtection="1">
      <alignment horizontal="right"/>
    </xf>
    <xf numFmtId="177" fontId="6" fillId="4" borderId="1" xfId="0" applyNumberFormat="1" applyFont="1" applyFill="1" applyBorder="1" applyAlignment="1" applyProtection="1">
      <alignment horizontal="right" vertical="center"/>
    </xf>
    <xf numFmtId="177" fontId="8" fillId="5" borderId="2" xfId="0" applyNumberFormat="1" applyFont="1" applyFill="1" applyBorder="1" applyAlignment="1">
      <alignment horizontal="right" vertical="center"/>
    </xf>
    <xf numFmtId="177" fontId="8" fillId="5" borderId="1" xfId="0" applyNumberFormat="1" applyFont="1" applyFill="1" applyBorder="1" applyAlignment="1">
      <alignment horizontal="right" vertical="center"/>
    </xf>
    <xf numFmtId="177" fontId="8" fillId="6" borderId="1" xfId="0" applyNumberFormat="1" applyFont="1" applyFill="1" applyBorder="1" applyAlignment="1">
      <alignment horizontal="right"/>
    </xf>
    <xf numFmtId="177" fontId="8" fillId="6" borderId="1" xfId="4" applyNumberFormat="1" applyFont="1" applyFill="1" applyBorder="1" applyAlignment="1">
      <alignment horizontal="right"/>
    </xf>
    <xf numFmtId="177" fontId="8" fillId="7" borderId="1" xfId="0" applyNumberFormat="1" applyFont="1" applyFill="1" applyBorder="1" applyAlignment="1" applyProtection="1">
      <alignment horizontal="right"/>
    </xf>
    <xf numFmtId="0" fontId="11" fillId="3" borderId="1" xfId="4" applyNumberFormat="1" applyFont="1" applyFill="1" applyBorder="1" applyAlignment="1">
      <alignment horizontal="right" vertical="center"/>
    </xf>
    <xf numFmtId="177" fontId="6" fillId="3" borderId="1" xfId="4" applyNumberFormat="1" applyFont="1" applyFill="1" applyBorder="1" applyAlignment="1">
      <alignment horizontal="right"/>
    </xf>
    <xf numFmtId="177" fontId="6" fillId="3" borderId="1" xfId="4" applyNumberFormat="1" applyFont="1" applyFill="1" applyBorder="1" applyAlignment="1" applyProtection="1">
      <alignment horizontal="right"/>
    </xf>
    <xf numFmtId="177" fontId="6" fillId="7" borderId="2" xfId="4" applyNumberFormat="1" applyFont="1" applyFill="1" applyBorder="1" applyAlignment="1">
      <alignment horizontal="right"/>
    </xf>
    <xf numFmtId="0" fontId="2" fillId="3" borderId="1" xfId="4" applyNumberFormat="1" applyFont="1" applyFill="1" applyBorder="1" applyAlignment="1">
      <alignment horizontal="right" vertical="center"/>
    </xf>
    <xf numFmtId="182" fontId="7" fillId="6" borderId="1" xfId="0" applyNumberFormat="1" applyFont="1" applyFill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/>
    </xf>
    <xf numFmtId="182" fontId="6" fillId="6" borderId="1" xfId="0" applyNumberFormat="1" applyFont="1" applyFill="1" applyBorder="1" applyAlignment="1">
      <alignment horizontal="right"/>
    </xf>
    <xf numFmtId="177" fontId="6" fillId="7" borderId="1" xfId="4" applyNumberFormat="1" applyFont="1" applyFill="1" applyBorder="1" applyAlignment="1">
      <alignment horizontal="right"/>
    </xf>
    <xf numFmtId="177" fontId="6" fillId="6" borderId="1" xfId="0" applyNumberFormat="1" applyFont="1" applyFill="1" applyBorder="1" applyAlignment="1" applyProtection="1">
      <alignment horizontal="right"/>
    </xf>
    <xf numFmtId="177" fontId="6" fillId="6" borderId="1" xfId="0" applyNumberFormat="1" applyFont="1" applyFill="1" applyBorder="1" applyAlignment="1" applyProtection="1">
      <alignment horizontal="right" vertical="center"/>
    </xf>
    <xf numFmtId="177" fontId="8" fillId="0" borderId="1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 vertical="center"/>
    </xf>
    <xf numFmtId="0" fontId="11" fillId="0" borderId="0" xfId="4" applyFont="1" applyFill="1" applyAlignment="1">
      <alignment vertical="center"/>
    </xf>
    <xf numFmtId="0" fontId="2" fillId="0" borderId="0" xfId="4" applyFont="1" applyFill="1" applyAlignment="1" applyProtection="1">
      <alignment vertical="center"/>
      <protection locked="0"/>
    </xf>
    <xf numFmtId="0" fontId="11" fillId="0" borderId="0" xfId="4" applyFont="1" applyFill="1" applyAlignment="1" applyProtection="1">
      <alignment vertical="center"/>
      <protection locked="0"/>
    </xf>
    <xf numFmtId="0" fontId="2" fillId="0" borderId="0" xfId="4" applyFont="1" applyFill="1" applyAlignment="1">
      <alignment vertical="center"/>
    </xf>
    <xf numFmtId="176" fontId="3" fillId="2" borderId="1" xfId="4" applyNumberFormat="1" applyFont="1" applyFill="1" applyBorder="1" applyAlignment="1" applyProtection="1">
      <alignment horizontal="center" vertical="center" wrapText="1"/>
      <protection locked="0"/>
    </xf>
    <xf numFmtId="176" fontId="3" fillId="2" borderId="2" xfId="4" applyNumberFormat="1" applyFont="1" applyFill="1" applyBorder="1" applyAlignment="1" applyProtection="1">
      <alignment horizontal="center" vertical="center" wrapText="1"/>
      <protection locked="0"/>
    </xf>
    <xf numFmtId="9" fontId="2" fillId="3" borderId="1" xfId="4" applyNumberFormat="1" applyFont="1" applyFill="1" applyBorder="1" applyAlignment="1">
      <alignment horizontal="center" vertical="center"/>
    </xf>
    <xf numFmtId="9" fontId="5" fillId="3" borderId="1" xfId="4" applyNumberFormat="1" applyFont="1" applyFill="1" applyBorder="1" applyAlignment="1">
      <alignment horizontal="center"/>
    </xf>
    <xf numFmtId="177" fontId="6" fillId="5" borderId="2" xfId="4" applyNumberFormat="1" applyFont="1" applyFill="1" applyBorder="1" applyAlignment="1" applyProtection="1">
      <alignment horizontal="right" vertical="center"/>
    </xf>
    <xf numFmtId="0" fontId="11" fillId="8" borderId="1" xfId="4" applyFont="1" applyFill="1" applyBorder="1" applyAlignment="1" applyProtection="1">
      <alignment horizontal="center" vertical="center" wrapText="1"/>
    </xf>
    <xf numFmtId="0" fontId="11" fillId="8" borderId="1" xfId="4" applyFont="1" applyFill="1" applyBorder="1" applyAlignment="1" applyProtection="1">
      <alignment horizontal="left" vertical="center" wrapText="1"/>
    </xf>
    <xf numFmtId="177" fontId="6" fillId="8" borderId="1" xfId="4" applyNumberFormat="1" applyFont="1" applyFill="1" applyBorder="1" applyAlignment="1" applyProtection="1">
      <alignment horizontal="right" vertical="center"/>
    </xf>
    <xf numFmtId="0" fontId="2" fillId="8" borderId="1" xfId="4" applyFont="1" applyFill="1" applyBorder="1" applyAlignment="1" applyProtection="1">
      <alignment horizontal="left" vertical="center" wrapText="1"/>
    </xf>
    <xf numFmtId="0" fontId="11" fillId="8" borderId="1" xfId="4" applyNumberFormat="1" applyFont="1" applyFill="1" applyBorder="1" applyAlignment="1" applyProtection="1">
      <alignment horizontal="left" vertical="center" wrapText="1"/>
    </xf>
    <xf numFmtId="10" fontId="6" fillId="8" borderId="1" xfId="4" applyNumberFormat="1" applyFont="1" applyFill="1" applyBorder="1" applyAlignment="1" applyProtection="1">
      <alignment horizontal="right" vertical="center"/>
    </xf>
    <xf numFmtId="10" fontId="6" fillId="4" borderId="2" xfId="4" applyNumberFormat="1" applyFont="1" applyFill="1" applyBorder="1" applyAlignment="1" applyProtection="1">
      <alignment horizontal="right" vertical="center"/>
    </xf>
    <xf numFmtId="177" fontId="2" fillId="3" borderId="1" xfId="4" applyNumberFormat="1" applyFont="1" applyFill="1" applyBorder="1" applyAlignment="1">
      <alignment horizontal="left" vertical="center"/>
    </xf>
    <xf numFmtId="179" fontId="6" fillId="3" borderId="1" xfId="4" applyNumberFormat="1" applyFont="1" applyFill="1" applyBorder="1" applyAlignment="1">
      <alignment horizontal="right"/>
    </xf>
    <xf numFmtId="179" fontId="6" fillId="4" borderId="2" xfId="4" applyNumberFormat="1" applyFont="1" applyFill="1" applyBorder="1" applyAlignment="1" applyProtection="1">
      <alignment horizontal="right" vertical="center"/>
    </xf>
    <xf numFmtId="177" fontId="11" fillId="8" borderId="1" xfId="4" applyNumberFormat="1" applyFont="1" applyFill="1" applyBorder="1" applyAlignment="1">
      <alignment horizontal="left" vertical="center"/>
    </xf>
    <xf numFmtId="177" fontId="6" fillId="8" borderId="1" xfId="4" applyNumberFormat="1" applyFont="1" applyFill="1" applyBorder="1" applyAlignment="1" applyProtection="1">
      <alignment horizontal="right"/>
    </xf>
    <xf numFmtId="177" fontId="11" fillId="8" borderId="1" xfId="4" applyNumberFormat="1" applyFont="1" applyFill="1" applyBorder="1" applyAlignment="1">
      <alignment horizontal="right" vertical="center"/>
    </xf>
    <xf numFmtId="177" fontId="2" fillId="8" borderId="1" xfId="4" applyNumberFormat="1" applyFont="1" applyFill="1" applyBorder="1" applyAlignment="1">
      <alignment horizontal="right" vertical="center"/>
    </xf>
    <xf numFmtId="177" fontId="6" fillId="8" borderId="1" xfId="4" applyNumberFormat="1" applyFont="1" applyFill="1" applyBorder="1" applyAlignment="1">
      <alignment horizontal="right"/>
    </xf>
    <xf numFmtId="179" fontId="6" fillId="8" borderId="1" xfId="4" applyNumberFormat="1" applyFont="1" applyFill="1" applyBorder="1" applyAlignment="1">
      <alignment horizontal="right"/>
    </xf>
    <xf numFmtId="179" fontId="6" fillId="5" borderId="2" xfId="4" applyNumberFormat="1" applyFont="1" applyFill="1" applyBorder="1" applyAlignment="1" applyProtection="1">
      <alignment horizontal="right" vertical="center"/>
    </xf>
    <xf numFmtId="177" fontId="11" fillId="3" borderId="1" xfId="4" applyNumberFormat="1" applyFont="1" applyFill="1" applyBorder="1" applyAlignment="1">
      <alignment horizontal="right" vertical="center"/>
    </xf>
    <xf numFmtId="177" fontId="11" fillId="3" borderId="1" xfId="0" applyNumberFormat="1" applyFont="1" applyFill="1" applyBorder="1" applyAlignment="1">
      <alignment horizontal="left" vertical="center"/>
    </xf>
    <xf numFmtId="0" fontId="11" fillId="8" borderId="1" xfId="4" applyNumberFormat="1" applyFont="1" applyFill="1" applyBorder="1" applyAlignment="1">
      <alignment horizontal="right" vertical="center"/>
    </xf>
    <xf numFmtId="177" fontId="6" fillId="7" borderId="2" xfId="4" applyNumberFormat="1" applyFont="1" applyFill="1" applyBorder="1" applyAlignment="1" applyProtection="1">
      <alignment horizontal="right"/>
    </xf>
    <xf numFmtId="177" fontId="6" fillId="7" borderId="1" xfId="4" applyNumberFormat="1" applyFont="1" applyFill="1" applyBorder="1" applyAlignment="1" applyProtection="1">
      <alignment horizontal="right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7" fontId="6" fillId="5" borderId="1" xfId="4" applyNumberFormat="1" applyFont="1" applyFill="1" applyBorder="1" applyAlignment="1">
      <alignment horizontal="right"/>
    </xf>
    <xf numFmtId="177" fontId="6" fillId="5" borderId="1" xfId="4" applyNumberFormat="1" applyFont="1" applyFill="1" applyBorder="1" applyAlignment="1" applyProtection="1">
      <alignment horizontal="right" vertical="center"/>
    </xf>
    <xf numFmtId="10" fontId="6" fillId="5" borderId="1" xfId="4" applyNumberFormat="1" applyFont="1" applyFill="1" applyBorder="1" applyAlignment="1" applyProtection="1">
      <alignment horizontal="right" vertical="center"/>
    </xf>
    <xf numFmtId="177" fontId="6" fillId="9" borderId="2" xfId="4" applyNumberFormat="1" applyFont="1" applyFill="1" applyBorder="1" applyAlignment="1" applyProtection="1">
      <alignment horizontal="right" vertical="center"/>
    </xf>
    <xf numFmtId="0" fontId="11" fillId="8" borderId="1" xfId="4" applyNumberFormat="1" applyFont="1" applyFill="1" applyBorder="1" applyAlignment="1">
      <alignment horizontal="left" vertical="center"/>
    </xf>
    <xf numFmtId="177" fontId="2" fillId="3" borderId="1" xfId="4" applyNumberFormat="1" applyFont="1" applyFill="1" applyBorder="1" applyAlignment="1">
      <alignment horizontal="right" vertical="center"/>
    </xf>
    <xf numFmtId="182" fontId="2" fillId="3" borderId="1" xfId="4" applyNumberFormat="1" applyFont="1" applyFill="1" applyBorder="1" applyAlignment="1">
      <alignment horizontal="right" vertical="center"/>
    </xf>
    <xf numFmtId="10" fontId="6" fillId="3" borderId="1" xfId="3" applyNumberFormat="1" applyFont="1" applyFill="1" applyBorder="1" applyAlignment="1">
      <alignment horizontal="right"/>
    </xf>
    <xf numFmtId="10" fontId="6" fillId="4" borderId="2" xfId="3" applyNumberFormat="1" applyFont="1" applyFill="1" applyBorder="1" applyAlignment="1" applyProtection="1">
      <alignment horizontal="right" vertical="center"/>
    </xf>
    <xf numFmtId="10" fontId="6" fillId="3" borderId="1" xfId="4" applyNumberFormat="1" applyFont="1" applyFill="1" applyBorder="1" applyAlignment="1">
      <alignment horizontal="right"/>
    </xf>
    <xf numFmtId="43" fontId="11" fillId="6" borderId="1" xfId="4" applyNumberFormat="1" applyFont="1" applyFill="1" applyBorder="1" applyAlignment="1">
      <alignment horizontal="right" vertical="center"/>
    </xf>
    <xf numFmtId="0" fontId="11" fillId="6" borderId="1" xfId="4" applyFont="1" applyFill="1" applyBorder="1" applyAlignment="1">
      <alignment vertical="center"/>
    </xf>
    <xf numFmtId="177" fontId="6" fillId="6" borderId="1" xfId="4" applyNumberFormat="1" applyFont="1" applyFill="1" applyBorder="1" applyAlignment="1" applyProtection="1">
      <alignment horizontal="right"/>
    </xf>
    <xf numFmtId="177" fontId="6" fillId="3" borderId="1" xfId="4" applyNumberFormat="1" applyFont="1" applyFill="1" applyBorder="1" applyAlignment="1" applyProtection="1">
      <alignment horizontal="right" vertical="center"/>
    </xf>
    <xf numFmtId="0" fontId="11" fillId="10" borderId="1" xfId="4" applyNumberFormat="1" applyFont="1" applyFill="1" applyBorder="1" applyAlignment="1">
      <alignment horizontal="right" vertical="center"/>
    </xf>
    <xf numFmtId="177" fontId="6" fillId="10" borderId="1" xfId="4" applyNumberFormat="1" applyFont="1" applyFill="1" applyBorder="1" applyAlignment="1">
      <alignment horizontal="right"/>
    </xf>
    <xf numFmtId="177" fontId="6" fillId="10" borderId="1" xfId="4" applyNumberFormat="1" applyFont="1" applyFill="1" applyBorder="1" applyAlignment="1" applyProtection="1">
      <alignment horizontal="right"/>
    </xf>
    <xf numFmtId="177" fontId="6" fillId="10" borderId="1" xfId="4" applyNumberFormat="1" applyFont="1" applyFill="1" applyBorder="1" applyAlignment="1" applyProtection="1">
      <alignment horizontal="right" vertical="center"/>
    </xf>
    <xf numFmtId="0" fontId="11" fillId="6" borderId="1" xfId="4" applyNumberFormat="1" applyFont="1" applyFill="1" applyBorder="1" applyAlignment="1">
      <alignment horizontal="right" vertical="center"/>
    </xf>
    <xf numFmtId="177" fontId="6" fillId="4" borderId="1" xfId="4" applyNumberFormat="1" applyFont="1" applyFill="1" applyBorder="1" applyAlignment="1" applyProtection="1">
      <alignment horizontal="right" vertical="center"/>
    </xf>
    <xf numFmtId="177" fontId="6" fillId="6" borderId="1" xfId="4" applyNumberFormat="1" applyFont="1" applyFill="1" applyBorder="1" applyAlignment="1" applyProtection="1">
      <alignment horizontal="right" vertical="center"/>
    </xf>
    <xf numFmtId="0" fontId="2" fillId="6" borderId="1" xfId="4" applyNumberFormat="1" applyFont="1" applyFill="1" applyBorder="1" applyAlignment="1">
      <alignment horizontal="right" vertical="center"/>
    </xf>
    <xf numFmtId="10" fontId="6" fillId="3" borderId="1" xfId="4" applyNumberFormat="1" applyFont="1" applyFill="1" applyBorder="1" applyAlignment="1" applyProtection="1">
      <alignment horizontal="right" vertical="center"/>
    </xf>
    <xf numFmtId="10" fontId="6" fillId="4" borderId="1" xfId="4" applyNumberFormat="1" applyFont="1" applyFill="1" applyBorder="1" applyAlignment="1" applyProtection="1">
      <alignment horizontal="right" vertical="center"/>
    </xf>
    <xf numFmtId="0" fontId="11" fillId="3" borderId="1" xfId="4" applyFont="1" applyFill="1" applyBorder="1" applyAlignment="1">
      <alignment horizontal="right" vertical="center"/>
    </xf>
    <xf numFmtId="177" fontId="6" fillId="5" borderId="2" xfId="0" applyNumberFormat="1" applyFont="1" applyFill="1" applyBorder="1" applyAlignment="1" applyProtection="1">
      <alignment horizontal="right" vertical="center"/>
    </xf>
    <xf numFmtId="0" fontId="11" fillId="8" borderId="1" xfId="0" applyFont="1" applyFill="1" applyBorder="1" applyAlignment="1" applyProtection="1">
      <alignment horizontal="center" vertical="center" wrapText="1"/>
    </xf>
    <xf numFmtId="0" fontId="11" fillId="8" borderId="1" xfId="0" applyFont="1" applyFill="1" applyBorder="1" applyAlignment="1" applyProtection="1">
      <alignment horizontal="left" vertical="center" wrapText="1"/>
    </xf>
    <xf numFmtId="177" fontId="6" fillId="8" borderId="1" xfId="0" applyNumberFormat="1" applyFont="1" applyFill="1" applyBorder="1" applyAlignment="1" applyProtection="1">
      <alignment horizontal="right" vertical="center"/>
    </xf>
    <xf numFmtId="177" fontId="6" fillId="0" borderId="2" xfId="0" applyNumberFormat="1" applyFont="1" applyFill="1" applyBorder="1" applyAlignment="1" applyProtection="1">
      <alignment horizontal="right" vertical="center"/>
    </xf>
    <xf numFmtId="0" fontId="2" fillId="8" borderId="1" xfId="0" applyFont="1" applyFill="1" applyBorder="1" applyAlignment="1" applyProtection="1">
      <alignment horizontal="left" vertical="center" wrapText="1"/>
    </xf>
    <xf numFmtId="0" fontId="11" fillId="8" borderId="1" xfId="0" applyNumberFormat="1" applyFont="1" applyFill="1" applyBorder="1" applyAlignment="1" applyProtection="1">
      <alignment horizontal="left" vertical="center" wrapText="1"/>
    </xf>
    <xf numFmtId="10" fontId="6" fillId="8" borderId="1" xfId="0" applyNumberFormat="1" applyFont="1" applyFill="1" applyBorder="1" applyAlignment="1" applyProtection="1">
      <alignment horizontal="right" vertical="center"/>
    </xf>
    <xf numFmtId="0" fontId="2" fillId="8" borderId="1" xfId="0" applyNumberFormat="1" applyFont="1" applyFill="1" applyBorder="1" applyAlignment="1" applyProtection="1">
      <alignment horizontal="left" vertical="center" wrapText="1"/>
    </xf>
    <xf numFmtId="177" fontId="2" fillId="3" borderId="1" xfId="0" applyNumberFormat="1" applyFont="1" applyFill="1" applyBorder="1" applyAlignment="1">
      <alignment horizontal="left" vertical="center"/>
    </xf>
    <xf numFmtId="179" fontId="6" fillId="3" borderId="1" xfId="0" applyNumberFormat="1" applyFont="1" applyFill="1" applyBorder="1" applyAlignment="1">
      <alignment horizontal="right"/>
    </xf>
    <xf numFmtId="177" fontId="11" fillId="8" borderId="1" xfId="0" applyNumberFormat="1" applyFont="1" applyFill="1" applyBorder="1" applyAlignment="1">
      <alignment horizontal="left" vertical="center"/>
    </xf>
    <xf numFmtId="177" fontId="6" fillId="8" borderId="1" xfId="0" applyNumberFormat="1" applyFont="1" applyFill="1" applyBorder="1" applyAlignment="1" applyProtection="1">
      <alignment horizontal="right"/>
    </xf>
    <xf numFmtId="177" fontId="11" fillId="8" borderId="1" xfId="0" applyNumberFormat="1" applyFont="1" applyFill="1" applyBorder="1" applyAlignment="1">
      <alignment horizontal="right" vertical="center"/>
    </xf>
    <xf numFmtId="177" fontId="6" fillId="8" borderId="1" xfId="0" applyNumberFormat="1" applyFont="1" applyFill="1" applyBorder="1" applyAlignment="1">
      <alignment horizontal="right"/>
    </xf>
    <xf numFmtId="177" fontId="2" fillId="8" borderId="1" xfId="0" applyNumberFormat="1" applyFont="1" applyFill="1" applyBorder="1" applyAlignment="1">
      <alignment horizontal="right" vertical="center"/>
    </xf>
    <xf numFmtId="179" fontId="6" fillId="8" borderId="1" xfId="0" applyNumberFormat="1" applyFont="1" applyFill="1" applyBorder="1" applyAlignment="1">
      <alignment horizontal="right"/>
    </xf>
    <xf numFmtId="179" fontId="6" fillId="5" borderId="2" xfId="0" applyNumberFormat="1" applyFont="1" applyFill="1" applyBorder="1" applyAlignment="1" applyProtection="1">
      <alignment horizontal="right" vertical="center"/>
    </xf>
    <xf numFmtId="177" fontId="11" fillId="3" borderId="1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/>
    </xf>
    <xf numFmtId="0" fontId="8" fillId="0" borderId="9" xfId="0" applyFont="1" applyFill="1" applyBorder="1" applyAlignment="1" applyProtection="1">
      <alignment vertical="center" wrapText="1"/>
      <protection locked="0"/>
    </xf>
    <xf numFmtId="0" fontId="11" fillId="8" borderId="1" xfId="0" applyNumberFormat="1" applyFont="1" applyFill="1" applyBorder="1" applyAlignment="1">
      <alignment horizontal="right" vertical="center"/>
    </xf>
    <xf numFmtId="0" fontId="11" fillId="3" borderId="1" xfId="0" applyNumberFormat="1" applyFont="1" applyFill="1" applyBorder="1" applyAlignment="1">
      <alignment horizontal="right" vertical="center"/>
    </xf>
    <xf numFmtId="177" fontId="6" fillId="5" borderId="1" xfId="0" applyNumberFormat="1" applyFont="1" applyFill="1" applyBorder="1" applyAlignment="1">
      <alignment horizontal="right"/>
    </xf>
    <xf numFmtId="177" fontId="6" fillId="5" borderId="1" xfId="0" applyNumberFormat="1" applyFont="1" applyFill="1" applyBorder="1" applyAlignment="1" applyProtection="1">
      <alignment horizontal="right" vertical="center"/>
    </xf>
    <xf numFmtId="10" fontId="6" fillId="5" borderId="1" xfId="0" applyNumberFormat="1" applyFont="1" applyFill="1" applyBorder="1" applyAlignment="1" applyProtection="1">
      <alignment horizontal="right" vertical="center"/>
    </xf>
    <xf numFmtId="0" fontId="11" fillId="3" borderId="1" xfId="0" applyNumberFormat="1" applyFont="1" applyFill="1" applyBorder="1" applyAlignment="1">
      <alignment horizontal="left" vertical="center"/>
    </xf>
    <xf numFmtId="177" fontId="2" fillId="8" borderId="1" xfId="0" applyNumberFormat="1" applyFont="1" applyFill="1" applyBorder="1" applyAlignment="1">
      <alignment horizontal="left" vertical="center"/>
    </xf>
    <xf numFmtId="182" fontId="2" fillId="8" borderId="1" xfId="0" applyNumberFormat="1" applyFont="1" applyFill="1" applyBorder="1" applyAlignment="1">
      <alignment horizontal="right" vertical="center"/>
    </xf>
    <xf numFmtId="43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vertical="center"/>
    </xf>
    <xf numFmtId="0" fontId="11" fillId="6" borderId="1" xfId="0" applyNumberFormat="1" applyFont="1" applyFill="1" applyBorder="1" applyAlignment="1">
      <alignment horizontal="right" vertical="center"/>
    </xf>
    <xf numFmtId="177" fontId="11" fillId="6" borderId="1" xfId="0" applyNumberFormat="1" applyFon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right" vertical="center"/>
    </xf>
    <xf numFmtId="177" fontId="2" fillId="6" borderId="1" xfId="0" applyNumberFormat="1" applyFont="1" applyFill="1" applyBorder="1" applyAlignment="1">
      <alignment horizontal="left" vertical="center"/>
    </xf>
    <xf numFmtId="182" fontId="2" fillId="6" borderId="1" xfId="0" applyNumberFormat="1" applyFont="1" applyFill="1" applyBorder="1" applyAlignment="1">
      <alignment horizontal="right" vertical="center"/>
    </xf>
    <xf numFmtId="10" fontId="6" fillId="6" borderId="1" xfId="0" applyNumberFormat="1" applyFont="1" applyFill="1" applyBorder="1" applyAlignment="1" applyProtection="1">
      <alignment horizontal="right" vertical="center"/>
    </xf>
    <xf numFmtId="177" fontId="6" fillId="7" borderId="1" xfId="0" applyNumberFormat="1" applyFont="1" applyFill="1" applyBorder="1" applyAlignment="1">
      <alignment horizontal="right"/>
    </xf>
    <xf numFmtId="0" fontId="11" fillId="6" borderId="1" xfId="0" applyFont="1" applyFill="1" applyBorder="1" applyAlignment="1">
      <alignment horizontal="right" vertical="center"/>
    </xf>
    <xf numFmtId="0" fontId="8" fillId="0" borderId="0" xfId="0" applyFont="1"/>
    <xf numFmtId="0" fontId="8" fillId="0" borderId="0" xfId="0" applyFont="1" applyFill="1"/>
    <xf numFmtId="179" fontId="8" fillId="0" borderId="0" xfId="0" applyNumberFormat="1" applyFont="1"/>
    <xf numFmtId="0" fontId="8" fillId="0" borderId="0" xfId="0" applyFont="1" applyAlignment="1">
      <alignment vertical="center"/>
    </xf>
    <xf numFmtId="179" fontId="8" fillId="0" borderId="0" xfId="0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9" fontId="8" fillId="0" borderId="0" xfId="0" applyNumberFormat="1" applyFont="1"/>
    <xf numFmtId="177" fontId="13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180" fontId="14" fillId="0" borderId="0" xfId="1" applyNumberFormat="1" applyFont="1" applyAlignment="1">
      <alignment vertical="center"/>
    </xf>
    <xf numFmtId="0" fontId="14" fillId="0" borderId="0" xfId="0" applyFont="1" applyAlignment="1">
      <alignment horizontal="right"/>
    </xf>
    <xf numFmtId="180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176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12" fillId="3" borderId="1" xfId="0" applyNumberFormat="1" applyFont="1" applyFill="1" applyBorder="1" applyAlignment="1" applyProtection="1">
      <alignment horizontal="left" vertical="center"/>
      <protection locked="0"/>
    </xf>
    <xf numFmtId="177" fontId="8" fillId="3" borderId="2" xfId="1" applyNumberFormat="1" applyFont="1" applyFill="1" applyBorder="1" applyAlignment="1" applyProtection="1">
      <alignment horizontal="right" vertical="center"/>
    </xf>
    <xf numFmtId="177" fontId="8" fillId="3" borderId="1" xfId="1" applyNumberFormat="1" applyFont="1" applyFill="1" applyBorder="1" applyAlignment="1" applyProtection="1">
      <alignment horizontal="right" vertical="center"/>
    </xf>
    <xf numFmtId="177" fontId="6" fillId="4" borderId="2" xfId="1" applyNumberFormat="1" applyFont="1" applyFill="1" applyBorder="1" applyAlignment="1" applyProtection="1">
      <alignment horizontal="right" vertical="center"/>
    </xf>
    <xf numFmtId="177" fontId="8" fillId="3" borderId="1" xfId="0" applyNumberFormat="1" applyFont="1" applyFill="1" applyBorder="1" applyAlignment="1" applyProtection="1">
      <alignment horizontal="center" vertical="center"/>
      <protection locked="0"/>
    </xf>
    <xf numFmtId="177" fontId="6" fillId="0" borderId="2" xfId="1" applyNumberFormat="1" applyFont="1" applyFill="1" applyBorder="1" applyAlignment="1" applyProtection="1">
      <alignment horizontal="right" vertical="center"/>
    </xf>
    <xf numFmtId="177" fontId="6" fillId="5" borderId="2" xfId="1" applyNumberFormat="1" applyFont="1" applyFill="1" applyBorder="1" applyAlignment="1" applyProtection="1">
      <alignment horizontal="right" vertical="center"/>
    </xf>
    <xf numFmtId="177" fontId="6" fillId="3" borderId="1" xfId="0" applyNumberFormat="1" applyFont="1" applyFill="1" applyBorder="1" applyAlignment="1" applyProtection="1">
      <alignment horizontal="center" vertical="center"/>
      <protection locked="0"/>
    </xf>
    <xf numFmtId="177" fontId="9" fillId="3" borderId="1" xfId="0" applyNumberFormat="1" applyFont="1" applyFill="1" applyBorder="1" applyAlignment="1" applyProtection="1">
      <alignment horizontal="left" vertical="center"/>
      <protection locked="0"/>
    </xf>
    <xf numFmtId="177" fontId="12" fillId="3" borderId="1" xfId="1" applyNumberFormat="1" applyFont="1" applyFill="1" applyBorder="1" applyAlignment="1" applyProtection="1">
      <alignment horizontal="right" vertical="center"/>
    </xf>
    <xf numFmtId="9" fontId="8" fillId="3" borderId="2" xfId="2" applyFont="1" applyFill="1" applyBorder="1" applyAlignment="1" applyProtection="1">
      <alignment horizontal="right" vertical="center"/>
    </xf>
    <xf numFmtId="9" fontId="12" fillId="3" borderId="1" xfId="2" applyFont="1" applyFill="1" applyBorder="1" applyAlignment="1" applyProtection="1">
      <alignment horizontal="right" vertical="center"/>
    </xf>
    <xf numFmtId="9" fontId="6" fillId="5" borderId="2" xfId="2" applyFont="1" applyFill="1" applyBorder="1" applyAlignment="1" applyProtection="1">
      <alignment horizontal="right" vertical="center"/>
    </xf>
    <xf numFmtId="177" fontId="12" fillId="13" borderId="1" xfId="0" applyNumberFormat="1" applyFont="1" applyFill="1" applyBorder="1" applyAlignment="1" applyProtection="1">
      <alignment horizontal="left" vertical="center"/>
      <protection locked="0"/>
    </xf>
    <xf numFmtId="177" fontId="8" fillId="14" borderId="2" xfId="1" applyNumberFormat="1" applyFont="1" applyFill="1" applyBorder="1" applyAlignment="1" applyProtection="1">
      <alignment horizontal="right" vertical="center"/>
    </xf>
    <xf numFmtId="177" fontId="8" fillId="13" borderId="1" xfId="1" applyNumberFormat="1" applyFont="1" applyFill="1" applyBorder="1" applyAlignment="1" applyProtection="1">
      <alignment horizontal="right" vertical="center"/>
      <protection locked="0"/>
    </xf>
    <xf numFmtId="177" fontId="8" fillId="13" borderId="2" xfId="1" applyNumberFormat="1" applyFont="1" applyFill="1" applyBorder="1" applyAlignment="1" applyProtection="1">
      <alignment horizontal="right" vertical="center"/>
      <protection locked="0"/>
    </xf>
    <xf numFmtId="177" fontId="8" fillId="13" borderId="2" xfId="1" applyNumberFormat="1" applyFont="1" applyFill="1" applyBorder="1" applyAlignment="1" applyProtection="1">
      <alignment horizontal="right" vertical="center"/>
    </xf>
    <xf numFmtId="177" fontId="8" fillId="13" borderId="1" xfId="0" applyNumberFormat="1" applyFont="1" applyFill="1" applyBorder="1" applyAlignment="1" applyProtection="1">
      <alignment horizontal="center" vertical="center"/>
      <protection locked="0"/>
    </xf>
    <xf numFmtId="177" fontId="8" fillId="13" borderId="1" xfId="0" applyNumberFormat="1" applyFont="1" applyFill="1" applyBorder="1" applyAlignment="1" applyProtection="1">
      <alignment horizontal="right" vertical="center"/>
      <protection locked="0"/>
    </xf>
    <xf numFmtId="0" fontId="12" fillId="3" borderId="1" xfId="0" applyFont="1" applyFill="1" applyBorder="1" applyAlignment="1">
      <alignment horizontal="left" vertical="center"/>
    </xf>
    <xf numFmtId="177" fontId="8" fillId="3" borderId="1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10" fontId="6" fillId="3" borderId="2" xfId="2" applyNumberFormat="1" applyFont="1" applyFill="1" applyBorder="1" applyAlignment="1" applyProtection="1">
      <alignment horizontal="right" vertical="center"/>
    </xf>
    <xf numFmtId="9" fontId="8" fillId="3" borderId="1" xfId="2" applyFont="1" applyFill="1" applyBorder="1" applyAlignment="1" applyProtection="1">
      <alignment horizontal="right" vertical="center"/>
    </xf>
    <xf numFmtId="10" fontId="6" fillId="5" borderId="2" xfId="2" applyNumberFormat="1" applyFont="1" applyFill="1" applyBorder="1" applyAlignment="1" applyProtection="1">
      <alignment horizontal="right" vertical="center"/>
    </xf>
    <xf numFmtId="0" fontId="12" fillId="13" borderId="1" xfId="0" applyFont="1" applyFill="1" applyBorder="1" applyAlignment="1">
      <alignment horizontal="left" vertical="center"/>
    </xf>
    <xf numFmtId="177" fontId="8" fillId="13" borderId="1" xfId="1" applyNumberFormat="1" applyFont="1" applyFill="1" applyBorder="1" applyAlignment="1" applyProtection="1">
      <alignment horizontal="right" vertical="center"/>
    </xf>
    <xf numFmtId="0" fontId="6" fillId="13" borderId="1" xfId="0" applyFont="1" applyFill="1" applyBorder="1" applyAlignment="1">
      <alignment horizontal="right" vertical="center"/>
    </xf>
    <xf numFmtId="9" fontId="8" fillId="13" borderId="1" xfId="2" applyFont="1" applyFill="1" applyBorder="1" applyAlignment="1" applyProtection="1">
      <alignment horizontal="right" vertical="center"/>
    </xf>
    <xf numFmtId="0" fontId="10" fillId="13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left" vertical="center" wrapText="1"/>
    </xf>
    <xf numFmtId="180" fontId="8" fillId="3" borderId="1" xfId="1" applyNumberFormat="1" applyFont="1" applyFill="1" applyBorder="1" applyAlignment="1" applyProtection="1">
      <alignment horizontal="right"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left" vertical="center" wrapText="1"/>
    </xf>
    <xf numFmtId="177" fontId="8" fillId="16" borderId="1" xfId="1" applyNumberFormat="1" applyFont="1" applyFill="1" applyBorder="1" applyAlignment="1" applyProtection="1">
      <alignment horizontal="right" vertical="center"/>
    </xf>
    <xf numFmtId="177" fontId="8" fillId="15" borderId="1" xfId="0" applyNumberFormat="1" applyFont="1" applyFill="1" applyBorder="1" applyAlignment="1">
      <alignment horizontal="right" vertical="center"/>
    </xf>
    <xf numFmtId="177" fontId="6" fillId="9" borderId="2" xfId="1" applyNumberFormat="1" applyFont="1" applyFill="1" applyBorder="1" applyAlignment="1" applyProtection="1">
      <alignment horizontal="right" vertical="center"/>
    </xf>
    <xf numFmtId="177" fontId="8" fillId="16" borderId="2" xfId="1" applyNumberFormat="1" applyFont="1" applyFill="1" applyBorder="1" applyAlignment="1" applyProtection="1">
      <alignment horizontal="right" vertical="center"/>
    </xf>
    <xf numFmtId="177" fontId="8" fillId="14" borderId="1" xfId="1" applyNumberFormat="1" applyFont="1" applyFill="1" applyBorder="1" applyAlignment="1" applyProtection="1">
      <alignment horizontal="right" vertical="center"/>
    </xf>
    <xf numFmtId="0" fontId="12" fillId="15" borderId="1" xfId="0" applyFont="1" applyFill="1" applyBorder="1" applyAlignment="1">
      <alignment horizontal="left" vertical="center" wrapText="1"/>
    </xf>
    <xf numFmtId="0" fontId="8" fillId="15" borderId="1" xfId="0" applyFont="1" applyFill="1" applyBorder="1" applyAlignment="1">
      <alignment horizontal="center" vertical="center" wrapText="1"/>
    </xf>
    <xf numFmtId="177" fontId="8" fillId="15" borderId="1" xfId="1" applyNumberFormat="1" applyFont="1" applyFill="1" applyBorder="1" applyAlignment="1" applyProtection="1">
      <alignment horizontal="right" vertical="center"/>
    </xf>
    <xf numFmtId="179" fontId="8" fillId="15" borderId="1" xfId="0" applyNumberFormat="1" applyFont="1" applyFill="1" applyBorder="1" applyAlignment="1">
      <alignment horizontal="center" vertical="center" wrapText="1"/>
    </xf>
    <xf numFmtId="179" fontId="8" fillId="16" borderId="2" xfId="1" applyNumberFormat="1" applyFont="1" applyFill="1" applyBorder="1" applyAlignment="1" applyProtection="1">
      <alignment horizontal="right" vertical="center"/>
    </xf>
    <xf numFmtId="179" fontId="8" fillId="15" borderId="1" xfId="1" applyNumberFormat="1" applyFont="1" applyFill="1" applyBorder="1" applyAlignment="1" applyProtection="1">
      <alignment horizontal="right" vertical="center"/>
    </xf>
    <xf numFmtId="179" fontId="6" fillId="5" borderId="2" xfId="1" applyNumberFormat="1" applyFont="1" applyFill="1" applyBorder="1" applyAlignment="1" applyProtection="1">
      <alignment horizontal="right" vertical="center"/>
    </xf>
    <xf numFmtId="177" fontId="6" fillId="7" borderId="2" xfId="1" applyNumberFormat="1" applyFont="1" applyFill="1" applyBorder="1" applyAlignment="1">
      <alignment horizontal="right"/>
    </xf>
    <xf numFmtId="179" fontId="8" fillId="16" borderId="1" xfId="1" applyNumberFormat="1" applyFont="1" applyFill="1" applyBorder="1" applyAlignment="1" applyProtection="1">
      <alignment horizontal="right" vertical="center"/>
    </xf>
    <xf numFmtId="9" fontId="8" fillId="16" borderId="2" xfId="2" applyFont="1" applyFill="1" applyBorder="1" applyAlignment="1">
      <alignment horizontal="right"/>
    </xf>
    <xf numFmtId="9" fontId="8" fillId="15" borderId="1" xfId="2" applyFont="1" applyFill="1" applyBorder="1" applyAlignment="1" applyProtection="1">
      <alignment horizontal="right" vertical="center"/>
    </xf>
    <xf numFmtId="9" fontId="6" fillId="5" borderId="2" xfId="2" applyFont="1" applyFill="1" applyBorder="1" applyAlignment="1">
      <alignment horizontal="right"/>
    </xf>
    <xf numFmtId="179" fontId="8" fillId="15" borderId="1" xfId="2" applyNumberFormat="1" applyFont="1" applyFill="1" applyBorder="1" applyAlignment="1" applyProtection="1">
      <alignment horizontal="right" vertical="center"/>
    </xf>
    <xf numFmtId="177" fontId="6" fillId="3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2" applyFont="1" applyFill="1" applyBorder="1" applyAlignment="1" applyProtection="1">
      <alignment horizontal="right" vertical="center"/>
      <protection locked="0"/>
    </xf>
    <xf numFmtId="176" fontId="12" fillId="0" borderId="1" xfId="0" applyNumberFormat="1" applyFont="1" applyBorder="1" applyAlignment="1" applyProtection="1">
      <alignment horizontal="center" vertical="center" wrapText="1"/>
      <protection locked="0"/>
    </xf>
    <xf numFmtId="176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8" fillId="3" borderId="2" xfId="1" applyNumberFormat="1" applyFont="1" applyFill="1" applyBorder="1" applyAlignment="1" applyProtection="1">
      <alignment horizontal="right" vertical="center"/>
    </xf>
    <xf numFmtId="180" fontId="8" fillId="14" borderId="2" xfId="1" applyNumberFormat="1" applyFont="1" applyFill="1" applyBorder="1" applyAlignment="1" applyProtection="1">
      <alignment horizontal="right" vertical="center"/>
    </xf>
    <xf numFmtId="180" fontId="8" fillId="0" borderId="2" xfId="1" applyNumberFormat="1" applyFont="1" applyFill="1" applyBorder="1" applyAlignment="1" applyProtection="1">
      <alignment horizontal="right" vertical="center"/>
    </xf>
    <xf numFmtId="180" fontId="8" fillId="14" borderId="2" xfId="1" applyNumberFormat="1" applyFont="1" applyFill="1" applyBorder="1" applyAlignment="1" applyProtection="1">
      <alignment horizontal="center" vertical="center"/>
    </xf>
    <xf numFmtId="179" fontId="8" fillId="14" borderId="2" xfId="1" applyNumberFormat="1" applyFont="1" applyFill="1" applyBorder="1" applyAlignment="1" applyProtection="1">
      <alignment horizontal="center" vertical="center"/>
    </xf>
    <xf numFmtId="179" fontId="8" fillId="14" borderId="2" xfId="1" applyNumberFormat="1" applyFont="1" applyFill="1" applyBorder="1" applyAlignment="1" applyProtection="1">
      <alignment horizontal="right" vertical="center"/>
    </xf>
    <xf numFmtId="9" fontId="8" fillId="14" borderId="2" xfId="2" applyFont="1" applyFill="1" applyBorder="1" applyAlignment="1">
      <alignment horizontal="right"/>
    </xf>
    <xf numFmtId="9" fontId="8" fillId="14" borderId="2" xfId="2" applyFont="1" applyFill="1" applyBorder="1" applyAlignment="1" applyProtection="1">
      <alignment horizontal="right" vertical="center"/>
    </xf>
    <xf numFmtId="177" fontId="10" fillId="3" borderId="1" xfId="0" applyNumberFormat="1" applyFont="1" applyFill="1" applyBorder="1" applyAlignment="1" applyProtection="1">
      <alignment horizontal="right" vertical="center"/>
      <protection locked="0"/>
    </xf>
    <xf numFmtId="177" fontId="9" fillId="3" borderId="1" xfId="0" applyNumberFormat="1" applyFont="1" applyFill="1" applyBorder="1" applyAlignment="1" applyProtection="1">
      <alignment horizontal="center" vertical="center"/>
      <protection locked="0"/>
    </xf>
    <xf numFmtId="177" fontId="12" fillId="15" borderId="1" xfId="0" applyNumberFormat="1" applyFont="1" applyFill="1" applyBorder="1" applyAlignment="1" applyProtection="1">
      <alignment horizontal="center" vertical="center" wrapText="1"/>
      <protection locked="0"/>
    </xf>
    <xf numFmtId="177" fontId="9" fillId="15" borderId="1" xfId="0" applyNumberFormat="1" applyFont="1" applyFill="1" applyBorder="1" applyAlignment="1" applyProtection="1">
      <alignment horizontal="center" vertical="center"/>
      <protection locked="0"/>
    </xf>
    <xf numFmtId="177" fontId="12" fillId="17" borderId="1" xfId="0" applyNumberFormat="1" applyFont="1" applyFill="1" applyBorder="1" applyAlignment="1" applyProtection="1">
      <alignment horizontal="center" vertical="center"/>
      <protection locked="0"/>
    </xf>
    <xf numFmtId="177" fontId="9" fillId="17" borderId="1" xfId="0" applyNumberFormat="1" applyFont="1" applyFill="1" applyBorder="1" applyAlignment="1" applyProtection="1">
      <alignment horizontal="center" vertical="center"/>
      <protection locked="0"/>
    </xf>
    <xf numFmtId="9" fontId="8" fillId="17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6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Alignment="1">
      <alignment horizontal="center" vertical="center" wrapText="1"/>
    </xf>
    <xf numFmtId="177" fontId="8" fillId="0" borderId="14" xfId="0" applyNumberFormat="1" applyFont="1" applyBorder="1" applyAlignment="1" applyProtection="1">
      <alignment horizontal="right" vertical="center"/>
      <protection locked="0"/>
    </xf>
    <xf numFmtId="177" fontId="6" fillId="0" borderId="14" xfId="0" applyNumberFormat="1" applyFont="1" applyBorder="1" applyAlignment="1" applyProtection="1">
      <alignment horizontal="right" vertical="center"/>
      <protection locked="0"/>
    </xf>
    <xf numFmtId="178" fontId="6" fillId="8" borderId="1" xfId="0" applyNumberFormat="1" applyFont="1" applyFill="1" applyBorder="1" applyAlignment="1">
      <alignment horizontal="right" vertical="center"/>
    </xf>
    <xf numFmtId="177" fontId="8" fillId="8" borderId="2" xfId="1" applyNumberFormat="1" applyFont="1" applyFill="1" applyBorder="1" applyAlignment="1" applyProtection="1">
      <alignment horizontal="right" vertical="center"/>
    </xf>
    <xf numFmtId="177" fontId="8" fillId="8" borderId="1" xfId="0" applyNumberFormat="1" applyFont="1" applyFill="1" applyBorder="1" applyAlignment="1">
      <alignment horizontal="right" vertical="center"/>
    </xf>
    <xf numFmtId="9" fontId="8" fillId="8" borderId="1" xfId="2" applyFont="1" applyFill="1" applyBorder="1" applyAlignment="1" applyProtection="1">
      <alignment horizontal="right" vertical="center"/>
    </xf>
    <xf numFmtId="177" fontId="8" fillId="4" borderId="2" xfId="1" applyNumberFormat="1" applyFont="1" applyFill="1" applyBorder="1" applyAlignment="1" applyProtection="1">
      <alignment horizontal="right" vertical="center"/>
    </xf>
    <xf numFmtId="180" fontId="8" fillId="8" borderId="1" xfId="1" applyNumberFormat="1" applyFont="1" applyFill="1" applyBorder="1" applyAlignment="1" applyProtection="1">
      <alignment horizontal="right" vertical="center"/>
    </xf>
    <xf numFmtId="177" fontId="8" fillId="0" borderId="2" xfId="1" applyNumberFormat="1" applyFont="1" applyFill="1" applyBorder="1" applyAlignment="1" applyProtection="1">
      <alignment horizontal="right" vertical="center"/>
    </xf>
    <xf numFmtId="177" fontId="8" fillId="8" borderId="1" xfId="1" applyNumberFormat="1" applyFont="1" applyFill="1" applyBorder="1" applyAlignment="1" applyProtection="1">
      <alignment horizontal="right" vertical="center"/>
    </xf>
    <xf numFmtId="9" fontId="8" fillId="8" borderId="1" xfId="1" applyNumberFormat="1" applyFont="1" applyFill="1" applyBorder="1" applyAlignment="1" applyProtection="1">
      <alignment horizontal="right" vertical="center"/>
    </xf>
    <xf numFmtId="178" fontId="6" fillId="3" borderId="1" xfId="0" applyNumberFormat="1" applyFont="1" applyFill="1" applyBorder="1" applyAlignment="1">
      <alignment horizontal="right" vertical="center"/>
    </xf>
    <xf numFmtId="177" fontId="8" fillId="9" borderId="1" xfId="1" applyNumberFormat="1" applyFont="1" applyFill="1" applyBorder="1" applyAlignment="1" applyProtection="1">
      <alignment horizontal="right" vertical="center"/>
    </xf>
    <xf numFmtId="177" fontId="8" fillId="9" borderId="1" xfId="1" applyNumberFormat="1" applyFont="1" applyFill="1" applyBorder="1" applyAlignment="1">
      <alignment horizontal="right" vertical="center"/>
    </xf>
    <xf numFmtId="178" fontId="8" fillId="3" borderId="1" xfId="0" applyNumberFormat="1" applyFont="1" applyFill="1" applyBorder="1" applyAlignment="1">
      <alignment horizontal="right" vertical="center"/>
    </xf>
    <xf numFmtId="177" fontId="8" fillId="9" borderId="2" xfId="1" applyNumberFormat="1" applyFont="1" applyFill="1" applyBorder="1" applyAlignment="1">
      <alignment horizontal="right" vertical="center"/>
    </xf>
    <xf numFmtId="9" fontId="8" fillId="3" borderId="1" xfId="1" applyNumberFormat="1" applyFont="1" applyFill="1" applyBorder="1" applyAlignment="1" applyProtection="1">
      <alignment horizontal="right" vertical="center"/>
    </xf>
    <xf numFmtId="178" fontId="8" fillId="8" borderId="1" xfId="0" applyNumberFormat="1" applyFont="1" applyFill="1" applyBorder="1" applyAlignment="1">
      <alignment horizontal="right" vertical="center"/>
    </xf>
    <xf numFmtId="9" fontId="8" fillId="0" borderId="0" xfId="0" applyNumberFormat="1" applyFont="1" applyAlignment="1">
      <alignment vertical="center"/>
    </xf>
    <xf numFmtId="180" fontId="8" fillId="8" borderId="2" xfId="1" applyNumberFormat="1" applyFont="1" applyFill="1" applyBorder="1" applyAlignment="1" applyProtection="1">
      <alignment horizontal="right" vertical="center"/>
    </xf>
    <xf numFmtId="177" fontId="15" fillId="13" borderId="1" xfId="0" applyNumberFormat="1" applyFont="1" applyFill="1" applyBorder="1" applyAlignment="1">
      <alignment horizontal="left" vertical="center"/>
    </xf>
    <xf numFmtId="177" fontId="13" fillId="13" borderId="1" xfId="1" applyNumberFormat="1" applyFont="1" applyFill="1" applyBorder="1" applyAlignment="1" applyProtection="1">
      <alignment horizontal="right" vertical="center"/>
    </xf>
    <xf numFmtId="177" fontId="13" fillId="0" borderId="1" xfId="1" applyNumberFormat="1" applyFont="1" applyFill="1" applyBorder="1" applyAlignment="1" applyProtection="1">
      <alignment horizontal="right" vertical="center"/>
    </xf>
    <xf numFmtId="177" fontId="13" fillId="9" borderId="2" xfId="1" applyNumberFormat="1" applyFont="1" applyFill="1" applyBorder="1" applyAlignment="1" applyProtection="1">
      <alignment horizontal="right" vertical="center"/>
    </xf>
    <xf numFmtId="177" fontId="13" fillId="13" borderId="1" xfId="0" applyNumberFormat="1" applyFont="1" applyFill="1" applyBorder="1" applyAlignment="1">
      <alignment horizontal="left" vertical="center"/>
    </xf>
    <xf numFmtId="177" fontId="13" fillId="0" borderId="2" xfId="1" applyNumberFormat="1" applyFont="1" applyFill="1" applyBorder="1" applyAlignment="1" applyProtection="1">
      <alignment horizontal="right" vertical="center"/>
    </xf>
    <xf numFmtId="0" fontId="16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9" fontId="14" fillId="0" borderId="0" xfId="0" applyNumberFormat="1" applyFont="1" applyAlignment="1">
      <alignment vertical="center"/>
    </xf>
    <xf numFmtId="177" fontId="14" fillId="0" borderId="0" xfId="0" applyNumberFormat="1" applyFont="1"/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76" fontId="12" fillId="2" borderId="2" xfId="0" applyNumberFormat="1" applyFont="1" applyFill="1" applyBorder="1" applyAlignment="1" applyProtection="1">
      <alignment horizontal="center" vertical="center" wrapText="1"/>
      <protection locked="0"/>
    </xf>
    <xf numFmtId="177" fontId="8" fillId="5" borderId="2" xfId="1" applyNumberFormat="1" applyFont="1" applyFill="1" applyBorder="1" applyAlignment="1" applyProtection="1">
      <alignment horizontal="right" vertical="center"/>
    </xf>
    <xf numFmtId="9" fontId="8" fillId="5" borderId="2" xfId="2" applyFont="1" applyFill="1" applyBorder="1" applyAlignment="1" applyProtection="1">
      <alignment horizontal="right" vertical="center"/>
    </xf>
    <xf numFmtId="177" fontId="12" fillId="14" borderId="1" xfId="0" applyNumberFormat="1" applyFont="1" applyFill="1" applyBorder="1" applyAlignment="1" applyProtection="1">
      <alignment horizontal="left" vertical="center"/>
      <protection locked="0"/>
    </xf>
    <xf numFmtId="177" fontId="8" fillId="14" borderId="1" xfId="1" applyNumberFormat="1" applyFont="1" applyFill="1" applyBorder="1" applyAlignment="1" applyProtection="1">
      <alignment horizontal="right" vertical="center"/>
      <protection locked="0"/>
    </xf>
    <xf numFmtId="177" fontId="8" fillId="14" borderId="2" xfId="1" applyNumberFormat="1" applyFont="1" applyFill="1" applyBorder="1" applyAlignment="1" applyProtection="1">
      <alignment horizontal="right" vertical="center"/>
      <protection locked="0"/>
    </xf>
    <xf numFmtId="177" fontId="8" fillId="14" borderId="1" xfId="0" applyNumberFormat="1" applyFont="1" applyFill="1" applyBorder="1" applyAlignment="1" applyProtection="1">
      <alignment horizontal="center" vertical="center"/>
      <protection locked="0"/>
    </xf>
    <xf numFmtId="177" fontId="8" fillId="14" borderId="1" xfId="0" applyNumberFormat="1" applyFont="1" applyFill="1" applyBorder="1" applyAlignment="1" applyProtection="1">
      <alignment horizontal="right" vertical="center"/>
      <protection locked="0"/>
    </xf>
    <xf numFmtId="0" fontId="12" fillId="3" borderId="1" xfId="0" applyNumberFormat="1" applyFont="1" applyFill="1" applyBorder="1" applyAlignment="1" applyProtection="1">
      <alignment horizontal="left" vertical="center"/>
    </xf>
    <xf numFmtId="177" fontId="8" fillId="3" borderId="1" xfId="0" applyNumberFormat="1" applyFont="1" applyFill="1" applyBorder="1" applyAlignment="1" applyProtection="1">
      <alignment horizontal="right" vertical="center"/>
    </xf>
    <xf numFmtId="177" fontId="17" fillId="3" borderId="1" xfId="0" applyNumberFormat="1" applyFont="1" applyFill="1" applyBorder="1" applyAlignment="1" applyProtection="1">
      <alignment horizontal="left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182" fontId="8" fillId="3" borderId="2" xfId="2" applyNumberFormat="1" applyFont="1" applyFill="1" applyBorder="1" applyAlignment="1" applyProtection="1">
      <alignment horizontal="right" vertical="center"/>
    </xf>
    <xf numFmtId="182" fontId="8" fillId="3" borderId="1" xfId="0" applyNumberFormat="1" applyFont="1" applyFill="1" applyBorder="1" applyAlignment="1" applyProtection="1">
      <alignment horizontal="right" vertical="center"/>
    </xf>
    <xf numFmtId="182" fontId="8" fillId="5" borderId="2" xfId="2" applyNumberFormat="1" applyFont="1" applyFill="1" applyBorder="1" applyAlignment="1" applyProtection="1">
      <alignment horizontal="right" vertical="center"/>
    </xf>
    <xf numFmtId="0" fontId="12" fillId="14" borderId="1" xfId="0" applyNumberFormat="1" applyFont="1" applyFill="1" applyBorder="1" applyAlignment="1" applyProtection="1">
      <alignment horizontal="left" vertical="center"/>
    </xf>
    <xf numFmtId="0" fontId="8" fillId="14" borderId="1" xfId="0" applyNumberFormat="1" applyFont="1" applyFill="1" applyBorder="1" applyAlignment="1" applyProtection="1">
      <alignment horizontal="center" vertical="center"/>
    </xf>
    <xf numFmtId="9" fontId="8" fillId="14" borderId="1" xfId="0" applyNumberFormat="1" applyFont="1" applyFill="1" applyBorder="1" applyAlignment="1" applyProtection="1">
      <alignment horizontal="right" vertical="center"/>
    </xf>
    <xf numFmtId="177" fontId="4" fillId="18" borderId="1" xfId="0" applyNumberFormat="1" applyFont="1" applyFill="1" applyBorder="1" applyAlignment="1" applyProtection="1">
      <alignment horizontal="center" vertical="center"/>
    </xf>
    <xf numFmtId="177" fontId="8" fillId="9" borderId="2" xfId="1" applyNumberFormat="1" applyFont="1" applyFill="1" applyBorder="1" applyAlignment="1" applyProtection="1">
      <alignment horizontal="right" vertical="center"/>
    </xf>
    <xf numFmtId="0" fontId="18" fillId="14" borderId="1" xfId="0" applyNumberFormat="1" applyFont="1" applyFill="1" applyBorder="1" applyAlignment="1" applyProtection="1">
      <alignment horizontal="center" vertical="center"/>
    </xf>
    <xf numFmtId="178" fontId="19" fillId="14" borderId="1" xfId="0" applyNumberFormat="1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179" fontId="8" fillId="3" borderId="2" xfId="1" applyNumberFormat="1" applyFont="1" applyFill="1" applyBorder="1" applyAlignment="1" applyProtection="1">
      <alignment horizontal="right" vertical="center"/>
    </xf>
    <xf numFmtId="179" fontId="8" fillId="5" borderId="2" xfId="1" applyNumberFormat="1" applyFont="1" applyFill="1" applyBorder="1" applyAlignment="1" applyProtection="1">
      <alignment horizontal="right" vertical="center"/>
    </xf>
    <xf numFmtId="9" fontId="8" fillId="3" borderId="1" xfId="0" applyNumberFormat="1" applyFont="1" applyFill="1" applyBorder="1" applyAlignment="1" applyProtection="1">
      <alignment horizontal="right" vertical="center"/>
    </xf>
    <xf numFmtId="0" fontId="12" fillId="14" borderId="1" xfId="0" applyFont="1" applyFill="1" applyBorder="1" applyAlignment="1" applyProtection="1">
      <alignment horizontal="left" vertical="center" wrapText="1"/>
    </xf>
    <xf numFmtId="177" fontId="8" fillId="19" borderId="1" xfId="1" applyNumberFormat="1" applyFont="1" applyFill="1" applyBorder="1" applyAlignment="1" applyProtection="1">
      <alignment horizontal="right" vertical="center"/>
    </xf>
    <xf numFmtId="177" fontId="8" fillId="14" borderId="1" xfId="0" applyNumberFormat="1" applyFont="1" applyFill="1" applyBorder="1" applyAlignment="1" applyProtection="1">
      <alignment horizontal="right" vertical="center"/>
    </xf>
    <xf numFmtId="177" fontId="8" fillId="19" borderId="2" xfId="1" applyNumberFormat="1" applyFont="1" applyFill="1" applyBorder="1" applyAlignment="1" applyProtection="1">
      <alignment horizontal="right" vertical="center"/>
    </xf>
    <xf numFmtId="0" fontId="8" fillId="14" borderId="1" xfId="0" applyFont="1" applyFill="1" applyBorder="1" applyAlignment="1" applyProtection="1">
      <alignment horizontal="center" vertical="center" wrapText="1"/>
    </xf>
    <xf numFmtId="179" fontId="8" fillId="19" borderId="2" xfId="1" applyNumberFormat="1" applyFont="1" applyFill="1" applyBorder="1" applyAlignment="1" applyProtection="1">
      <alignment horizontal="right" vertical="center"/>
    </xf>
    <xf numFmtId="177" fontId="8" fillId="5" borderId="1" xfId="1" applyNumberFormat="1" applyFont="1" applyFill="1" applyBorder="1" applyAlignment="1" applyProtection="1">
      <alignment horizontal="right" vertical="center"/>
    </xf>
    <xf numFmtId="9" fontId="8" fillId="14" borderId="1" xfId="1" applyNumberFormat="1" applyFont="1" applyFill="1" applyBorder="1" applyAlignment="1" applyProtection="1">
      <alignment horizontal="right" vertical="center"/>
    </xf>
    <xf numFmtId="9" fontId="12" fillId="14" borderId="1" xfId="0" applyNumberFormat="1" applyFont="1" applyFill="1" applyBorder="1" applyAlignment="1" applyProtection="1">
      <alignment horizontal="left" vertical="center" wrapText="1"/>
    </xf>
    <xf numFmtId="9" fontId="8" fillId="19" borderId="2" xfId="2" applyFont="1" applyFill="1" applyBorder="1" applyAlignment="1" applyProtection="1">
      <alignment horizontal="right" vertical="center"/>
    </xf>
    <xf numFmtId="9" fontId="8" fillId="14" borderId="1" xfId="2" applyFont="1" applyFill="1" applyBorder="1" applyAlignment="1" applyProtection="1">
      <alignment horizontal="right" vertical="center"/>
    </xf>
    <xf numFmtId="177" fontId="8" fillId="4" borderId="2" xfId="0" applyNumberFormat="1" applyFont="1" applyFill="1" applyBorder="1" applyAlignment="1" applyProtection="1">
      <alignment horizontal="right" vertical="center"/>
    </xf>
    <xf numFmtId="177" fontId="8" fillId="0" borderId="2" xfId="0" applyNumberFormat="1" applyFont="1" applyFill="1" applyBorder="1" applyAlignment="1" applyProtection="1">
      <alignment horizontal="right" vertical="center"/>
    </xf>
    <xf numFmtId="9" fontId="8" fillId="3" borderId="1" xfId="0" applyNumberFormat="1" applyFont="1" applyFill="1" applyBorder="1" applyAlignment="1" applyProtection="1">
      <alignment horizontal="center" vertical="center" wrapText="1"/>
    </xf>
    <xf numFmtId="9" fontId="8" fillId="4" borderId="2" xfId="2" applyFont="1" applyFill="1" applyBorder="1" applyAlignment="1" applyProtection="1">
      <alignment horizontal="right" vertical="center"/>
    </xf>
    <xf numFmtId="179" fontId="8" fillId="3" borderId="2" xfId="0" applyNumberFormat="1" applyFont="1" applyFill="1" applyBorder="1" applyAlignment="1" applyProtection="1">
      <alignment horizontal="right" vertical="center"/>
    </xf>
    <xf numFmtId="179" fontId="8" fillId="5" borderId="2" xfId="0" applyNumberFormat="1" applyFont="1" applyFill="1" applyBorder="1" applyAlignment="1" applyProtection="1">
      <alignment horizontal="right" vertical="center"/>
    </xf>
    <xf numFmtId="176" fontId="8" fillId="0" borderId="1" xfId="0" applyNumberFormat="1" applyFont="1" applyFill="1" applyBorder="1" applyAlignment="1" applyProtection="1">
      <alignment horizontal="center" vertical="center"/>
      <protection locked="0"/>
    </xf>
    <xf numFmtId="176" fontId="8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14" borderId="1" xfId="0" applyNumberFormat="1" applyFont="1" applyFill="1" applyBorder="1" applyAlignment="1" applyProtection="1">
      <alignment horizontal="center" vertical="center"/>
    </xf>
    <xf numFmtId="9" fontId="8" fillId="14" borderId="1" xfId="0" applyNumberFormat="1" applyFont="1" applyFill="1" applyBorder="1" applyAlignment="1" applyProtection="1">
      <alignment horizontal="center" vertical="center"/>
    </xf>
    <xf numFmtId="0" fontId="12" fillId="17" borderId="1" xfId="0" applyNumberFormat="1" applyFont="1" applyFill="1" applyBorder="1" applyAlignment="1" applyProtection="1">
      <alignment horizontal="left" vertical="center"/>
    </xf>
    <xf numFmtId="9" fontId="8" fillId="17" borderId="1" xfId="1" applyNumberFormat="1" applyFont="1" applyFill="1" applyBorder="1" applyAlignment="1" applyProtection="1">
      <alignment horizontal="right" vertical="center"/>
    </xf>
    <xf numFmtId="177" fontId="8" fillId="17" borderId="1" xfId="1" applyNumberFormat="1" applyFont="1" applyFill="1" applyBorder="1" applyAlignment="1" applyProtection="1">
      <alignment horizontal="right" vertical="center"/>
    </xf>
    <xf numFmtId="0" fontId="19" fillId="3" borderId="1" xfId="0" applyNumberFormat="1" applyFont="1" applyFill="1" applyBorder="1" applyAlignment="1" applyProtection="1">
      <alignment horizontal="center" vertical="center"/>
    </xf>
    <xf numFmtId="0" fontId="8" fillId="17" borderId="1" xfId="0" applyNumberFormat="1" applyFont="1" applyFill="1" applyBorder="1" applyAlignment="1" applyProtection="1">
      <alignment horizontal="center" vertical="center"/>
    </xf>
    <xf numFmtId="177" fontId="8" fillId="17" borderId="1" xfId="0" applyNumberFormat="1" applyFont="1" applyFill="1" applyBorder="1" applyAlignment="1" applyProtection="1">
      <alignment horizontal="right" vertical="center"/>
    </xf>
    <xf numFmtId="0" fontId="7" fillId="17" borderId="1" xfId="0" applyNumberFormat="1" applyFont="1" applyFill="1" applyBorder="1" applyAlignment="1" applyProtection="1">
      <alignment horizontal="left" vertical="center"/>
    </xf>
    <xf numFmtId="0" fontId="12" fillId="17" borderId="1" xfId="0" applyNumberFormat="1" applyFont="1" applyFill="1" applyBorder="1" applyAlignment="1" applyProtection="1">
      <alignment horizontal="center" vertical="center"/>
    </xf>
    <xf numFmtId="178" fontId="8" fillId="17" borderId="1" xfId="0" applyNumberFormat="1" applyFont="1" applyFill="1" applyBorder="1" applyAlignment="1" applyProtection="1">
      <alignment horizontal="center" vertical="center"/>
    </xf>
    <xf numFmtId="177" fontId="12" fillId="14" borderId="1" xfId="0" applyNumberFormat="1" applyFont="1" applyFill="1" applyBorder="1" applyAlignment="1" applyProtection="1">
      <alignment horizontal="center" vertical="center"/>
      <protection locked="0"/>
    </xf>
    <xf numFmtId="9" fontId="8" fillId="14" borderId="1" xfId="0" applyNumberFormat="1" applyFont="1" applyFill="1" applyBorder="1" applyAlignment="1" applyProtection="1">
      <alignment horizontal="right" vertical="center"/>
      <protection locked="0"/>
    </xf>
    <xf numFmtId="9" fontId="8" fillId="5" borderId="1" xfId="2" applyFont="1" applyFill="1" applyBorder="1" applyAlignment="1" applyProtection="1">
      <alignment horizontal="right" vertical="center"/>
    </xf>
    <xf numFmtId="0" fontId="19" fillId="17" borderId="1" xfId="0" applyNumberFormat="1" applyFont="1" applyFill="1" applyBorder="1" applyAlignment="1" applyProtection="1">
      <alignment horizontal="center" vertical="center"/>
    </xf>
    <xf numFmtId="9" fontId="8" fillId="17" borderId="1" xfId="0" applyNumberFormat="1" applyFont="1" applyFill="1" applyBorder="1" applyAlignment="1" applyProtection="1">
      <alignment horizontal="center" vertical="center"/>
    </xf>
    <xf numFmtId="9" fontId="8" fillId="17" borderId="1" xfId="0" applyNumberFormat="1" applyFont="1" applyFill="1" applyBorder="1" applyAlignment="1" applyProtection="1">
      <alignment horizontal="right" vertical="center"/>
    </xf>
    <xf numFmtId="177" fontId="8" fillId="15" borderId="1" xfId="0" applyNumberFormat="1" applyFont="1" applyFill="1" applyBorder="1" applyAlignment="1" applyProtection="1">
      <alignment horizontal="left" vertical="center"/>
    </xf>
    <xf numFmtId="177" fontId="8" fillId="17" borderId="1" xfId="0" applyNumberFormat="1" applyFont="1" applyFill="1" applyBorder="1" applyAlignment="1" applyProtection="1">
      <alignment horizontal="left" vertical="center"/>
    </xf>
    <xf numFmtId="177" fontId="12" fillId="17" borderId="1" xfId="0" applyNumberFormat="1" applyFont="1" applyFill="1" applyBorder="1" applyAlignment="1" applyProtection="1">
      <alignment horizontal="left" vertical="center"/>
    </xf>
    <xf numFmtId="9" fontId="8" fillId="3" borderId="2" xfId="0" applyNumberFormat="1" applyFont="1" applyFill="1" applyBorder="1" applyAlignment="1" applyProtection="1">
      <alignment horizontal="right" vertical="center"/>
    </xf>
    <xf numFmtId="9" fontId="8" fillId="4" borderId="2" xfId="0" applyNumberFormat="1" applyFont="1" applyFill="1" applyBorder="1" applyAlignment="1" applyProtection="1">
      <alignment horizontal="right" vertical="center"/>
    </xf>
    <xf numFmtId="177" fontId="8" fillId="0" borderId="1" xfId="1" applyNumberFormat="1" applyFont="1" applyFill="1" applyBorder="1" applyAlignment="1" applyProtection="1">
      <alignment horizontal="right" vertical="center"/>
      <protection locked="0"/>
    </xf>
    <xf numFmtId="178" fontId="12" fillId="0" borderId="1" xfId="0" applyNumberFormat="1" applyFont="1" applyFill="1" applyBorder="1" applyAlignment="1" applyProtection="1">
      <alignment horizontal="left" vertical="center"/>
    </xf>
    <xf numFmtId="177" fontId="8" fillId="0" borderId="2" xfId="0" applyNumberFormat="1" applyFont="1" applyFill="1" applyBorder="1" applyAlignment="1" applyProtection="1">
      <alignment horizontal="right" vertical="center"/>
      <protection locked="0"/>
    </xf>
    <xf numFmtId="9" fontId="8" fillId="6" borderId="1" xfId="1" applyNumberFormat="1" applyFont="1" applyFill="1" applyBorder="1" applyAlignment="1" applyProtection="1">
      <alignment horizontal="right" vertical="center"/>
    </xf>
    <xf numFmtId="177" fontId="8" fillId="7" borderId="2" xfId="0" applyNumberFormat="1" applyFont="1" applyFill="1" applyBorder="1" applyAlignment="1" applyProtection="1">
      <alignment horizontal="right" vertical="center"/>
      <protection locked="0"/>
    </xf>
    <xf numFmtId="177" fontId="8" fillId="7" borderId="1" xfId="0" applyNumberFormat="1" applyFont="1" applyFill="1" applyBorder="1" applyAlignment="1" applyProtection="1">
      <alignment horizontal="right" vertical="center"/>
    </xf>
    <xf numFmtId="178" fontId="12" fillId="3" borderId="1" xfId="0" applyNumberFormat="1" applyFont="1" applyFill="1" applyBorder="1" applyAlignment="1" applyProtection="1">
      <alignment horizontal="left" vertical="center"/>
    </xf>
    <xf numFmtId="177" fontId="8" fillId="3" borderId="2" xfId="0" applyNumberFormat="1" applyFont="1" applyFill="1" applyBorder="1" applyAlignment="1" applyProtection="1">
      <alignment horizontal="right" vertical="center"/>
      <protection locked="0"/>
    </xf>
    <xf numFmtId="177" fontId="8" fillId="3" borderId="2" xfId="0" applyNumberFormat="1" applyFont="1" applyFill="1" applyBorder="1" applyAlignment="1" applyProtection="1">
      <alignment horizontal="right" vertical="center"/>
    </xf>
    <xf numFmtId="177" fontId="17" fillId="0" borderId="1" xfId="0" applyNumberFormat="1" applyFont="1" applyFill="1" applyBorder="1" applyAlignment="1" applyProtection="1">
      <alignment vertical="center" wrapText="1"/>
      <protection locked="0"/>
    </xf>
    <xf numFmtId="177" fontId="12" fillId="0" borderId="1" xfId="0" applyNumberFormat="1" applyFont="1" applyFill="1" applyBorder="1" applyAlignment="1" applyProtection="1">
      <alignment vertical="center"/>
      <protection locked="0"/>
    </xf>
    <xf numFmtId="177" fontId="13" fillId="14" borderId="1" xfId="0" applyNumberFormat="1" applyFont="1" applyFill="1" applyBorder="1"/>
    <xf numFmtId="177" fontId="13" fillId="14" borderId="1" xfId="0" applyNumberFormat="1" applyFont="1" applyFill="1" applyBorder="1" applyAlignment="1">
      <alignment horizontal="right"/>
    </xf>
    <xf numFmtId="177" fontId="13" fillId="0" borderId="1" xfId="0" applyNumberFormat="1" applyFont="1" applyFill="1" applyBorder="1" applyAlignment="1">
      <alignment horizontal="right"/>
    </xf>
    <xf numFmtId="177" fontId="13" fillId="14" borderId="6" xfId="0" applyNumberFormat="1" applyFont="1" applyFill="1" applyBorder="1" applyAlignment="1">
      <alignment horizontal="center" vertical="center"/>
    </xf>
    <xf numFmtId="177" fontId="13" fillId="0" borderId="0" xfId="0" applyNumberFormat="1" applyFont="1" applyAlignment="1">
      <alignment horizontal="left" vertical="center"/>
    </xf>
    <xf numFmtId="177" fontId="13" fillId="0" borderId="0" xfId="0" applyNumberFormat="1" applyFont="1"/>
    <xf numFmtId="177" fontId="8" fillId="0" borderId="0" xfId="0" applyNumberFormat="1" applyFont="1"/>
    <xf numFmtId="179" fontId="14" fillId="0" borderId="0" xfId="0" applyNumberFormat="1" applyFont="1"/>
    <xf numFmtId="177" fontId="14" fillId="0" borderId="0" xfId="0" applyNumberFormat="1" applyFont="1" applyAlignment="1">
      <alignment vertical="center"/>
    </xf>
    <xf numFmtId="177" fontId="12" fillId="3" borderId="1" xfId="0" applyNumberFormat="1" applyFont="1" applyFill="1" applyBorder="1" applyAlignment="1" applyProtection="1">
      <alignment horizontal="left" vertical="center"/>
    </xf>
    <xf numFmtId="177" fontId="12" fillId="13" borderId="1" xfId="0" applyNumberFormat="1" applyFont="1" applyFill="1" applyBorder="1" applyAlignment="1" applyProtection="1">
      <alignment horizontal="left" vertical="center"/>
    </xf>
    <xf numFmtId="177" fontId="8" fillId="13" borderId="1" xfId="0" applyNumberFormat="1" applyFont="1" applyFill="1" applyBorder="1" applyAlignment="1" applyProtection="1">
      <alignment horizontal="center" vertical="center"/>
    </xf>
    <xf numFmtId="177" fontId="8" fillId="13" borderId="1" xfId="0" applyNumberFormat="1" applyFont="1" applyFill="1" applyBorder="1" applyAlignment="1" applyProtection="1">
      <alignment horizontal="right" vertical="center"/>
    </xf>
    <xf numFmtId="177" fontId="19" fillId="13" borderId="1" xfId="0" applyNumberFormat="1" applyFont="1" applyFill="1" applyBorder="1" applyAlignment="1" applyProtection="1">
      <alignment horizontal="center" vertical="center"/>
    </xf>
    <xf numFmtId="177" fontId="12" fillId="3" borderId="1" xfId="0" applyNumberFormat="1" applyFont="1" applyFill="1" applyBorder="1" applyAlignment="1" applyProtection="1">
      <alignment horizontal="left" vertical="center" wrapText="1"/>
    </xf>
    <xf numFmtId="177" fontId="8" fillId="3" borderId="1" xfId="0" applyNumberFormat="1" applyFont="1" applyFill="1" applyBorder="1" applyAlignment="1" applyProtection="1">
      <alignment horizontal="center" vertical="center" wrapText="1"/>
    </xf>
    <xf numFmtId="179" fontId="8" fillId="3" borderId="1" xfId="0" applyNumberFormat="1" applyFont="1" applyFill="1" applyBorder="1" applyAlignment="1" applyProtection="1">
      <alignment horizontal="center" vertical="center" wrapText="1"/>
    </xf>
    <xf numFmtId="0" fontId="12" fillId="15" borderId="1" xfId="0" applyFont="1" applyFill="1" applyBorder="1" applyAlignment="1" applyProtection="1">
      <alignment horizontal="left" vertical="center" wrapText="1"/>
    </xf>
    <xf numFmtId="0" fontId="8" fillId="15" borderId="1" xfId="0" applyFont="1" applyFill="1" applyBorder="1" applyAlignment="1" applyProtection="1">
      <alignment horizontal="center" vertical="center" wrapText="1"/>
    </xf>
    <xf numFmtId="9" fontId="12" fillId="15" borderId="1" xfId="0" applyNumberFormat="1" applyFont="1" applyFill="1" applyBorder="1" applyAlignment="1" applyProtection="1">
      <alignment horizontal="left" vertical="center" wrapText="1"/>
    </xf>
    <xf numFmtId="0" fontId="12" fillId="15" borderId="1" xfId="0" applyNumberFormat="1" applyFont="1" applyFill="1" applyBorder="1" applyAlignment="1" applyProtection="1">
      <alignment horizontal="left" vertical="center"/>
    </xf>
    <xf numFmtId="0" fontId="19" fillId="15" borderId="1" xfId="0" applyNumberFormat="1" applyFont="1" applyFill="1" applyBorder="1" applyAlignment="1" applyProtection="1">
      <alignment horizontal="center" vertical="center"/>
    </xf>
    <xf numFmtId="0" fontId="8" fillId="15" borderId="1" xfId="0" applyNumberFormat="1" applyFont="1" applyFill="1" applyBorder="1" applyAlignment="1" applyProtection="1">
      <alignment horizontal="center" vertical="center"/>
    </xf>
    <xf numFmtId="9" fontId="8" fillId="15" borderId="1" xfId="0" applyNumberFormat="1" applyFont="1" applyFill="1" applyBorder="1" applyAlignment="1" applyProtection="1">
      <alignment horizontal="center" vertical="center"/>
    </xf>
    <xf numFmtId="176" fontId="12" fillId="0" borderId="0" xfId="0" applyNumberFormat="1" applyFont="1" applyFill="1" applyBorder="1" applyAlignment="1" applyProtection="1">
      <alignment horizontal="center" vertical="center"/>
      <protection locked="0"/>
    </xf>
    <xf numFmtId="177" fontId="8" fillId="3" borderId="2" xfId="1" applyNumberFormat="1" applyFont="1" applyFill="1" applyBorder="1" applyAlignment="1" applyProtection="1">
      <alignment vertical="center"/>
    </xf>
    <xf numFmtId="179" fontId="14" fillId="0" borderId="0" xfId="0" applyNumberFormat="1" applyFont="1" applyAlignment="1">
      <alignment vertical="center"/>
    </xf>
    <xf numFmtId="179" fontId="8" fillId="3" borderId="2" xfId="1" applyNumberFormat="1" applyFont="1" applyFill="1" applyBorder="1" applyAlignment="1" applyProtection="1">
      <alignment vertical="center"/>
    </xf>
    <xf numFmtId="177" fontId="8" fillId="14" borderId="2" xfId="1" applyNumberFormat="1" applyFont="1" applyFill="1" applyBorder="1" applyAlignment="1" applyProtection="1">
      <alignment vertical="center"/>
    </xf>
    <xf numFmtId="179" fontId="8" fillId="14" borderId="2" xfId="1" applyNumberFormat="1" applyFont="1" applyFill="1" applyBorder="1" applyAlignment="1" applyProtection="1">
      <alignment vertical="center"/>
    </xf>
    <xf numFmtId="177" fontId="8" fillId="14" borderId="1" xfId="1" applyNumberFormat="1" applyFont="1" applyFill="1" applyBorder="1" applyAlignment="1" applyProtection="1">
      <alignment vertical="center"/>
    </xf>
    <xf numFmtId="177" fontId="12" fillId="17" borderId="1" xfId="0" applyNumberFormat="1" applyFont="1" applyFill="1" applyBorder="1" applyAlignment="1" applyProtection="1">
      <alignment horizontal="center" vertical="center"/>
    </xf>
    <xf numFmtId="177" fontId="8" fillId="17" borderId="1" xfId="0" applyNumberFormat="1" applyFont="1" applyFill="1" applyBorder="1" applyAlignment="1" applyProtection="1">
      <alignment horizontal="center" vertical="center"/>
    </xf>
    <xf numFmtId="177" fontId="12" fillId="15" borderId="1" xfId="0" applyNumberFormat="1" applyFont="1" applyFill="1" applyBorder="1" applyAlignment="1" applyProtection="1">
      <alignment horizontal="center" vertical="center"/>
      <protection locked="0"/>
    </xf>
    <xf numFmtId="9" fontId="8" fillId="15" borderId="1" xfId="0" applyNumberFormat="1" applyFont="1" applyFill="1" applyBorder="1" applyAlignment="1" applyProtection="1">
      <alignment horizontal="right" vertical="center"/>
      <protection locked="0"/>
    </xf>
    <xf numFmtId="177" fontId="19" fillId="17" borderId="1" xfId="0" applyNumberFormat="1" applyFont="1" applyFill="1" applyBorder="1" applyAlignment="1" applyProtection="1">
      <alignment horizontal="center" vertical="center"/>
    </xf>
    <xf numFmtId="177" fontId="12" fillId="15" borderId="1" xfId="0" applyNumberFormat="1" applyFont="1" applyFill="1" applyBorder="1" applyAlignment="1" applyProtection="1">
      <alignment horizontal="left" vertical="center"/>
    </xf>
    <xf numFmtId="177" fontId="17" fillId="17" borderId="1" xfId="0" applyNumberFormat="1" applyFont="1" applyFill="1" applyBorder="1" applyAlignment="1" applyProtection="1">
      <alignment horizontal="left" vertical="center"/>
    </xf>
    <xf numFmtId="177" fontId="12" fillId="0" borderId="1" xfId="0" applyNumberFormat="1" applyFont="1" applyFill="1" applyBorder="1" applyAlignment="1" applyProtection="1">
      <alignment horizontal="left" vertical="center"/>
    </xf>
    <xf numFmtId="9" fontId="8" fillId="6" borderId="1" xfId="2" applyFont="1" applyFill="1" applyBorder="1" applyAlignment="1" applyProtection="1">
      <alignment horizontal="right" vertical="center"/>
    </xf>
    <xf numFmtId="177" fontId="17" fillId="0" borderId="1" xfId="0" applyNumberFormat="1" applyFont="1" applyFill="1" applyBorder="1" applyAlignment="1" applyProtection="1">
      <alignment horizontal="left" vertical="center"/>
    </xf>
    <xf numFmtId="177" fontId="16" fillId="0" borderId="0" xfId="0" applyNumberFormat="1" applyFont="1" applyAlignment="1">
      <alignment vertical="center"/>
    </xf>
    <xf numFmtId="177" fontId="16" fillId="0" borderId="0" xfId="0" applyNumberFormat="1" applyFont="1" applyAlignment="1">
      <alignment horizontal="left" vertical="center"/>
    </xf>
    <xf numFmtId="177" fontId="14" fillId="0" borderId="0" xfId="0" applyNumberFormat="1" applyFont="1" applyAlignment="1">
      <alignment horizontal="right" vertical="center"/>
    </xf>
    <xf numFmtId="177" fontId="14" fillId="0" borderId="0" xfId="0" applyNumberFormat="1" applyFont="1" applyAlignment="1">
      <alignment horizontal="right"/>
    </xf>
    <xf numFmtId="177" fontId="16" fillId="0" borderId="0" xfId="0" applyNumberFormat="1" applyFont="1" applyAlignment="1">
      <alignment horizontal="right" vertical="center"/>
    </xf>
    <xf numFmtId="177" fontId="22" fillId="14" borderId="1" xfId="0" applyNumberFormat="1" applyFont="1" applyFill="1" applyBorder="1"/>
    <xf numFmtId="177" fontId="13" fillId="0" borderId="0" xfId="0" applyNumberFormat="1" applyFont="1" applyAlignment="1">
      <alignment vertical="top"/>
    </xf>
    <xf numFmtId="183" fontId="8" fillId="17" borderId="2" xfId="1" applyNumberFormat="1" applyFont="1" applyFill="1" applyBorder="1" applyAlignment="1" applyProtection="1">
      <alignment horizontal="right" vertical="center"/>
    </xf>
    <xf numFmtId="9" fontId="8" fillId="21" borderId="1" xfId="1" applyNumberFormat="1" applyFont="1" applyFill="1" applyBorder="1" applyAlignment="1" applyProtection="1">
      <alignment horizontal="right" vertical="center"/>
    </xf>
    <xf numFmtId="182" fontId="8" fillId="17" borderId="2" xfId="2" applyNumberFormat="1" applyFont="1" applyFill="1" applyBorder="1" applyAlignment="1" applyProtection="1">
      <alignment horizontal="right" vertical="center"/>
    </xf>
    <xf numFmtId="182" fontId="6" fillId="5" borderId="2" xfId="2" applyNumberFormat="1" applyFont="1" applyFill="1" applyBorder="1" applyAlignment="1">
      <alignment horizontal="right"/>
    </xf>
    <xf numFmtId="177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2" fillId="0" borderId="1" xfId="0" applyNumberFormat="1" applyFont="1" applyFill="1" applyBorder="1" applyAlignment="1" applyProtection="1">
      <alignment horizontal="center" vertical="center"/>
      <protection locked="0"/>
    </xf>
    <xf numFmtId="177" fontId="17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17" fillId="0" borderId="11" xfId="0" applyNumberFormat="1" applyFont="1" applyFill="1" applyBorder="1" applyAlignment="1" applyProtection="1">
      <alignment horizontal="center" vertical="center" wrapText="1"/>
      <protection locked="0"/>
    </xf>
    <xf numFmtId="177" fontId="17" fillId="0" borderId="12" xfId="0" applyNumberFormat="1" applyFont="1" applyFill="1" applyBorder="1" applyAlignment="1" applyProtection="1">
      <alignment horizontal="center" vertical="center" wrapText="1"/>
      <protection locked="0"/>
    </xf>
    <xf numFmtId="177" fontId="13" fillId="14" borderId="4" xfId="0" applyNumberFormat="1" applyFont="1" applyFill="1" applyBorder="1" applyAlignment="1">
      <alignment horizontal="center" vertical="center"/>
    </xf>
    <xf numFmtId="177" fontId="13" fillId="14" borderId="6" xfId="0" applyNumberFormat="1" applyFont="1" applyFill="1" applyBorder="1" applyAlignment="1">
      <alignment horizontal="center" vertical="center"/>
    </xf>
    <xf numFmtId="177" fontId="12" fillId="3" borderId="1" xfId="0" applyNumberFormat="1" applyFont="1" applyFill="1" applyBorder="1" applyAlignment="1" applyProtection="1">
      <alignment horizontal="center" vertical="center" wrapText="1"/>
    </xf>
    <xf numFmtId="177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177" fontId="12" fillId="3" borderId="11" xfId="0" applyNumberFormat="1" applyFont="1" applyFill="1" applyBorder="1" applyAlignment="1" applyProtection="1">
      <alignment horizontal="center" vertical="center" wrapText="1"/>
      <protection locked="0"/>
    </xf>
    <xf numFmtId="177" fontId="17" fillId="0" borderId="1" xfId="0" applyNumberFormat="1" applyFont="1" applyFill="1" applyBorder="1" applyAlignment="1" applyProtection="1">
      <alignment horizontal="center" vertical="center" wrapText="1"/>
    </xf>
    <xf numFmtId="177" fontId="12" fillId="0" borderId="1" xfId="0" applyNumberFormat="1" applyFont="1" applyFill="1" applyBorder="1" applyAlignment="1" applyProtection="1">
      <alignment horizontal="center" vertical="center" wrapText="1"/>
    </xf>
    <xf numFmtId="177" fontId="7" fillId="3" borderId="10" xfId="0" applyNumberFormat="1" applyFont="1" applyFill="1" applyBorder="1" applyAlignment="1" applyProtection="1">
      <alignment horizontal="center" vertical="center" wrapText="1"/>
      <protection locked="0"/>
    </xf>
    <xf numFmtId="177" fontId="12" fillId="3" borderId="10" xfId="0" applyNumberFormat="1" applyFont="1" applyFill="1" applyBorder="1" applyAlignment="1" applyProtection="1">
      <alignment horizontal="center" vertical="center" wrapText="1"/>
    </xf>
    <xf numFmtId="177" fontId="12" fillId="3" borderId="11" xfId="0" applyNumberFormat="1" applyFont="1" applyFill="1" applyBorder="1" applyAlignment="1" applyProtection="1">
      <alignment horizontal="center" vertical="center" wrapText="1"/>
    </xf>
    <xf numFmtId="177" fontId="12" fillId="3" borderId="12" xfId="0" applyNumberFormat="1" applyFont="1" applyFill="1" applyBorder="1" applyAlignment="1" applyProtection="1">
      <alignment horizontal="center" vertical="center" wrapText="1"/>
    </xf>
    <xf numFmtId="177" fontId="21" fillId="3" borderId="10" xfId="0" applyNumberFormat="1" applyFont="1" applyFill="1" applyBorder="1" applyAlignment="1" applyProtection="1">
      <alignment horizontal="center" vertical="center" wrapText="1"/>
      <protection locked="0"/>
    </xf>
    <xf numFmtId="177" fontId="21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12" fillId="17" borderId="1" xfId="0" applyFont="1" applyFill="1" applyBorder="1" applyAlignment="1" applyProtection="1">
      <alignment horizontal="center" vertical="center" wrapText="1"/>
    </xf>
    <xf numFmtId="177" fontId="17" fillId="15" borderId="1" xfId="0" applyNumberFormat="1" applyFont="1" applyFill="1" applyBorder="1" applyAlignment="1" applyProtection="1">
      <alignment horizontal="center" vertical="center" wrapText="1"/>
    </xf>
    <xf numFmtId="177" fontId="12" fillId="15" borderId="1" xfId="0" applyNumberFormat="1" applyFont="1" applyFill="1" applyBorder="1" applyAlignment="1" applyProtection="1">
      <alignment horizontal="center" vertical="center" wrapText="1"/>
    </xf>
    <xf numFmtId="177" fontId="12" fillId="17" borderId="1" xfId="0" applyNumberFormat="1" applyFont="1" applyFill="1" applyBorder="1" applyAlignment="1" applyProtection="1">
      <alignment horizontal="center" vertical="center" wrapText="1"/>
    </xf>
    <xf numFmtId="176" fontId="12" fillId="12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13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177" fontId="16" fillId="2" borderId="13" xfId="0" applyNumberFormat="1" applyFont="1" applyFill="1" applyBorder="1" applyAlignment="1">
      <alignment horizontal="center" vertical="center" wrapText="1"/>
    </xf>
    <xf numFmtId="177" fontId="14" fillId="2" borderId="9" xfId="0" applyNumberFormat="1" applyFont="1" applyFill="1" applyBorder="1" applyAlignment="1">
      <alignment horizontal="center" vertical="center" wrapText="1"/>
    </xf>
    <xf numFmtId="177" fontId="14" fillId="2" borderId="2" xfId="0" applyNumberFormat="1" applyFont="1" applyFill="1" applyBorder="1" applyAlignment="1">
      <alignment horizontal="center" vertical="center" wrapText="1"/>
    </xf>
    <xf numFmtId="177" fontId="12" fillId="3" borderId="4" xfId="0" applyNumberFormat="1" applyFont="1" applyFill="1" applyBorder="1" applyAlignment="1" applyProtection="1">
      <alignment horizontal="center" vertical="center"/>
      <protection locked="0"/>
    </xf>
    <xf numFmtId="177" fontId="12" fillId="3" borderId="6" xfId="0" applyNumberFormat="1" applyFont="1" applyFill="1" applyBorder="1" applyAlignment="1" applyProtection="1">
      <alignment horizontal="center" vertical="center"/>
      <protection locked="0"/>
    </xf>
    <xf numFmtId="177" fontId="12" fillId="3" borderId="8" xfId="0" applyNumberFormat="1" applyFont="1" applyFill="1" applyBorder="1" applyAlignment="1" applyProtection="1">
      <alignment horizontal="center" vertical="center"/>
      <protection locked="0"/>
    </xf>
    <xf numFmtId="177" fontId="12" fillId="13" borderId="4" xfId="0" applyNumberFormat="1" applyFont="1" applyFill="1" applyBorder="1" applyAlignment="1">
      <alignment horizontal="center" vertical="center" wrapText="1"/>
    </xf>
    <xf numFmtId="177" fontId="12" fillId="13" borderId="6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177" fontId="12" fillId="13" borderId="10" xfId="0" applyNumberFormat="1" applyFont="1" applyFill="1" applyBorder="1" applyAlignment="1" applyProtection="1">
      <alignment horizontal="center" vertical="center" wrapText="1"/>
      <protection locked="0"/>
    </xf>
    <xf numFmtId="177" fontId="14" fillId="13" borderId="11" xfId="0" applyNumberFormat="1" applyFont="1" applyFill="1" applyBorder="1" applyAlignment="1">
      <alignment horizontal="center" vertical="center" wrapText="1"/>
    </xf>
    <xf numFmtId="177" fontId="14" fillId="13" borderId="12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 applyProtection="1">
      <alignment horizontal="center" vertical="center" wrapText="1"/>
    </xf>
    <xf numFmtId="0" fontId="12" fillId="3" borderId="11" xfId="0" applyFont="1" applyFill="1" applyBorder="1" applyAlignment="1" applyProtection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2" fillId="15" borderId="10" xfId="0" applyFont="1" applyFill="1" applyBorder="1" applyAlignment="1" applyProtection="1">
      <alignment horizontal="center" vertical="center" wrapText="1"/>
    </xf>
    <xf numFmtId="0" fontId="16" fillId="15" borderId="11" xfId="0" applyFont="1" applyFill="1" applyBorder="1" applyAlignment="1">
      <alignment horizontal="center" vertical="center" wrapText="1"/>
    </xf>
    <xf numFmtId="177" fontId="12" fillId="15" borderId="10" xfId="0" applyNumberFormat="1" applyFont="1" applyFill="1" applyBorder="1" applyAlignment="1" applyProtection="1">
      <alignment horizontal="center" vertical="center" wrapText="1"/>
      <protection locked="0"/>
    </xf>
    <xf numFmtId="177" fontId="12" fillId="15" borderId="11" xfId="0" applyNumberFormat="1" applyFont="1" applyFill="1" applyBorder="1" applyAlignment="1" applyProtection="1">
      <alignment horizontal="center" vertical="center" wrapText="1"/>
      <protection locked="0"/>
    </xf>
    <xf numFmtId="177" fontId="12" fillId="15" borderId="12" xfId="0" applyNumberFormat="1" applyFont="1" applyFill="1" applyBorder="1" applyAlignment="1" applyProtection="1">
      <alignment horizontal="center" vertical="center" wrapText="1"/>
      <protection locked="0"/>
    </xf>
    <xf numFmtId="177" fontId="12" fillId="17" borderId="10" xfId="0" applyNumberFormat="1" applyFont="1" applyFill="1" applyBorder="1" applyAlignment="1" applyProtection="1">
      <alignment horizontal="center" vertical="center" wrapText="1"/>
      <protection locked="0"/>
    </xf>
    <xf numFmtId="177" fontId="12" fillId="17" borderId="11" xfId="0" applyNumberFormat="1" applyFont="1" applyFill="1" applyBorder="1" applyAlignment="1" applyProtection="1">
      <alignment horizontal="center" vertical="center" wrapText="1"/>
      <protection locked="0"/>
    </xf>
    <xf numFmtId="177" fontId="12" fillId="17" borderId="12" xfId="0" applyNumberFormat="1" applyFont="1" applyFill="1" applyBorder="1" applyAlignment="1" applyProtection="1">
      <alignment horizontal="center" vertical="center" wrapText="1"/>
      <protection locked="0"/>
    </xf>
    <xf numFmtId="177" fontId="17" fillId="17" borderId="10" xfId="0" applyNumberFormat="1" applyFont="1" applyFill="1" applyBorder="1" applyAlignment="1" applyProtection="1">
      <alignment horizontal="center" vertical="center" wrapText="1"/>
    </xf>
    <xf numFmtId="177" fontId="12" fillId="17" borderId="11" xfId="0" applyNumberFormat="1" applyFont="1" applyFill="1" applyBorder="1" applyAlignment="1" applyProtection="1">
      <alignment horizontal="center" vertical="center" wrapText="1"/>
    </xf>
    <xf numFmtId="177" fontId="12" fillId="17" borderId="12" xfId="0" applyNumberFormat="1" applyFont="1" applyFill="1" applyBorder="1" applyAlignment="1" applyProtection="1">
      <alignment horizontal="center" vertical="center" wrapText="1"/>
    </xf>
    <xf numFmtId="177" fontId="12" fillId="15" borderId="1" xfId="0" applyNumberFormat="1" applyFont="1" applyFill="1" applyBorder="1" applyAlignment="1" applyProtection="1">
      <alignment horizontal="center" vertical="center"/>
      <protection locked="0"/>
    </xf>
    <xf numFmtId="0" fontId="12" fillId="15" borderId="1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178" fontId="12" fillId="3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178" fontId="12" fillId="0" borderId="1" xfId="0" applyNumberFormat="1" applyFont="1" applyFill="1" applyBorder="1" applyAlignment="1" applyProtection="1">
      <alignment horizontal="center" vertical="center" wrapText="1"/>
    </xf>
    <xf numFmtId="0" fontId="12" fillId="3" borderId="10" xfId="0" applyFont="1" applyFill="1" applyBorder="1" applyAlignment="1" applyProtection="1">
      <alignment horizontal="center" vertical="center" wrapText="1"/>
      <protection locked="0"/>
    </xf>
    <xf numFmtId="0" fontId="12" fillId="3" borderId="11" xfId="0" applyFont="1" applyFill="1" applyBorder="1" applyAlignment="1" applyProtection="1">
      <alignment horizontal="center" vertical="center" wrapText="1"/>
      <protection locked="0"/>
    </xf>
    <xf numFmtId="178" fontId="12" fillId="3" borderId="10" xfId="0" applyNumberFormat="1" applyFont="1" applyFill="1" applyBorder="1" applyAlignment="1" applyProtection="1">
      <alignment horizontal="center" vertical="center" wrapText="1"/>
    </xf>
    <xf numFmtId="178" fontId="12" fillId="3" borderId="11" xfId="0" applyNumberFormat="1" applyFont="1" applyFill="1" applyBorder="1" applyAlignment="1" applyProtection="1">
      <alignment horizontal="center" vertical="center" wrapText="1"/>
    </xf>
    <xf numFmtId="178" fontId="12" fillId="3" borderId="12" xfId="0" applyNumberFormat="1" applyFont="1" applyFill="1" applyBorder="1" applyAlignment="1" applyProtection="1">
      <alignment horizontal="center" vertical="center" wrapText="1"/>
    </xf>
    <xf numFmtId="0" fontId="12" fillId="14" borderId="1" xfId="0" applyFont="1" applyFill="1" applyBorder="1" applyAlignment="1" applyProtection="1">
      <alignment horizontal="center" vertical="center" wrapText="1"/>
    </xf>
    <xf numFmtId="0" fontId="12" fillId="20" borderId="1" xfId="0" applyFont="1" applyFill="1" applyBorder="1" applyAlignment="1" applyProtection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12" fillId="14" borderId="4" xfId="0" applyFont="1" applyFill="1" applyBorder="1" applyAlignment="1">
      <alignment horizontal="center" vertical="center" wrapText="1"/>
    </xf>
    <xf numFmtId="0" fontId="12" fillId="14" borderId="6" xfId="0" applyFont="1" applyFill="1" applyBorder="1" applyAlignment="1">
      <alignment horizontal="center" vertical="center" wrapText="1"/>
    </xf>
    <xf numFmtId="177" fontId="12" fillId="14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14" borderId="11" xfId="0" applyFont="1" applyFill="1" applyBorder="1" applyAlignment="1">
      <alignment horizontal="center" vertical="center" wrapText="1"/>
    </xf>
    <xf numFmtId="0" fontId="14" fillId="14" borderId="12" xfId="0" applyFont="1" applyFill="1" applyBorder="1" applyAlignment="1">
      <alignment horizontal="center" vertical="center" wrapText="1"/>
    </xf>
    <xf numFmtId="0" fontId="12" fillId="14" borderId="10" xfId="0" applyFont="1" applyFill="1" applyBorder="1" applyAlignment="1" applyProtection="1">
      <alignment horizontal="center" vertical="center" wrapText="1"/>
    </xf>
    <xf numFmtId="0" fontId="16" fillId="14" borderId="11" xfId="0" applyFont="1" applyFill="1" applyBorder="1" applyAlignment="1">
      <alignment horizontal="center" vertical="center" wrapText="1"/>
    </xf>
    <xf numFmtId="177" fontId="12" fillId="14" borderId="11" xfId="0" applyNumberFormat="1" applyFont="1" applyFill="1" applyBorder="1" applyAlignment="1" applyProtection="1">
      <alignment horizontal="center" vertical="center" wrapText="1"/>
      <protection locked="0"/>
    </xf>
    <xf numFmtId="177" fontId="12" fillId="14" borderId="12" xfId="0" applyNumberFormat="1" applyFont="1" applyFill="1" applyBorder="1" applyAlignment="1" applyProtection="1">
      <alignment horizontal="center" vertical="center" wrapText="1"/>
      <protection locked="0"/>
    </xf>
    <xf numFmtId="0" fontId="17" fillId="17" borderId="10" xfId="0" applyNumberFormat="1" applyFont="1" applyFill="1" applyBorder="1" applyAlignment="1" applyProtection="1">
      <alignment horizontal="center" vertical="center" wrapText="1"/>
    </xf>
    <xf numFmtId="0" fontId="12" fillId="17" borderId="11" xfId="0" applyNumberFormat="1" applyFont="1" applyFill="1" applyBorder="1" applyAlignment="1" applyProtection="1">
      <alignment horizontal="center" vertical="center" wrapText="1"/>
    </xf>
    <xf numFmtId="0" fontId="12" fillId="17" borderId="12" xfId="0" applyNumberFormat="1" applyFont="1" applyFill="1" applyBorder="1" applyAlignment="1" applyProtection="1">
      <alignment horizontal="center" vertical="center" wrapText="1"/>
    </xf>
    <xf numFmtId="177" fontId="12" fillId="14" borderId="1" xfId="0" applyNumberFormat="1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 wrapText="1"/>
      <protection locked="0"/>
    </xf>
    <xf numFmtId="0" fontId="12" fillId="8" borderId="12" xfId="0" applyFont="1" applyFill="1" applyBorder="1" applyAlignment="1" applyProtection="1">
      <alignment horizontal="center" vertical="center" wrapText="1"/>
      <protection locked="0"/>
    </xf>
    <xf numFmtId="0" fontId="7" fillId="3" borderId="10" xfId="0" applyFont="1" applyFill="1" applyBorder="1" applyAlignment="1" applyProtection="1">
      <alignment horizontal="center" vertical="center" wrapText="1"/>
      <protection locked="0"/>
    </xf>
    <xf numFmtId="0" fontId="12" fillId="3" borderId="12" xfId="0" applyFont="1" applyFill="1" applyBorder="1" applyAlignment="1" applyProtection="1">
      <alignment horizontal="center" vertical="center" wrapText="1"/>
      <protection locked="0"/>
    </xf>
    <xf numFmtId="177" fontId="13" fillId="14" borderId="4" xfId="0" applyNumberFormat="1" applyFont="1" applyFill="1" applyBorder="1" applyAlignment="1">
      <alignment horizontal="center" vertical="center" wrapText="1"/>
    </xf>
    <xf numFmtId="177" fontId="13" fillId="14" borderId="6" xfId="0" applyNumberFormat="1" applyFont="1" applyFill="1" applyBorder="1" applyAlignment="1">
      <alignment horizontal="center" vertical="center" wrapText="1"/>
    </xf>
    <xf numFmtId="177" fontId="13" fillId="14" borderId="8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15" borderId="10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177" fontId="12" fillId="17" borderId="1" xfId="0" applyNumberFormat="1" applyFont="1" applyFill="1" applyBorder="1" applyAlignment="1" applyProtection="1">
      <alignment horizontal="center" vertical="center"/>
      <protection locked="0"/>
    </xf>
    <xf numFmtId="176" fontId="7" fillId="12" borderId="1" xfId="0" applyNumberFormat="1" applyFont="1" applyFill="1" applyBorder="1" applyAlignment="1" applyProtection="1">
      <alignment horizontal="center" vertical="center" wrapText="1"/>
      <protection locked="0"/>
    </xf>
    <xf numFmtId="177" fontId="12" fillId="3" borderId="4" xfId="0" applyNumberFormat="1" applyFont="1" applyFill="1" applyBorder="1" applyAlignment="1" applyProtection="1">
      <alignment horizontal="center" vertical="center" wrapText="1"/>
      <protection locked="0"/>
    </xf>
    <xf numFmtId="177" fontId="12" fillId="3" borderId="6" xfId="0" applyNumberFormat="1" applyFont="1" applyFill="1" applyBorder="1" applyAlignment="1" applyProtection="1">
      <alignment horizontal="center" vertical="center" wrapText="1"/>
      <protection locked="0"/>
    </xf>
    <xf numFmtId="177" fontId="12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12" fillId="13" borderId="4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77" fontId="12" fillId="13" borderId="10" xfId="0" applyNumberFormat="1" applyFont="1" applyFill="1" applyBorder="1" applyAlignment="1" applyProtection="1">
      <alignment horizontal="left" vertical="center" wrapText="1"/>
      <protection locked="0"/>
    </xf>
    <xf numFmtId="177" fontId="12" fillId="13" borderId="11" xfId="0" applyNumberFormat="1" applyFont="1" applyFill="1" applyBorder="1" applyAlignment="1" applyProtection="1">
      <alignment horizontal="left" vertical="center" wrapText="1"/>
      <protection locked="0"/>
    </xf>
    <xf numFmtId="0" fontId="11" fillId="3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textRotation="255" wrapText="1"/>
    </xf>
    <xf numFmtId="0" fontId="2" fillId="8" borderId="3" xfId="0" applyFont="1" applyFill="1" applyBorder="1" applyAlignment="1" applyProtection="1">
      <alignment horizontal="center" vertical="center" textRotation="255" wrapText="1"/>
    </xf>
    <xf numFmtId="0" fontId="2" fillId="8" borderId="4" xfId="0" applyFont="1" applyFill="1" applyBorder="1" applyAlignment="1" applyProtection="1">
      <alignment horizontal="center" vertical="center" textRotation="255" wrapText="1"/>
    </xf>
    <xf numFmtId="0" fontId="2" fillId="8" borderId="5" xfId="0" applyFont="1" applyFill="1" applyBorder="1" applyAlignment="1" applyProtection="1">
      <alignment horizontal="center" vertical="center" textRotation="255" wrapText="1"/>
    </xf>
    <xf numFmtId="0" fontId="2" fillId="8" borderId="6" xfId="0" applyFont="1" applyFill="1" applyBorder="1" applyAlignment="1" applyProtection="1">
      <alignment horizontal="center" vertical="center" textRotation="255" wrapText="1"/>
    </xf>
    <xf numFmtId="0" fontId="2" fillId="8" borderId="7" xfId="0" applyFont="1" applyFill="1" applyBorder="1" applyAlignment="1" applyProtection="1">
      <alignment horizontal="center" vertical="center" textRotation="255" wrapText="1"/>
    </xf>
    <xf numFmtId="0" fontId="2" fillId="8" borderId="8" xfId="0" applyFont="1" applyFill="1" applyBorder="1" applyAlignment="1" applyProtection="1">
      <alignment horizontal="center" vertical="center" textRotation="255" wrapText="1"/>
    </xf>
    <xf numFmtId="177" fontId="11" fillId="3" borderId="1" xfId="0" applyNumberFormat="1" applyFont="1" applyFill="1" applyBorder="1" applyAlignment="1">
      <alignment horizontal="center" vertical="center" wrapText="1"/>
    </xf>
    <xf numFmtId="43" fontId="11" fillId="3" borderId="1" xfId="0" applyNumberFormat="1" applyFont="1" applyFill="1" applyBorder="1" applyAlignment="1">
      <alignment horizontal="center" vertical="center" textRotation="255" wrapText="1"/>
    </xf>
    <xf numFmtId="43" fontId="11" fillId="8" borderId="14" xfId="0" applyNumberFormat="1" applyFont="1" applyFill="1" applyBorder="1" applyAlignment="1">
      <alignment horizontal="center" vertical="center" textRotation="255" wrapText="1"/>
    </xf>
    <xf numFmtId="43" fontId="11" fillId="8" borderId="4" xfId="0" applyNumberFormat="1" applyFont="1" applyFill="1" applyBorder="1" applyAlignment="1">
      <alignment horizontal="center" vertical="center" textRotation="255" wrapText="1"/>
    </xf>
    <xf numFmtId="43" fontId="11" fillId="8" borderId="0" xfId="0" applyNumberFormat="1" applyFont="1" applyFill="1" applyBorder="1" applyAlignment="1">
      <alignment horizontal="center" vertical="center" textRotation="255" wrapText="1"/>
    </xf>
    <xf numFmtId="43" fontId="11" fillId="8" borderId="6" xfId="0" applyNumberFormat="1" applyFont="1" applyFill="1" applyBorder="1" applyAlignment="1">
      <alignment horizontal="center" vertical="center" textRotation="255" wrapText="1"/>
    </xf>
    <xf numFmtId="43" fontId="11" fillId="8" borderId="15" xfId="0" applyNumberFormat="1" applyFont="1" applyFill="1" applyBorder="1" applyAlignment="1">
      <alignment horizontal="center" vertical="center" textRotation="255" wrapText="1"/>
    </xf>
    <xf numFmtId="43" fontId="11" fillId="8" borderId="8" xfId="0" applyNumberFormat="1" applyFont="1" applyFill="1" applyBorder="1" applyAlignment="1">
      <alignment horizontal="center" vertical="center" textRotation="255" wrapText="1"/>
    </xf>
    <xf numFmtId="43" fontId="11" fillId="11" borderId="14" xfId="0" applyNumberFormat="1" applyFont="1" applyFill="1" applyBorder="1" applyAlignment="1">
      <alignment horizontal="center" vertical="center" textRotation="255" wrapText="1"/>
    </xf>
    <xf numFmtId="43" fontId="11" fillId="11" borderId="4" xfId="0" applyNumberFormat="1" applyFont="1" applyFill="1" applyBorder="1" applyAlignment="1">
      <alignment horizontal="center" vertical="center" textRotation="255" wrapText="1"/>
    </xf>
    <xf numFmtId="43" fontId="11" fillId="11" borderId="0" xfId="0" applyNumberFormat="1" applyFont="1" applyFill="1" applyBorder="1" applyAlignment="1">
      <alignment horizontal="center" vertical="center" textRotation="255" wrapText="1"/>
    </xf>
    <xf numFmtId="43" fontId="11" fillId="11" borderId="6" xfId="0" applyNumberFormat="1" applyFont="1" applyFill="1" applyBorder="1" applyAlignment="1">
      <alignment horizontal="center" vertical="center" textRotation="255" wrapText="1"/>
    </xf>
    <xf numFmtId="43" fontId="11" fillId="11" borderId="15" xfId="0" applyNumberFormat="1" applyFont="1" applyFill="1" applyBorder="1" applyAlignment="1">
      <alignment horizontal="center" vertical="center" textRotation="255" wrapText="1"/>
    </xf>
    <xf numFmtId="43" fontId="11" fillId="11" borderId="8" xfId="0" applyNumberFormat="1" applyFont="1" applyFill="1" applyBorder="1" applyAlignment="1">
      <alignment horizontal="center" vertical="center" textRotation="255" wrapText="1"/>
    </xf>
    <xf numFmtId="177" fontId="11" fillId="3" borderId="10" xfId="0" applyNumberFormat="1" applyFont="1" applyFill="1" applyBorder="1" applyAlignment="1">
      <alignment horizontal="center" vertical="center"/>
    </xf>
    <xf numFmtId="177" fontId="11" fillId="3" borderId="11" xfId="0" applyNumberFormat="1" applyFont="1" applyFill="1" applyBorder="1" applyAlignment="1">
      <alignment horizontal="center" vertical="center"/>
    </xf>
    <xf numFmtId="177" fontId="11" fillId="3" borderId="12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 wrapText="1"/>
    </xf>
    <xf numFmtId="0" fontId="11" fillId="3" borderId="10" xfId="0" applyNumberFormat="1" applyFont="1" applyFill="1" applyBorder="1" applyAlignment="1">
      <alignment horizontal="center" vertical="center" wrapText="1"/>
    </xf>
    <xf numFmtId="0" fontId="11" fillId="3" borderId="11" xfId="0" applyNumberFormat="1" applyFont="1" applyFill="1" applyBorder="1" applyAlignment="1">
      <alignment horizontal="center" vertical="center" wrapText="1"/>
    </xf>
    <xf numFmtId="0" fontId="11" fillId="3" borderId="12" xfId="0" applyNumberFormat="1" applyFont="1" applyFill="1" applyBorder="1" applyAlignment="1">
      <alignment horizontal="center" vertical="center" wrapText="1"/>
    </xf>
    <xf numFmtId="0" fontId="11" fillId="8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177" fontId="11" fillId="6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177" fontId="11" fillId="3" borderId="1" xfId="0" applyNumberFormat="1" applyFont="1" applyFill="1" applyBorder="1" applyAlignment="1">
      <alignment horizontal="center" vertical="center"/>
    </xf>
    <xf numFmtId="177" fontId="2" fillId="8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 applyProtection="1">
      <alignment horizontal="center" vertical="center" wrapText="1"/>
    </xf>
    <xf numFmtId="0" fontId="11" fillId="8" borderId="11" xfId="0" applyFont="1" applyFill="1" applyBorder="1" applyAlignment="1" applyProtection="1">
      <alignment horizontal="center" vertical="center" wrapText="1"/>
    </xf>
    <xf numFmtId="0" fontId="11" fillId="8" borderId="12" xfId="0" applyFont="1" applyFill="1" applyBorder="1" applyAlignment="1" applyProtection="1">
      <alignment horizontal="center" vertical="center" wrapText="1"/>
    </xf>
    <xf numFmtId="0" fontId="2" fillId="8" borderId="10" xfId="0" applyNumberFormat="1" applyFont="1" applyFill="1" applyBorder="1" applyAlignment="1" applyProtection="1">
      <alignment horizontal="center" vertical="center" wrapText="1"/>
    </xf>
    <xf numFmtId="0" fontId="2" fillId="8" borderId="12" xfId="0" applyNumberFormat="1" applyFont="1" applyFill="1" applyBorder="1" applyAlignment="1" applyProtection="1">
      <alignment horizontal="center" vertical="center" wrapText="1"/>
    </xf>
    <xf numFmtId="177" fontId="11" fillId="8" borderId="1" xfId="0" applyNumberFormat="1" applyFont="1" applyFill="1" applyBorder="1" applyAlignment="1">
      <alignment horizontal="center" vertical="center"/>
    </xf>
    <xf numFmtId="0" fontId="11" fillId="6" borderId="1" xfId="4" applyNumberFormat="1" applyFont="1" applyFill="1" applyBorder="1" applyAlignment="1">
      <alignment horizontal="center" vertical="center" wrapText="1"/>
    </xf>
    <xf numFmtId="0" fontId="11" fillId="3" borderId="1" xfId="4" applyNumberFormat="1" applyFont="1" applyFill="1" applyBorder="1" applyAlignment="1">
      <alignment horizontal="center" vertical="center" wrapText="1"/>
    </xf>
    <xf numFmtId="177" fontId="2" fillId="3" borderId="1" xfId="4" applyNumberFormat="1" applyFont="1" applyFill="1" applyBorder="1" applyAlignment="1">
      <alignment horizontal="center" vertical="center" textRotation="255" wrapText="1"/>
    </xf>
    <xf numFmtId="0" fontId="2" fillId="8" borderId="3" xfId="4" applyFont="1" applyFill="1" applyBorder="1" applyAlignment="1" applyProtection="1">
      <alignment horizontal="center" vertical="center" textRotation="255" wrapText="1"/>
    </xf>
    <xf numFmtId="0" fontId="2" fillId="8" borderId="4" xfId="4" applyFont="1" applyFill="1" applyBorder="1" applyAlignment="1" applyProtection="1">
      <alignment horizontal="center" vertical="center" textRotation="255" wrapText="1"/>
    </xf>
    <xf numFmtId="0" fontId="2" fillId="8" borderId="5" xfId="4" applyFont="1" applyFill="1" applyBorder="1" applyAlignment="1" applyProtection="1">
      <alignment horizontal="center" vertical="center" textRotation="255" wrapText="1"/>
    </xf>
    <xf numFmtId="0" fontId="2" fillId="8" borderId="6" xfId="4" applyFont="1" applyFill="1" applyBorder="1" applyAlignment="1" applyProtection="1">
      <alignment horizontal="center" vertical="center" textRotation="255" wrapText="1"/>
    </xf>
    <xf numFmtId="0" fontId="2" fillId="8" borderId="7" xfId="4" applyFont="1" applyFill="1" applyBorder="1" applyAlignment="1" applyProtection="1">
      <alignment horizontal="center" vertical="center" textRotation="255" wrapText="1"/>
    </xf>
    <xf numFmtId="0" fontId="2" fillId="8" borderId="8" xfId="4" applyFont="1" applyFill="1" applyBorder="1" applyAlignment="1" applyProtection="1">
      <alignment horizontal="center" vertical="center" textRotation="255" wrapText="1"/>
    </xf>
    <xf numFmtId="177" fontId="11" fillId="3" borderId="1" xfId="4" applyNumberFormat="1" applyFont="1" applyFill="1" applyBorder="1" applyAlignment="1">
      <alignment horizontal="center" vertical="center" wrapText="1"/>
    </xf>
    <xf numFmtId="43" fontId="11" fillId="3" borderId="1" xfId="4" applyNumberFormat="1" applyFont="1" applyFill="1" applyBorder="1" applyAlignment="1">
      <alignment horizontal="center" vertical="center" textRotation="255" wrapText="1"/>
    </xf>
    <xf numFmtId="43" fontId="11" fillId="8" borderId="3" xfId="4" applyNumberFormat="1" applyFont="1" applyFill="1" applyBorder="1" applyAlignment="1">
      <alignment horizontal="center" vertical="center" textRotation="255" wrapText="1"/>
    </xf>
    <xf numFmtId="43" fontId="11" fillId="8" borderId="4" xfId="4" applyNumberFormat="1" applyFont="1" applyFill="1" applyBorder="1" applyAlignment="1">
      <alignment horizontal="center" vertical="center" textRotation="255" wrapText="1"/>
    </xf>
    <xf numFmtId="43" fontId="11" fillId="8" borderId="5" xfId="4" applyNumberFormat="1" applyFont="1" applyFill="1" applyBorder="1" applyAlignment="1">
      <alignment horizontal="center" vertical="center" textRotation="255" wrapText="1"/>
    </xf>
    <xf numFmtId="43" fontId="11" fillId="8" borderId="6" xfId="4" applyNumberFormat="1" applyFont="1" applyFill="1" applyBorder="1" applyAlignment="1">
      <alignment horizontal="center" vertical="center" textRotation="255" wrapText="1"/>
    </xf>
    <xf numFmtId="43" fontId="11" fillId="8" borderId="7" xfId="4" applyNumberFormat="1" applyFont="1" applyFill="1" applyBorder="1" applyAlignment="1">
      <alignment horizontal="center" vertical="center" textRotation="255" wrapText="1"/>
    </xf>
    <xf numFmtId="43" fontId="11" fillId="8" borderId="8" xfId="4" applyNumberFormat="1" applyFont="1" applyFill="1" applyBorder="1" applyAlignment="1">
      <alignment horizontal="center" vertical="center" textRotation="255" wrapText="1"/>
    </xf>
    <xf numFmtId="43" fontId="11" fillId="11" borderId="3" xfId="4" applyNumberFormat="1" applyFont="1" applyFill="1" applyBorder="1" applyAlignment="1">
      <alignment horizontal="center" vertical="center" textRotation="255" wrapText="1"/>
    </xf>
    <xf numFmtId="43" fontId="11" fillId="11" borderId="4" xfId="4" applyNumberFormat="1" applyFont="1" applyFill="1" applyBorder="1" applyAlignment="1">
      <alignment horizontal="center" vertical="center" textRotation="255" wrapText="1"/>
    </xf>
    <xf numFmtId="43" fontId="11" fillId="11" borderId="5" xfId="4" applyNumberFormat="1" applyFont="1" applyFill="1" applyBorder="1" applyAlignment="1">
      <alignment horizontal="center" vertical="center" textRotation="255" wrapText="1"/>
    </xf>
    <xf numFmtId="43" fontId="11" fillId="11" borderId="6" xfId="4" applyNumberFormat="1" applyFont="1" applyFill="1" applyBorder="1" applyAlignment="1">
      <alignment horizontal="center" vertical="center" textRotation="255" wrapText="1"/>
    </xf>
    <xf numFmtId="43" fontId="11" fillId="11" borderId="7" xfId="4" applyNumberFormat="1" applyFont="1" applyFill="1" applyBorder="1" applyAlignment="1">
      <alignment horizontal="center" vertical="center" textRotation="255" wrapText="1"/>
    </xf>
    <xf numFmtId="43" fontId="11" fillId="11" borderId="8" xfId="4" applyNumberFormat="1" applyFont="1" applyFill="1" applyBorder="1" applyAlignment="1">
      <alignment horizontal="center" vertical="center" textRotation="255" wrapText="1"/>
    </xf>
    <xf numFmtId="0" fontId="11" fillId="10" borderId="1" xfId="4" applyNumberFormat="1" applyFont="1" applyFill="1" applyBorder="1" applyAlignment="1">
      <alignment horizontal="center" vertical="center"/>
    </xf>
    <xf numFmtId="177" fontId="11" fillId="3" borderId="1" xfId="4" applyNumberFormat="1" applyFont="1" applyFill="1" applyBorder="1" applyAlignment="1">
      <alignment horizontal="center" vertical="center"/>
    </xf>
    <xf numFmtId="177" fontId="11" fillId="6" borderId="10" xfId="4" applyNumberFormat="1" applyFont="1" applyFill="1" applyBorder="1" applyAlignment="1">
      <alignment horizontal="center" vertical="center"/>
    </xf>
    <xf numFmtId="177" fontId="11" fillId="6" borderId="11" xfId="4" applyNumberFormat="1" applyFont="1" applyFill="1" applyBorder="1" applyAlignment="1">
      <alignment horizontal="center" vertical="center"/>
    </xf>
    <xf numFmtId="177" fontId="11" fillId="6" borderId="12" xfId="4" applyNumberFormat="1" applyFont="1" applyFill="1" applyBorder="1" applyAlignment="1">
      <alignment horizontal="center" vertical="center"/>
    </xf>
    <xf numFmtId="177" fontId="2" fillId="3" borderId="1" xfId="4" applyNumberFormat="1" applyFont="1" applyFill="1" applyBorder="1" applyAlignment="1">
      <alignment horizontal="center" vertical="center"/>
    </xf>
    <xf numFmtId="0" fontId="2" fillId="3" borderId="1" xfId="4" applyNumberFormat="1" applyFont="1" applyFill="1" applyBorder="1" applyAlignment="1">
      <alignment horizontal="center" vertical="center" wrapText="1"/>
    </xf>
    <xf numFmtId="177" fontId="11" fillId="8" borderId="1" xfId="4" applyNumberFormat="1" applyFont="1" applyFill="1" applyBorder="1" applyAlignment="1">
      <alignment horizontal="center" vertical="center"/>
    </xf>
    <xf numFmtId="0" fontId="11" fillId="10" borderId="1" xfId="4" applyNumberFormat="1" applyFont="1" applyFill="1" applyBorder="1" applyAlignment="1">
      <alignment horizontal="center" vertical="center" wrapText="1"/>
    </xf>
    <xf numFmtId="0" fontId="11" fillId="3" borderId="1" xfId="4" applyNumberFormat="1" applyFont="1" applyFill="1" applyBorder="1" applyAlignment="1">
      <alignment horizontal="center" vertical="center"/>
    </xf>
    <xf numFmtId="0" fontId="11" fillId="8" borderId="1" xfId="4" applyNumberFormat="1" applyFont="1" applyFill="1" applyBorder="1" applyAlignment="1">
      <alignment horizontal="center" vertical="center"/>
    </xf>
    <xf numFmtId="0" fontId="11" fillId="8" borderId="10" xfId="4" applyFont="1" applyFill="1" applyBorder="1" applyAlignment="1" applyProtection="1">
      <alignment horizontal="center" vertical="center" wrapText="1"/>
    </xf>
    <xf numFmtId="0" fontId="11" fillId="8" borderId="11" xfId="4" applyFont="1" applyFill="1" applyBorder="1" applyAlignment="1" applyProtection="1">
      <alignment horizontal="center" vertical="center" wrapText="1"/>
    </xf>
    <xf numFmtId="0" fontId="11" fillId="8" borderId="12" xfId="4" applyFont="1" applyFill="1" applyBorder="1" applyAlignment="1" applyProtection="1">
      <alignment horizontal="center" vertical="center" wrapText="1"/>
    </xf>
    <xf numFmtId="0" fontId="2" fillId="8" borderId="10" xfId="4" applyNumberFormat="1" applyFont="1" applyFill="1" applyBorder="1" applyAlignment="1" applyProtection="1">
      <alignment horizontal="center" vertical="center" wrapText="1"/>
    </xf>
    <xf numFmtId="0" fontId="2" fillId="8" borderId="12" xfId="4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3" fontId="4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vertical="center"/>
    </xf>
    <xf numFmtId="43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43" fontId="4" fillId="3" borderId="3" xfId="0" applyNumberFormat="1" applyFont="1" applyFill="1" applyBorder="1" applyAlignment="1">
      <alignment horizontal="center" vertical="center" wrapText="1"/>
    </xf>
    <xf numFmtId="43" fontId="4" fillId="3" borderId="4" xfId="0" applyNumberFormat="1" applyFont="1" applyFill="1" applyBorder="1" applyAlignment="1">
      <alignment horizontal="center" vertical="center" wrapText="1"/>
    </xf>
    <xf numFmtId="43" fontId="4" fillId="3" borderId="5" xfId="0" applyNumberFormat="1" applyFont="1" applyFill="1" applyBorder="1" applyAlignment="1">
      <alignment horizontal="center" vertical="center" wrapText="1"/>
    </xf>
    <xf numFmtId="43" fontId="4" fillId="3" borderId="6" xfId="0" applyNumberFormat="1" applyFont="1" applyFill="1" applyBorder="1" applyAlignment="1">
      <alignment horizontal="center" vertical="center" wrapText="1"/>
    </xf>
    <xf numFmtId="43" fontId="4" fillId="3" borderId="7" xfId="0" applyNumberFormat="1" applyFont="1" applyFill="1" applyBorder="1" applyAlignment="1">
      <alignment horizontal="center" vertical="center" wrapText="1"/>
    </xf>
    <xf numFmtId="43" fontId="4" fillId="3" borderId="8" xfId="0" applyNumberFormat="1" applyFont="1" applyFill="1" applyBorder="1" applyAlignment="1">
      <alignment horizontal="center" vertical="center" wrapText="1"/>
    </xf>
    <xf numFmtId="43" fontId="4" fillId="8" borderId="3" xfId="0" applyNumberFormat="1" applyFont="1" applyFill="1" applyBorder="1" applyAlignment="1">
      <alignment horizontal="center" vertical="center" textRotation="255" wrapText="1"/>
    </xf>
    <xf numFmtId="43" fontId="4" fillId="8" borderId="4" xfId="0" applyNumberFormat="1" applyFont="1" applyFill="1" applyBorder="1" applyAlignment="1">
      <alignment horizontal="center" vertical="center" textRotation="255" wrapText="1"/>
    </xf>
    <xf numFmtId="43" fontId="4" fillId="8" borderId="5" xfId="0" applyNumberFormat="1" applyFont="1" applyFill="1" applyBorder="1" applyAlignment="1">
      <alignment horizontal="center" vertical="center" textRotation="255" wrapText="1"/>
    </xf>
    <xf numFmtId="43" fontId="4" fillId="8" borderId="6" xfId="0" applyNumberFormat="1" applyFont="1" applyFill="1" applyBorder="1" applyAlignment="1">
      <alignment horizontal="center" vertical="center" textRotation="255" wrapText="1"/>
    </xf>
    <xf numFmtId="43" fontId="4" fillId="8" borderId="7" xfId="0" applyNumberFormat="1" applyFont="1" applyFill="1" applyBorder="1" applyAlignment="1">
      <alignment horizontal="center" vertical="center" textRotation="255" wrapText="1"/>
    </xf>
    <xf numFmtId="43" fontId="4" fillId="8" borderId="8" xfId="0" applyNumberFormat="1" applyFont="1" applyFill="1" applyBorder="1" applyAlignment="1">
      <alignment horizontal="center" vertical="center" textRotation="255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4" fillId="3" borderId="4" xfId="0" applyNumberFormat="1" applyFont="1" applyFill="1" applyBorder="1" applyAlignment="1">
      <alignment horizontal="center" vertical="center" wrapText="1"/>
    </xf>
    <xf numFmtId="177" fontId="4" fillId="3" borderId="5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177" fontId="4" fillId="3" borderId="7" xfId="0" applyNumberFormat="1" applyFont="1" applyFill="1" applyBorder="1" applyAlignment="1">
      <alignment horizontal="center" vertical="center" wrapText="1"/>
    </xf>
    <xf numFmtId="177" fontId="4" fillId="3" borderId="8" xfId="0" applyNumberFormat="1" applyFont="1" applyFill="1" applyBorder="1" applyAlignment="1">
      <alignment horizontal="center" vertical="center" wrapText="1"/>
    </xf>
    <xf numFmtId="177" fontId="9" fillId="6" borderId="3" xfId="0" applyNumberFormat="1" applyFont="1" applyFill="1" applyBorder="1" applyAlignment="1" applyProtection="1">
      <alignment horizontal="center" vertical="center"/>
      <protection locked="0"/>
    </xf>
    <xf numFmtId="177" fontId="9" fillId="6" borderId="4" xfId="0" applyNumberFormat="1" applyFont="1" applyFill="1" applyBorder="1" applyAlignment="1" applyProtection="1">
      <alignment horizontal="center" vertical="center"/>
      <protection locked="0"/>
    </xf>
    <xf numFmtId="177" fontId="9" fillId="6" borderId="5" xfId="0" applyNumberFormat="1" applyFont="1" applyFill="1" applyBorder="1" applyAlignment="1" applyProtection="1">
      <alignment horizontal="center" vertical="center"/>
      <protection locked="0"/>
    </xf>
    <xf numFmtId="177" fontId="9" fillId="6" borderId="6" xfId="0" applyNumberFormat="1" applyFont="1" applyFill="1" applyBorder="1" applyAlignment="1" applyProtection="1">
      <alignment horizontal="center" vertical="center"/>
      <protection locked="0"/>
    </xf>
    <xf numFmtId="177" fontId="11" fillId="3" borderId="10" xfId="4" applyNumberFormat="1" applyFont="1" applyFill="1" applyBorder="1" applyAlignment="1">
      <alignment horizontal="center" vertical="center"/>
    </xf>
    <xf numFmtId="177" fontId="11" fillId="3" borderId="11" xfId="4" applyNumberFormat="1" applyFont="1" applyFill="1" applyBorder="1" applyAlignment="1">
      <alignment horizontal="center" vertical="center"/>
    </xf>
    <xf numFmtId="177" fontId="11" fillId="3" borderId="12" xfId="4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4" fillId="6" borderId="13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 wrapText="1"/>
    </xf>
  </cellXfs>
  <cellStyles count="7">
    <cellStyle name="百分比" xfId="2" builtinId="5"/>
    <cellStyle name="百分比 4" xfId="3"/>
    <cellStyle name="常规" xfId="0" builtinId="0"/>
    <cellStyle name="常规 2" xfId="5"/>
    <cellStyle name="常规 2 2" xfId="4"/>
    <cellStyle name="千位分隔" xfId="1" builtinId="3"/>
    <cellStyle name="千位分隔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79247413556324"/>
  </sheetPr>
  <dimension ref="A1:AG333"/>
  <sheetViews>
    <sheetView tabSelected="1" zoomScale="110" zoomScaleNormal="110" workbookViewId="0">
      <pane xSplit="4" ySplit="1" topLeftCell="E2" activePane="bottomRight" state="frozen"/>
      <selection pane="topRight"/>
      <selection pane="bottomLeft"/>
      <selection pane="bottomRight" sqref="A1:B1"/>
    </sheetView>
  </sheetViews>
  <sheetFormatPr defaultColWidth="9" defaultRowHeight="15" x14ac:dyDescent="0.25"/>
  <cols>
    <col min="1" max="1" width="9.875" style="301" customWidth="1"/>
    <col min="2" max="2" width="15.875" style="301" customWidth="1"/>
    <col min="3" max="3" width="13.375" style="197" customWidth="1"/>
    <col min="4" max="16" width="11.125" style="197" customWidth="1"/>
    <col min="17" max="17" width="17.75" style="301" customWidth="1"/>
    <col min="18" max="18" width="3.75" style="301" customWidth="1"/>
    <col min="19" max="19" width="8.25" style="301" customWidth="1"/>
    <col min="20" max="20" width="3.75" style="301" customWidth="1"/>
    <col min="21" max="22" width="8.25" style="301" customWidth="1"/>
    <col min="23" max="26" width="8.25" style="301" hidden="1" customWidth="1"/>
    <col min="27" max="27" width="8.25" style="301" customWidth="1"/>
    <col min="28" max="16384" width="9" style="301"/>
  </cols>
  <sheetData>
    <row r="1" spans="1:27" x14ac:dyDescent="0.25">
      <c r="A1" s="462" t="s">
        <v>0</v>
      </c>
      <c r="B1" s="462"/>
      <c r="C1" s="199" t="s">
        <v>1</v>
      </c>
      <c r="D1" s="199" t="s">
        <v>2</v>
      </c>
      <c r="E1" s="308" t="s">
        <v>3</v>
      </c>
      <c r="F1" s="308" t="s">
        <v>4</v>
      </c>
      <c r="G1" s="308" t="s">
        <v>5</v>
      </c>
      <c r="H1" s="308" t="s">
        <v>6</v>
      </c>
      <c r="I1" s="308" t="s">
        <v>7</v>
      </c>
      <c r="J1" s="308" t="s">
        <v>8</v>
      </c>
      <c r="K1" s="308" t="s">
        <v>9</v>
      </c>
      <c r="L1" s="308" t="s">
        <v>10</v>
      </c>
      <c r="M1" s="308" t="s">
        <v>11</v>
      </c>
      <c r="N1" s="308" t="s">
        <v>12</v>
      </c>
      <c r="O1" s="308" t="s">
        <v>13</v>
      </c>
      <c r="P1" s="308" t="s">
        <v>14</v>
      </c>
      <c r="Q1" s="255" t="s">
        <v>203</v>
      </c>
      <c r="R1" s="52"/>
      <c r="S1" s="52" t="s">
        <v>15</v>
      </c>
      <c r="T1" s="52"/>
      <c r="U1" s="352"/>
      <c r="V1" s="411"/>
      <c r="W1" s="198" t="s">
        <v>16</v>
      </c>
      <c r="X1" s="198" t="s">
        <v>17</v>
      </c>
      <c r="Y1" s="198" t="s">
        <v>18</v>
      </c>
      <c r="Z1" s="198" t="s">
        <v>19</v>
      </c>
      <c r="AA1" s="411"/>
    </row>
    <row r="2" spans="1:27" s="304" customFormat="1" x14ac:dyDescent="0.25">
      <c r="A2" s="469" t="s">
        <v>20</v>
      </c>
      <c r="B2" s="200" t="s">
        <v>21</v>
      </c>
      <c r="C2" s="202">
        <f t="shared" ref="C2:C6" si="0">SUM(E2:P2)</f>
        <v>0</v>
      </c>
      <c r="D2" s="202"/>
      <c r="E2" s="309">
        <f>E52+E59+E66-E105+E108+E304</f>
        <v>0</v>
      </c>
      <c r="F2" s="309">
        <f t="shared" ref="F2" si="1">F52+F59+F66-F105+F108+F304</f>
        <v>0</v>
      </c>
      <c r="G2" s="309">
        <f>G52+G59+G66-G105+G108</f>
        <v>0</v>
      </c>
      <c r="H2" s="309">
        <f t="shared" ref="H2:P2" si="2">H52+H59+H66-H105+H108</f>
        <v>0</v>
      </c>
      <c r="I2" s="309">
        <f t="shared" si="2"/>
        <v>0</v>
      </c>
      <c r="J2" s="309">
        <f t="shared" si="2"/>
        <v>0</v>
      </c>
      <c r="K2" s="309">
        <f t="shared" si="2"/>
        <v>0</v>
      </c>
      <c r="L2" s="309">
        <f t="shared" si="2"/>
        <v>0</v>
      </c>
      <c r="M2" s="309">
        <f t="shared" si="2"/>
        <v>0</v>
      </c>
      <c r="N2" s="309">
        <f t="shared" si="2"/>
        <v>0</v>
      </c>
      <c r="O2" s="309">
        <f t="shared" si="2"/>
        <v>0</v>
      </c>
      <c r="P2" s="309">
        <f t="shared" si="2"/>
        <v>0</v>
      </c>
      <c r="Q2" s="395"/>
      <c r="R2" s="395"/>
      <c r="S2" s="395"/>
      <c r="T2" s="395"/>
      <c r="U2" s="395"/>
      <c r="V2" s="395"/>
      <c r="W2" s="202">
        <f t="shared" ref="W2:W8" si="3">SUM(E2:G2)</f>
        <v>0</v>
      </c>
      <c r="X2" s="202">
        <f t="shared" ref="X2:X8" si="4">SUM(H2:J2)</f>
        <v>0</v>
      </c>
      <c r="Y2" s="202">
        <f t="shared" ref="Y2:Y8" si="5">SUM(K2:M2)</f>
        <v>0</v>
      </c>
      <c r="Z2" s="202">
        <f t="shared" ref="Z2:Z8" si="6">SUM(N2:P2)</f>
        <v>0</v>
      </c>
      <c r="AA2" s="395"/>
    </row>
    <row r="3" spans="1:27" s="304" customFormat="1" x14ac:dyDescent="0.25">
      <c r="A3" s="470"/>
      <c r="B3" s="204" t="s">
        <v>22</v>
      </c>
      <c r="C3" s="202">
        <f t="shared" si="0"/>
        <v>0</v>
      </c>
      <c r="D3" s="20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395"/>
      <c r="R3" s="395"/>
      <c r="S3" s="395"/>
      <c r="T3" s="395"/>
      <c r="U3" s="395"/>
      <c r="V3" s="395"/>
      <c r="W3" s="202">
        <f t="shared" si="3"/>
        <v>0</v>
      </c>
      <c r="X3" s="202">
        <f t="shared" si="4"/>
        <v>0</v>
      </c>
      <c r="Y3" s="202">
        <f t="shared" si="5"/>
        <v>0</v>
      </c>
      <c r="Z3" s="202">
        <f t="shared" si="6"/>
        <v>0</v>
      </c>
      <c r="AA3" s="395"/>
    </row>
    <row r="4" spans="1:27" s="304" customFormat="1" x14ac:dyDescent="0.25">
      <c r="A4" s="470"/>
      <c r="B4" s="200" t="s">
        <v>23</v>
      </c>
      <c r="C4" s="202">
        <f t="shared" si="0"/>
        <v>0</v>
      </c>
      <c r="D4" s="202"/>
      <c r="E4" s="309">
        <f t="shared" ref="E4:P4" si="7">E53+E60+E67+E79-E88+E94-E106+E109-E103</f>
        <v>0</v>
      </c>
      <c r="F4" s="309">
        <f t="shared" si="7"/>
        <v>0</v>
      </c>
      <c r="G4" s="309">
        <f t="shared" si="7"/>
        <v>0</v>
      </c>
      <c r="H4" s="309">
        <f t="shared" si="7"/>
        <v>0</v>
      </c>
      <c r="I4" s="309">
        <f t="shared" si="7"/>
        <v>0</v>
      </c>
      <c r="J4" s="309">
        <f t="shared" si="7"/>
        <v>0</v>
      </c>
      <c r="K4" s="309">
        <f t="shared" si="7"/>
        <v>0</v>
      </c>
      <c r="L4" s="309">
        <f t="shared" si="7"/>
        <v>0</v>
      </c>
      <c r="M4" s="309">
        <f t="shared" si="7"/>
        <v>0</v>
      </c>
      <c r="N4" s="309">
        <f t="shared" si="7"/>
        <v>0</v>
      </c>
      <c r="O4" s="309">
        <f t="shared" si="7"/>
        <v>0</v>
      </c>
      <c r="P4" s="309">
        <f t="shared" si="7"/>
        <v>0</v>
      </c>
      <c r="Q4" s="395"/>
      <c r="R4" s="395"/>
      <c r="S4" s="395"/>
      <c r="T4" s="395"/>
      <c r="U4" s="395"/>
      <c r="V4" s="395"/>
      <c r="W4" s="202">
        <f t="shared" si="3"/>
        <v>0</v>
      </c>
      <c r="X4" s="202">
        <f t="shared" si="4"/>
        <v>0</v>
      </c>
      <c r="Y4" s="202">
        <f t="shared" si="5"/>
        <v>0</v>
      </c>
      <c r="Z4" s="202">
        <f t="shared" si="6"/>
        <v>0</v>
      </c>
      <c r="AA4" s="395"/>
    </row>
    <row r="5" spans="1:27" s="304" customFormat="1" x14ac:dyDescent="0.25">
      <c r="A5" s="470"/>
      <c r="B5" s="204" t="s">
        <v>24</v>
      </c>
      <c r="C5" s="202">
        <f t="shared" si="0"/>
        <v>0</v>
      </c>
      <c r="D5" s="20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395"/>
      <c r="R5" s="395"/>
      <c r="S5" s="395"/>
      <c r="T5" s="395"/>
      <c r="U5" s="395"/>
      <c r="V5" s="395"/>
      <c r="W5" s="202">
        <f t="shared" si="3"/>
        <v>0</v>
      </c>
      <c r="X5" s="202">
        <f t="shared" si="4"/>
        <v>0</v>
      </c>
      <c r="Y5" s="202">
        <f t="shared" si="5"/>
        <v>0</v>
      </c>
      <c r="Z5" s="202">
        <f t="shared" si="6"/>
        <v>0</v>
      </c>
      <c r="AA5" s="395"/>
    </row>
    <row r="6" spans="1:27" s="304" customFormat="1" x14ac:dyDescent="0.25">
      <c r="A6" s="470"/>
      <c r="B6" s="200" t="s">
        <v>25</v>
      </c>
      <c r="C6" s="202">
        <f t="shared" si="0"/>
        <v>0</v>
      </c>
      <c r="D6" s="202"/>
      <c r="E6" s="309">
        <f t="shared" ref="E6:P6" si="8">E56+E63+E70</f>
        <v>0</v>
      </c>
      <c r="F6" s="309">
        <f t="shared" si="8"/>
        <v>0</v>
      </c>
      <c r="G6" s="309">
        <f t="shared" si="8"/>
        <v>0</v>
      </c>
      <c r="H6" s="309">
        <f t="shared" si="8"/>
        <v>0</v>
      </c>
      <c r="I6" s="309">
        <f t="shared" si="8"/>
        <v>0</v>
      </c>
      <c r="J6" s="309">
        <f t="shared" si="8"/>
        <v>0</v>
      </c>
      <c r="K6" s="309">
        <f t="shared" si="8"/>
        <v>0</v>
      </c>
      <c r="L6" s="309">
        <f t="shared" si="8"/>
        <v>0</v>
      </c>
      <c r="M6" s="309">
        <f t="shared" si="8"/>
        <v>0</v>
      </c>
      <c r="N6" s="309">
        <f t="shared" si="8"/>
        <v>0</v>
      </c>
      <c r="O6" s="309">
        <f t="shared" si="8"/>
        <v>0</v>
      </c>
      <c r="P6" s="309">
        <f t="shared" si="8"/>
        <v>0</v>
      </c>
      <c r="Q6" s="395"/>
      <c r="R6" s="395"/>
      <c r="S6" s="395"/>
      <c r="T6" s="395"/>
      <c r="U6" s="395"/>
      <c r="V6" s="395"/>
      <c r="W6" s="202">
        <f t="shared" si="3"/>
        <v>0</v>
      </c>
      <c r="X6" s="202">
        <f t="shared" si="4"/>
        <v>0</v>
      </c>
      <c r="Y6" s="202">
        <f t="shared" si="5"/>
        <v>0</v>
      </c>
      <c r="Z6" s="202">
        <f t="shared" si="6"/>
        <v>0</v>
      </c>
      <c r="AA6" s="395"/>
    </row>
    <row r="7" spans="1:27" s="304" customFormat="1" x14ac:dyDescent="0.25">
      <c r="A7" s="470"/>
      <c r="B7" s="204" t="s">
        <v>26</v>
      </c>
      <c r="C7" s="202">
        <f ca="1">INDIRECT(ADDRESS(ROW(),$T$1+4))</f>
        <v>0</v>
      </c>
      <c r="D7" s="20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395"/>
      <c r="R7" s="395"/>
      <c r="S7" s="395"/>
      <c r="T7" s="395"/>
      <c r="U7" s="395"/>
      <c r="V7" s="395"/>
      <c r="W7" s="202">
        <f t="shared" si="3"/>
        <v>0</v>
      </c>
      <c r="X7" s="202">
        <f t="shared" si="4"/>
        <v>0</v>
      </c>
      <c r="Y7" s="202">
        <f t="shared" si="5"/>
        <v>0</v>
      </c>
      <c r="Z7" s="202">
        <f t="shared" si="6"/>
        <v>0</v>
      </c>
      <c r="AA7" s="395"/>
    </row>
    <row r="8" spans="1:27" s="304" customFormat="1" x14ac:dyDescent="0.25">
      <c r="A8" s="470"/>
      <c r="B8" s="200" t="s">
        <v>27</v>
      </c>
      <c r="C8" s="202">
        <f t="shared" ref="C8:C13" si="9">SUM(E8:P8)</f>
        <v>0</v>
      </c>
      <c r="D8" s="202"/>
      <c r="E8" s="309">
        <f>E25-E90+E96-E107+E110+E305+E306</f>
        <v>0</v>
      </c>
      <c r="F8" s="309">
        <f t="shared" ref="F8" si="10">F25-F90+F96-F107+F110+F305+F306</f>
        <v>0</v>
      </c>
      <c r="G8" s="309">
        <f>G25-G90+G96-G107+G110</f>
        <v>0</v>
      </c>
      <c r="H8" s="309">
        <f t="shared" ref="H8:P8" si="11">H25-H90+H96-H107+H110</f>
        <v>0</v>
      </c>
      <c r="I8" s="309">
        <f t="shared" si="11"/>
        <v>0</v>
      </c>
      <c r="J8" s="309">
        <f t="shared" si="11"/>
        <v>0</v>
      </c>
      <c r="K8" s="309">
        <f t="shared" si="11"/>
        <v>0</v>
      </c>
      <c r="L8" s="309">
        <f t="shared" si="11"/>
        <v>0</v>
      </c>
      <c r="M8" s="309">
        <f t="shared" si="11"/>
        <v>0</v>
      </c>
      <c r="N8" s="309">
        <f t="shared" si="11"/>
        <v>0</v>
      </c>
      <c r="O8" s="309">
        <f t="shared" si="11"/>
        <v>0</v>
      </c>
      <c r="P8" s="309">
        <f t="shared" si="11"/>
        <v>0</v>
      </c>
      <c r="Q8" s="395"/>
      <c r="R8" s="395"/>
      <c r="S8" s="395"/>
      <c r="T8" s="395"/>
      <c r="U8" s="395"/>
      <c r="V8" s="395"/>
      <c r="W8" s="202">
        <f t="shared" si="3"/>
        <v>0</v>
      </c>
      <c r="X8" s="202">
        <f t="shared" si="4"/>
        <v>0</v>
      </c>
      <c r="Y8" s="202">
        <f t="shared" si="5"/>
        <v>0</v>
      </c>
      <c r="Z8" s="202">
        <f t="shared" si="6"/>
        <v>0</v>
      </c>
      <c r="AA8" s="395"/>
    </row>
    <row r="9" spans="1:27" s="304" customFormat="1" x14ac:dyDescent="0.25">
      <c r="A9" s="470"/>
      <c r="B9" s="204" t="s">
        <v>28</v>
      </c>
      <c r="C9" s="201">
        <f t="shared" ref="C9:P9" si="12">IF(C2=0,,C4/C2)</f>
        <v>0</v>
      </c>
      <c r="D9" s="201"/>
      <c r="E9" s="309">
        <f t="shared" si="12"/>
        <v>0</v>
      </c>
      <c r="F9" s="309">
        <f t="shared" si="12"/>
        <v>0</v>
      </c>
      <c r="G9" s="309">
        <f t="shared" si="12"/>
        <v>0</v>
      </c>
      <c r="H9" s="309">
        <f t="shared" si="12"/>
        <v>0</v>
      </c>
      <c r="I9" s="309">
        <f t="shared" si="12"/>
        <v>0</v>
      </c>
      <c r="J9" s="309">
        <f t="shared" si="12"/>
        <v>0</v>
      </c>
      <c r="K9" s="309">
        <f t="shared" si="12"/>
        <v>0</v>
      </c>
      <c r="L9" s="309">
        <f t="shared" si="12"/>
        <v>0</v>
      </c>
      <c r="M9" s="309">
        <f t="shared" si="12"/>
        <v>0</v>
      </c>
      <c r="N9" s="309">
        <f t="shared" si="12"/>
        <v>0</v>
      </c>
      <c r="O9" s="309">
        <f t="shared" si="12"/>
        <v>0</v>
      </c>
      <c r="P9" s="309">
        <f t="shared" si="12"/>
        <v>0</v>
      </c>
      <c r="Q9" s="395"/>
      <c r="R9" s="395"/>
      <c r="S9" s="395"/>
      <c r="T9" s="395"/>
      <c r="U9" s="395"/>
      <c r="V9" s="395"/>
      <c r="W9" s="201">
        <f t="shared" ref="W9:Z9" si="13">IF(W2=0,,W4/W2)</f>
        <v>0</v>
      </c>
      <c r="X9" s="201">
        <f t="shared" si="13"/>
        <v>0</v>
      </c>
      <c r="Y9" s="201">
        <f t="shared" si="13"/>
        <v>0</v>
      </c>
      <c r="Z9" s="201">
        <f t="shared" si="13"/>
        <v>0</v>
      </c>
      <c r="AA9" s="395"/>
    </row>
    <row r="10" spans="1:27" s="304" customFormat="1" x14ac:dyDescent="0.25">
      <c r="A10" s="470"/>
      <c r="B10" s="204" t="s">
        <v>29</v>
      </c>
      <c r="C10" s="201">
        <f t="shared" ref="C10:P10" si="14">IF(C2=0,,C8/C2)</f>
        <v>0</v>
      </c>
      <c r="D10" s="201"/>
      <c r="E10" s="309">
        <f t="shared" si="14"/>
        <v>0</v>
      </c>
      <c r="F10" s="309">
        <f t="shared" si="14"/>
        <v>0</v>
      </c>
      <c r="G10" s="309">
        <f t="shared" si="14"/>
        <v>0</v>
      </c>
      <c r="H10" s="309">
        <f t="shared" si="14"/>
        <v>0</v>
      </c>
      <c r="I10" s="309">
        <f t="shared" si="14"/>
        <v>0</v>
      </c>
      <c r="J10" s="309">
        <f t="shared" si="14"/>
        <v>0</v>
      </c>
      <c r="K10" s="309">
        <f t="shared" si="14"/>
        <v>0</v>
      </c>
      <c r="L10" s="309">
        <f t="shared" si="14"/>
        <v>0</v>
      </c>
      <c r="M10" s="309">
        <f t="shared" si="14"/>
        <v>0</v>
      </c>
      <c r="N10" s="309">
        <f t="shared" si="14"/>
        <v>0</v>
      </c>
      <c r="O10" s="309">
        <f t="shared" si="14"/>
        <v>0</v>
      </c>
      <c r="P10" s="309">
        <f t="shared" si="14"/>
        <v>0</v>
      </c>
      <c r="Q10" s="395"/>
      <c r="R10" s="395"/>
      <c r="S10" s="395"/>
      <c r="T10" s="395"/>
      <c r="U10" s="395"/>
      <c r="V10" s="395"/>
      <c r="W10" s="201">
        <f t="shared" ref="W10:Z10" si="15">IF(W2=0,,W8/W2)</f>
        <v>0</v>
      </c>
      <c r="X10" s="201">
        <f t="shared" si="15"/>
        <v>0</v>
      </c>
      <c r="Y10" s="201">
        <f t="shared" si="15"/>
        <v>0</v>
      </c>
      <c r="Z10" s="201">
        <f t="shared" si="15"/>
        <v>0</v>
      </c>
      <c r="AA10" s="395"/>
    </row>
    <row r="11" spans="1:27" x14ac:dyDescent="0.25">
      <c r="A11" s="471"/>
      <c r="B11" s="204" t="s">
        <v>30</v>
      </c>
      <c r="C11" s="210">
        <f t="shared" ref="C11:P11" si="16">IF(C4=0,,C8/C4)</f>
        <v>0</v>
      </c>
      <c r="D11" s="210"/>
      <c r="E11" s="310">
        <f t="shared" si="16"/>
        <v>0</v>
      </c>
      <c r="F11" s="310">
        <f t="shared" si="16"/>
        <v>0</v>
      </c>
      <c r="G11" s="310">
        <f t="shared" si="16"/>
        <v>0</v>
      </c>
      <c r="H11" s="310">
        <f t="shared" si="16"/>
        <v>0</v>
      </c>
      <c r="I11" s="310">
        <f t="shared" si="16"/>
        <v>0</v>
      </c>
      <c r="J11" s="310">
        <f t="shared" si="16"/>
        <v>0</v>
      </c>
      <c r="K11" s="310">
        <f t="shared" si="16"/>
        <v>0</v>
      </c>
      <c r="L11" s="310">
        <f t="shared" si="16"/>
        <v>0</v>
      </c>
      <c r="M11" s="310">
        <f t="shared" si="16"/>
        <v>0</v>
      </c>
      <c r="N11" s="310">
        <f t="shared" si="16"/>
        <v>0</v>
      </c>
      <c r="O11" s="310">
        <f t="shared" si="16"/>
        <v>0</v>
      </c>
      <c r="P11" s="310">
        <f t="shared" si="16"/>
        <v>0</v>
      </c>
      <c r="Q11" s="195"/>
      <c r="R11" s="195"/>
      <c r="S11" s="195"/>
      <c r="T11" s="195"/>
      <c r="U11" s="195"/>
      <c r="V11" s="195"/>
      <c r="W11" s="210">
        <f t="shared" ref="W11:Z11" si="17">IF(W4=0,,W8/W4)</f>
        <v>0</v>
      </c>
      <c r="X11" s="210">
        <f t="shared" si="17"/>
        <v>0</v>
      </c>
      <c r="Y11" s="210">
        <f t="shared" si="17"/>
        <v>0</v>
      </c>
      <c r="Z11" s="210">
        <f t="shared" si="17"/>
        <v>0</v>
      </c>
      <c r="AA11" s="195"/>
    </row>
    <row r="12" spans="1:27" s="304" customFormat="1" x14ac:dyDescent="0.25">
      <c r="A12" s="472" t="s">
        <v>31</v>
      </c>
      <c r="B12" s="213" t="s">
        <v>32</v>
      </c>
      <c r="C12" s="239">
        <f t="shared" si="9"/>
        <v>0</v>
      </c>
      <c r="D12" s="239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395"/>
      <c r="R12" s="395"/>
      <c r="S12" s="395"/>
      <c r="T12" s="395"/>
      <c r="U12" s="395"/>
      <c r="V12" s="395"/>
      <c r="W12" s="239">
        <f>SUM(E12:G12)</f>
        <v>0</v>
      </c>
      <c r="X12" s="239">
        <f>SUM(H12:J12)</f>
        <v>0</v>
      </c>
      <c r="Y12" s="239">
        <f>SUM(K12:M12)</f>
        <v>0</v>
      </c>
      <c r="Z12" s="239">
        <f>SUM(N12:P12)</f>
        <v>0</v>
      </c>
      <c r="AA12" s="395"/>
    </row>
    <row r="13" spans="1:27" s="304" customFormat="1" x14ac:dyDescent="0.25">
      <c r="A13" s="473"/>
      <c r="B13" s="213" t="s">
        <v>33</v>
      </c>
      <c r="C13" s="239">
        <f t="shared" si="9"/>
        <v>0</v>
      </c>
      <c r="D13" s="239"/>
      <c r="E13" s="309">
        <f t="shared" ref="E13:P13" si="18">E12</f>
        <v>0</v>
      </c>
      <c r="F13" s="309">
        <f t="shared" si="18"/>
        <v>0</v>
      </c>
      <c r="G13" s="309">
        <f t="shared" si="18"/>
        <v>0</v>
      </c>
      <c r="H13" s="309">
        <f t="shared" si="18"/>
        <v>0</v>
      </c>
      <c r="I13" s="309">
        <f t="shared" si="18"/>
        <v>0</v>
      </c>
      <c r="J13" s="309">
        <f t="shared" si="18"/>
        <v>0</v>
      </c>
      <c r="K13" s="309">
        <f t="shared" si="18"/>
        <v>0</v>
      </c>
      <c r="L13" s="309">
        <f t="shared" si="18"/>
        <v>0</v>
      </c>
      <c r="M13" s="309">
        <f t="shared" si="18"/>
        <v>0</v>
      </c>
      <c r="N13" s="309">
        <f t="shared" si="18"/>
        <v>0</v>
      </c>
      <c r="O13" s="309">
        <f t="shared" si="18"/>
        <v>0</v>
      </c>
      <c r="P13" s="309">
        <f t="shared" si="18"/>
        <v>0</v>
      </c>
      <c r="Q13" s="395"/>
      <c r="R13" s="395"/>
      <c r="S13" s="395"/>
      <c r="T13" s="395"/>
      <c r="U13" s="395"/>
      <c r="V13" s="395"/>
      <c r="W13" s="239">
        <f>SUM(E13:G13)</f>
        <v>0</v>
      </c>
      <c r="X13" s="239">
        <f>SUM(H13:J13)</f>
        <v>0</v>
      </c>
      <c r="Y13" s="239">
        <f>SUM(K13:M13)</f>
        <v>0</v>
      </c>
      <c r="Z13" s="239">
        <f>SUM(N13:P13)</f>
        <v>0</v>
      </c>
      <c r="AA13" s="395"/>
    </row>
    <row r="14" spans="1:27" s="304" customFormat="1" x14ac:dyDescent="0.25">
      <c r="A14" s="473"/>
      <c r="B14" s="213" t="s">
        <v>34</v>
      </c>
      <c r="C14" s="214">
        <f t="shared" ref="C14:P14" si="19">IF(C2=0,,C12/C2)</f>
        <v>0</v>
      </c>
      <c r="D14" s="214"/>
      <c r="E14" s="309">
        <f t="shared" si="19"/>
        <v>0</v>
      </c>
      <c r="F14" s="309">
        <f t="shared" si="19"/>
        <v>0</v>
      </c>
      <c r="G14" s="309">
        <f t="shared" si="19"/>
        <v>0</v>
      </c>
      <c r="H14" s="309">
        <f t="shared" si="19"/>
        <v>0</v>
      </c>
      <c r="I14" s="309">
        <f t="shared" si="19"/>
        <v>0</v>
      </c>
      <c r="J14" s="309">
        <f t="shared" si="19"/>
        <v>0</v>
      </c>
      <c r="K14" s="309">
        <f t="shared" si="19"/>
        <v>0</v>
      </c>
      <c r="L14" s="309">
        <f t="shared" si="19"/>
        <v>0</v>
      </c>
      <c r="M14" s="309">
        <f t="shared" si="19"/>
        <v>0</v>
      </c>
      <c r="N14" s="309">
        <f t="shared" si="19"/>
        <v>0</v>
      </c>
      <c r="O14" s="309">
        <f t="shared" si="19"/>
        <v>0</v>
      </c>
      <c r="P14" s="309">
        <f t="shared" si="19"/>
        <v>0</v>
      </c>
      <c r="Q14" s="395"/>
      <c r="R14" s="395"/>
      <c r="S14" s="395"/>
      <c r="T14" s="395"/>
      <c r="U14" s="395"/>
      <c r="V14" s="395"/>
      <c r="W14" s="214">
        <f t="shared" ref="W14:Z14" si="20">IF(W2=0,,W12/W2)</f>
        <v>0</v>
      </c>
      <c r="X14" s="214">
        <f t="shared" si="20"/>
        <v>0</v>
      </c>
      <c r="Y14" s="214">
        <f t="shared" si="20"/>
        <v>0</v>
      </c>
      <c r="Z14" s="214">
        <f t="shared" si="20"/>
        <v>0</v>
      </c>
      <c r="AA14" s="395"/>
    </row>
    <row r="15" spans="1:27" s="304" customFormat="1" x14ac:dyDescent="0.25">
      <c r="A15" s="473"/>
      <c r="B15" s="218" t="s">
        <v>35</v>
      </c>
      <c r="C15" s="214">
        <f t="shared" ref="C15:P15" si="21">IF(C2=0,,C325/C2)</f>
        <v>0</v>
      </c>
      <c r="D15" s="214"/>
      <c r="E15" s="309">
        <f t="shared" si="21"/>
        <v>0</v>
      </c>
      <c r="F15" s="309">
        <f t="shared" si="21"/>
        <v>0</v>
      </c>
      <c r="G15" s="309">
        <f t="shared" si="21"/>
        <v>0</v>
      </c>
      <c r="H15" s="309">
        <f t="shared" si="21"/>
        <v>0</v>
      </c>
      <c r="I15" s="309">
        <f t="shared" si="21"/>
        <v>0</v>
      </c>
      <c r="J15" s="309">
        <f t="shared" si="21"/>
        <v>0</v>
      </c>
      <c r="K15" s="309">
        <f t="shared" si="21"/>
        <v>0</v>
      </c>
      <c r="L15" s="309">
        <f t="shared" si="21"/>
        <v>0</v>
      </c>
      <c r="M15" s="309">
        <f t="shared" si="21"/>
        <v>0</v>
      </c>
      <c r="N15" s="309">
        <f t="shared" si="21"/>
        <v>0</v>
      </c>
      <c r="O15" s="309">
        <f t="shared" si="21"/>
        <v>0</v>
      </c>
      <c r="P15" s="309">
        <f t="shared" si="21"/>
        <v>0</v>
      </c>
      <c r="Q15" s="395"/>
      <c r="R15" s="395"/>
      <c r="S15" s="395"/>
      <c r="T15" s="395"/>
      <c r="U15" s="395"/>
      <c r="V15" s="395"/>
      <c r="W15" s="214">
        <f t="shared" ref="W15:Z15" si="22">IF(W2=0,,W325/W2)</f>
        <v>0</v>
      </c>
      <c r="X15" s="214">
        <f t="shared" si="22"/>
        <v>0</v>
      </c>
      <c r="Y15" s="214">
        <f t="shared" si="22"/>
        <v>0</v>
      </c>
      <c r="Z15" s="214">
        <f t="shared" si="22"/>
        <v>0</v>
      </c>
      <c r="AA15" s="395"/>
    </row>
    <row r="16" spans="1:27" s="304" customFormat="1" x14ac:dyDescent="0.25">
      <c r="A16" s="473"/>
      <c r="B16" s="219" t="s">
        <v>36</v>
      </c>
      <c r="C16" s="214">
        <f t="shared" ref="C16:P16" si="23">IF(C2=0,,C326/C2)</f>
        <v>0</v>
      </c>
      <c r="D16" s="214"/>
      <c r="E16" s="309">
        <f t="shared" si="23"/>
        <v>0</v>
      </c>
      <c r="F16" s="309">
        <f t="shared" si="23"/>
        <v>0</v>
      </c>
      <c r="G16" s="309">
        <f t="shared" si="23"/>
        <v>0</v>
      </c>
      <c r="H16" s="309">
        <f t="shared" si="23"/>
        <v>0</v>
      </c>
      <c r="I16" s="309">
        <f t="shared" si="23"/>
        <v>0</v>
      </c>
      <c r="J16" s="309">
        <f t="shared" si="23"/>
        <v>0</v>
      </c>
      <c r="K16" s="309">
        <f t="shared" si="23"/>
        <v>0</v>
      </c>
      <c r="L16" s="309">
        <f t="shared" si="23"/>
        <v>0</v>
      </c>
      <c r="M16" s="309">
        <f t="shared" si="23"/>
        <v>0</v>
      </c>
      <c r="N16" s="309">
        <f t="shared" si="23"/>
        <v>0</v>
      </c>
      <c r="O16" s="309">
        <f t="shared" si="23"/>
        <v>0</v>
      </c>
      <c r="P16" s="309">
        <f t="shared" si="23"/>
        <v>0</v>
      </c>
      <c r="Q16" s="395"/>
      <c r="R16" s="395"/>
      <c r="S16" s="395"/>
      <c r="T16" s="395"/>
      <c r="U16" s="395"/>
      <c r="V16" s="395"/>
      <c r="W16" s="214">
        <f t="shared" ref="W16:Z16" si="24">IF(W2=0,,W326/W2)</f>
        <v>0</v>
      </c>
      <c r="X16" s="214">
        <f t="shared" si="24"/>
        <v>0</v>
      </c>
      <c r="Y16" s="214">
        <f t="shared" si="24"/>
        <v>0</v>
      </c>
      <c r="Z16" s="214">
        <f t="shared" si="24"/>
        <v>0</v>
      </c>
      <c r="AA16" s="395"/>
    </row>
    <row r="17" spans="1:27" s="304" customFormat="1" x14ac:dyDescent="0.25">
      <c r="A17" s="473"/>
      <c r="B17" s="218" t="s">
        <v>37</v>
      </c>
      <c r="C17" s="214">
        <f t="shared" ref="C17:P17" si="25">IF(C2=0,,C327/C2)</f>
        <v>0</v>
      </c>
      <c r="D17" s="214"/>
      <c r="E17" s="309">
        <f t="shared" si="25"/>
        <v>0</v>
      </c>
      <c r="F17" s="309">
        <f t="shared" si="25"/>
        <v>0</v>
      </c>
      <c r="G17" s="309">
        <f t="shared" si="25"/>
        <v>0</v>
      </c>
      <c r="H17" s="309">
        <f t="shared" si="25"/>
        <v>0</v>
      </c>
      <c r="I17" s="309">
        <f t="shared" si="25"/>
        <v>0</v>
      </c>
      <c r="J17" s="309">
        <f t="shared" si="25"/>
        <v>0</v>
      </c>
      <c r="K17" s="309">
        <f t="shared" si="25"/>
        <v>0</v>
      </c>
      <c r="L17" s="309">
        <f t="shared" si="25"/>
        <v>0</v>
      </c>
      <c r="M17" s="309">
        <f t="shared" si="25"/>
        <v>0</v>
      </c>
      <c r="N17" s="309">
        <f t="shared" si="25"/>
        <v>0</v>
      </c>
      <c r="O17" s="309">
        <f t="shared" si="25"/>
        <v>0</v>
      </c>
      <c r="P17" s="309">
        <f t="shared" si="25"/>
        <v>0</v>
      </c>
      <c r="Q17" s="395"/>
      <c r="R17" s="395"/>
      <c r="S17" s="395"/>
      <c r="T17" s="395"/>
      <c r="U17" s="395"/>
      <c r="V17" s="395"/>
      <c r="W17" s="214">
        <f t="shared" ref="W17:Z17" si="26">IF(W2=0,,W327/W2)</f>
        <v>0</v>
      </c>
      <c r="X17" s="214">
        <f t="shared" si="26"/>
        <v>0</v>
      </c>
      <c r="Y17" s="214">
        <f t="shared" si="26"/>
        <v>0</v>
      </c>
      <c r="Z17" s="214">
        <f t="shared" si="26"/>
        <v>0</v>
      </c>
      <c r="AA17" s="395"/>
    </row>
    <row r="18" spans="1:27" s="304" customFormat="1" x14ac:dyDescent="0.25">
      <c r="A18" s="473"/>
      <c r="B18" s="218" t="s">
        <v>38</v>
      </c>
      <c r="C18" s="214">
        <f t="shared" ref="C18:P18" si="27">IF(C2=0,,C328/C2)</f>
        <v>0</v>
      </c>
      <c r="D18" s="214"/>
      <c r="E18" s="309">
        <f t="shared" si="27"/>
        <v>0</v>
      </c>
      <c r="F18" s="309">
        <f t="shared" si="27"/>
        <v>0</v>
      </c>
      <c r="G18" s="309">
        <f t="shared" si="27"/>
        <v>0</v>
      </c>
      <c r="H18" s="309">
        <f t="shared" si="27"/>
        <v>0</v>
      </c>
      <c r="I18" s="309">
        <f t="shared" si="27"/>
        <v>0</v>
      </c>
      <c r="J18" s="309">
        <f t="shared" si="27"/>
        <v>0</v>
      </c>
      <c r="K18" s="309">
        <f t="shared" si="27"/>
        <v>0</v>
      </c>
      <c r="L18" s="309">
        <f t="shared" si="27"/>
        <v>0</v>
      </c>
      <c r="M18" s="309">
        <f t="shared" si="27"/>
        <v>0</v>
      </c>
      <c r="N18" s="309">
        <f t="shared" si="27"/>
        <v>0</v>
      </c>
      <c r="O18" s="309">
        <f t="shared" si="27"/>
        <v>0</v>
      </c>
      <c r="P18" s="309">
        <f t="shared" si="27"/>
        <v>0</v>
      </c>
      <c r="Q18" s="395"/>
      <c r="R18" s="395"/>
      <c r="S18" s="395"/>
      <c r="T18" s="395"/>
      <c r="U18" s="395"/>
      <c r="V18" s="395"/>
      <c r="W18" s="214">
        <f t="shared" ref="W18:Z18" si="28">IF(W2=0,,W328/W2)</f>
        <v>0</v>
      </c>
      <c r="X18" s="214">
        <f t="shared" si="28"/>
        <v>0</v>
      </c>
      <c r="Y18" s="214">
        <f t="shared" si="28"/>
        <v>0</v>
      </c>
      <c r="Z18" s="214">
        <f t="shared" si="28"/>
        <v>0</v>
      </c>
      <c r="AA18" s="395"/>
    </row>
    <row r="19" spans="1:27" s="304" customFormat="1" ht="15" customHeight="1" x14ac:dyDescent="0.25">
      <c r="A19" s="474" t="s">
        <v>39</v>
      </c>
      <c r="B19" s="396" t="s">
        <v>40</v>
      </c>
      <c r="C19" s="202">
        <f t="shared" ref="C19:C22" si="29">SUM(E19:P19)</f>
        <v>0</v>
      </c>
      <c r="D19" s="202"/>
      <c r="E19" s="309">
        <f t="shared" ref="E19:P19" si="30">(E8*96%*92.5%*90%-E12)*85%</f>
        <v>0</v>
      </c>
      <c r="F19" s="309">
        <f t="shared" si="30"/>
        <v>0</v>
      </c>
      <c r="G19" s="309">
        <f t="shared" si="30"/>
        <v>0</v>
      </c>
      <c r="H19" s="309">
        <f t="shared" si="30"/>
        <v>0</v>
      </c>
      <c r="I19" s="309">
        <f t="shared" si="30"/>
        <v>0</v>
      </c>
      <c r="J19" s="309">
        <f t="shared" si="30"/>
        <v>0</v>
      </c>
      <c r="K19" s="309">
        <f t="shared" si="30"/>
        <v>0</v>
      </c>
      <c r="L19" s="309">
        <f t="shared" si="30"/>
        <v>0</v>
      </c>
      <c r="M19" s="309">
        <f t="shared" si="30"/>
        <v>0</v>
      </c>
      <c r="N19" s="309">
        <f t="shared" si="30"/>
        <v>0</v>
      </c>
      <c r="O19" s="309">
        <f t="shared" si="30"/>
        <v>0</v>
      </c>
      <c r="P19" s="309">
        <f t="shared" si="30"/>
        <v>0</v>
      </c>
      <c r="Q19" s="395"/>
      <c r="R19" s="395"/>
      <c r="S19" s="395"/>
      <c r="T19" s="395"/>
      <c r="U19" s="395"/>
      <c r="V19" s="395"/>
      <c r="W19" s="202">
        <f t="shared" ref="W19:W22" si="31">SUM(E19:G19)</f>
        <v>0</v>
      </c>
      <c r="X19" s="202">
        <f t="shared" ref="X19:X22" si="32">SUM(H19:J19)</f>
        <v>0</v>
      </c>
      <c r="Y19" s="202">
        <f t="shared" ref="Y19:Y22" si="33">SUM(K19:M19)</f>
        <v>0</v>
      </c>
      <c r="Z19" s="202">
        <f t="shared" ref="Z19:Z22" si="34">SUM(N19:P19)</f>
        <v>0</v>
      </c>
      <c r="AA19" s="395"/>
    </row>
    <row r="20" spans="1:27" s="304" customFormat="1" x14ac:dyDescent="0.25">
      <c r="A20" s="474"/>
      <c r="B20" s="396" t="s">
        <v>41</v>
      </c>
      <c r="C20" s="202">
        <f t="shared" si="29"/>
        <v>0</v>
      </c>
      <c r="D20" s="202"/>
      <c r="E20" s="309">
        <f t="shared" ref="E20:P20" si="35">(E4*98%*96%*92.5%*90%-E12)*85%</f>
        <v>0</v>
      </c>
      <c r="F20" s="309">
        <f t="shared" si="35"/>
        <v>0</v>
      </c>
      <c r="G20" s="309">
        <f t="shared" si="35"/>
        <v>0</v>
      </c>
      <c r="H20" s="309">
        <f t="shared" si="35"/>
        <v>0</v>
      </c>
      <c r="I20" s="309">
        <f t="shared" si="35"/>
        <v>0</v>
      </c>
      <c r="J20" s="309">
        <f t="shared" si="35"/>
        <v>0</v>
      </c>
      <c r="K20" s="309">
        <f t="shared" si="35"/>
        <v>0</v>
      </c>
      <c r="L20" s="309">
        <f t="shared" si="35"/>
        <v>0</v>
      </c>
      <c r="M20" s="309">
        <f t="shared" si="35"/>
        <v>0</v>
      </c>
      <c r="N20" s="309">
        <f t="shared" si="35"/>
        <v>0</v>
      </c>
      <c r="O20" s="309">
        <f t="shared" si="35"/>
        <v>0</v>
      </c>
      <c r="P20" s="309">
        <f t="shared" si="35"/>
        <v>0</v>
      </c>
      <c r="Q20" s="395"/>
      <c r="R20" s="395"/>
      <c r="S20" s="395"/>
      <c r="T20" s="395"/>
      <c r="U20" s="395"/>
      <c r="V20" s="395"/>
      <c r="W20" s="202">
        <f t="shared" si="31"/>
        <v>0</v>
      </c>
      <c r="X20" s="202">
        <f t="shared" si="32"/>
        <v>0</v>
      </c>
      <c r="Y20" s="202">
        <f t="shared" si="33"/>
        <v>0</v>
      </c>
      <c r="Z20" s="202">
        <f t="shared" si="34"/>
        <v>0</v>
      </c>
      <c r="AA20" s="395"/>
    </row>
    <row r="21" spans="1:27" s="304" customFormat="1" x14ac:dyDescent="0.25">
      <c r="A21" s="474"/>
      <c r="B21" s="318" t="s">
        <v>42</v>
      </c>
      <c r="C21" s="202">
        <f t="shared" si="29"/>
        <v>0</v>
      </c>
      <c r="D21" s="202"/>
      <c r="E21" s="309">
        <f t="shared" ref="E21:P21" si="36">E5*96%-E13</f>
        <v>0</v>
      </c>
      <c r="F21" s="309">
        <f t="shared" si="36"/>
        <v>0</v>
      </c>
      <c r="G21" s="309">
        <f t="shared" si="36"/>
        <v>0</v>
      </c>
      <c r="H21" s="309">
        <f t="shared" si="36"/>
        <v>0</v>
      </c>
      <c r="I21" s="309">
        <f t="shared" si="36"/>
        <v>0</v>
      </c>
      <c r="J21" s="309">
        <f t="shared" si="36"/>
        <v>0</v>
      </c>
      <c r="K21" s="309">
        <f t="shared" si="36"/>
        <v>0</v>
      </c>
      <c r="L21" s="309">
        <f t="shared" si="36"/>
        <v>0</v>
      </c>
      <c r="M21" s="309">
        <f t="shared" si="36"/>
        <v>0</v>
      </c>
      <c r="N21" s="309">
        <f t="shared" si="36"/>
        <v>0</v>
      </c>
      <c r="O21" s="309">
        <f t="shared" si="36"/>
        <v>0</v>
      </c>
      <c r="P21" s="309">
        <f t="shared" si="36"/>
        <v>0</v>
      </c>
      <c r="Q21" s="395"/>
      <c r="R21" s="395"/>
      <c r="S21" s="395"/>
      <c r="T21" s="395"/>
      <c r="U21" s="395"/>
      <c r="V21" s="395"/>
      <c r="W21" s="202">
        <f t="shared" si="31"/>
        <v>0</v>
      </c>
      <c r="X21" s="202">
        <f t="shared" si="32"/>
        <v>0</v>
      </c>
      <c r="Y21" s="202">
        <f t="shared" si="33"/>
        <v>0</v>
      </c>
      <c r="Z21" s="202">
        <f t="shared" si="34"/>
        <v>0</v>
      </c>
      <c r="AA21" s="395"/>
    </row>
    <row r="22" spans="1:27" s="304" customFormat="1" x14ac:dyDescent="0.25">
      <c r="A22" s="474"/>
      <c r="B22" s="396" t="s">
        <v>43</v>
      </c>
      <c r="C22" s="202">
        <f t="shared" si="29"/>
        <v>0</v>
      </c>
      <c r="D22" s="202"/>
      <c r="E22" s="309">
        <f t="shared" ref="E22:P22" si="37">E8-E12-E81-E83</f>
        <v>0</v>
      </c>
      <c r="F22" s="309">
        <f t="shared" si="37"/>
        <v>0</v>
      </c>
      <c r="G22" s="309">
        <f t="shared" si="37"/>
        <v>0</v>
      </c>
      <c r="H22" s="309">
        <f t="shared" si="37"/>
        <v>0</v>
      </c>
      <c r="I22" s="309">
        <f t="shared" si="37"/>
        <v>0</v>
      </c>
      <c r="J22" s="309">
        <f t="shared" si="37"/>
        <v>0</v>
      </c>
      <c r="K22" s="309">
        <f t="shared" si="37"/>
        <v>0</v>
      </c>
      <c r="L22" s="309">
        <f t="shared" si="37"/>
        <v>0</v>
      </c>
      <c r="M22" s="309">
        <f t="shared" si="37"/>
        <v>0</v>
      </c>
      <c r="N22" s="309">
        <f t="shared" si="37"/>
        <v>0</v>
      </c>
      <c r="O22" s="309">
        <f t="shared" si="37"/>
        <v>0</v>
      </c>
      <c r="P22" s="309">
        <f t="shared" si="37"/>
        <v>0</v>
      </c>
      <c r="Q22" s="395"/>
      <c r="R22" s="395"/>
      <c r="S22" s="395"/>
      <c r="T22" s="395"/>
      <c r="U22" s="395"/>
      <c r="V22" s="395"/>
      <c r="W22" s="202">
        <f t="shared" si="31"/>
        <v>0</v>
      </c>
      <c r="X22" s="202">
        <f t="shared" si="32"/>
        <v>0</v>
      </c>
      <c r="Y22" s="202">
        <f t="shared" si="33"/>
        <v>0</v>
      </c>
      <c r="Z22" s="202">
        <f t="shared" si="34"/>
        <v>0</v>
      </c>
      <c r="AA22" s="395"/>
    </row>
    <row r="23" spans="1:27" x14ac:dyDescent="0.25">
      <c r="A23" s="474"/>
      <c r="B23" s="319" t="s">
        <v>44</v>
      </c>
      <c r="C23" s="320">
        <f t="shared" ref="C23:P23" si="38">IFERROR(IF(C20&lt;0,-ABS(C20/C4),ABS(C20/C4)),0)</f>
        <v>0</v>
      </c>
      <c r="D23" s="320"/>
      <c r="E23" s="322">
        <f t="shared" si="38"/>
        <v>0</v>
      </c>
      <c r="F23" s="322">
        <f t="shared" si="38"/>
        <v>0</v>
      </c>
      <c r="G23" s="322">
        <f t="shared" si="38"/>
        <v>0</v>
      </c>
      <c r="H23" s="322">
        <f t="shared" si="38"/>
        <v>0</v>
      </c>
      <c r="I23" s="322">
        <f t="shared" si="38"/>
        <v>0</v>
      </c>
      <c r="J23" s="322">
        <f t="shared" si="38"/>
        <v>0</v>
      </c>
      <c r="K23" s="322">
        <f t="shared" si="38"/>
        <v>0</v>
      </c>
      <c r="L23" s="322">
        <f t="shared" si="38"/>
        <v>0</v>
      </c>
      <c r="M23" s="322">
        <f t="shared" si="38"/>
        <v>0</v>
      </c>
      <c r="N23" s="322">
        <f t="shared" si="38"/>
        <v>0</v>
      </c>
      <c r="O23" s="322">
        <f t="shared" si="38"/>
        <v>0</v>
      </c>
      <c r="P23" s="322">
        <f t="shared" si="38"/>
        <v>0</v>
      </c>
      <c r="Q23" s="195"/>
      <c r="R23" s="195"/>
      <c r="S23" s="195"/>
      <c r="T23" s="195"/>
      <c r="U23" s="195"/>
      <c r="V23" s="195"/>
      <c r="W23" s="320">
        <f t="shared" ref="W23:Z23" si="39">IFERROR(IF(W20&lt;0,-ABS(W20/W4),ABS(W20/W4)),0)</f>
        <v>0</v>
      </c>
      <c r="X23" s="320">
        <f t="shared" si="39"/>
        <v>0</v>
      </c>
      <c r="Y23" s="320">
        <f t="shared" si="39"/>
        <v>0</v>
      </c>
      <c r="Z23" s="320">
        <f t="shared" si="39"/>
        <v>0</v>
      </c>
      <c r="AA23" s="195"/>
    </row>
    <row r="24" spans="1:27" x14ac:dyDescent="0.25">
      <c r="A24" s="474"/>
      <c r="B24" s="319" t="s">
        <v>45</v>
      </c>
      <c r="C24" s="320">
        <f t="shared" ref="C24:P24" si="40">IFERROR(IF(C19&lt;0,-ABS(C19/C8),ABS(C19/C8)),0)</f>
        <v>0</v>
      </c>
      <c r="D24" s="320"/>
      <c r="E24" s="322">
        <f t="shared" si="40"/>
        <v>0</v>
      </c>
      <c r="F24" s="322">
        <f t="shared" si="40"/>
        <v>0</v>
      </c>
      <c r="G24" s="322">
        <f t="shared" si="40"/>
        <v>0</v>
      </c>
      <c r="H24" s="322">
        <f t="shared" si="40"/>
        <v>0</v>
      </c>
      <c r="I24" s="322">
        <f t="shared" si="40"/>
        <v>0</v>
      </c>
      <c r="J24" s="322">
        <f t="shared" si="40"/>
        <v>0</v>
      </c>
      <c r="K24" s="322">
        <f t="shared" si="40"/>
        <v>0</v>
      </c>
      <c r="L24" s="322">
        <f t="shared" si="40"/>
        <v>0</v>
      </c>
      <c r="M24" s="322">
        <f t="shared" si="40"/>
        <v>0</v>
      </c>
      <c r="N24" s="322">
        <f t="shared" si="40"/>
        <v>0</v>
      </c>
      <c r="O24" s="322">
        <f t="shared" si="40"/>
        <v>0</v>
      </c>
      <c r="P24" s="322">
        <f t="shared" si="40"/>
        <v>0</v>
      </c>
      <c r="Q24" s="195"/>
      <c r="R24" s="195"/>
      <c r="S24" s="195"/>
      <c r="T24" s="195"/>
      <c r="U24" s="195"/>
      <c r="V24" s="195"/>
      <c r="W24" s="320">
        <f t="shared" ref="W24:Z24" si="41">IFERROR(IF(W19&lt;0,-ABS(W19/W8),ABS(W19/W8)),0)</f>
        <v>0</v>
      </c>
      <c r="X24" s="320">
        <f t="shared" si="41"/>
        <v>0</v>
      </c>
      <c r="Y24" s="320">
        <f t="shared" si="41"/>
        <v>0</v>
      </c>
      <c r="Z24" s="320">
        <f t="shared" si="41"/>
        <v>0</v>
      </c>
      <c r="AA24" s="195"/>
    </row>
    <row r="25" spans="1:27" s="304" customFormat="1" x14ac:dyDescent="0.25">
      <c r="A25" s="475" t="s">
        <v>46</v>
      </c>
      <c r="B25" s="397" t="s">
        <v>27</v>
      </c>
      <c r="C25" s="239">
        <f t="shared" ref="C25:C32" si="42">SUM(E25:P25)</f>
        <v>0</v>
      </c>
      <c r="D25" s="227"/>
      <c r="E25" s="309">
        <f t="shared" ref="E25:P25" si="43">E26+E27+E28+E29+E30+E31</f>
        <v>0</v>
      </c>
      <c r="F25" s="309">
        <f t="shared" si="43"/>
        <v>0</v>
      </c>
      <c r="G25" s="309">
        <f t="shared" si="43"/>
        <v>0</v>
      </c>
      <c r="H25" s="309">
        <f t="shared" si="43"/>
        <v>0</v>
      </c>
      <c r="I25" s="309">
        <f t="shared" si="43"/>
        <v>0</v>
      </c>
      <c r="J25" s="309">
        <f t="shared" si="43"/>
        <v>0</v>
      </c>
      <c r="K25" s="309">
        <f t="shared" si="43"/>
        <v>0</v>
      </c>
      <c r="L25" s="309">
        <f t="shared" si="43"/>
        <v>0</v>
      </c>
      <c r="M25" s="309">
        <f t="shared" si="43"/>
        <v>0</v>
      </c>
      <c r="N25" s="309">
        <f t="shared" si="43"/>
        <v>0</v>
      </c>
      <c r="O25" s="309">
        <f t="shared" si="43"/>
        <v>0</v>
      </c>
      <c r="P25" s="309">
        <f t="shared" si="43"/>
        <v>0</v>
      </c>
      <c r="Q25" s="395"/>
      <c r="R25" s="395"/>
      <c r="S25" s="395"/>
      <c r="T25" s="395"/>
      <c r="U25" s="395"/>
      <c r="V25" s="395"/>
      <c r="W25" s="239">
        <f t="shared" ref="W25:W32" si="44">SUM(E25:G25)</f>
        <v>0</v>
      </c>
      <c r="X25" s="239">
        <f t="shared" ref="X25:X32" si="45">SUM(H25:J25)</f>
        <v>0</v>
      </c>
      <c r="Y25" s="239">
        <f t="shared" ref="Y25:Y32" si="46">SUM(K25:M25)</f>
        <v>0</v>
      </c>
      <c r="Z25" s="239">
        <f t="shared" ref="Z25:Z32" si="47">SUM(N25:P25)</f>
        <v>0</v>
      </c>
      <c r="AA25" s="395"/>
    </row>
    <row r="26" spans="1:27" s="304" customFormat="1" x14ac:dyDescent="0.25">
      <c r="A26" s="476"/>
      <c r="B26" s="398" t="s">
        <v>47</v>
      </c>
      <c r="C26" s="239">
        <f t="shared" si="42"/>
        <v>0</v>
      </c>
      <c r="D26" s="229">
        <f t="shared" ref="D26:D29" si="48">IF($C$25=0,,C26/$C$25)</f>
        <v>0</v>
      </c>
      <c r="E26" s="309">
        <f t="shared" ref="E26:P26" si="49">E54+E61+E68</f>
        <v>0</v>
      </c>
      <c r="F26" s="309">
        <f t="shared" si="49"/>
        <v>0</v>
      </c>
      <c r="G26" s="309">
        <f t="shared" si="49"/>
        <v>0</v>
      </c>
      <c r="H26" s="309">
        <f t="shared" si="49"/>
        <v>0</v>
      </c>
      <c r="I26" s="309">
        <f t="shared" si="49"/>
        <v>0</v>
      </c>
      <c r="J26" s="309">
        <f t="shared" si="49"/>
        <v>0</v>
      </c>
      <c r="K26" s="309">
        <f t="shared" si="49"/>
        <v>0</v>
      </c>
      <c r="L26" s="309">
        <f t="shared" si="49"/>
        <v>0</v>
      </c>
      <c r="M26" s="309">
        <f t="shared" si="49"/>
        <v>0</v>
      </c>
      <c r="N26" s="309">
        <f t="shared" si="49"/>
        <v>0</v>
      </c>
      <c r="O26" s="309">
        <f t="shared" si="49"/>
        <v>0</v>
      </c>
      <c r="P26" s="309">
        <f t="shared" si="49"/>
        <v>0</v>
      </c>
      <c r="Q26" s="395"/>
      <c r="R26" s="395"/>
      <c r="S26" s="395"/>
      <c r="T26" s="395"/>
      <c r="U26" s="395"/>
      <c r="V26" s="395"/>
      <c r="W26" s="239">
        <f t="shared" si="44"/>
        <v>0</v>
      </c>
      <c r="X26" s="239">
        <f t="shared" si="45"/>
        <v>0</v>
      </c>
      <c r="Y26" s="239">
        <f t="shared" si="46"/>
        <v>0</v>
      </c>
      <c r="Z26" s="239">
        <f t="shared" si="47"/>
        <v>0</v>
      </c>
      <c r="AA26" s="395"/>
    </row>
    <row r="27" spans="1:27" s="304" customFormat="1" x14ac:dyDescent="0.25">
      <c r="A27" s="476"/>
      <c r="B27" s="326" t="s">
        <v>48</v>
      </c>
      <c r="C27" s="239">
        <f t="shared" si="42"/>
        <v>0</v>
      </c>
      <c r="D27" s="229">
        <f t="shared" si="48"/>
        <v>0</v>
      </c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395"/>
      <c r="R27" s="395"/>
      <c r="S27" s="395"/>
      <c r="T27" s="395"/>
      <c r="U27" s="395"/>
      <c r="V27" s="395"/>
      <c r="W27" s="239">
        <f t="shared" si="44"/>
        <v>0</v>
      </c>
      <c r="X27" s="239">
        <f t="shared" si="45"/>
        <v>0</v>
      </c>
      <c r="Y27" s="239">
        <f t="shared" si="46"/>
        <v>0</v>
      </c>
      <c r="Z27" s="239">
        <f t="shared" si="47"/>
        <v>0</v>
      </c>
      <c r="AA27" s="395"/>
    </row>
    <row r="28" spans="1:27" s="304" customFormat="1" x14ac:dyDescent="0.25">
      <c r="A28" s="476"/>
      <c r="B28" s="398"/>
      <c r="C28" s="239">
        <f t="shared" si="42"/>
        <v>0</v>
      </c>
      <c r="D28" s="229">
        <f t="shared" si="48"/>
        <v>0</v>
      </c>
      <c r="E28" s="282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395"/>
      <c r="R28" s="395"/>
      <c r="S28" s="395"/>
      <c r="T28" s="395"/>
      <c r="U28" s="395"/>
      <c r="V28" s="395"/>
      <c r="W28" s="239">
        <f t="shared" si="44"/>
        <v>0</v>
      </c>
      <c r="X28" s="239">
        <f t="shared" si="45"/>
        <v>0</v>
      </c>
      <c r="Y28" s="239">
        <f t="shared" si="46"/>
        <v>0</v>
      </c>
      <c r="Z28" s="239">
        <f t="shared" si="47"/>
        <v>0</v>
      </c>
      <c r="AA28" s="395"/>
    </row>
    <row r="29" spans="1:27" s="304" customFormat="1" x14ac:dyDescent="0.25">
      <c r="A29" s="476"/>
      <c r="B29" s="398"/>
      <c r="C29" s="239">
        <f t="shared" si="42"/>
        <v>0</v>
      </c>
      <c r="D29" s="229">
        <f t="shared" si="48"/>
        <v>0</v>
      </c>
      <c r="E29" s="282"/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395"/>
      <c r="R29" s="395"/>
      <c r="S29" s="395"/>
      <c r="T29" s="395"/>
      <c r="U29" s="395"/>
      <c r="V29" s="395"/>
      <c r="W29" s="239">
        <f t="shared" si="44"/>
        <v>0</v>
      </c>
      <c r="X29" s="239">
        <f t="shared" si="45"/>
        <v>0</v>
      </c>
      <c r="Y29" s="239">
        <f t="shared" si="46"/>
        <v>0</v>
      </c>
      <c r="Z29" s="239">
        <f t="shared" si="47"/>
        <v>0</v>
      </c>
      <c r="AA29" s="395"/>
    </row>
    <row r="30" spans="1:27" s="304" customFormat="1" x14ac:dyDescent="0.25">
      <c r="A30" s="476"/>
      <c r="B30" s="398" t="s">
        <v>49</v>
      </c>
      <c r="C30" s="239">
        <f t="shared" si="42"/>
        <v>0</v>
      </c>
      <c r="D30" s="399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395"/>
      <c r="R30" s="395"/>
      <c r="S30" s="395"/>
      <c r="T30" s="395"/>
      <c r="U30" s="395"/>
      <c r="V30" s="395"/>
      <c r="W30" s="239">
        <f t="shared" si="44"/>
        <v>0</v>
      </c>
      <c r="X30" s="239">
        <f t="shared" si="45"/>
        <v>0</v>
      </c>
      <c r="Y30" s="239">
        <f t="shared" si="46"/>
        <v>0</v>
      </c>
      <c r="Z30" s="239">
        <f t="shared" si="47"/>
        <v>0</v>
      </c>
      <c r="AA30" s="395"/>
    </row>
    <row r="31" spans="1:27" s="304" customFormat="1" x14ac:dyDescent="0.25">
      <c r="A31" s="477"/>
      <c r="B31" s="400" t="s">
        <v>50</v>
      </c>
      <c r="C31" s="239">
        <f t="shared" si="42"/>
        <v>0</v>
      </c>
      <c r="D31" s="229">
        <f>IF($C$25=0,,C31/$C$25)</f>
        <v>0</v>
      </c>
      <c r="E31" s="309">
        <f t="shared" ref="E31:P31" si="50">E79</f>
        <v>0</v>
      </c>
      <c r="F31" s="309">
        <f t="shared" si="50"/>
        <v>0</v>
      </c>
      <c r="G31" s="309">
        <f t="shared" si="50"/>
        <v>0</v>
      </c>
      <c r="H31" s="309">
        <f t="shared" si="50"/>
        <v>0</v>
      </c>
      <c r="I31" s="309">
        <f t="shared" si="50"/>
        <v>0</v>
      </c>
      <c r="J31" s="309">
        <f t="shared" si="50"/>
        <v>0</v>
      </c>
      <c r="K31" s="309">
        <f t="shared" si="50"/>
        <v>0</v>
      </c>
      <c r="L31" s="309">
        <f t="shared" si="50"/>
        <v>0</v>
      </c>
      <c r="M31" s="309">
        <f t="shared" si="50"/>
        <v>0</v>
      </c>
      <c r="N31" s="309">
        <f t="shared" si="50"/>
        <v>0</v>
      </c>
      <c r="O31" s="309">
        <f t="shared" si="50"/>
        <v>0</v>
      </c>
      <c r="P31" s="309">
        <f t="shared" si="50"/>
        <v>0</v>
      </c>
      <c r="Q31" s="395"/>
      <c r="R31" s="395"/>
      <c r="S31" s="395"/>
      <c r="T31" s="395"/>
      <c r="U31" s="395"/>
      <c r="V31" s="395"/>
      <c r="W31" s="239">
        <f t="shared" si="44"/>
        <v>0</v>
      </c>
      <c r="X31" s="239">
        <f t="shared" si="45"/>
        <v>0</v>
      </c>
      <c r="Y31" s="239">
        <f t="shared" si="46"/>
        <v>0</v>
      </c>
      <c r="Z31" s="239">
        <f t="shared" si="47"/>
        <v>0</v>
      </c>
      <c r="AA31" s="395"/>
    </row>
    <row r="32" spans="1:27" s="304" customFormat="1" x14ac:dyDescent="0.25">
      <c r="A32" s="478" t="s">
        <v>51</v>
      </c>
      <c r="B32" s="401" t="s">
        <v>52</v>
      </c>
      <c r="C32" s="202">
        <f t="shared" si="42"/>
        <v>0</v>
      </c>
      <c r="D32" s="20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395"/>
      <c r="R32" s="395"/>
      <c r="S32" s="395"/>
      <c r="T32" s="395"/>
      <c r="U32" s="395"/>
      <c r="V32" s="395"/>
      <c r="W32" s="202">
        <f t="shared" si="44"/>
        <v>0</v>
      </c>
      <c r="X32" s="202">
        <f t="shared" si="45"/>
        <v>0</v>
      </c>
      <c r="Y32" s="202">
        <f t="shared" si="46"/>
        <v>0</v>
      </c>
      <c r="Z32" s="202">
        <f t="shared" si="47"/>
        <v>0</v>
      </c>
      <c r="AA32" s="395"/>
    </row>
    <row r="33" spans="1:27" s="304" customFormat="1" x14ac:dyDescent="0.25">
      <c r="A33" s="479"/>
      <c r="B33" s="402" t="s">
        <v>53</v>
      </c>
      <c r="C33" s="201">
        <f t="shared" ref="C33:P33" si="51">IF(C32=0,,(C329+C330)/C32)</f>
        <v>0</v>
      </c>
      <c r="D33" s="201"/>
      <c r="E33" s="309">
        <f t="shared" si="51"/>
        <v>0</v>
      </c>
      <c r="F33" s="309">
        <f t="shared" si="51"/>
        <v>0</v>
      </c>
      <c r="G33" s="309">
        <f t="shared" si="51"/>
        <v>0</v>
      </c>
      <c r="H33" s="309">
        <f t="shared" si="51"/>
        <v>0</v>
      </c>
      <c r="I33" s="309">
        <f t="shared" si="51"/>
        <v>0</v>
      </c>
      <c r="J33" s="309">
        <f t="shared" si="51"/>
        <v>0</v>
      </c>
      <c r="K33" s="309">
        <f t="shared" si="51"/>
        <v>0</v>
      </c>
      <c r="L33" s="309">
        <f t="shared" si="51"/>
        <v>0</v>
      </c>
      <c r="M33" s="309">
        <f t="shared" si="51"/>
        <v>0</v>
      </c>
      <c r="N33" s="309">
        <f t="shared" si="51"/>
        <v>0</v>
      </c>
      <c r="O33" s="309">
        <f t="shared" si="51"/>
        <v>0</v>
      </c>
      <c r="P33" s="309">
        <f t="shared" si="51"/>
        <v>0</v>
      </c>
      <c r="Q33" s="395"/>
      <c r="R33" s="395"/>
      <c r="S33" s="395"/>
      <c r="T33" s="395"/>
      <c r="U33" s="395"/>
      <c r="V33" s="395"/>
      <c r="W33" s="201">
        <f t="shared" ref="W33:Z33" si="52">IF(W32=0,,(W329+W330)/W32)</f>
        <v>0</v>
      </c>
      <c r="X33" s="201">
        <f t="shared" si="52"/>
        <v>0</v>
      </c>
      <c r="Y33" s="201">
        <f t="shared" si="52"/>
        <v>0</v>
      </c>
      <c r="Z33" s="201">
        <f t="shared" si="52"/>
        <v>0</v>
      </c>
      <c r="AA33" s="395"/>
    </row>
    <row r="34" spans="1:27" s="304" customFormat="1" x14ac:dyDescent="0.25">
      <c r="A34" s="480"/>
      <c r="B34" s="402" t="s">
        <v>54</v>
      </c>
      <c r="C34" s="201">
        <f t="shared" ref="C34:P34" si="53">IF(C32=0,,C8/C32)</f>
        <v>0</v>
      </c>
      <c r="D34" s="201"/>
      <c r="E34" s="309">
        <f t="shared" si="53"/>
        <v>0</v>
      </c>
      <c r="F34" s="309">
        <f t="shared" si="53"/>
        <v>0</v>
      </c>
      <c r="G34" s="309">
        <f t="shared" si="53"/>
        <v>0</v>
      </c>
      <c r="H34" s="309">
        <f t="shared" si="53"/>
        <v>0</v>
      </c>
      <c r="I34" s="309">
        <f t="shared" si="53"/>
        <v>0</v>
      </c>
      <c r="J34" s="309">
        <f t="shared" si="53"/>
        <v>0</v>
      </c>
      <c r="K34" s="309">
        <f t="shared" si="53"/>
        <v>0</v>
      </c>
      <c r="L34" s="309">
        <f t="shared" si="53"/>
        <v>0</v>
      </c>
      <c r="M34" s="309">
        <f t="shared" si="53"/>
        <v>0</v>
      </c>
      <c r="N34" s="309">
        <f t="shared" si="53"/>
        <v>0</v>
      </c>
      <c r="O34" s="309">
        <f t="shared" si="53"/>
        <v>0</v>
      </c>
      <c r="P34" s="309">
        <f t="shared" si="53"/>
        <v>0</v>
      </c>
      <c r="Q34" s="395"/>
      <c r="R34" s="395"/>
      <c r="S34" s="395"/>
      <c r="T34" s="395"/>
      <c r="U34" s="395"/>
      <c r="V34" s="395"/>
      <c r="W34" s="412">
        <f t="shared" ref="W34:Z34" si="54">IF(W32=0,,W8/W32)</f>
        <v>0</v>
      </c>
      <c r="X34" s="412">
        <f t="shared" si="54"/>
        <v>0</v>
      </c>
      <c r="Y34" s="412">
        <f t="shared" si="54"/>
        <v>0</v>
      </c>
      <c r="Z34" s="412">
        <f t="shared" si="54"/>
        <v>0</v>
      </c>
      <c r="AA34" s="395"/>
    </row>
    <row r="35" spans="1:27" s="394" customFormat="1" x14ac:dyDescent="0.25">
      <c r="A35" s="480"/>
      <c r="B35" s="403" t="s">
        <v>55</v>
      </c>
      <c r="C35" s="332">
        <f t="shared" ref="C35:P35" si="55">IF(C32=0,,C2/C32)</f>
        <v>0</v>
      </c>
      <c r="D35" s="332"/>
      <c r="E35" s="333">
        <f t="shared" si="55"/>
        <v>0</v>
      </c>
      <c r="F35" s="333">
        <f t="shared" si="55"/>
        <v>0</v>
      </c>
      <c r="G35" s="333">
        <f t="shared" si="55"/>
        <v>0</v>
      </c>
      <c r="H35" s="333">
        <f t="shared" si="55"/>
        <v>0</v>
      </c>
      <c r="I35" s="333">
        <f t="shared" si="55"/>
        <v>0</v>
      </c>
      <c r="J35" s="333">
        <f t="shared" si="55"/>
        <v>0</v>
      </c>
      <c r="K35" s="333">
        <f t="shared" si="55"/>
        <v>0</v>
      </c>
      <c r="L35" s="333">
        <f t="shared" si="55"/>
        <v>0</v>
      </c>
      <c r="M35" s="333">
        <f t="shared" si="55"/>
        <v>0</v>
      </c>
      <c r="N35" s="333">
        <f t="shared" si="55"/>
        <v>0</v>
      </c>
      <c r="O35" s="333">
        <f t="shared" si="55"/>
        <v>0</v>
      </c>
      <c r="P35" s="333">
        <f t="shared" si="55"/>
        <v>0</v>
      </c>
      <c r="Q35" s="413"/>
      <c r="R35" s="413"/>
      <c r="S35" s="413"/>
      <c r="T35" s="413"/>
      <c r="U35" s="413"/>
      <c r="V35" s="413"/>
      <c r="W35" s="414">
        <f t="shared" ref="W35:Z35" si="56">IF(W32=0,,W2/W32)</f>
        <v>0</v>
      </c>
      <c r="X35" s="414">
        <f t="shared" si="56"/>
        <v>0</v>
      </c>
      <c r="Y35" s="414">
        <f t="shared" si="56"/>
        <v>0</v>
      </c>
      <c r="Z35" s="414">
        <f t="shared" si="56"/>
        <v>0</v>
      </c>
      <c r="AA35" s="413"/>
    </row>
    <row r="36" spans="1:27" s="304" customFormat="1" x14ac:dyDescent="0.25">
      <c r="A36" s="480"/>
      <c r="B36" s="401" t="s">
        <v>56</v>
      </c>
      <c r="C36" s="202">
        <f>SUM(E36:P36)</f>
        <v>0</v>
      </c>
      <c r="D36" s="224">
        <f>IF(C32=0,,C36/$C$32)</f>
        <v>0</v>
      </c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395"/>
      <c r="R36" s="395"/>
      <c r="S36" s="395"/>
      <c r="T36" s="395"/>
      <c r="U36" s="395"/>
      <c r="V36" s="395"/>
      <c r="W36" s="202">
        <f t="shared" ref="W36:W39" si="57">SUM(E36:G36)</f>
        <v>0</v>
      </c>
      <c r="X36" s="202">
        <f t="shared" ref="X36:X39" si="58">SUM(H36:J36)</f>
        <v>0</v>
      </c>
      <c r="Y36" s="202">
        <f t="shared" ref="Y36:Y39" si="59">SUM(K36:M36)</f>
        <v>0</v>
      </c>
      <c r="Z36" s="202">
        <f t="shared" ref="Z36:Z39" si="60">SUM(N36:P36)</f>
        <v>0</v>
      </c>
      <c r="AA36" s="395"/>
    </row>
    <row r="37" spans="1:27" s="394" customFormat="1" x14ac:dyDescent="0.25">
      <c r="A37" s="480"/>
      <c r="B37" s="403" t="s">
        <v>55</v>
      </c>
      <c r="C37" s="332">
        <f t="shared" ref="C37:P37" si="61">IF(C36=0,,C2/C36)</f>
        <v>0</v>
      </c>
      <c r="D37" s="332"/>
      <c r="E37" s="333">
        <f t="shared" si="61"/>
        <v>0</v>
      </c>
      <c r="F37" s="333">
        <f t="shared" si="61"/>
        <v>0</v>
      </c>
      <c r="G37" s="333">
        <f t="shared" si="61"/>
        <v>0</v>
      </c>
      <c r="H37" s="333">
        <f t="shared" si="61"/>
        <v>0</v>
      </c>
      <c r="I37" s="333">
        <f t="shared" si="61"/>
        <v>0</v>
      </c>
      <c r="J37" s="333">
        <f t="shared" si="61"/>
        <v>0</v>
      </c>
      <c r="K37" s="333">
        <f t="shared" si="61"/>
        <v>0</v>
      </c>
      <c r="L37" s="333">
        <f t="shared" si="61"/>
        <v>0</v>
      </c>
      <c r="M37" s="333">
        <f t="shared" si="61"/>
        <v>0</v>
      </c>
      <c r="N37" s="333">
        <f t="shared" si="61"/>
        <v>0</v>
      </c>
      <c r="O37" s="333">
        <f t="shared" si="61"/>
        <v>0</v>
      </c>
      <c r="P37" s="333">
        <f t="shared" si="61"/>
        <v>0</v>
      </c>
      <c r="Q37" s="413"/>
      <c r="R37" s="413"/>
      <c r="S37" s="413"/>
      <c r="T37" s="413"/>
      <c r="U37" s="413"/>
      <c r="V37" s="413"/>
      <c r="W37" s="414">
        <f t="shared" ref="W37:Z37" si="62">IF(W36=0,,W2/W36)</f>
        <v>0</v>
      </c>
      <c r="X37" s="414">
        <f t="shared" si="62"/>
        <v>0</v>
      </c>
      <c r="Y37" s="414">
        <f t="shared" si="62"/>
        <v>0</v>
      </c>
      <c r="Z37" s="414">
        <f t="shared" si="62"/>
        <v>0</v>
      </c>
      <c r="AA37" s="413"/>
    </row>
    <row r="38" spans="1:27" ht="15" customHeight="1" x14ac:dyDescent="0.25">
      <c r="A38" s="481" t="s">
        <v>57</v>
      </c>
      <c r="B38" s="404" t="s">
        <v>58</v>
      </c>
      <c r="C38" s="336">
        <f ca="1">INDIRECT(ADDRESS(ROW(),$T$1+4))</f>
        <v>0</v>
      </c>
      <c r="D38" s="239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195"/>
      <c r="R38" s="195"/>
      <c r="S38" s="195"/>
      <c r="T38" s="195"/>
      <c r="U38" s="195"/>
      <c r="V38" s="195"/>
      <c r="W38" s="239">
        <f t="shared" si="57"/>
        <v>0</v>
      </c>
      <c r="X38" s="239">
        <f t="shared" si="58"/>
        <v>0</v>
      </c>
      <c r="Y38" s="239">
        <f t="shared" si="59"/>
        <v>0</v>
      </c>
      <c r="Z38" s="239">
        <f t="shared" si="60"/>
        <v>0</v>
      </c>
      <c r="AA38" s="195"/>
    </row>
    <row r="39" spans="1:27" x14ac:dyDescent="0.25">
      <c r="A39" s="482"/>
      <c r="B39" s="404" t="s">
        <v>59</v>
      </c>
      <c r="C39" s="336">
        <f ca="1">INDIRECT(ADDRESS(ROW(),$T$1+4))</f>
        <v>0</v>
      </c>
      <c r="D39" s="239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195"/>
      <c r="R39" s="195"/>
      <c r="S39" s="195"/>
      <c r="T39" s="195"/>
      <c r="U39" s="195"/>
      <c r="V39" s="195"/>
      <c r="W39" s="239">
        <f t="shared" si="57"/>
        <v>0</v>
      </c>
      <c r="X39" s="239">
        <f t="shared" si="58"/>
        <v>0</v>
      </c>
      <c r="Y39" s="239">
        <f t="shared" si="59"/>
        <v>0</v>
      </c>
      <c r="Z39" s="239">
        <f t="shared" si="60"/>
        <v>0</v>
      </c>
      <c r="AA39" s="195"/>
    </row>
    <row r="40" spans="1:27" x14ac:dyDescent="0.25">
      <c r="A40" s="482"/>
      <c r="B40" s="404" t="s">
        <v>60</v>
      </c>
      <c r="C40" s="338">
        <f>IF(SUM(E39:P39)=0,,SUM(E48:P48)/SUM(E39:P39))</f>
        <v>0</v>
      </c>
      <c r="D40" s="214"/>
      <c r="E40" s="309">
        <f t="shared" ref="E40:P40" si="63">IF(E39=0,,E48/E39)</f>
        <v>0</v>
      </c>
      <c r="F40" s="309">
        <f t="shared" si="63"/>
        <v>0</v>
      </c>
      <c r="G40" s="309">
        <f t="shared" si="63"/>
        <v>0</v>
      </c>
      <c r="H40" s="309">
        <f t="shared" si="63"/>
        <v>0</v>
      </c>
      <c r="I40" s="309">
        <f t="shared" si="63"/>
        <v>0</v>
      </c>
      <c r="J40" s="309">
        <f t="shared" si="63"/>
        <v>0</v>
      </c>
      <c r="K40" s="309">
        <f t="shared" si="63"/>
        <v>0</v>
      </c>
      <c r="L40" s="309">
        <f t="shared" si="63"/>
        <v>0</v>
      </c>
      <c r="M40" s="309">
        <f t="shared" si="63"/>
        <v>0</v>
      </c>
      <c r="N40" s="309">
        <f t="shared" si="63"/>
        <v>0</v>
      </c>
      <c r="O40" s="309">
        <f t="shared" si="63"/>
        <v>0</v>
      </c>
      <c r="P40" s="309">
        <f t="shared" si="63"/>
        <v>0</v>
      </c>
      <c r="Q40" s="195"/>
      <c r="R40" s="195"/>
      <c r="S40" s="195"/>
      <c r="T40" s="195"/>
      <c r="U40" s="195"/>
      <c r="V40" s="195"/>
      <c r="W40" s="415">
        <f t="shared" ref="W40:Z40" si="64">IF(W39=0,,W48/W39)</f>
        <v>0</v>
      </c>
      <c r="X40" s="415">
        <f t="shared" si="64"/>
        <v>0</v>
      </c>
      <c r="Y40" s="415">
        <f t="shared" si="64"/>
        <v>0</v>
      </c>
      <c r="Z40" s="415">
        <f t="shared" si="64"/>
        <v>0</v>
      </c>
      <c r="AA40" s="195"/>
    </row>
    <row r="41" spans="1:27" x14ac:dyDescent="0.25">
      <c r="A41" s="482"/>
      <c r="B41" s="404" t="s">
        <v>61</v>
      </c>
      <c r="C41" s="336">
        <f ca="1">INDIRECT(ADDRESS(ROW(),$T$1+4))</f>
        <v>0</v>
      </c>
      <c r="D41" s="345">
        <f>IF(C32=0,,C41/$C$32)</f>
        <v>0</v>
      </c>
      <c r="E41" s="282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Q41" s="195"/>
      <c r="R41" s="195"/>
      <c r="S41" s="195"/>
      <c r="T41" s="195"/>
      <c r="U41" s="195"/>
      <c r="V41" s="195"/>
      <c r="W41" s="239">
        <f t="shared" ref="W41:W46" si="65">SUM(E41:G41)</f>
        <v>0</v>
      </c>
      <c r="X41" s="239">
        <f t="shared" ref="X41:X46" si="66">SUM(H41:J41)</f>
        <v>0</v>
      </c>
      <c r="Y41" s="239">
        <f t="shared" ref="Y41:Y46" si="67">SUM(K41:M41)</f>
        <v>0</v>
      </c>
      <c r="Z41" s="239">
        <f t="shared" ref="Z41:Z46" si="68">SUM(N41:P41)</f>
        <v>0</v>
      </c>
      <c r="AA41" s="195"/>
    </row>
    <row r="42" spans="1:27" x14ac:dyDescent="0.25">
      <c r="A42" s="482"/>
      <c r="B42" s="405" t="s">
        <v>62</v>
      </c>
      <c r="C42" s="340">
        <f>IF(SUM(E41:P41)=0,,SUM(E48:P48)/SUM(E41:P41))</f>
        <v>0</v>
      </c>
      <c r="D42" s="262"/>
      <c r="E42" s="333">
        <f t="shared" ref="E42:P42" si="69">IF(E41=0,,E48/E41)</f>
        <v>0</v>
      </c>
      <c r="F42" s="333">
        <f t="shared" si="69"/>
        <v>0</v>
      </c>
      <c r="G42" s="333">
        <f t="shared" si="69"/>
        <v>0</v>
      </c>
      <c r="H42" s="333">
        <f t="shared" si="69"/>
        <v>0</v>
      </c>
      <c r="I42" s="333">
        <f t="shared" si="69"/>
        <v>0</v>
      </c>
      <c r="J42" s="333">
        <f t="shared" si="69"/>
        <v>0</v>
      </c>
      <c r="K42" s="333">
        <f t="shared" si="69"/>
        <v>0</v>
      </c>
      <c r="L42" s="333">
        <f t="shared" si="69"/>
        <v>0</v>
      </c>
      <c r="M42" s="333">
        <f t="shared" si="69"/>
        <v>0</v>
      </c>
      <c r="N42" s="333">
        <f t="shared" si="69"/>
        <v>0</v>
      </c>
      <c r="O42" s="333">
        <f t="shared" si="69"/>
        <v>0</v>
      </c>
      <c r="P42" s="333">
        <f t="shared" si="69"/>
        <v>0</v>
      </c>
      <c r="Q42" s="302"/>
      <c r="R42" s="302"/>
      <c r="S42" s="302"/>
      <c r="T42" s="302"/>
      <c r="U42" s="302"/>
      <c r="V42" s="302"/>
      <c r="W42" s="416">
        <f t="shared" ref="W42:Z42" si="70">IF(W41=0,,W48/W41)</f>
        <v>0</v>
      </c>
      <c r="X42" s="416">
        <f t="shared" si="70"/>
        <v>0</v>
      </c>
      <c r="Y42" s="416">
        <f t="shared" si="70"/>
        <v>0</v>
      </c>
      <c r="Z42" s="416">
        <f t="shared" si="70"/>
        <v>0</v>
      </c>
      <c r="AA42" s="302"/>
    </row>
    <row r="43" spans="1:27" x14ac:dyDescent="0.25">
      <c r="A43" s="482"/>
      <c r="B43" s="404" t="s">
        <v>63</v>
      </c>
      <c r="C43" s="336">
        <f ca="1">INDIRECT(ADDRESS(ROW(),$T$1+4))</f>
        <v>0</v>
      </c>
      <c r="D43" s="345">
        <f>IF(C32=0,,C43/$C$32)</f>
        <v>0</v>
      </c>
      <c r="E43" s="282"/>
      <c r="F43" s="282"/>
      <c r="G43" s="282"/>
      <c r="H43" s="282"/>
      <c r="I43" s="282"/>
      <c r="J43" s="282"/>
      <c r="K43" s="282"/>
      <c r="L43" s="282"/>
      <c r="M43" s="282"/>
      <c r="N43" s="282"/>
      <c r="O43" s="282"/>
      <c r="P43" s="282"/>
      <c r="Q43" s="195"/>
      <c r="R43" s="195"/>
      <c r="S43" s="195"/>
      <c r="T43" s="195"/>
      <c r="U43" s="195"/>
      <c r="V43" s="195"/>
      <c r="W43" s="239">
        <f t="shared" si="65"/>
        <v>0</v>
      </c>
      <c r="X43" s="239">
        <f t="shared" si="66"/>
        <v>0</v>
      </c>
      <c r="Y43" s="239">
        <f t="shared" si="67"/>
        <v>0</v>
      </c>
      <c r="Z43" s="239">
        <f t="shared" si="68"/>
        <v>0</v>
      </c>
      <c r="AA43" s="195"/>
    </row>
    <row r="44" spans="1:27" x14ac:dyDescent="0.25">
      <c r="A44" s="482"/>
      <c r="B44" s="405" t="s">
        <v>64</v>
      </c>
      <c r="C44" s="340">
        <f>IF(SUM(E43:P43)=0,,SUM(E48:P48)/SUM(E43:P43))</f>
        <v>0</v>
      </c>
      <c r="D44" s="262"/>
      <c r="E44" s="333">
        <f t="shared" ref="E44:P44" si="71">IF(E43=0,,E48/E43)</f>
        <v>0</v>
      </c>
      <c r="F44" s="333">
        <f t="shared" si="71"/>
        <v>0</v>
      </c>
      <c r="G44" s="333">
        <f t="shared" si="71"/>
        <v>0</v>
      </c>
      <c r="H44" s="333">
        <f t="shared" si="71"/>
        <v>0</v>
      </c>
      <c r="I44" s="333">
        <f t="shared" si="71"/>
        <v>0</v>
      </c>
      <c r="J44" s="333">
        <f t="shared" si="71"/>
        <v>0</v>
      </c>
      <c r="K44" s="333">
        <f t="shared" si="71"/>
        <v>0</v>
      </c>
      <c r="L44" s="333">
        <f t="shared" si="71"/>
        <v>0</v>
      </c>
      <c r="M44" s="333">
        <f t="shared" si="71"/>
        <v>0</v>
      </c>
      <c r="N44" s="333">
        <f t="shared" si="71"/>
        <v>0</v>
      </c>
      <c r="O44" s="333">
        <f t="shared" si="71"/>
        <v>0</v>
      </c>
      <c r="P44" s="333">
        <f t="shared" si="71"/>
        <v>0</v>
      </c>
      <c r="Q44" s="302"/>
      <c r="R44" s="302"/>
      <c r="S44" s="302"/>
      <c r="T44" s="302"/>
      <c r="U44" s="302"/>
      <c r="V44" s="302"/>
      <c r="W44" s="416">
        <f t="shared" ref="W44:Z44" si="72">IF(W43=0,,W48/W43)</f>
        <v>0</v>
      </c>
      <c r="X44" s="416">
        <f t="shared" si="72"/>
        <v>0</v>
      </c>
      <c r="Y44" s="416">
        <f t="shared" si="72"/>
        <v>0</v>
      </c>
      <c r="Z44" s="416">
        <f t="shared" si="72"/>
        <v>0</v>
      </c>
      <c r="AA44" s="302"/>
    </row>
    <row r="45" spans="1:27" x14ac:dyDescent="0.25">
      <c r="A45" s="482"/>
      <c r="B45" s="404" t="s">
        <v>65</v>
      </c>
      <c r="C45" s="336">
        <f ca="1">INDIRECT(ADDRESS(ROW(),$T$1+4))</f>
        <v>0</v>
      </c>
      <c r="D45" s="239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82"/>
      <c r="Q45" s="195"/>
      <c r="R45" s="195"/>
      <c r="S45" s="195"/>
      <c r="T45" s="195"/>
      <c r="U45" s="195"/>
      <c r="V45" s="195"/>
      <c r="W45" s="239">
        <f t="shared" si="65"/>
        <v>0</v>
      </c>
      <c r="X45" s="239">
        <f t="shared" si="66"/>
        <v>0</v>
      </c>
      <c r="Y45" s="239">
        <f t="shared" si="67"/>
        <v>0</v>
      </c>
      <c r="Z45" s="239">
        <f t="shared" si="68"/>
        <v>0</v>
      </c>
      <c r="AA45" s="195"/>
    </row>
    <row r="46" spans="1:27" x14ac:dyDescent="0.25">
      <c r="A46" s="482"/>
      <c r="B46" s="404" t="s">
        <v>66</v>
      </c>
      <c r="C46" s="336">
        <f ca="1">INDIRECT(ADDRESS(ROW(),$T$1+4))</f>
        <v>0</v>
      </c>
      <c r="D46" s="239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195"/>
      <c r="R46" s="195"/>
      <c r="S46" s="195"/>
      <c r="T46" s="195"/>
      <c r="U46" s="195"/>
      <c r="V46" s="195"/>
      <c r="W46" s="239">
        <f t="shared" si="65"/>
        <v>0</v>
      </c>
      <c r="X46" s="239">
        <f t="shared" si="66"/>
        <v>0</v>
      </c>
      <c r="Y46" s="239">
        <f t="shared" si="67"/>
        <v>0</v>
      </c>
      <c r="Z46" s="239">
        <f t="shared" si="68"/>
        <v>0</v>
      </c>
      <c r="AA46" s="195"/>
    </row>
    <row r="47" spans="1:27" x14ac:dyDescent="0.25">
      <c r="A47" s="482"/>
      <c r="B47" s="404" t="s">
        <v>67</v>
      </c>
      <c r="C47" s="336">
        <f>IF(SUM(E45:P45)=0,,C8/SUM(E45:P45))</f>
        <v>0</v>
      </c>
      <c r="D47" s="239"/>
      <c r="E47" s="341">
        <f t="shared" ref="E47:P47" si="73">IF(E45=0,,E8/E45)</f>
        <v>0</v>
      </c>
      <c r="F47" s="341">
        <f t="shared" si="73"/>
        <v>0</v>
      </c>
      <c r="G47" s="341">
        <f t="shared" si="73"/>
        <v>0</v>
      </c>
      <c r="H47" s="341">
        <f t="shared" si="73"/>
        <v>0</v>
      </c>
      <c r="I47" s="341">
        <f t="shared" si="73"/>
        <v>0</v>
      </c>
      <c r="J47" s="341">
        <f t="shared" si="73"/>
        <v>0</v>
      </c>
      <c r="K47" s="341">
        <f t="shared" si="73"/>
        <v>0</v>
      </c>
      <c r="L47" s="341">
        <f t="shared" si="73"/>
        <v>0</v>
      </c>
      <c r="M47" s="341">
        <f t="shared" si="73"/>
        <v>0</v>
      </c>
      <c r="N47" s="341">
        <f t="shared" si="73"/>
        <v>0</v>
      </c>
      <c r="O47" s="341">
        <f t="shared" si="73"/>
        <v>0</v>
      </c>
      <c r="P47" s="341">
        <f t="shared" si="73"/>
        <v>0</v>
      </c>
      <c r="Q47" s="195"/>
      <c r="R47" s="195"/>
      <c r="S47" s="195"/>
      <c r="T47" s="195"/>
      <c r="U47" s="195"/>
      <c r="V47" s="195"/>
      <c r="W47" s="417">
        <f t="shared" ref="W47:Z47" si="74">IF(W45=0,,W8/W45)</f>
        <v>0</v>
      </c>
      <c r="X47" s="417">
        <f t="shared" si="74"/>
        <v>0</v>
      </c>
      <c r="Y47" s="417">
        <f t="shared" si="74"/>
        <v>0</v>
      </c>
      <c r="Z47" s="417">
        <f t="shared" si="74"/>
        <v>0</v>
      </c>
      <c r="AA47" s="195"/>
    </row>
    <row r="48" spans="1:27" x14ac:dyDescent="0.25">
      <c r="A48" s="482"/>
      <c r="B48" s="404" t="s">
        <v>68</v>
      </c>
      <c r="C48" s="336">
        <f ca="1">INDIRECT(ADDRESS(ROW(),$T$1+4))</f>
        <v>0</v>
      </c>
      <c r="D48" s="239"/>
      <c r="E48" s="309">
        <f t="shared" ref="E48:P48" si="75">E49+E50</f>
        <v>0</v>
      </c>
      <c r="F48" s="309">
        <f t="shared" si="75"/>
        <v>0</v>
      </c>
      <c r="G48" s="309">
        <f t="shared" si="75"/>
        <v>0</v>
      </c>
      <c r="H48" s="309">
        <f t="shared" si="75"/>
        <v>0</v>
      </c>
      <c r="I48" s="309">
        <f t="shared" si="75"/>
        <v>0</v>
      </c>
      <c r="J48" s="309">
        <f t="shared" si="75"/>
        <v>0</v>
      </c>
      <c r="K48" s="309">
        <f t="shared" si="75"/>
        <v>0</v>
      </c>
      <c r="L48" s="309">
        <f t="shared" si="75"/>
        <v>0</v>
      </c>
      <c r="M48" s="309">
        <f t="shared" si="75"/>
        <v>0</v>
      </c>
      <c r="N48" s="309">
        <f t="shared" si="75"/>
        <v>0</v>
      </c>
      <c r="O48" s="309">
        <f t="shared" si="75"/>
        <v>0</v>
      </c>
      <c r="P48" s="309">
        <f t="shared" si="75"/>
        <v>0</v>
      </c>
      <c r="Q48" s="195"/>
      <c r="R48" s="195"/>
      <c r="S48" s="195"/>
      <c r="T48" s="195"/>
      <c r="U48" s="195"/>
      <c r="V48" s="195"/>
      <c r="W48" s="415">
        <f t="shared" ref="W48:Z48" si="76">W49+W50</f>
        <v>0</v>
      </c>
      <c r="X48" s="415">
        <f t="shared" si="76"/>
        <v>0</v>
      </c>
      <c r="Y48" s="415">
        <f t="shared" si="76"/>
        <v>0</v>
      </c>
      <c r="Z48" s="415">
        <f t="shared" si="76"/>
        <v>0</v>
      </c>
      <c r="AA48" s="195"/>
    </row>
    <row r="49" spans="1:27" x14ac:dyDescent="0.25">
      <c r="A49" s="482"/>
      <c r="B49" s="405" t="s">
        <v>69</v>
      </c>
      <c r="C49" s="336">
        <f ca="1">INDIRECT(ADDRESS(ROW(),$T$1+4))</f>
        <v>0</v>
      </c>
      <c r="D49" s="345">
        <f ca="1">IF(C48=0,,C49/C48)</f>
        <v>0</v>
      </c>
      <c r="E49" s="282"/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195"/>
      <c r="R49" s="195"/>
      <c r="S49" s="195"/>
      <c r="T49" s="195"/>
      <c r="U49" s="195"/>
      <c r="V49" s="195"/>
      <c r="W49" s="239">
        <f t="shared" ref="W49:W55" si="77">SUM(E49:G49)</f>
        <v>0</v>
      </c>
      <c r="X49" s="239">
        <f t="shared" ref="X49:X55" si="78">SUM(H49:J49)</f>
        <v>0</v>
      </c>
      <c r="Y49" s="239">
        <f t="shared" ref="Y49:Y55" si="79">SUM(K49:M49)</f>
        <v>0</v>
      </c>
      <c r="Z49" s="239">
        <f t="shared" ref="Z49:Z55" si="80">SUM(N49:P49)</f>
        <v>0</v>
      </c>
      <c r="AA49" s="195"/>
    </row>
    <row r="50" spans="1:27" x14ac:dyDescent="0.25">
      <c r="A50" s="482"/>
      <c r="B50" s="405" t="s">
        <v>70</v>
      </c>
      <c r="C50" s="336">
        <f ca="1">INDIRECT(ADDRESS(ROW(),$T$1+4))</f>
        <v>0</v>
      </c>
      <c r="D50" s="345">
        <f ca="1">IF(C48=0,,C50/C48)</f>
        <v>0</v>
      </c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Q50" s="195"/>
      <c r="R50" s="195"/>
      <c r="S50" s="195"/>
      <c r="T50" s="195"/>
      <c r="U50" s="195"/>
      <c r="V50" s="195"/>
      <c r="W50" s="239">
        <f t="shared" si="77"/>
        <v>0</v>
      </c>
      <c r="X50" s="239">
        <f t="shared" si="78"/>
        <v>0</v>
      </c>
      <c r="Y50" s="239">
        <f t="shared" si="79"/>
        <v>0</v>
      </c>
      <c r="Z50" s="239">
        <f t="shared" si="80"/>
        <v>0</v>
      </c>
      <c r="AA50" s="195"/>
    </row>
    <row r="51" spans="1:27" x14ac:dyDescent="0.25">
      <c r="A51" s="482"/>
      <c r="B51" s="406" t="s">
        <v>71</v>
      </c>
      <c r="C51" s="344">
        <f>IF(SUM(E46:P46)=0,,SUM(E49:P49)/SUM(E46:P46))</f>
        <v>0</v>
      </c>
      <c r="D51" s="264"/>
      <c r="E51" s="310">
        <f t="shared" ref="E51:P51" si="81">IF(E46=0,,E49/E46)</f>
        <v>0</v>
      </c>
      <c r="F51" s="310">
        <f t="shared" si="81"/>
        <v>0</v>
      </c>
      <c r="G51" s="310">
        <f t="shared" si="81"/>
        <v>0</v>
      </c>
      <c r="H51" s="310">
        <f t="shared" si="81"/>
        <v>0</v>
      </c>
      <c r="I51" s="310">
        <f t="shared" si="81"/>
        <v>0</v>
      </c>
      <c r="J51" s="310">
        <f t="shared" si="81"/>
        <v>0</v>
      </c>
      <c r="K51" s="310">
        <f t="shared" si="81"/>
        <v>0</v>
      </c>
      <c r="L51" s="310">
        <f t="shared" si="81"/>
        <v>0</v>
      </c>
      <c r="M51" s="310">
        <f t="shared" si="81"/>
        <v>0</v>
      </c>
      <c r="N51" s="310">
        <f t="shared" si="81"/>
        <v>0</v>
      </c>
      <c r="O51" s="310">
        <f t="shared" si="81"/>
        <v>0</v>
      </c>
      <c r="P51" s="310">
        <f t="shared" si="81"/>
        <v>0</v>
      </c>
      <c r="Q51" s="303"/>
      <c r="R51" s="303"/>
      <c r="S51" s="303"/>
      <c r="T51" s="303"/>
      <c r="U51" s="303"/>
      <c r="V51" s="303"/>
      <c r="W51" s="264">
        <f t="shared" ref="W51:Z51" si="82">IF(W46=0,,W49/W46)</f>
        <v>0</v>
      </c>
      <c r="X51" s="264">
        <f t="shared" si="82"/>
        <v>0</v>
      </c>
      <c r="Y51" s="264">
        <f t="shared" si="82"/>
        <v>0</v>
      </c>
      <c r="Z51" s="264">
        <f t="shared" si="82"/>
        <v>0</v>
      </c>
      <c r="AA51" s="303"/>
    </row>
    <row r="52" spans="1:27" ht="15" customHeight="1" x14ac:dyDescent="0.25">
      <c r="A52" s="483" t="s">
        <v>72</v>
      </c>
      <c r="B52" s="407" t="s">
        <v>73</v>
      </c>
      <c r="C52" s="239">
        <f t="shared" ref="C52:C56" si="83">SUM(E52:P52)</f>
        <v>0</v>
      </c>
      <c r="D52" s="239"/>
      <c r="E52" s="309">
        <f t="shared" ref="E52:P52" si="84">E112+E117+E122+E127+E132+E137+E142+E147+E152+E157+E162+E167+E172+E177+E182+E187+E192+E197+E202+E207+E212+E217+E222+E227+E232+E237+E242-E247-E252-E257</f>
        <v>0</v>
      </c>
      <c r="F52" s="309">
        <f t="shared" si="84"/>
        <v>0</v>
      </c>
      <c r="G52" s="309">
        <f t="shared" si="84"/>
        <v>0</v>
      </c>
      <c r="H52" s="309">
        <f t="shared" si="84"/>
        <v>0</v>
      </c>
      <c r="I52" s="309">
        <f t="shared" si="84"/>
        <v>0</v>
      </c>
      <c r="J52" s="309">
        <f t="shared" si="84"/>
        <v>0</v>
      </c>
      <c r="K52" s="309">
        <f t="shared" si="84"/>
        <v>0</v>
      </c>
      <c r="L52" s="309">
        <f t="shared" si="84"/>
        <v>0</v>
      </c>
      <c r="M52" s="309">
        <f t="shared" si="84"/>
        <v>0</v>
      </c>
      <c r="N52" s="309">
        <f t="shared" si="84"/>
        <v>0</v>
      </c>
      <c r="O52" s="309">
        <f t="shared" si="84"/>
        <v>0</v>
      </c>
      <c r="P52" s="309">
        <f t="shared" si="84"/>
        <v>0</v>
      </c>
      <c r="Q52" s="195"/>
      <c r="R52" s="195"/>
      <c r="S52" s="195"/>
      <c r="T52" s="195"/>
      <c r="U52" s="195"/>
      <c r="V52" s="195"/>
      <c r="W52" s="239">
        <f t="shared" si="77"/>
        <v>0</v>
      </c>
      <c r="X52" s="239">
        <f t="shared" si="78"/>
        <v>0</v>
      </c>
      <c r="Y52" s="239">
        <f t="shared" si="79"/>
        <v>0</v>
      </c>
      <c r="Z52" s="239">
        <f t="shared" si="80"/>
        <v>0</v>
      </c>
      <c r="AA52" s="195"/>
    </row>
    <row r="53" spans="1:27" x14ac:dyDescent="0.25">
      <c r="A53" s="484"/>
      <c r="B53" s="407" t="s">
        <v>74</v>
      </c>
      <c r="C53" s="239">
        <f t="shared" si="83"/>
        <v>0</v>
      </c>
      <c r="D53" s="239"/>
      <c r="E53" s="309">
        <f t="shared" ref="E53:P53" si="85">E113+E118+E123+E128+E133+E138+E143+E148+E153+E158+E163+E168+E173+E178+E183+E188+E193+E198+E203+E208+E213+E218+E223+E228+E233+E238+E243-E248-E253-E258</f>
        <v>0</v>
      </c>
      <c r="F53" s="309">
        <f t="shared" si="85"/>
        <v>0</v>
      </c>
      <c r="G53" s="309">
        <f t="shared" si="85"/>
        <v>0</v>
      </c>
      <c r="H53" s="309">
        <f t="shared" si="85"/>
        <v>0</v>
      </c>
      <c r="I53" s="309">
        <f t="shared" si="85"/>
        <v>0</v>
      </c>
      <c r="J53" s="309">
        <f t="shared" si="85"/>
        <v>0</v>
      </c>
      <c r="K53" s="309">
        <f t="shared" si="85"/>
        <v>0</v>
      </c>
      <c r="L53" s="309">
        <f t="shared" si="85"/>
        <v>0</v>
      </c>
      <c r="M53" s="309">
        <f t="shared" si="85"/>
        <v>0</v>
      </c>
      <c r="N53" s="309">
        <f t="shared" si="85"/>
        <v>0</v>
      </c>
      <c r="O53" s="309">
        <f t="shared" si="85"/>
        <v>0</v>
      </c>
      <c r="P53" s="309">
        <f t="shared" si="85"/>
        <v>0</v>
      </c>
      <c r="Q53" s="195"/>
      <c r="R53" s="195"/>
      <c r="S53" s="195"/>
      <c r="T53" s="195"/>
      <c r="U53" s="195"/>
      <c r="V53" s="195"/>
      <c r="W53" s="239">
        <f t="shared" si="77"/>
        <v>0</v>
      </c>
      <c r="X53" s="239">
        <f t="shared" si="78"/>
        <v>0</v>
      </c>
      <c r="Y53" s="239">
        <f t="shared" si="79"/>
        <v>0</v>
      </c>
      <c r="Z53" s="239">
        <f t="shared" si="80"/>
        <v>0</v>
      </c>
      <c r="AA53" s="195"/>
    </row>
    <row r="54" spans="1:27" x14ac:dyDescent="0.25">
      <c r="A54" s="484"/>
      <c r="B54" s="408" t="s">
        <v>75</v>
      </c>
      <c r="C54" s="239">
        <f t="shared" si="83"/>
        <v>0</v>
      </c>
      <c r="D54" s="345">
        <f>IF((C$54+C$55)=0,,C54/(C$54+C$55))</f>
        <v>0</v>
      </c>
      <c r="E54" s="309">
        <f t="shared" ref="E54:P54" si="86">E115+E120+E125+E130+E135+E140+E145+E150+E155+E160+E165+E170+E175+E180+E185+E190+E195+E200+E205+E210+E215+E220+E225+E230+E235+E240+E245-E250-E255-E260</f>
        <v>0</v>
      </c>
      <c r="F54" s="309">
        <f t="shared" si="86"/>
        <v>0</v>
      </c>
      <c r="G54" s="309">
        <f t="shared" si="86"/>
        <v>0</v>
      </c>
      <c r="H54" s="309">
        <f t="shared" si="86"/>
        <v>0</v>
      </c>
      <c r="I54" s="309">
        <f t="shared" si="86"/>
        <v>0</v>
      </c>
      <c r="J54" s="309">
        <f t="shared" si="86"/>
        <v>0</v>
      </c>
      <c r="K54" s="309">
        <f t="shared" si="86"/>
        <v>0</v>
      </c>
      <c r="L54" s="309">
        <f t="shared" si="86"/>
        <v>0</v>
      </c>
      <c r="M54" s="309">
        <f t="shared" si="86"/>
        <v>0</v>
      </c>
      <c r="N54" s="309">
        <f t="shared" si="86"/>
        <v>0</v>
      </c>
      <c r="O54" s="309">
        <f t="shared" si="86"/>
        <v>0</v>
      </c>
      <c r="P54" s="309">
        <f t="shared" si="86"/>
        <v>0</v>
      </c>
      <c r="Q54" s="195"/>
      <c r="R54" s="195"/>
      <c r="S54" s="195"/>
      <c r="T54" s="195"/>
      <c r="U54" s="195"/>
      <c r="V54" s="195"/>
      <c r="W54" s="239">
        <f t="shared" si="77"/>
        <v>0</v>
      </c>
      <c r="X54" s="239">
        <f t="shared" si="78"/>
        <v>0</v>
      </c>
      <c r="Y54" s="239">
        <f t="shared" si="79"/>
        <v>0</v>
      </c>
      <c r="Z54" s="239">
        <f t="shared" si="80"/>
        <v>0</v>
      </c>
      <c r="AA54" s="195"/>
    </row>
    <row r="55" spans="1:27" x14ac:dyDescent="0.25">
      <c r="A55" s="484"/>
      <c r="B55" s="409" t="s">
        <v>76</v>
      </c>
      <c r="C55" s="239">
        <f t="shared" si="83"/>
        <v>0</v>
      </c>
      <c r="D55" s="345">
        <f>IF((C$54+C$55)=0,,C55/(C$54+C$55))</f>
        <v>0</v>
      </c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195"/>
      <c r="R55" s="195"/>
      <c r="S55" s="195"/>
      <c r="T55" s="195"/>
      <c r="U55" s="195"/>
      <c r="V55" s="195"/>
      <c r="W55" s="239">
        <f t="shared" si="77"/>
        <v>0</v>
      </c>
      <c r="X55" s="239">
        <f t="shared" si="78"/>
        <v>0</v>
      </c>
      <c r="Y55" s="239">
        <f t="shared" si="79"/>
        <v>0</v>
      </c>
      <c r="Z55" s="239">
        <f t="shared" si="80"/>
        <v>0</v>
      </c>
      <c r="AA55" s="195"/>
    </row>
    <row r="56" spans="1:27" x14ac:dyDescent="0.25">
      <c r="A56" s="484"/>
      <c r="B56" s="407" t="s">
        <v>77</v>
      </c>
      <c r="C56" s="214">
        <f t="shared" si="83"/>
        <v>0</v>
      </c>
      <c r="D56" s="214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7"/>
      <c r="P56" s="327"/>
      <c r="Q56" s="195"/>
      <c r="R56" s="195"/>
      <c r="S56" s="195"/>
      <c r="T56" s="195"/>
      <c r="U56" s="195"/>
      <c r="V56" s="195"/>
      <c r="W56" s="214">
        <f t="shared" ref="W56:Z56" si="87">W53-W54-W55</f>
        <v>0</v>
      </c>
      <c r="X56" s="214">
        <f t="shared" si="87"/>
        <v>0</v>
      </c>
      <c r="Y56" s="214">
        <f t="shared" si="87"/>
        <v>0</v>
      </c>
      <c r="Z56" s="214">
        <f t="shared" si="87"/>
        <v>0</v>
      </c>
      <c r="AA56" s="195"/>
    </row>
    <row r="57" spans="1:27" x14ac:dyDescent="0.25">
      <c r="A57" s="484"/>
      <c r="B57" s="409" t="s">
        <v>78</v>
      </c>
      <c r="C57" s="214">
        <f t="shared" ref="C57:P57" si="88">IF(C52=0,,C53/C52)</f>
        <v>0</v>
      </c>
      <c r="D57" s="214"/>
      <c r="E57" s="309">
        <f t="shared" si="88"/>
        <v>0</v>
      </c>
      <c r="F57" s="309">
        <f t="shared" si="88"/>
        <v>0</v>
      </c>
      <c r="G57" s="309">
        <f t="shared" si="88"/>
        <v>0</v>
      </c>
      <c r="H57" s="309">
        <f t="shared" si="88"/>
        <v>0</v>
      </c>
      <c r="I57" s="309">
        <f t="shared" si="88"/>
        <v>0</v>
      </c>
      <c r="J57" s="309">
        <f t="shared" si="88"/>
        <v>0</v>
      </c>
      <c r="K57" s="309">
        <f t="shared" si="88"/>
        <v>0</v>
      </c>
      <c r="L57" s="309">
        <f t="shared" si="88"/>
        <v>0</v>
      </c>
      <c r="M57" s="309">
        <f t="shared" si="88"/>
        <v>0</v>
      </c>
      <c r="N57" s="309">
        <f t="shared" si="88"/>
        <v>0</v>
      </c>
      <c r="O57" s="309">
        <f t="shared" si="88"/>
        <v>0</v>
      </c>
      <c r="P57" s="309">
        <f t="shared" si="88"/>
        <v>0</v>
      </c>
      <c r="Q57" s="195"/>
      <c r="R57" s="195"/>
      <c r="S57" s="195"/>
      <c r="T57" s="195"/>
      <c r="U57" s="195"/>
      <c r="V57" s="195"/>
      <c r="W57" s="214">
        <f t="shared" ref="W57:Z57" si="89">IF(W52=0,,W53/W52)</f>
        <v>0</v>
      </c>
      <c r="X57" s="214">
        <f t="shared" si="89"/>
        <v>0</v>
      </c>
      <c r="Y57" s="214">
        <f t="shared" si="89"/>
        <v>0</v>
      </c>
      <c r="Z57" s="214">
        <f t="shared" si="89"/>
        <v>0</v>
      </c>
      <c r="AA57" s="195"/>
    </row>
    <row r="58" spans="1:27" x14ac:dyDescent="0.25">
      <c r="A58" s="485"/>
      <c r="B58" s="410" t="s">
        <v>79</v>
      </c>
      <c r="C58" s="264">
        <f t="shared" ref="C58:P58" si="90">IF((C53-C331)=0,,C56/(C53-C331))</f>
        <v>0</v>
      </c>
      <c r="D58" s="264"/>
      <c r="E58" s="310">
        <f t="shared" si="90"/>
        <v>0</v>
      </c>
      <c r="F58" s="310">
        <f t="shared" si="90"/>
        <v>0</v>
      </c>
      <c r="G58" s="310">
        <f t="shared" si="90"/>
        <v>0</v>
      </c>
      <c r="H58" s="310">
        <f t="shared" si="90"/>
        <v>0</v>
      </c>
      <c r="I58" s="310">
        <f t="shared" si="90"/>
        <v>0</v>
      </c>
      <c r="J58" s="310">
        <f t="shared" si="90"/>
        <v>0</v>
      </c>
      <c r="K58" s="310">
        <f t="shared" si="90"/>
        <v>0</v>
      </c>
      <c r="L58" s="310">
        <f t="shared" si="90"/>
        <v>0</v>
      </c>
      <c r="M58" s="310">
        <f t="shared" si="90"/>
        <v>0</v>
      </c>
      <c r="N58" s="310">
        <f t="shared" si="90"/>
        <v>0</v>
      </c>
      <c r="O58" s="310">
        <f t="shared" si="90"/>
        <v>0</v>
      </c>
      <c r="P58" s="310">
        <f t="shared" si="90"/>
        <v>0</v>
      </c>
      <c r="Q58" s="303"/>
      <c r="R58" s="303"/>
      <c r="S58" s="303"/>
      <c r="T58" s="303"/>
      <c r="U58" s="303"/>
      <c r="V58" s="303"/>
      <c r="W58" s="310">
        <f t="shared" ref="W58:Z58" si="91">IF((W53-W331)=0,,W56/(W53-W331))</f>
        <v>0</v>
      </c>
      <c r="X58" s="310">
        <f t="shared" si="91"/>
        <v>0</v>
      </c>
      <c r="Y58" s="310">
        <f t="shared" si="91"/>
        <v>0</v>
      </c>
      <c r="Z58" s="310">
        <f t="shared" si="91"/>
        <v>0</v>
      </c>
      <c r="AA58" s="303"/>
    </row>
    <row r="59" spans="1:27" ht="15" customHeight="1" x14ac:dyDescent="0.25">
      <c r="A59" s="486" t="s">
        <v>80</v>
      </c>
      <c r="B59" s="356" t="s">
        <v>73</v>
      </c>
      <c r="C59" s="202">
        <f t="shared" ref="C59:C63" si="92">SUM(E59:P59)</f>
        <v>0</v>
      </c>
      <c r="D59" s="224">
        <f>IF(C2=0,,C59/$C$2)</f>
        <v>0</v>
      </c>
      <c r="E59" s="309">
        <f t="shared" ref="E59:P59" si="93">E247+E252+E257</f>
        <v>0</v>
      </c>
      <c r="F59" s="309">
        <f t="shared" si="93"/>
        <v>0</v>
      </c>
      <c r="G59" s="309">
        <f t="shared" si="93"/>
        <v>0</v>
      </c>
      <c r="H59" s="309">
        <f t="shared" si="93"/>
        <v>0</v>
      </c>
      <c r="I59" s="309">
        <f t="shared" si="93"/>
        <v>0</v>
      </c>
      <c r="J59" s="309">
        <f t="shared" si="93"/>
        <v>0</v>
      </c>
      <c r="K59" s="309">
        <f t="shared" si="93"/>
        <v>0</v>
      </c>
      <c r="L59" s="309">
        <f t="shared" si="93"/>
        <v>0</v>
      </c>
      <c r="M59" s="309">
        <f t="shared" si="93"/>
        <v>0</v>
      </c>
      <c r="N59" s="309">
        <f t="shared" si="93"/>
        <v>0</v>
      </c>
      <c r="O59" s="309">
        <f t="shared" si="93"/>
        <v>0</v>
      </c>
      <c r="P59" s="309">
        <f t="shared" si="93"/>
        <v>0</v>
      </c>
      <c r="Q59" s="195"/>
      <c r="R59" s="195"/>
      <c r="S59" s="195"/>
      <c r="T59" s="195"/>
      <c r="U59" s="195"/>
      <c r="V59" s="195"/>
      <c r="W59" s="202">
        <f t="shared" ref="W59:W62" si="94">SUM(E59:G59)</f>
        <v>0</v>
      </c>
      <c r="X59" s="202">
        <f t="shared" ref="X59:X62" si="95">SUM(H59:J59)</f>
        <v>0</v>
      </c>
      <c r="Y59" s="202">
        <f t="shared" ref="Y59:Y62" si="96">SUM(K59:M59)</f>
        <v>0</v>
      </c>
      <c r="Z59" s="202">
        <f t="shared" ref="Z59:Z62" si="97">SUM(N59:P59)</f>
        <v>0</v>
      </c>
      <c r="AA59" s="195"/>
    </row>
    <row r="60" spans="1:27" x14ac:dyDescent="0.25">
      <c r="A60" s="487"/>
      <c r="B60" s="356" t="s">
        <v>74</v>
      </c>
      <c r="C60" s="202">
        <f t="shared" si="92"/>
        <v>0</v>
      </c>
      <c r="D60" s="202"/>
      <c r="E60" s="309">
        <f t="shared" ref="E60:P60" si="98">E248+E253+E258</f>
        <v>0</v>
      </c>
      <c r="F60" s="309">
        <f t="shared" si="98"/>
        <v>0</v>
      </c>
      <c r="G60" s="309">
        <f t="shared" si="98"/>
        <v>0</v>
      </c>
      <c r="H60" s="309">
        <f t="shared" si="98"/>
        <v>0</v>
      </c>
      <c r="I60" s="309">
        <f t="shared" si="98"/>
        <v>0</v>
      </c>
      <c r="J60" s="309">
        <f t="shared" si="98"/>
        <v>0</v>
      </c>
      <c r="K60" s="309">
        <f t="shared" si="98"/>
        <v>0</v>
      </c>
      <c r="L60" s="309">
        <f t="shared" si="98"/>
        <v>0</v>
      </c>
      <c r="M60" s="309">
        <f t="shared" si="98"/>
        <v>0</v>
      </c>
      <c r="N60" s="309">
        <f t="shared" si="98"/>
        <v>0</v>
      </c>
      <c r="O60" s="309">
        <f t="shared" si="98"/>
        <v>0</v>
      </c>
      <c r="P60" s="309">
        <f t="shared" si="98"/>
        <v>0</v>
      </c>
      <c r="Q60" s="195"/>
      <c r="R60" s="195"/>
      <c r="S60" s="195"/>
      <c r="T60" s="195"/>
      <c r="U60" s="195"/>
      <c r="V60" s="195"/>
      <c r="W60" s="202">
        <f t="shared" si="94"/>
        <v>0</v>
      </c>
      <c r="X60" s="202">
        <f t="shared" si="95"/>
        <v>0</v>
      </c>
      <c r="Y60" s="202">
        <f t="shared" si="96"/>
        <v>0</v>
      </c>
      <c r="Z60" s="202">
        <f t="shared" si="97"/>
        <v>0</v>
      </c>
      <c r="AA60" s="195"/>
    </row>
    <row r="61" spans="1:27" x14ac:dyDescent="0.25">
      <c r="A61" s="487"/>
      <c r="B61" s="359" t="s">
        <v>75</v>
      </c>
      <c r="C61" s="202">
        <f t="shared" si="92"/>
        <v>0</v>
      </c>
      <c r="D61" s="224">
        <f>IF((C$54+C$55)=0,,C61/(C$54+C$55))</f>
        <v>0</v>
      </c>
      <c r="E61" s="309">
        <f t="shared" ref="E61:P61" si="99">E250+E255+E260</f>
        <v>0</v>
      </c>
      <c r="F61" s="309">
        <f t="shared" si="99"/>
        <v>0</v>
      </c>
      <c r="G61" s="309">
        <f t="shared" si="99"/>
        <v>0</v>
      </c>
      <c r="H61" s="309">
        <f t="shared" si="99"/>
        <v>0</v>
      </c>
      <c r="I61" s="309">
        <f t="shared" si="99"/>
        <v>0</v>
      </c>
      <c r="J61" s="309">
        <f t="shared" si="99"/>
        <v>0</v>
      </c>
      <c r="K61" s="309">
        <f t="shared" si="99"/>
        <v>0</v>
      </c>
      <c r="L61" s="309">
        <f t="shared" si="99"/>
        <v>0</v>
      </c>
      <c r="M61" s="309">
        <f t="shared" si="99"/>
        <v>0</v>
      </c>
      <c r="N61" s="309">
        <f t="shared" si="99"/>
        <v>0</v>
      </c>
      <c r="O61" s="309">
        <f t="shared" si="99"/>
        <v>0</v>
      </c>
      <c r="P61" s="309">
        <f t="shared" si="99"/>
        <v>0</v>
      </c>
      <c r="Q61" s="195"/>
      <c r="R61" s="195"/>
      <c r="S61" s="195"/>
      <c r="T61" s="195"/>
      <c r="U61" s="195"/>
      <c r="V61" s="195"/>
      <c r="W61" s="202">
        <f t="shared" si="94"/>
        <v>0</v>
      </c>
      <c r="X61" s="202">
        <f t="shared" si="95"/>
        <v>0</v>
      </c>
      <c r="Y61" s="202">
        <f t="shared" si="96"/>
        <v>0</v>
      </c>
      <c r="Z61" s="202">
        <f t="shared" si="97"/>
        <v>0</v>
      </c>
      <c r="AA61" s="195"/>
    </row>
    <row r="62" spans="1:27" x14ac:dyDescent="0.25">
      <c r="A62" s="487"/>
      <c r="B62" s="360" t="s">
        <v>76</v>
      </c>
      <c r="C62" s="202">
        <f t="shared" si="92"/>
        <v>0</v>
      </c>
      <c r="D62" s="224">
        <f>IF((C$54+C$55)=0,,C62/(C$54+C$55))</f>
        <v>0</v>
      </c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82"/>
      <c r="Q62" s="195"/>
      <c r="R62" s="195"/>
      <c r="S62" s="195"/>
      <c r="T62" s="195"/>
      <c r="U62" s="195"/>
      <c r="V62" s="195"/>
      <c r="W62" s="202">
        <f t="shared" si="94"/>
        <v>0</v>
      </c>
      <c r="X62" s="202">
        <f t="shared" si="95"/>
        <v>0</v>
      </c>
      <c r="Y62" s="202">
        <f t="shared" si="96"/>
        <v>0</v>
      </c>
      <c r="Z62" s="202">
        <f t="shared" si="97"/>
        <v>0</v>
      </c>
      <c r="AA62" s="195"/>
    </row>
    <row r="63" spans="1:27" x14ac:dyDescent="0.25">
      <c r="A63" s="487"/>
      <c r="B63" s="356" t="s">
        <v>77</v>
      </c>
      <c r="C63" s="201">
        <f t="shared" si="92"/>
        <v>0</v>
      </c>
      <c r="D63" s="201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82"/>
      <c r="Q63" s="195"/>
      <c r="R63" s="195"/>
      <c r="S63" s="195"/>
      <c r="T63" s="195"/>
      <c r="U63" s="195"/>
      <c r="V63" s="195"/>
      <c r="W63" s="201">
        <f t="shared" ref="W63:Z63" si="100">W60-W61-W62</f>
        <v>0</v>
      </c>
      <c r="X63" s="201">
        <f t="shared" si="100"/>
        <v>0</v>
      </c>
      <c r="Y63" s="201">
        <f t="shared" si="100"/>
        <v>0</v>
      </c>
      <c r="Z63" s="201">
        <f t="shared" si="100"/>
        <v>0</v>
      </c>
      <c r="AA63" s="195"/>
    </row>
    <row r="64" spans="1:27" x14ac:dyDescent="0.25">
      <c r="A64" s="487"/>
      <c r="B64" s="360" t="s">
        <v>78</v>
      </c>
      <c r="C64" s="201">
        <f t="shared" ref="C64:P64" si="101">IF(C59=0,,C60/C59)</f>
        <v>0</v>
      </c>
      <c r="D64" s="201"/>
      <c r="E64" s="309">
        <f t="shared" si="101"/>
        <v>0</v>
      </c>
      <c r="F64" s="309">
        <f t="shared" si="101"/>
        <v>0</v>
      </c>
      <c r="G64" s="309">
        <f t="shared" si="101"/>
        <v>0</v>
      </c>
      <c r="H64" s="309">
        <f t="shared" si="101"/>
        <v>0</v>
      </c>
      <c r="I64" s="309">
        <f t="shared" si="101"/>
        <v>0</v>
      </c>
      <c r="J64" s="309">
        <f t="shared" si="101"/>
        <v>0</v>
      </c>
      <c r="K64" s="309">
        <f t="shared" si="101"/>
        <v>0</v>
      </c>
      <c r="L64" s="309">
        <f t="shared" si="101"/>
        <v>0</v>
      </c>
      <c r="M64" s="309">
        <f t="shared" si="101"/>
        <v>0</v>
      </c>
      <c r="N64" s="309">
        <f t="shared" si="101"/>
        <v>0</v>
      </c>
      <c r="O64" s="309">
        <f t="shared" si="101"/>
        <v>0</v>
      </c>
      <c r="P64" s="309">
        <f t="shared" si="101"/>
        <v>0</v>
      </c>
      <c r="Q64" s="195"/>
      <c r="R64" s="195"/>
      <c r="S64" s="195"/>
      <c r="T64" s="195"/>
      <c r="U64" s="195"/>
      <c r="V64" s="195"/>
      <c r="W64" s="201">
        <f t="shared" ref="W64:Z64" si="102">IF(W59=0,,W60/W59)</f>
        <v>0</v>
      </c>
      <c r="X64" s="201">
        <f t="shared" si="102"/>
        <v>0</v>
      </c>
      <c r="Y64" s="201">
        <f t="shared" si="102"/>
        <v>0</v>
      </c>
      <c r="Z64" s="201">
        <f t="shared" si="102"/>
        <v>0</v>
      </c>
      <c r="AA64" s="195"/>
    </row>
    <row r="65" spans="1:27" x14ac:dyDescent="0.25">
      <c r="A65" s="488"/>
      <c r="B65" s="360" t="s">
        <v>79</v>
      </c>
      <c r="C65" s="210">
        <f t="shared" ref="C65:P65" si="103">IF((C60-C332)=0,,C63/(C60-C332))</f>
        <v>0</v>
      </c>
      <c r="D65" s="210"/>
      <c r="E65" s="310">
        <f t="shared" si="103"/>
        <v>0</v>
      </c>
      <c r="F65" s="310">
        <f t="shared" si="103"/>
        <v>0</v>
      </c>
      <c r="G65" s="310">
        <f t="shared" si="103"/>
        <v>0</v>
      </c>
      <c r="H65" s="310">
        <f t="shared" si="103"/>
        <v>0</v>
      </c>
      <c r="I65" s="310">
        <f t="shared" si="103"/>
        <v>0</v>
      </c>
      <c r="J65" s="310">
        <f t="shared" si="103"/>
        <v>0</v>
      </c>
      <c r="K65" s="310">
        <f t="shared" si="103"/>
        <v>0</v>
      </c>
      <c r="L65" s="310">
        <f t="shared" si="103"/>
        <v>0</v>
      </c>
      <c r="M65" s="310">
        <f t="shared" si="103"/>
        <v>0</v>
      </c>
      <c r="N65" s="310">
        <f t="shared" si="103"/>
        <v>0</v>
      </c>
      <c r="O65" s="310">
        <f t="shared" si="103"/>
        <v>0</v>
      </c>
      <c r="P65" s="310">
        <f t="shared" si="103"/>
        <v>0</v>
      </c>
      <c r="Q65" s="195"/>
      <c r="R65" s="195"/>
      <c r="S65" s="195"/>
      <c r="T65" s="195"/>
      <c r="U65" s="195"/>
      <c r="V65" s="195"/>
      <c r="W65" s="310">
        <f t="shared" ref="W65:Z65" si="104">IF((W60-W332)=0,,W63/(W60-W332))</f>
        <v>0</v>
      </c>
      <c r="X65" s="310">
        <f t="shared" si="104"/>
        <v>0</v>
      </c>
      <c r="Y65" s="310">
        <f t="shared" si="104"/>
        <v>0</v>
      </c>
      <c r="Z65" s="310">
        <f t="shared" si="104"/>
        <v>0</v>
      </c>
      <c r="AA65" s="195"/>
    </row>
    <row r="66" spans="1:27" ht="15" customHeight="1" x14ac:dyDescent="0.25">
      <c r="A66" s="483" t="s">
        <v>81</v>
      </c>
      <c r="B66" s="407" t="s">
        <v>73</v>
      </c>
      <c r="C66" s="239">
        <f t="shared" ref="C66:C70" si="105">SUM(E66:P66)</f>
        <v>0</v>
      </c>
      <c r="D66" s="345">
        <f>IF(C2=0,,C66/$C$2)</f>
        <v>0</v>
      </c>
      <c r="E66" s="309">
        <f t="shared" ref="E66:P66" si="106">E268+E273+E278+E283+E288+E293+E298</f>
        <v>0</v>
      </c>
      <c r="F66" s="309">
        <f t="shared" si="106"/>
        <v>0</v>
      </c>
      <c r="G66" s="309">
        <f t="shared" si="106"/>
        <v>0</v>
      </c>
      <c r="H66" s="309">
        <f t="shared" si="106"/>
        <v>0</v>
      </c>
      <c r="I66" s="309">
        <f t="shared" si="106"/>
        <v>0</v>
      </c>
      <c r="J66" s="309">
        <f t="shared" si="106"/>
        <v>0</v>
      </c>
      <c r="K66" s="309">
        <f t="shared" si="106"/>
        <v>0</v>
      </c>
      <c r="L66" s="309">
        <f t="shared" si="106"/>
        <v>0</v>
      </c>
      <c r="M66" s="309">
        <f t="shared" si="106"/>
        <v>0</v>
      </c>
      <c r="N66" s="309">
        <f t="shared" si="106"/>
        <v>0</v>
      </c>
      <c r="O66" s="309">
        <f t="shared" si="106"/>
        <v>0</v>
      </c>
      <c r="P66" s="309">
        <f t="shared" si="106"/>
        <v>0</v>
      </c>
      <c r="Q66" s="195"/>
      <c r="R66" s="195"/>
      <c r="S66" s="195"/>
      <c r="T66" s="195"/>
      <c r="U66" s="195"/>
      <c r="V66" s="195"/>
      <c r="W66" s="239">
        <f t="shared" ref="W66:W69" si="107">SUM(E66:G66)</f>
        <v>0</v>
      </c>
      <c r="X66" s="239">
        <f t="shared" ref="X66:X69" si="108">SUM(H66:J66)</f>
        <v>0</v>
      </c>
      <c r="Y66" s="239">
        <f t="shared" ref="Y66:Y69" si="109">SUM(K66:M66)</f>
        <v>0</v>
      </c>
      <c r="Z66" s="239">
        <f t="shared" ref="Z66:Z69" si="110">SUM(N66:P66)</f>
        <v>0</v>
      </c>
      <c r="AA66" s="195"/>
    </row>
    <row r="67" spans="1:27" x14ac:dyDescent="0.25">
      <c r="A67" s="484"/>
      <c r="B67" s="407" t="s">
        <v>74</v>
      </c>
      <c r="C67" s="239">
        <f t="shared" si="105"/>
        <v>0</v>
      </c>
      <c r="D67" s="239"/>
      <c r="E67" s="309">
        <f t="shared" ref="E67:P67" si="111">E269+E274+E279+E284+E289+E294+E299</f>
        <v>0</v>
      </c>
      <c r="F67" s="309">
        <f t="shared" si="111"/>
        <v>0</v>
      </c>
      <c r="G67" s="309">
        <f t="shared" si="111"/>
        <v>0</v>
      </c>
      <c r="H67" s="309">
        <f t="shared" si="111"/>
        <v>0</v>
      </c>
      <c r="I67" s="309">
        <f t="shared" si="111"/>
        <v>0</v>
      </c>
      <c r="J67" s="309">
        <f t="shared" si="111"/>
        <v>0</v>
      </c>
      <c r="K67" s="309">
        <f t="shared" si="111"/>
        <v>0</v>
      </c>
      <c r="L67" s="309">
        <f t="shared" si="111"/>
        <v>0</v>
      </c>
      <c r="M67" s="309">
        <f t="shared" si="111"/>
        <v>0</v>
      </c>
      <c r="N67" s="309">
        <f t="shared" si="111"/>
        <v>0</v>
      </c>
      <c r="O67" s="309">
        <f t="shared" si="111"/>
        <v>0</v>
      </c>
      <c r="P67" s="309">
        <f t="shared" si="111"/>
        <v>0</v>
      </c>
      <c r="Q67" s="195"/>
      <c r="R67" s="195"/>
      <c r="S67" s="195"/>
      <c r="T67" s="195"/>
      <c r="U67" s="195"/>
      <c r="V67" s="195"/>
      <c r="W67" s="239">
        <f t="shared" si="107"/>
        <v>0</v>
      </c>
      <c r="X67" s="239">
        <f t="shared" si="108"/>
        <v>0</v>
      </c>
      <c r="Y67" s="239">
        <f t="shared" si="109"/>
        <v>0</v>
      </c>
      <c r="Z67" s="239">
        <f t="shared" si="110"/>
        <v>0</v>
      </c>
      <c r="AA67" s="195"/>
    </row>
    <row r="68" spans="1:27" x14ac:dyDescent="0.25">
      <c r="A68" s="484"/>
      <c r="B68" s="408" t="s">
        <v>75</v>
      </c>
      <c r="C68" s="239">
        <f t="shared" si="105"/>
        <v>0</v>
      </c>
      <c r="D68" s="345">
        <f>IF((C$54+C$55)=0,,C68/(C$54+C$55))</f>
        <v>0</v>
      </c>
      <c r="E68" s="309">
        <f t="shared" ref="E68:P68" si="112">E271+E276+E281+E286+E291+E296+E301</f>
        <v>0</v>
      </c>
      <c r="F68" s="309">
        <f t="shared" si="112"/>
        <v>0</v>
      </c>
      <c r="G68" s="309">
        <f t="shared" si="112"/>
        <v>0</v>
      </c>
      <c r="H68" s="309">
        <f t="shared" si="112"/>
        <v>0</v>
      </c>
      <c r="I68" s="309">
        <f t="shared" si="112"/>
        <v>0</v>
      </c>
      <c r="J68" s="309">
        <f t="shared" si="112"/>
        <v>0</v>
      </c>
      <c r="K68" s="309">
        <f t="shared" si="112"/>
        <v>0</v>
      </c>
      <c r="L68" s="309">
        <f t="shared" si="112"/>
        <v>0</v>
      </c>
      <c r="M68" s="309">
        <f t="shared" si="112"/>
        <v>0</v>
      </c>
      <c r="N68" s="309">
        <f t="shared" si="112"/>
        <v>0</v>
      </c>
      <c r="O68" s="309">
        <f t="shared" si="112"/>
        <v>0</v>
      </c>
      <c r="P68" s="309">
        <f t="shared" si="112"/>
        <v>0</v>
      </c>
      <c r="Q68" s="195"/>
      <c r="R68" s="195"/>
      <c r="S68" s="195"/>
      <c r="T68" s="195"/>
      <c r="U68" s="195"/>
      <c r="V68" s="195"/>
      <c r="W68" s="239">
        <f t="shared" si="107"/>
        <v>0</v>
      </c>
      <c r="X68" s="239">
        <f t="shared" si="108"/>
        <v>0</v>
      </c>
      <c r="Y68" s="239">
        <f t="shared" si="109"/>
        <v>0</v>
      </c>
      <c r="Z68" s="239">
        <f t="shared" si="110"/>
        <v>0</v>
      </c>
      <c r="AA68" s="195"/>
    </row>
    <row r="69" spans="1:27" x14ac:dyDescent="0.25">
      <c r="A69" s="484"/>
      <c r="B69" s="409" t="s">
        <v>76</v>
      </c>
      <c r="C69" s="239">
        <f t="shared" si="105"/>
        <v>0</v>
      </c>
      <c r="D69" s="345">
        <f>IF((C$54+C$55)=0,,C69/(C$54+C$55))</f>
        <v>0</v>
      </c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195"/>
      <c r="R69" s="195"/>
      <c r="S69" s="195"/>
      <c r="T69" s="195"/>
      <c r="U69" s="195"/>
      <c r="V69" s="195"/>
      <c r="W69" s="239">
        <f t="shared" si="107"/>
        <v>0</v>
      </c>
      <c r="X69" s="239">
        <f t="shared" si="108"/>
        <v>0</v>
      </c>
      <c r="Y69" s="239">
        <f t="shared" si="109"/>
        <v>0</v>
      </c>
      <c r="Z69" s="239">
        <f t="shared" si="110"/>
        <v>0</v>
      </c>
      <c r="AA69" s="195"/>
    </row>
    <row r="70" spans="1:27" x14ac:dyDescent="0.25">
      <c r="A70" s="484"/>
      <c r="B70" s="407" t="s">
        <v>77</v>
      </c>
      <c r="C70" s="214">
        <f t="shared" si="105"/>
        <v>0</v>
      </c>
      <c r="D70" s="214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195"/>
      <c r="R70" s="195"/>
      <c r="S70" s="195"/>
      <c r="T70" s="195"/>
      <c r="U70" s="195"/>
      <c r="V70" s="195"/>
      <c r="W70" s="214">
        <f t="shared" ref="W70:Z70" si="113">W67-W68-W69</f>
        <v>0</v>
      </c>
      <c r="X70" s="214">
        <f t="shared" si="113"/>
        <v>0</v>
      </c>
      <c r="Y70" s="214">
        <f t="shared" si="113"/>
        <v>0</v>
      </c>
      <c r="Z70" s="214">
        <f t="shared" si="113"/>
        <v>0</v>
      </c>
      <c r="AA70" s="195"/>
    </row>
    <row r="71" spans="1:27" x14ac:dyDescent="0.25">
      <c r="A71" s="484"/>
      <c r="B71" s="409" t="s">
        <v>78</v>
      </c>
      <c r="C71" s="214">
        <f t="shared" ref="C71:P71" si="114">IF(C66=0,,C67/C66)</f>
        <v>0</v>
      </c>
      <c r="D71" s="214"/>
      <c r="E71" s="309">
        <f t="shared" si="114"/>
        <v>0</v>
      </c>
      <c r="F71" s="309">
        <f t="shared" si="114"/>
        <v>0</v>
      </c>
      <c r="G71" s="309">
        <f t="shared" si="114"/>
        <v>0</v>
      </c>
      <c r="H71" s="309">
        <f t="shared" si="114"/>
        <v>0</v>
      </c>
      <c r="I71" s="309">
        <f t="shared" si="114"/>
        <v>0</v>
      </c>
      <c r="J71" s="309">
        <f t="shared" si="114"/>
        <v>0</v>
      </c>
      <c r="K71" s="309">
        <f t="shared" si="114"/>
        <v>0</v>
      </c>
      <c r="L71" s="309">
        <f t="shared" si="114"/>
        <v>0</v>
      </c>
      <c r="M71" s="309">
        <f t="shared" si="114"/>
        <v>0</v>
      </c>
      <c r="N71" s="309">
        <f t="shared" si="114"/>
        <v>0</v>
      </c>
      <c r="O71" s="309">
        <f t="shared" si="114"/>
        <v>0</v>
      </c>
      <c r="P71" s="309">
        <f t="shared" si="114"/>
        <v>0</v>
      </c>
      <c r="Q71" s="195"/>
      <c r="R71" s="195"/>
      <c r="S71" s="195"/>
      <c r="T71" s="195"/>
      <c r="U71" s="195"/>
      <c r="V71" s="195"/>
      <c r="W71" s="214">
        <f t="shared" ref="W71:Z71" si="115">IF(W66=0,,W67/W66)</f>
        <v>0</v>
      </c>
      <c r="X71" s="214">
        <f t="shared" si="115"/>
        <v>0</v>
      </c>
      <c r="Y71" s="214">
        <f t="shared" si="115"/>
        <v>0</v>
      </c>
      <c r="Z71" s="214">
        <f t="shared" si="115"/>
        <v>0</v>
      </c>
      <c r="AA71" s="195"/>
    </row>
    <row r="72" spans="1:27" x14ac:dyDescent="0.25">
      <c r="A72" s="485"/>
      <c r="B72" s="409" t="s">
        <v>79</v>
      </c>
      <c r="C72" s="264">
        <f t="shared" ref="C72:P72" si="116">IF((C67-C333)=0,,C70/(C67-C333))</f>
        <v>0</v>
      </c>
      <c r="D72" s="264"/>
      <c r="E72" s="310">
        <f>IF((E67-E345)=0,,E70/(E67-E345))</f>
        <v>0</v>
      </c>
      <c r="F72" s="310">
        <f t="shared" si="116"/>
        <v>0</v>
      </c>
      <c r="G72" s="310">
        <f t="shared" si="116"/>
        <v>0</v>
      </c>
      <c r="H72" s="310">
        <f t="shared" si="116"/>
        <v>0</v>
      </c>
      <c r="I72" s="310">
        <f t="shared" si="116"/>
        <v>0</v>
      </c>
      <c r="J72" s="310">
        <f t="shared" si="116"/>
        <v>0</v>
      </c>
      <c r="K72" s="310">
        <f t="shared" si="116"/>
        <v>0</v>
      </c>
      <c r="L72" s="310">
        <f t="shared" si="116"/>
        <v>0</v>
      </c>
      <c r="M72" s="310">
        <f t="shared" si="116"/>
        <v>0</v>
      </c>
      <c r="N72" s="310">
        <f t="shared" si="116"/>
        <v>0</v>
      </c>
      <c r="O72" s="310">
        <f t="shared" si="116"/>
        <v>0</v>
      </c>
      <c r="P72" s="310">
        <f t="shared" si="116"/>
        <v>0</v>
      </c>
      <c r="Q72" s="195"/>
      <c r="R72" s="195"/>
      <c r="S72" s="195"/>
      <c r="T72" s="195"/>
      <c r="U72" s="195"/>
      <c r="V72" s="195"/>
      <c r="W72" s="310">
        <f t="shared" ref="W72:Z72" si="117">IF((W67-W333)=0,,W70/(W67-W333))</f>
        <v>0</v>
      </c>
      <c r="X72" s="310">
        <f t="shared" si="117"/>
        <v>0</v>
      </c>
      <c r="Y72" s="310">
        <f t="shared" si="117"/>
        <v>0</v>
      </c>
      <c r="Z72" s="310">
        <f t="shared" si="117"/>
        <v>0</v>
      </c>
      <c r="AA72" s="195"/>
    </row>
    <row r="73" spans="1:27" s="304" customFormat="1" x14ac:dyDescent="0.25">
      <c r="A73" s="489" t="s">
        <v>50</v>
      </c>
      <c r="B73" s="373" t="s">
        <v>82</v>
      </c>
      <c r="C73" s="202">
        <f t="shared" ref="C73:C79" si="118">SUM(E73:P73)</f>
        <v>0</v>
      </c>
      <c r="D73" s="20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395"/>
      <c r="R73" s="395"/>
      <c r="S73" s="395"/>
      <c r="T73" s="395"/>
      <c r="U73" s="395"/>
      <c r="V73" s="395"/>
      <c r="W73" s="202">
        <f t="shared" ref="W73:W79" si="119">SUM(E73:G73)</f>
        <v>0</v>
      </c>
      <c r="X73" s="202">
        <f t="shared" ref="X73:X79" si="120">SUM(H73:J73)</f>
        <v>0</v>
      </c>
      <c r="Y73" s="202">
        <f t="shared" ref="Y73:Y79" si="121">SUM(K73:M73)</f>
        <v>0</v>
      </c>
      <c r="Z73" s="202">
        <f t="shared" ref="Z73:Z79" si="122">SUM(N73:P73)</f>
        <v>0</v>
      </c>
      <c r="AA73" s="395"/>
    </row>
    <row r="74" spans="1:27" s="304" customFormat="1" x14ac:dyDescent="0.25">
      <c r="A74" s="490"/>
      <c r="B74" s="373" t="s">
        <v>83</v>
      </c>
      <c r="C74" s="202">
        <f t="shared" si="118"/>
        <v>0</v>
      </c>
      <c r="D74" s="202"/>
      <c r="E74" s="282"/>
      <c r="F74" s="282"/>
      <c r="G74" s="282"/>
      <c r="H74" s="282"/>
      <c r="I74" s="282"/>
      <c r="J74" s="282"/>
      <c r="K74" s="282"/>
      <c r="L74" s="282"/>
      <c r="M74" s="282"/>
      <c r="N74" s="282"/>
      <c r="O74" s="282"/>
      <c r="P74" s="282"/>
      <c r="Q74" s="395"/>
      <c r="R74" s="395"/>
      <c r="S74" s="395"/>
      <c r="T74" s="395"/>
      <c r="U74" s="395"/>
      <c r="V74" s="395"/>
      <c r="W74" s="202">
        <f t="shared" si="119"/>
        <v>0</v>
      </c>
      <c r="X74" s="202">
        <f t="shared" si="120"/>
        <v>0</v>
      </c>
      <c r="Y74" s="202">
        <f t="shared" si="121"/>
        <v>0</v>
      </c>
      <c r="Z74" s="202">
        <f t="shared" si="122"/>
        <v>0</v>
      </c>
      <c r="AA74" s="395"/>
    </row>
    <row r="75" spans="1:27" s="304" customFormat="1" x14ac:dyDescent="0.25">
      <c r="A75" s="490"/>
      <c r="B75" s="373" t="s">
        <v>84</v>
      </c>
      <c r="C75" s="202">
        <f t="shared" si="118"/>
        <v>0</v>
      </c>
      <c r="D75" s="20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2"/>
      <c r="P75" s="282"/>
      <c r="Q75" s="395"/>
      <c r="R75" s="395"/>
      <c r="S75" s="395"/>
      <c r="T75" s="395"/>
      <c r="U75" s="395"/>
      <c r="V75" s="395"/>
      <c r="W75" s="202">
        <f t="shared" si="119"/>
        <v>0</v>
      </c>
      <c r="X75" s="202">
        <f t="shared" si="120"/>
        <v>0</v>
      </c>
      <c r="Y75" s="202">
        <f t="shared" si="121"/>
        <v>0</v>
      </c>
      <c r="Z75" s="202">
        <f t="shared" si="122"/>
        <v>0</v>
      </c>
      <c r="AA75" s="395"/>
    </row>
    <row r="76" spans="1:27" s="304" customFormat="1" x14ac:dyDescent="0.25">
      <c r="A76" s="490"/>
      <c r="B76" s="373" t="s">
        <v>85</v>
      </c>
      <c r="C76" s="202">
        <f t="shared" si="118"/>
        <v>0</v>
      </c>
      <c r="D76" s="20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2"/>
      <c r="P76" s="282"/>
      <c r="Q76" s="395"/>
      <c r="R76" s="395"/>
      <c r="S76" s="395"/>
      <c r="T76" s="395"/>
      <c r="U76" s="395"/>
      <c r="V76" s="395"/>
      <c r="W76" s="202">
        <f t="shared" si="119"/>
        <v>0</v>
      </c>
      <c r="X76" s="202">
        <f t="shared" si="120"/>
        <v>0</v>
      </c>
      <c r="Y76" s="202">
        <f t="shared" si="121"/>
        <v>0</v>
      </c>
      <c r="Z76" s="202">
        <f t="shared" si="122"/>
        <v>0</v>
      </c>
      <c r="AA76" s="395"/>
    </row>
    <row r="77" spans="1:27" s="304" customFormat="1" x14ac:dyDescent="0.25">
      <c r="A77" s="490"/>
      <c r="B77" s="373" t="s">
        <v>86</v>
      </c>
      <c r="C77" s="202">
        <f t="shared" si="118"/>
        <v>0</v>
      </c>
      <c r="D77" s="20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395"/>
      <c r="R77" s="395"/>
      <c r="S77" s="395"/>
      <c r="T77" s="395"/>
      <c r="U77" s="395"/>
      <c r="V77" s="395"/>
      <c r="W77" s="202">
        <f t="shared" si="119"/>
        <v>0</v>
      </c>
      <c r="X77" s="202">
        <f t="shared" si="120"/>
        <v>0</v>
      </c>
      <c r="Y77" s="202">
        <f t="shared" si="121"/>
        <v>0</v>
      </c>
      <c r="Z77" s="202">
        <f t="shared" si="122"/>
        <v>0</v>
      </c>
      <c r="AA77" s="395"/>
    </row>
    <row r="78" spans="1:27" s="304" customFormat="1" x14ac:dyDescent="0.25">
      <c r="A78" s="490"/>
      <c r="B78" s="373" t="s">
        <v>87</v>
      </c>
      <c r="C78" s="202">
        <f t="shared" si="118"/>
        <v>0</v>
      </c>
      <c r="D78" s="20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395"/>
      <c r="R78" s="395"/>
      <c r="S78" s="395"/>
      <c r="T78" s="395"/>
      <c r="U78" s="395"/>
      <c r="V78" s="395"/>
      <c r="W78" s="202">
        <f t="shared" si="119"/>
        <v>0</v>
      </c>
      <c r="X78" s="202">
        <f t="shared" si="120"/>
        <v>0</v>
      </c>
      <c r="Y78" s="202">
        <f t="shared" si="121"/>
        <v>0</v>
      </c>
      <c r="Z78" s="202">
        <f t="shared" si="122"/>
        <v>0</v>
      </c>
      <c r="AA78" s="395"/>
    </row>
    <row r="79" spans="1:27" s="304" customFormat="1" x14ac:dyDescent="0.25">
      <c r="A79" s="490"/>
      <c r="B79" s="418" t="s">
        <v>88</v>
      </c>
      <c r="C79" s="202">
        <f t="shared" si="118"/>
        <v>0</v>
      </c>
      <c r="D79" s="201"/>
      <c r="E79" s="309">
        <f t="shared" ref="E79:P79" si="123">E74+E76+E77+E78</f>
        <v>0</v>
      </c>
      <c r="F79" s="309">
        <f t="shared" si="123"/>
        <v>0</v>
      </c>
      <c r="G79" s="309">
        <f t="shared" si="123"/>
        <v>0</v>
      </c>
      <c r="H79" s="309">
        <f t="shared" si="123"/>
        <v>0</v>
      </c>
      <c r="I79" s="309">
        <f t="shared" si="123"/>
        <v>0</v>
      </c>
      <c r="J79" s="309">
        <f t="shared" si="123"/>
        <v>0</v>
      </c>
      <c r="K79" s="309">
        <f t="shared" si="123"/>
        <v>0</v>
      </c>
      <c r="L79" s="309">
        <f t="shared" si="123"/>
        <v>0</v>
      </c>
      <c r="M79" s="309">
        <f t="shared" si="123"/>
        <v>0</v>
      </c>
      <c r="N79" s="309">
        <f t="shared" si="123"/>
        <v>0</v>
      </c>
      <c r="O79" s="309">
        <f t="shared" si="123"/>
        <v>0</v>
      </c>
      <c r="P79" s="309">
        <f t="shared" si="123"/>
        <v>0</v>
      </c>
      <c r="Q79" s="395"/>
      <c r="R79" s="395"/>
      <c r="S79" s="395"/>
      <c r="T79" s="395"/>
      <c r="U79" s="395"/>
      <c r="V79" s="395"/>
      <c r="W79" s="202">
        <f t="shared" si="119"/>
        <v>0</v>
      </c>
      <c r="X79" s="202">
        <f t="shared" si="120"/>
        <v>0</v>
      </c>
      <c r="Y79" s="202">
        <f t="shared" si="121"/>
        <v>0</v>
      </c>
      <c r="Z79" s="202">
        <f t="shared" si="122"/>
        <v>0</v>
      </c>
      <c r="AA79" s="395"/>
    </row>
    <row r="80" spans="1:27" s="304" customFormat="1" x14ac:dyDescent="0.25">
      <c r="A80" s="491"/>
      <c r="B80" s="419" t="s">
        <v>89</v>
      </c>
      <c r="C80" s="201">
        <f t="shared" ref="C80:P80" si="124">IF(C2=0,,C79/C2)</f>
        <v>0</v>
      </c>
      <c r="D80" s="201"/>
      <c r="E80" s="309">
        <f t="shared" si="124"/>
        <v>0</v>
      </c>
      <c r="F80" s="309">
        <f t="shared" si="124"/>
        <v>0</v>
      </c>
      <c r="G80" s="309">
        <f t="shared" si="124"/>
        <v>0</v>
      </c>
      <c r="H80" s="309">
        <f t="shared" si="124"/>
        <v>0</v>
      </c>
      <c r="I80" s="309">
        <f t="shared" si="124"/>
        <v>0</v>
      </c>
      <c r="J80" s="309">
        <f t="shared" si="124"/>
        <v>0</v>
      </c>
      <c r="K80" s="309">
        <f t="shared" si="124"/>
        <v>0</v>
      </c>
      <c r="L80" s="309">
        <f t="shared" si="124"/>
        <v>0</v>
      </c>
      <c r="M80" s="309">
        <f t="shared" si="124"/>
        <v>0</v>
      </c>
      <c r="N80" s="309">
        <f t="shared" si="124"/>
        <v>0</v>
      </c>
      <c r="O80" s="309">
        <f t="shared" si="124"/>
        <v>0</v>
      </c>
      <c r="P80" s="309">
        <f t="shared" si="124"/>
        <v>0</v>
      </c>
      <c r="Q80" s="395"/>
      <c r="R80" s="395"/>
      <c r="S80" s="395"/>
      <c r="T80" s="395"/>
      <c r="U80" s="395"/>
      <c r="V80" s="395"/>
      <c r="W80" s="201">
        <f t="shared" ref="W80:Z80" si="125">IF(W2=0,,W79/W2)</f>
        <v>0</v>
      </c>
      <c r="X80" s="201">
        <f t="shared" si="125"/>
        <v>0</v>
      </c>
      <c r="Y80" s="201">
        <f t="shared" si="125"/>
        <v>0</v>
      </c>
      <c r="Z80" s="201">
        <f t="shared" si="125"/>
        <v>0</v>
      </c>
      <c r="AA80" s="395"/>
    </row>
    <row r="81" spans="1:27" s="304" customFormat="1" x14ac:dyDescent="0.25">
      <c r="A81" s="492" t="s">
        <v>90</v>
      </c>
      <c r="B81" s="420" t="s">
        <v>91</v>
      </c>
      <c r="C81" s="239">
        <f t="shared" ref="C81:C88" si="126">SUM(E81:P81)</f>
        <v>0</v>
      </c>
      <c r="D81" s="239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2"/>
      <c r="P81" s="282"/>
      <c r="Q81" s="395"/>
      <c r="R81" s="395"/>
      <c r="S81" s="395"/>
      <c r="T81" s="395"/>
      <c r="U81" s="395"/>
      <c r="V81" s="395"/>
      <c r="W81" s="239">
        <f t="shared" ref="W81:W88" si="127">SUM(E81:G81)</f>
        <v>0</v>
      </c>
      <c r="X81" s="239">
        <f t="shared" ref="X81:X88" si="128">SUM(H81:J81)</f>
        <v>0</v>
      </c>
      <c r="Y81" s="239">
        <f t="shared" ref="Y81:Y88" si="129">SUM(K81:M81)</f>
        <v>0</v>
      </c>
      <c r="Z81" s="239">
        <f t="shared" ref="Z81:Z88" si="130">SUM(N81:P81)</f>
        <v>0</v>
      </c>
      <c r="AA81" s="395"/>
    </row>
    <row r="82" spans="1:27" x14ac:dyDescent="0.25">
      <c r="A82" s="492"/>
      <c r="B82" s="421" t="s">
        <v>92</v>
      </c>
      <c r="C82" s="345">
        <f t="shared" ref="C82:P82" si="131">IF(C4=0,,C81/C4)</f>
        <v>0</v>
      </c>
      <c r="D82" s="345"/>
      <c r="E82" s="367">
        <f t="shared" si="131"/>
        <v>0</v>
      </c>
      <c r="F82" s="367">
        <f t="shared" si="131"/>
        <v>0</v>
      </c>
      <c r="G82" s="367">
        <f t="shared" si="131"/>
        <v>0</v>
      </c>
      <c r="H82" s="367">
        <f t="shared" si="131"/>
        <v>0</v>
      </c>
      <c r="I82" s="367">
        <f t="shared" si="131"/>
        <v>0</v>
      </c>
      <c r="J82" s="367">
        <f t="shared" si="131"/>
        <v>0</v>
      </c>
      <c r="K82" s="367">
        <f t="shared" si="131"/>
        <v>0</v>
      </c>
      <c r="L82" s="367">
        <f t="shared" si="131"/>
        <v>0</v>
      </c>
      <c r="M82" s="367">
        <f t="shared" si="131"/>
        <v>0</v>
      </c>
      <c r="N82" s="367">
        <f t="shared" si="131"/>
        <v>0</v>
      </c>
      <c r="O82" s="367">
        <f t="shared" si="131"/>
        <v>0</v>
      </c>
      <c r="P82" s="367">
        <f t="shared" si="131"/>
        <v>0</v>
      </c>
      <c r="Q82" s="303"/>
      <c r="R82" s="303"/>
      <c r="S82" s="303"/>
      <c r="T82" s="303"/>
      <c r="U82" s="303"/>
      <c r="V82" s="303"/>
      <c r="W82" s="345">
        <f t="shared" ref="W82:Z82" si="132">IF(W4=0,,W81/W4)</f>
        <v>0</v>
      </c>
      <c r="X82" s="345">
        <f t="shared" si="132"/>
        <v>0</v>
      </c>
      <c r="Y82" s="345">
        <f t="shared" si="132"/>
        <v>0</v>
      </c>
      <c r="Z82" s="345">
        <f t="shared" si="132"/>
        <v>0</v>
      </c>
      <c r="AA82" s="303"/>
    </row>
    <row r="83" spans="1:27" s="304" customFormat="1" x14ac:dyDescent="0.25">
      <c r="A83" s="492"/>
      <c r="B83" s="420" t="s">
        <v>93</v>
      </c>
      <c r="C83" s="239">
        <f t="shared" si="126"/>
        <v>0</v>
      </c>
      <c r="D83" s="239"/>
      <c r="E83" s="282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82"/>
      <c r="Q83" s="395"/>
      <c r="R83" s="395"/>
      <c r="S83" s="395"/>
      <c r="T83" s="395"/>
      <c r="U83" s="395"/>
      <c r="V83" s="395"/>
      <c r="W83" s="239">
        <f t="shared" si="127"/>
        <v>0</v>
      </c>
      <c r="X83" s="239">
        <f t="shared" si="128"/>
        <v>0</v>
      </c>
      <c r="Y83" s="239">
        <f t="shared" si="129"/>
        <v>0</v>
      </c>
      <c r="Z83" s="239">
        <f t="shared" si="130"/>
        <v>0</v>
      </c>
      <c r="AA83" s="395"/>
    </row>
    <row r="84" spans="1:27" x14ac:dyDescent="0.25">
      <c r="A84" s="492"/>
      <c r="B84" s="421" t="s">
        <v>94</v>
      </c>
      <c r="C84" s="345">
        <f t="shared" ref="C84:P84" si="133">IF(C20=0,,C83/C20)</f>
        <v>0</v>
      </c>
      <c r="D84" s="345"/>
      <c r="E84" s="367">
        <f t="shared" si="133"/>
        <v>0</v>
      </c>
      <c r="F84" s="367">
        <f t="shared" si="133"/>
        <v>0</v>
      </c>
      <c r="G84" s="367">
        <f t="shared" si="133"/>
        <v>0</v>
      </c>
      <c r="H84" s="367">
        <f t="shared" si="133"/>
        <v>0</v>
      </c>
      <c r="I84" s="367">
        <f t="shared" si="133"/>
        <v>0</v>
      </c>
      <c r="J84" s="367">
        <f t="shared" si="133"/>
        <v>0</v>
      </c>
      <c r="K84" s="367">
        <f t="shared" si="133"/>
        <v>0</v>
      </c>
      <c r="L84" s="367">
        <f t="shared" si="133"/>
        <v>0</v>
      </c>
      <c r="M84" s="367">
        <f t="shared" si="133"/>
        <v>0</v>
      </c>
      <c r="N84" s="367">
        <f t="shared" si="133"/>
        <v>0</v>
      </c>
      <c r="O84" s="367">
        <f t="shared" si="133"/>
        <v>0</v>
      </c>
      <c r="P84" s="367">
        <f t="shared" si="133"/>
        <v>0</v>
      </c>
      <c r="Q84" s="303"/>
      <c r="R84" s="303"/>
      <c r="S84" s="303"/>
      <c r="T84" s="303"/>
      <c r="U84" s="303"/>
      <c r="V84" s="303"/>
      <c r="W84" s="345">
        <f t="shared" ref="W84:Z84" si="134">IF(W20=0,,W83/W20)</f>
        <v>0</v>
      </c>
      <c r="X84" s="345">
        <f t="shared" si="134"/>
        <v>0</v>
      </c>
      <c r="Y84" s="345">
        <f t="shared" si="134"/>
        <v>0</v>
      </c>
      <c r="Z84" s="345">
        <f t="shared" si="134"/>
        <v>0</v>
      </c>
      <c r="AA84" s="303"/>
    </row>
    <row r="85" spans="1:27" s="304" customFormat="1" x14ac:dyDescent="0.25">
      <c r="A85" s="458" t="s">
        <v>95</v>
      </c>
      <c r="B85" s="373" t="s">
        <v>96</v>
      </c>
      <c r="C85" s="202">
        <f t="shared" si="126"/>
        <v>0</v>
      </c>
      <c r="D85" s="202"/>
      <c r="E85" s="282"/>
      <c r="F85" s="282"/>
      <c r="G85" s="282"/>
      <c r="H85" s="282"/>
      <c r="I85" s="282"/>
      <c r="J85" s="282"/>
      <c r="K85" s="282"/>
      <c r="L85" s="282"/>
      <c r="M85" s="282"/>
      <c r="N85" s="282"/>
      <c r="O85" s="282"/>
      <c r="P85" s="282"/>
      <c r="Q85" s="395"/>
      <c r="R85" s="395"/>
      <c r="S85" s="395"/>
      <c r="T85" s="395"/>
      <c r="U85" s="395"/>
      <c r="V85" s="395"/>
      <c r="W85" s="202">
        <f t="shared" si="127"/>
        <v>0</v>
      </c>
      <c r="X85" s="202">
        <f t="shared" si="128"/>
        <v>0</v>
      </c>
      <c r="Y85" s="202">
        <f t="shared" si="129"/>
        <v>0</v>
      </c>
      <c r="Z85" s="202">
        <f t="shared" si="130"/>
        <v>0</v>
      </c>
      <c r="AA85" s="395"/>
    </row>
    <row r="86" spans="1:27" s="304" customFormat="1" x14ac:dyDescent="0.25">
      <c r="A86" s="458"/>
      <c r="B86" s="422" t="s">
        <v>97</v>
      </c>
      <c r="C86" s="202">
        <f t="shared" si="126"/>
        <v>0</v>
      </c>
      <c r="D86" s="202"/>
      <c r="E86" s="282"/>
      <c r="F86" s="282"/>
      <c r="G86" s="282"/>
      <c r="H86" s="282"/>
      <c r="I86" s="282"/>
      <c r="J86" s="282"/>
      <c r="K86" s="282"/>
      <c r="L86" s="282"/>
      <c r="M86" s="282"/>
      <c r="N86" s="282"/>
      <c r="O86" s="282"/>
      <c r="P86" s="282"/>
      <c r="Q86" s="395"/>
      <c r="R86" s="395"/>
      <c r="S86" s="395"/>
      <c r="T86" s="395"/>
      <c r="U86" s="395"/>
      <c r="V86" s="395"/>
      <c r="W86" s="202">
        <f t="shared" si="127"/>
        <v>0</v>
      </c>
      <c r="X86" s="202">
        <f t="shared" si="128"/>
        <v>0</v>
      </c>
      <c r="Y86" s="202">
        <f t="shared" si="129"/>
        <v>0</v>
      </c>
      <c r="Z86" s="202">
        <f t="shared" si="130"/>
        <v>0</v>
      </c>
      <c r="AA86" s="395"/>
    </row>
    <row r="87" spans="1:27" s="304" customFormat="1" x14ac:dyDescent="0.25">
      <c r="A87" s="458"/>
      <c r="B87" s="422" t="s">
        <v>98</v>
      </c>
      <c r="C87" s="202">
        <f t="shared" si="126"/>
        <v>0</v>
      </c>
      <c r="D87" s="202"/>
      <c r="E87" s="282"/>
      <c r="F87" s="282"/>
      <c r="G87" s="282"/>
      <c r="H87" s="282"/>
      <c r="I87" s="282"/>
      <c r="J87" s="282"/>
      <c r="K87" s="282"/>
      <c r="L87" s="282"/>
      <c r="M87" s="282"/>
      <c r="N87" s="282"/>
      <c r="O87" s="282"/>
      <c r="P87" s="282"/>
      <c r="Q87" s="395"/>
      <c r="R87" s="395"/>
      <c r="S87" s="395"/>
      <c r="T87" s="395"/>
      <c r="U87" s="395"/>
      <c r="V87" s="395"/>
      <c r="W87" s="202">
        <f t="shared" si="127"/>
        <v>0</v>
      </c>
      <c r="X87" s="202">
        <f t="shared" si="128"/>
        <v>0</v>
      </c>
      <c r="Y87" s="202">
        <f t="shared" si="129"/>
        <v>0</v>
      </c>
      <c r="Z87" s="202">
        <f t="shared" si="130"/>
        <v>0</v>
      </c>
      <c r="AA87" s="395"/>
    </row>
    <row r="88" spans="1:27" s="304" customFormat="1" x14ac:dyDescent="0.25">
      <c r="A88" s="458"/>
      <c r="B88" s="373" t="s">
        <v>99</v>
      </c>
      <c r="C88" s="202">
        <f t="shared" si="126"/>
        <v>0</v>
      </c>
      <c r="D88" s="20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395"/>
      <c r="R88" s="395"/>
      <c r="S88" s="395"/>
      <c r="T88" s="395"/>
      <c r="U88" s="395"/>
      <c r="V88" s="395"/>
      <c r="W88" s="202">
        <f t="shared" si="127"/>
        <v>0</v>
      </c>
      <c r="X88" s="202">
        <f t="shared" si="128"/>
        <v>0</v>
      </c>
      <c r="Y88" s="202">
        <f t="shared" si="129"/>
        <v>0</v>
      </c>
      <c r="Z88" s="202">
        <f t="shared" si="130"/>
        <v>0</v>
      </c>
      <c r="AA88" s="395"/>
    </row>
    <row r="89" spans="1:27" x14ac:dyDescent="0.25">
      <c r="A89" s="458"/>
      <c r="B89" s="369" t="s">
        <v>100</v>
      </c>
      <c r="C89" s="210">
        <f t="shared" ref="C89:P89" si="135">IF((C53+C60+C67)=0,,C88/(C53+C60+C67))</f>
        <v>0</v>
      </c>
      <c r="D89" s="210"/>
      <c r="E89" s="310">
        <f t="shared" si="135"/>
        <v>0</v>
      </c>
      <c r="F89" s="310">
        <f t="shared" si="135"/>
        <v>0</v>
      </c>
      <c r="G89" s="310">
        <f t="shared" si="135"/>
        <v>0</v>
      </c>
      <c r="H89" s="310">
        <f t="shared" si="135"/>
        <v>0</v>
      </c>
      <c r="I89" s="310">
        <f t="shared" si="135"/>
        <v>0</v>
      </c>
      <c r="J89" s="310">
        <f t="shared" si="135"/>
        <v>0</v>
      </c>
      <c r="K89" s="310">
        <f t="shared" si="135"/>
        <v>0</v>
      </c>
      <c r="L89" s="310">
        <f t="shared" si="135"/>
        <v>0</v>
      </c>
      <c r="M89" s="310">
        <f t="shared" si="135"/>
        <v>0</v>
      </c>
      <c r="N89" s="310">
        <f t="shared" si="135"/>
        <v>0</v>
      </c>
      <c r="O89" s="310">
        <f t="shared" si="135"/>
        <v>0</v>
      </c>
      <c r="P89" s="310">
        <f t="shared" si="135"/>
        <v>0</v>
      </c>
      <c r="Q89" s="303"/>
      <c r="R89" s="303"/>
      <c r="S89" s="303"/>
      <c r="T89" s="303"/>
      <c r="U89" s="303"/>
      <c r="V89" s="303"/>
      <c r="W89" s="210">
        <f t="shared" ref="W89:Z89" si="136">IF((W53+W60+W67)=0,,W88/(W53+W60+W67))</f>
        <v>0</v>
      </c>
      <c r="X89" s="210">
        <f t="shared" si="136"/>
        <v>0</v>
      </c>
      <c r="Y89" s="210">
        <f t="shared" si="136"/>
        <v>0</v>
      </c>
      <c r="Z89" s="210">
        <f t="shared" si="136"/>
        <v>0</v>
      </c>
      <c r="AA89" s="303"/>
    </row>
    <row r="90" spans="1:27" s="304" customFormat="1" x14ac:dyDescent="0.25">
      <c r="A90" s="458"/>
      <c r="B90" s="373" t="s">
        <v>101</v>
      </c>
      <c r="C90" s="202">
        <f t="shared" ref="C90:C94" si="137">SUM(E90:P90)</f>
        <v>0</v>
      </c>
      <c r="D90" s="202"/>
      <c r="E90" s="282"/>
      <c r="F90" s="282"/>
      <c r="G90" s="282"/>
      <c r="H90" s="282"/>
      <c r="I90" s="282"/>
      <c r="J90" s="282"/>
      <c r="K90" s="282"/>
      <c r="L90" s="282"/>
      <c r="M90" s="282"/>
      <c r="N90" s="282"/>
      <c r="O90" s="282"/>
      <c r="P90" s="282"/>
      <c r="Q90" s="395"/>
      <c r="R90" s="395"/>
      <c r="S90" s="395"/>
      <c r="T90" s="395"/>
      <c r="U90" s="395"/>
      <c r="V90" s="395"/>
      <c r="W90" s="202">
        <f t="shared" ref="W90:W94" si="138">SUM(E90:G90)</f>
        <v>0</v>
      </c>
      <c r="X90" s="202">
        <f t="shared" ref="X90:X94" si="139">SUM(H90:J90)</f>
        <v>0</v>
      </c>
      <c r="Y90" s="202">
        <f t="shared" ref="Y90:Y94" si="140">SUM(K90:M90)</f>
        <v>0</v>
      </c>
      <c r="Z90" s="202">
        <f t="shared" ref="Z90:Z94" si="141">SUM(N90:P90)</f>
        <v>0</v>
      </c>
      <c r="AA90" s="395"/>
    </row>
    <row r="91" spans="1:27" s="304" customFormat="1" x14ac:dyDescent="0.25">
      <c r="A91" s="493" t="s">
        <v>102</v>
      </c>
      <c r="B91" s="423" t="s">
        <v>103</v>
      </c>
      <c r="C91" s="239">
        <f t="shared" si="137"/>
        <v>0</v>
      </c>
      <c r="D91" s="239"/>
      <c r="E91" s="282"/>
      <c r="F91" s="282"/>
      <c r="G91" s="282"/>
      <c r="H91" s="282"/>
      <c r="I91" s="282"/>
      <c r="J91" s="282"/>
      <c r="K91" s="282"/>
      <c r="L91" s="282"/>
      <c r="M91" s="282"/>
      <c r="N91" s="282"/>
      <c r="O91" s="282"/>
      <c r="P91" s="282"/>
      <c r="Q91" s="395"/>
      <c r="R91" s="395"/>
      <c r="S91" s="395"/>
      <c r="T91" s="395"/>
      <c r="U91" s="395"/>
      <c r="V91" s="395"/>
      <c r="W91" s="239">
        <f t="shared" si="138"/>
        <v>0</v>
      </c>
      <c r="X91" s="239">
        <f t="shared" si="139"/>
        <v>0</v>
      </c>
      <c r="Y91" s="239">
        <f t="shared" si="140"/>
        <v>0</v>
      </c>
      <c r="Z91" s="239">
        <f t="shared" si="141"/>
        <v>0</v>
      </c>
      <c r="AA91" s="395"/>
    </row>
    <row r="92" spans="1:27" s="304" customFormat="1" x14ac:dyDescent="0.25">
      <c r="A92" s="493"/>
      <c r="B92" s="371" t="s">
        <v>104</v>
      </c>
      <c r="C92" s="239">
        <f t="shared" si="137"/>
        <v>0</v>
      </c>
      <c r="D92" s="239"/>
      <c r="E92" s="282"/>
      <c r="F92" s="282"/>
      <c r="G92" s="282"/>
      <c r="H92" s="282"/>
      <c r="I92" s="282"/>
      <c r="J92" s="282"/>
      <c r="K92" s="282"/>
      <c r="L92" s="282"/>
      <c r="M92" s="282"/>
      <c r="N92" s="282"/>
      <c r="O92" s="282"/>
      <c r="P92" s="282"/>
      <c r="Q92" s="395"/>
      <c r="R92" s="395"/>
      <c r="S92" s="395"/>
      <c r="T92" s="395"/>
      <c r="U92" s="395"/>
      <c r="V92" s="395"/>
      <c r="W92" s="239">
        <f t="shared" si="138"/>
        <v>0</v>
      </c>
      <c r="X92" s="239">
        <f t="shared" si="139"/>
        <v>0</v>
      </c>
      <c r="Y92" s="239">
        <f t="shared" si="140"/>
        <v>0</v>
      </c>
      <c r="Z92" s="239">
        <f t="shared" si="141"/>
        <v>0</v>
      </c>
      <c r="AA92" s="395"/>
    </row>
    <row r="93" spans="1:27" s="304" customFormat="1" x14ac:dyDescent="0.25">
      <c r="A93" s="493"/>
      <c r="B93" s="371" t="s">
        <v>105</v>
      </c>
      <c r="C93" s="239">
        <f t="shared" si="137"/>
        <v>0</v>
      </c>
      <c r="D93" s="239"/>
      <c r="E93" s="282"/>
      <c r="F93" s="282"/>
      <c r="G93" s="282"/>
      <c r="H93" s="282"/>
      <c r="I93" s="282"/>
      <c r="J93" s="282"/>
      <c r="K93" s="282"/>
      <c r="L93" s="282"/>
      <c r="M93" s="282"/>
      <c r="N93" s="282"/>
      <c r="O93" s="282"/>
      <c r="P93" s="282"/>
      <c r="Q93" s="395"/>
      <c r="R93" s="395"/>
      <c r="S93" s="395"/>
      <c r="T93" s="395"/>
      <c r="U93" s="395"/>
      <c r="V93" s="395"/>
      <c r="W93" s="239">
        <f t="shared" si="138"/>
        <v>0</v>
      </c>
      <c r="X93" s="239">
        <f t="shared" si="139"/>
        <v>0</v>
      </c>
      <c r="Y93" s="239">
        <f t="shared" si="140"/>
        <v>0</v>
      </c>
      <c r="Z93" s="239">
        <f t="shared" si="141"/>
        <v>0</v>
      </c>
      <c r="AA93" s="395"/>
    </row>
    <row r="94" spans="1:27" s="304" customFormat="1" x14ac:dyDescent="0.25">
      <c r="A94" s="493"/>
      <c r="B94" s="423" t="s">
        <v>106</v>
      </c>
      <c r="C94" s="239">
        <f t="shared" si="137"/>
        <v>0</v>
      </c>
      <c r="D94" s="239"/>
      <c r="E94" s="282"/>
      <c r="F94" s="282"/>
      <c r="G94" s="282"/>
      <c r="H94" s="282"/>
      <c r="I94" s="282"/>
      <c r="J94" s="282"/>
      <c r="K94" s="282"/>
      <c r="L94" s="282"/>
      <c r="M94" s="282"/>
      <c r="N94" s="282"/>
      <c r="O94" s="282"/>
      <c r="P94" s="282"/>
      <c r="Q94" s="395"/>
      <c r="R94" s="395"/>
      <c r="S94" s="395"/>
      <c r="T94" s="395"/>
      <c r="U94" s="395"/>
      <c r="V94" s="395"/>
      <c r="W94" s="239">
        <f t="shared" si="138"/>
        <v>0</v>
      </c>
      <c r="X94" s="239">
        <f t="shared" si="139"/>
        <v>0</v>
      </c>
      <c r="Y94" s="239">
        <f t="shared" si="140"/>
        <v>0</v>
      </c>
      <c r="Z94" s="239">
        <f t="shared" si="141"/>
        <v>0</v>
      </c>
      <c r="AA94" s="395"/>
    </row>
    <row r="95" spans="1:27" x14ac:dyDescent="0.25">
      <c r="A95" s="493"/>
      <c r="B95" s="410" t="s">
        <v>107</v>
      </c>
      <c r="C95" s="345">
        <f t="shared" ref="C95:P95" si="142">IF((C53+C60+C67)=0,,C94/(C53+C60+C67))</f>
        <v>0</v>
      </c>
      <c r="D95" s="345"/>
      <c r="E95" s="367">
        <f t="shared" si="142"/>
        <v>0</v>
      </c>
      <c r="F95" s="367">
        <f t="shared" si="142"/>
        <v>0</v>
      </c>
      <c r="G95" s="367">
        <f t="shared" si="142"/>
        <v>0</v>
      </c>
      <c r="H95" s="367">
        <f t="shared" si="142"/>
        <v>0</v>
      </c>
      <c r="I95" s="367">
        <f t="shared" si="142"/>
        <v>0</v>
      </c>
      <c r="J95" s="367">
        <f t="shared" si="142"/>
        <v>0</v>
      </c>
      <c r="K95" s="367">
        <f t="shared" si="142"/>
        <v>0</v>
      </c>
      <c r="L95" s="367">
        <f t="shared" si="142"/>
        <v>0</v>
      </c>
      <c r="M95" s="367">
        <f t="shared" si="142"/>
        <v>0</v>
      </c>
      <c r="N95" s="367">
        <f t="shared" si="142"/>
        <v>0</v>
      </c>
      <c r="O95" s="367">
        <f t="shared" si="142"/>
        <v>0</v>
      </c>
      <c r="P95" s="367">
        <f t="shared" si="142"/>
        <v>0</v>
      </c>
      <c r="Q95" s="303"/>
      <c r="R95" s="303"/>
      <c r="S95" s="303"/>
      <c r="T95" s="303"/>
      <c r="U95" s="303"/>
      <c r="V95" s="303"/>
      <c r="W95" s="345">
        <f t="shared" ref="W95:Z95" si="143">IF((W53+W60+W67)=0,,W94/(W53+W60+W67))</f>
        <v>0</v>
      </c>
      <c r="X95" s="345">
        <f t="shared" si="143"/>
        <v>0</v>
      </c>
      <c r="Y95" s="345">
        <f t="shared" si="143"/>
        <v>0</v>
      </c>
      <c r="Z95" s="345">
        <f t="shared" si="143"/>
        <v>0</v>
      </c>
      <c r="AA95" s="303"/>
    </row>
    <row r="96" spans="1:27" s="304" customFormat="1" x14ac:dyDescent="0.25">
      <c r="A96" s="493"/>
      <c r="B96" s="423" t="s">
        <v>108</v>
      </c>
      <c r="C96" s="239">
        <f t="shared" ref="C96:C98" si="144">SUM(E96:P96)</f>
        <v>0</v>
      </c>
      <c r="D96" s="239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82"/>
      <c r="Q96" s="395"/>
      <c r="R96" s="395"/>
      <c r="S96" s="395"/>
      <c r="T96" s="395"/>
      <c r="U96" s="395"/>
      <c r="V96" s="395"/>
      <c r="W96" s="239">
        <f t="shared" ref="W96:W98" si="145">SUM(E96:G96)</f>
        <v>0</v>
      </c>
      <c r="X96" s="239">
        <f t="shared" ref="X96:X98" si="146">SUM(H96:J96)</f>
        <v>0</v>
      </c>
      <c r="Y96" s="239">
        <f t="shared" ref="Y96:Y98" si="147">SUM(K96:M96)</f>
        <v>0</v>
      </c>
      <c r="Z96" s="239">
        <f t="shared" ref="Z96:Z98" si="148">SUM(N96:P96)</f>
        <v>0</v>
      </c>
      <c r="AA96" s="395"/>
    </row>
    <row r="97" spans="1:27" s="304" customFormat="1" x14ac:dyDescent="0.25">
      <c r="A97" s="458" t="s">
        <v>109</v>
      </c>
      <c r="B97" s="373" t="s">
        <v>110</v>
      </c>
      <c r="C97" s="202">
        <f t="shared" si="144"/>
        <v>0</v>
      </c>
      <c r="D97" s="20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2"/>
      <c r="P97" s="282"/>
      <c r="Q97" s="395"/>
      <c r="R97" s="395"/>
      <c r="S97" s="395"/>
      <c r="T97" s="395"/>
      <c r="U97" s="395"/>
      <c r="V97" s="395"/>
      <c r="W97" s="202">
        <f t="shared" si="145"/>
        <v>0</v>
      </c>
      <c r="X97" s="202">
        <f t="shared" si="146"/>
        <v>0</v>
      </c>
      <c r="Y97" s="202">
        <f t="shared" si="147"/>
        <v>0</v>
      </c>
      <c r="Z97" s="202">
        <f t="shared" si="148"/>
        <v>0</v>
      </c>
      <c r="AA97" s="395"/>
    </row>
    <row r="98" spans="1:27" s="304" customFormat="1" x14ac:dyDescent="0.25">
      <c r="A98" s="458"/>
      <c r="B98" s="373" t="s">
        <v>111</v>
      </c>
      <c r="C98" s="202">
        <f t="shared" si="144"/>
        <v>0</v>
      </c>
      <c r="D98" s="20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395"/>
      <c r="R98" s="395"/>
      <c r="S98" s="395"/>
      <c r="T98" s="395"/>
      <c r="U98" s="395"/>
      <c r="V98" s="395"/>
      <c r="W98" s="202">
        <f t="shared" si="145"/>
        <v>0</v>
      </c>
      <c r="X98" s="202">
        <f t="shared" si="146"/>
        <v>0</v>
      </c>
      <c r="Y98" s="202">
        <f t="shared" si="147"/>
        <v>0</v>
      </c>
      <c r="Z98" s="202">
        <f t="shared" si="148"/>
        <v>0</v>
      </c>
      <c r="AA98" s="395"/>
    </row>
    <row r="99" spans="1:27" s="304" customFormat="1" x14ac:dyDescent="0.25">
      <c r="A99" s="458"/>
      <c r="B99" s="372" t="s">
        <v>112</v>
      </c>
      <c r="C99" s="201">
        <f t="shared" ref="C99:P99" si="149">IF(C97=0,,C98/C97)</f>
        <v>0</v>
      </c>
      <c r="D99" s="201"/>
      <c r="E99" s="309">
        <f t="shared" si="149"/>
        <v>0</v>
      </c>
      <c r="F99" s="309">
        <f t="shared" si="149"/>
        <v>0</v>
      </c>
      <c r="G99" s="309">
        <f t="shared" si="149"/>
        <v>0</v>
      </c>
      <c r="H99" s="309">
        <f t="shared" si="149"/>
        <v>0</v>
      </c>
      <c r="I99" s="309">
        <f t="shared" si="149"/>
        <v>0</v>
      </c>
      <c r="J99" s="309">
        <f t="shared" si="149"/>
        <v>0</v>
      </c>
      <c r="K99" s="309">
        <f t="shared" si="149"/>
        <v>0</v>
      </c>
      <c r="L99" s="309">
        <f t="shared" si="149"/>
        <v>0</v>
      </c>
      <c r="M99" s="309">
        <f t="shared" si="149"/>
        <v>0</v>
      </c>
      <c r="N99" s="309">
        <f t="shared" si="149"/>
        <v>0</v>
      </c>
      <c r="O99" s="309">
        <f t="shared" si="149"/>
        <v>0</v>
      </c>
      <c r="P99" s="309">
        <f t="shared" si="149"/>
        <v>0</v>
      </c>
      <c r="Q99" s="395"/>
      <c r="R99" s="395"/>
      <c r="S99" s="395"/>
      <c r="T99" s="395"/>
      <c r="U99" s="395"/>
      <c r="V99" s="395"/>
      <c r="W99" s="201">
        <f t="shared" ref="W99:Z99" si="150">IF(W97=0,,W98/W97)</f>
        <v>0</v>
      </c>
      <c r="X99" s="201">
        <f t="shared" si="150"/>
        <v>0</v>
      </c>
      <c r="Y99" s="201">
        <f t="shared" si="150"/>
        <v>0</v>
      </c>
      <c r="Z99" s="201">
        <f t="shared" si="150"/>
        <v>0</v>
      </c>
      <c r="AA99" s="395"/>
    </row>
    <row r="100" spans="1:27" s="304" customFormat="1" x14ac:dyDescent="0.25">
      <c r="A100" s="458"/>
      <c r="B100" s="373" t="s">
        <v>113</v>
      </c>
      <c r="C100" s="202">
        <f t="shared" ref="C100:C110" si="151">SUM(E100:P100)</f>
        <v>0</v>
      </c>
      <c r="D100" s="202"/>
      <c r="E100" s="282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82"/>
      <c r="Q100" s="395"/>
      <c r="R100" s="395"/>
      <c r="S100" s="395"/>
      <c r="T100" s="395"/>
      <c r="U100" s="395"/>
      <c r="V100" s="395"/>
      <c r="W100" s="202">
        <f t="shared" ref="W100:W110" si="152">SUM(E100:G100)</f>
        <v>0</v>
      </c>
      <c r="X100" s="202">
        <f t="shared" ref="X100:X110" si="153">SUM(H100:J100)</f>
        <v>0</v>
      </c>
      <c r="Y100" s="202">
        <f t="shared" ref="Y100:Y110" si="154">SUM(K100:M100)</f>
        <v>0</v>
      </c>
      <c r="Z100" s="202">
        <f t="shared" ref="Z100:Z110" si="155">SUM(N100:P100)</f>
        <v>0</v>
      </c>
      <c r="AA100" s="395"/>
    </row>
    <row r="101" spans="1:27" s="304" customFormat="1" x14ac:dyDescent="0.25">
      <c r="A101" s="458"/>
      <c r="B101" s="373" t="s">
        <v>114</v>
      </c>
      <c r="C101" s="202">
        <f t="shared" si="151"/>
        <v>0</v>
      </c>
      <c r="D101" s="202"/>
      <c r="E101" s="282"/>
      <c r="F101" s="282"/>
      <c r="G101" s="282"/>
      <c r="H101" s="282"/>
      <c r="I101" s="282"/>
      <c r="J101" s="282"/>
      <c r="K101" s="282"/>
      <c r="L101" s="282"/>
      <c r="M101" s="282"/>
      <c r="N101" s="282"/>
      <c r="O101" s="282"/>
      <c r="P101" s="282"/>
      <c r="Q101" s="395"/>
      <c r="R101" s="395"/>
      <c r="S101" s="395"/>
      <c r="T101" s="395"/>
      <c r="U101" s="395"/>
      <c r="V101" s="395"/>
      <c r="W101" s="202">
        <f t="shared" si="152"/>
        <v>0</v>
      </c>
      <c r="X101" s="202">
        <f t="shared" si="153"/>
        <v>0</v>
      </c>
      <c r="Y101" s="202">
        <f t="shared" si="154"/>
        <v>0</v>
      </c>
      <c r="Z101" s="202">
        <f t="shared" si="155"/>
        <v>0</v>
      </c>
      <c r="AA101" s="395"/>
    </row>
    <row r="102" spans="1:27" s="304" customFormat="1" x14ac:dyDescent="0.25">
      <c r="A102" s="458"/>
      <c r="B102" s="372" t="s">
        <v>115</v>
      </c>
      <c r="C102" s="201">
        <f t="shared" ref="C102:P102" si="156">IF(C100=0,,C101/C100)</f>
        <v>0</v>
      </c>
      <c r="D102" s="201"/>
      <c r="E102" s="309">
        <f t="shared" si="156"/>
        <v>0</v>
      </c>
      <c r="F102" s="309">
        <f t="shared" si="156"/>
        <v>0</v>
      </c>
      <c r="G102" s="309">
        <f t="shared" si="156"/>
        <v>0</v>
      </c>
      <c r="H102" s="309">
        <f t="shared" si="156"/>
        <v>0</v>
      </c>
      <c r="I102" s="309">
        <f t="shared" si="156"/>
        <v>0</v>
      </c>
      <c r="J102" s="309">
        <f t="shared" si="156"/>
        <v>0</v>
      </c>
      <c r="K102" s="309">
        <f t="shared" si="156"/>
        <v>0</v>
      </c>
      <c r="L102" s="309">
        <f t="shared" si="156"/>
        <v>0</v>
      </c>
      <c r="M102" s="309">
        <f t="shared" si="156"/>
        <v>0</v>
      </c>
      <c r="N102" s="309">
        <f t="shared" si="156"/>
        <v>0</v>
      </c>
      <c r="O102" s="309">
        <f t="shared" si="156"/>
        <v>0</v>
      </c>
      <c r="P102" s="309">
        <f t="shared" si="156"/>
        <v>0</v>
      </c>
      <c r="Q102" s="395"/>
      <c r="R102" s="395"/>
      <c r="S102" s="395"/>
      <c r="T102" s="395"/>
      <c r="U102" s="395"/>
      <c r="V102" s="395"/>
      <c r="W102" s="201">
        <f t="shared" ref="W102:Z102" si="157">IF(W100=0,,W101/W100)</f>
        <v>0</v>
      </c>
      <c r="X102" s="201">
        <f t="shared" si="157"/>
        <v>0</v>
      </c>
      <c r="Y102" s="201">
        <f t="shared" si="157"/>
        <v>0</v>
      </c>
      <c r="Z102" s="201">
        <f t="shared" si="157"/>
        <v>0</v>
      </c>
      <c r="AA102" s="395"/>
    </row>
    <row r="103" spans="1:27" s="304" customFormat="1" x14ac:dyDescent="0.25">
      <c r="A103" s="458"/>
      <c r="B103" s="424" t="s">
        <v>116</v>
      </c>
      <c r="C103" s="201">
        <f t="shared" ref="C103:P103" si="158">C98+C101</f>
        <v>0</v>
      </c>
      <c r="D103" s="201"/>
      <c r="E103" s="309">
        <f t="shared" si="158"/>
        <v>0</v>
      </c>
      <c r="F103" s="309">
        <f t="shared" si="158"/>
        <v>0</v>
      </c>
      <c r="G103" s="309">
        <f t="shared" si="158"/>
        <v>0</v>
      </c>
      <c r="H103" s="309">
        <f t="shared" si="158"/>
        <v>0</v>
      </c>
      <c r="I103" s="309">
        <f t="shared" si="158"/>
        <v>0</v>
      </c>
      <c r="J103" s="309">
        <f t="shared" si="158"/>
        <v>0</v>
      </c>
      <c r="K103" s="309">
        <f t="shared" si="158"/>
        <v>0</v>
      </c>
      <c r="L103" s="309">
        <f t="shared" si="158"/>
        <v>0</v>
      </c>
      <c r="M103" s="309">
        <f t="shared" si="158"/>
        <v>0</v>
      </c>
      <c r="N103" s="309">
        <f t="shared" si="158"/>
        <v>0</v>
      </c>
      <c r="O103" s="309">
        <f t="shared" si="158"/>
        <v>0</v>
      </c>
      <c r="P103" s="309">
        <f t="shared" si="158"/>
        <v>0</v>
      </c>
      <c r="Q103" s="395"/>
      <c r="R103" s="395"/>
      <c r="S103" s="395"/>
      <c r="T103" s="395"/>
      <c r="U103" s="395"/>
      <c r="V103" s="395"/>
      <c r="W103" s="201">
        <f t="shared" ref="W103:Z103" si="159">W98+W101</f>
        <v>0</v>
      </c>
      <c r="X103" s="201">
        <f t="shared" si="159"/>
        <v>0</v>
      </c>
      <c r="Y103" s="201">
        <f t="shared" si="159"/>
        <v>0</v>
      </c>
      <c r="Z103" s="201">
        <f t="shared" si="159"/>
        <v>0</v>
      </c>
      <c r="AA103" s="395"/>
    </row>
    <row r="104" spans="1:27" x14ac:dyDescent="0.25">
      <c r="A104" s="458"/>
      <c r="B104" s="369" t="s">
        <v>117</v>
      </c>
      <c r="C104" s="374">
        <f t="shared" ref="C104:P104" si="160">IF((C53+C60+C67)=0,,C103/(C53+C60+C67))</f>
        <v>0</v>
      </c>
      <c r="D104" s="374"/>
      <c r="E104" s="375">
        <f t="shared" si="160"/>
        <v>0</v>
      </c>
      <c r="F104" s="375">
        <f t="shared" si="160"/>
        <v>0</v>
      </c>
      <c r="G104" s="375">
        <f t="shared" si="160"/>
        <v>0</v>
      </c>
      <c r="H104" s="375">
        <f t="shared" si="160"/>
        <v>0</v>
      </c>
      <c r="I104" s="375">
        <f t="shared" si="160"/>
        <v>0</v>
      </c>
      <c r="J104" s="375">
        <f t="shared" si="160"/>
        <v>0</v>
      </c>
      <c r="K104" s="375">
        <f t="shared" si="160"/>
        <v>0</v>
      </c>
      <c r="L104" s="375">
        <f t="shared" si="160"/>
        <v>0</v>
      </c>
      <c r="M104" s="375">
        <f t="shared" si="160"/>
        <v>0</v>
      </c>
      <c r="N104" s="375">
        <f t="shared" si="160"/>
        <v>0</v>
      </c>
      <c r="O104" s="375">
        <f t="shared" si="160"/>
        <v>0</v>
      </c>
      <c r="P104" s="375">
        <f t="shared" si="160"/>
        <v>0</v>
      </c>
      <c r="Q104" s="303"/>
      <c r="R104" s="303"/>
      <c r="S104" s="303"/>
      <c r="T104" s="303"/>
      <c r="U104" s="303"/>
      <c r="V104" s="303"/>
      <c r="W104" s="374">
        <f t="shared" ref="W104:Z104" si="161">IF((W53+W60+W67)=0,,W103/(W53+W60+W67))</f>
        <v>0</v>
      </c>
      <c r="X104" s="374">
        <f t="shared" si="161"/>
        <v>0</v>
      </c>
      <c r="Y104" s="374">
        <f t="shared" si="161"/>
        <v>0</v>
      </c>
      <c r="Z104" s="374">
        <f t="shared" si="161"/>
        <v>0</v>
      </c>
      <c r="AA104" s="303"/>
    </row>
    <row r="105" spans="1:27" s="304" customFormat="1" ht="15" customHeight="1" x14ac:dyDescent="0.25">
      <c r="A105" s="459" t="s">
        <v>118</v>
      </c>
      <c r="B105" s="423" t="s">
        <v>73</v>
      </c>
      <c r="C105" s="239">
        <f t="shared" si="151"/>
        <v>0</v>
      </c>
      <c r="D105" s="239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395"/>
      <c r="R105" s="395"/>
      <c r="S105" s="395"/>
      <c r="T105" s="395"/>
      <c r="U105" s="395"/>
      <c r="V105" s="395"/>
      <c r="W105" s="239">
        <f t="shared" si="152"/>
        <v>0</v>
      </c>
      <c r="X105" s="239">
        <f t="shared" si="153"/>
        <v>0</v>
      </c>
      <c r="Y105" s="239">
        <f t="shared" si="154"/>
        <v>0</v>
      </c>
      <c r="Z105" s="239">
        <f t="shared" si="155"/>
        <v>0</v>
      </c>
      <c r="AA105" s="395"/>
    </row>
    <row r="106" spans="1:27" s="304" customFormat="1" x14ac:dyDescent="0.25">
      <c r="A106" s="460"/>
      <c r="B106" s="423" t="s">
        <v>74</v>
      </c>
      <c r="C106" s="239">
        <f t="shared" si="151"/>
        <v>0</v>
      </c>
      <c r="D106" s="239"/>
      <c r="E106" s="282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  <c r="Q106" s="395"/>
      <c r="R106" s="395"/>
      <c r="S106" s="395"/>
      <c r="T106" s="395"/>
      <c r="U106" s="395"/>
      <c r="V106" s="395"/>
      <c r="W106" s="239">
        <f t="shared" si="152"/>
        <v>0</v>
      </c>
      <c r="X106" s="239">
        <f t="shared" si="153"/>
        <v>0</v>
      </c>
      <c r="Y106" s="239">
        <f t="shared" si="154"/>
        <v>0</v>
      </c>
      <c r="Z106" s="239">
        <f t="shared" si="155"/>
        <v>0</v>
      </c>
      <c r="AA106" s="395"/>
    </row>
    <row r="107" spans="1:27" s="304" customFormat="1" x14ac:dyDescent="0.25">
      <c r="A107" s="460"/>
      <c r="B107" s="423" t="s">
        <v>119</v>
      </c>
      <c r="C107" s="239">
        <f t="shared" si="151"/>
        <v>0</v>
      </c>
      <c r="D107" s="239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395"/>
      <c r="R107" s="395"/>
      <c r="S107" s="395"/>
      <c r="T107" s="395"/>
      <c r="U107" s="395"/>
      <c r="V107" s="395"/>
      <c r="W107" s="239">
        <f t="shared" si="152"/>
        <v>0</v>
      </c>
      <c r="X107" s="239">
        <f t="shared" si="153"/>
        <v>0</v>
      </c>
      <c r="Y107" s="239">
        <f t="shared" si="154"/>
        <v>0</v>
      </c>
      <c r="Z107" s="239">
        <f t="shared" si="155"/>
        <v>0</v>
      </c>
      <c r="AA107" s="395"/>
    </row>
    <row r="108" spans="1:27" s="304" customFormat="1" ht="15" customHeight="1" x14ac:dyDescent="0.25">
      <c r="A108" s="461" t="s">
        <v>120</v>
      </c>
      <c r="B108" s="373" t="s">
        <v>73</v>
      </c>
      <c r="C108" s="202">
        <f t="shared" si="151"/>
        <v>0</v>
      </c>
      <c r="D108" s="202"/>
      <c r="E108" s="282"/>
      <c r="F108" s="282"/>
      <c r="G108" s="282"/>
      <c r="H108" s="282"/>
      <c r="I108" s="282"/>
      <c r="J108" s="282"/>
      <c r="K108" s="282"/>
      <c r="L108" s="282"/>
      <c r="M108" s="282"/>
      <c r="N108" s="282"/>
      <c r="O108" s="282"/>
      <c r="P108" s="282"/>
      <c r="Q108" s="395"/>
      <c r="R108" s="395"/>
      <c r="S108" s="395"/>
      <c r="T108" s="395"/>
      <c r="U108" s="395"/>
      <c r="V108" s="395"/>
      <c r="W108" s="202">
        <f t="shared" si="152"/>
        <v>0</v>
      </c>
      <c r="X108" s="202">
        <f t="shared" si="153"/>
        <v>0</v>
      </c>
      <c r="Y108" s="202">
        <f t="shared" si="154"/>
        <v>0</v>
      </c>
      <c r="Z108" s="202">
        <f t="shared" si="155"/>
        <v>0</v>
      </c>
      <c r="AA108" s="395"/>
    </row>
    <row r="109" spans="1:27" s="304" customFormat="1" x14ac:dyDescent="0.25">
      <c r="A109" s="461"/>
      <c r="B109" s="373" t="s">
        <v>74</v>
      </c>
      <c r="C109" s="202">
        <f t="shared" si="151"/>
        <v>0</v>
      </c>
      <c r="D109" s="202"/>
      <c r="E109" s="282"/>
      <c r="F109" s="282"/>
      <c r="G109" s="282"/>
      <c r="H109" s="282"/>
      <c r="I109" s="282"/>
      <c r="J109" s="282"/>
      <c r="K109" s="282"/>
      <c r="L109" s="282"/>
      <c r="M109" s="282"/>
      <c r="N109" s="282"/>
      <c r="O109" s="282"/>
      <c r="P109" s="282"/>
      <c r="Q109" s="395"/>
      <c r="R109" s="395"/>
      <c r="S109" s="395"/>
      <c r="T109" s="395"/>
      <c r="U109" s="395"/>
      <c r="V109" s="395"/>
      <c r="W109" s="202">
        <f t="shared" si="152"/>
        <v>0</v>
      </c>
      <c r="X109" s="202">
        <f t="shared" si="153"/>
        <v>0</v>
      </c>
      <c r="Y109" s="202">
        <f t="shared" si="154"/>
        <v>0</v>
      </c>
      <c r="Z109" s="202">
        <f t="shared" si="155"/>
        <v>0</v>
      </c>
      <c r="AA109" s="395"/>
    </row>
    <row r="110" spans="1:27" s="304" customFormat="1" x14ac:dyDescent="0.25">
      <c r="A110" s="461"/>
      <c r="B110" s="373" t="s">
        <v>119</v>
      </c>
      <c r="C110" s="202">
        <f t="shared" si="151"/>
        <v>0</v>
      </c>
      <c r="D110" s="202"/>
      <c r="E110" s="282"/>
      <c r="F110" s="282"/>
      <c r="G110" s="282"/>
      <c r="H110" s="282"/>
      <c r="I110" s="282"/>
      <c r="J110" s="282"/>
      <c r="K110" s="282"/>
      <c r="L110" s="282"/>
      <c r="M110" s="282"/>
      <c r="N110" s="282"/>
      <c r="O110" s="282"/>
      <c r="P110" s="282"/>
      <c r="Q110" s="395"/>
      <c r="R110" s="395"/>
      <c r="S110" s="395"/>
      <c r="T110" s="395"/>
      <c r="U110" s="395"/>
      <c r="V110" s="395"/>
      <c r="W110" s="202">
        <f t="shared" si="152"/>
        <v>0</v>
      </c>
      <c r="X110" s="202">
        <f t="shared" si="153"/>
        <v>0</v>
      </c>
      <c r="Y110" s="202">
        <f t="shared" si="154"/>
        <v>0</v>
      </c>
      <c r="Z110" s="202">
        <f t="shared" si="155"/>
        <v>0</v>
      </c>
      <c r="AA110" s="395"/>
    </row>
    <row r="111" spans="1:27" ht="15" customHeight="1" x14ac:dyDescent="0.25">
      <c r="A111" s="463" t="s">
        <v>121</v>
      </c>
      <c r="B111" s="464"/>
      <c r="C111" s="464"/>
      <c r="D111" s="464"/>
      <c r="E111" s="464"/>
      <c r="F111" s="464"/>
      <c r="G111" s="464"/>
      <c r="H111" s="464"/>
      <c r="I111" s="464"/>
      <c r="J111" s="464"/>
      <c r="K111" s="464"/>
      <c r="L111" s="464"/>
      <c r="M111" s="464"/>
      <c r="N111" s="464"/>
      <c r="O111" s="464"/>
      <c r="P111" s="46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</row>
    <row r="112" spans="1:27" s="304" customFormat="1" ht="15" customHeight="1" x14ac:dyDescent="0.25">
      <c r="A112" s="447" t="s">
        <v>122</v>
      </c>
      <c r="B112" s="425" t="s">
        <v>73</v>
      </c>
      <c r="C112" s="380">
        <f t="shared" ref="C112:C118" si="162">SUM(E112:P112)</f>
        <v>0</v>
      </c>
      <c r="D112" s="426">
        <f>IF($C$2=0,,C112/$C$2)</f>
        <v>0</v>
      </c>
      <c r="E112" s="380"/>
      <c r="F112" s="380"/>
      <c r="G112" s="380"/>
      <c r="H112" s="380"/>
      <c r="I112" s="380"/>
      <c r="J112" s="380"/>
      <c r="K112" s="380"/>
      <c r="L112" s="380"/>
      <c r="M112" s="380"/>
      <c r="N112" s="380"/>
      <c r="O112" s="380"/>
      <c r="P112" s="380"/>
      <c r="Q112" s="395"/>
      <c r="R112" s="395"/>
      <c r="S112" s="395"/>
      <c r="T112" s="395"/>
      <c r="U112" s="395"/>
      <c r="V112" s="395"/>
      <c r="W112" s="380">
        <f t="shared" ref="W112:W118" si="163">SUM(E112:G112)</f>
        <v>0</v>
      </c>
      <c r="X112" s="380">
        <f t="shared" ref="X112:X118" si="164">SUM(H112:J112)</f>
        <v>0</v>
      </c>
      <c r="Y112" s="380">
        <f t="shared" ref="Y112:Y118" si="165">SUM(K112:M112)</f>
        <v>0</v>
      </c>
      <c r="Z112" s="380">
        <f t="shared" ref="Z112:Z118" si="166">SUM(N112:P112)</f>
        <v>0</v>
      </c>
      <c r="AA112" s="395"/>
    </row>
    <row r="113" spans="1:27" s="304" customFormat="1" x14ac:dyDescent="0.25">
      <c r="A113" s="440"/>
      <c r="B113" s="425" t="s">
        <v>74</v>
      </c>
      <c r="C113" s="380">
        <f t="shared" si="162"/>
        <v>0</v>
      </c>
      <c r="D113" s="381"/>
      <c r="E113" s="380"/>
      <c r="F113" s="380"/>
      <c r="G113" s="380"/>
      <c r="H113" s="380"/>
      <c r="I113" s="380"/>
      <c r="J113" s="380"/>
      <c r="K113" s="380"/>
      <c r="L113" s="380"/>
      <c r="M113" s="380"/>
      <c r="N113" s="380"/>
      <c r="O113" s="380"/>
      <c r="P113" s="380"/>
      <c r="Q113" s="395"/>
      <c r="R113" s="395"/>
      <c r="S113" s="395"/>
      <c r="T113" s="395"/>
      <c r="U113" s="395"/>
      <c r="V113" s="395"/>
      <c r="W113" s="380">
        <f t="shared" si="163"/>
        <v>0</v>
      </c>
      <c r="X113" s="380">
        <f t="shared" si="164"/>
        <v>0</v>
      </c>
      <c r="Y113" s="380">
        <f t="shared" si="165"/>
        <v>0</v>
      </c>
      <c r="Z113" s="380">
        <f t="shared" si="166"/>
        <v>0</v>
      </c>
      <c r="AA113" s="395"/>
    </row>
    <row r="114" spans="1:27" s="304" customFormat="1" x14ac:dyDescent="0.25">
      <c r="A114" s="440"/>
      <c r="B114" s="425" t="s">
        <v>123</v>
      </c>
      <c r="C114" s="347">
        <f t="shared" ref="C114:P114" si="167">IF(C112=0,,(C113-C116)/C112)</f>
        <v>0</v>
      </c>
      <c r="D114" s="381"/>
      <c r="E114" s="346">
        <f t="shared" si="167"/>
        <v>0</v>
      </c>
      <c r="F114" s="346">
        <f t="shared" si="167"/>
        <v>0</v>
      </c>
      <c r="G114" s="346">
        <f t="shared" si="167"/>
        <v>0</v>
      </c>
      <c r="H114" s="346">
        <f t="shared" si="167"/>
        <v>0</v>
      </c>
      <c r="I114" s="346">
        <f t="shared" si="167"/>
        <v>0</v>
      </c>
      <c r="J114" s="346">
        <f t="shared" si="167"/>
        <v>0</v>
      </c>
      <c r="K114" s="346">
        <f t="shared" si="167"/>
        <v>0</v>
      </c>
      <c r="L114" s="346">
        <f t="shared" si="167"/>
        <v>0</v>
      </c>
      <c r="M114" s="346">
        <f t="shared" si="167"/>
        <v>0</v>
      </c>
      <c r="N114" s="346">
        <f t="shared" si="167"/>
        <v>0</v>
      </c>
      <c r="O114" s="346">
        <f t="shared" si="167"/>
        <v>0</v>
      </c>
      <c r="P114" s="346">
        <f t="shared" si="167"/>
        <v>0</v>
      </c>
      <c r="Q114" s="395"/>
      <c r="R114" s="395"/>
      <c r="S114" s="395"/>
      <c r="T114" s="395"/>
      <c r="U114" s="395"/>
      <c r="V114" s="395"/>
      <c r="W114" s="347">
        <f t="shared" ref="W114:Z114" si="168">IF(W112=0,,(W113-W116)/W112)</f>
        <v>0</v>
      </c>
      <c r="X114" s="347">
        <f t="shared" si="168"/>
        <v>0</v>
      </c>
      <c r="Y114" s="347">
        <f t="shared" si="168"/>
        <v>0</v>
      </c>
      <c r="Z114" s="347">
        <f t="shared" si="168"/>
        <v>0</v>
      </c>
      <c r="AA114" s="395"/>
    </row>
    <row r="115" spans="1:27" s="304" customFormat="1" x14ac:dyDescent="0.25">
      <c r="A115" s="440"/>
      <c r="B115" s="425" t="s">
        <v>119</v>
      </c>
      <c r="C115" s="380">
        <f t="shared" si="162"/>
        <v>0</v>
      </c>
      <c r="D115" s="381"/>
      <c r="E115" s="380"/>
      <c r="F115" s="380"/>
      <c r="G115" s="380"/>
      <c r="H115" s="380"/>
      <c r="I115" s="380"/>
      <c r="J115" s="380"/>
      <c r="K115" s="380"/>
      <c r="L115" s="380"/>
      <c r="M115" s="380"/>
      <c r="N115" s="380"/>
      <c r="O115" s="380"/>
      <c r="P115" s="380"/>
      <c r="Q115" s="395"/>
      <c r="R115" s="395"/>
      <c r="S115" s="395"/>
      <c r="T115" s="395"/>
      <c r="U115" s="395"/>
      <c r="V115" s="395"/>
      <c r="W115" s="380">
        <f t="shared" si="163"/>
        <v>0</v>
      </c>
      <c r="X115" s="380">
        <f t="shared" si="164"/>
        <v>0</v>
      </c>
      <c r="Y115" s="380">
        <f t="shared" si="165"/>
        <v>0</v>
      </c>
      <c r="Z115" s="380">
        <f t="shared" si="166"/>
        <v>0</v>
      </c>
      <c r="AA115" s="395"/>
    </row>
    <row r="116" spans="1:27" s="304" customFormat="1" x14ac:dyDescent="0.25">
      <c r="A116" s="440"/>
      <c r="B116" s="425" t="s">
        <v>124</v>
      </c>
      <c r="C116" s="380">
        <f t="shared" si="162"/>
        <v>0</v>
      </c>
      <c r="D116" s="381"/>
      <c r="E116" s="380"/>
      <c r="F116" s="380"/>
      <c r="G116" s="380"/>
      <c r="H116" s="380"/>
      <c r="I116" s="380"/>
      <c r="J116" s="380"/>
      <c r="K116" s="380"/>
      <c r="L116" s="380"/>
      <c r="M116" s="380"/>
      <c r="N116" s="380"/>
      <c r="O116" s="380"/>
      <c r="P116" s="380"/>
      <c r="Q116" s="395"/>
      <c r="R116" s="395"/>
      <c r="S116" s="395"/>
      <c r="T116" s="395"/>
      <c r="U116" s="395"/>
      <c r="V116" s="395"/>
      <c r="W116" s="380">
        <f t="shared" si="163"/>
        <v>0</v>
      </c>
      <c r="X116" s="380">
        <f t="shared" si="164"/>
        <v>0</v>
      </c>
      <c r="Y116" s="380">
        <f t="shared" si="165"/>
        <v>0</v>
      </c>
      <c r="Z116" s="380">
        <f t="shared" si="166"/>
        <v>0</v>
      </c>
      <c r="AA116" s="395"/>
    </row>
    <row r="117" spans="1:27" s="304" customFormat="1" ht="15" customHeight="1" x14ac:dyDescent="0.25">
      <c r="A117" s="446" t="s">
        <v>125</v>
      </c>
      <c r="B117" s="396" t="s">
        <v>73</v>
      </c>
      <c r="C117" s="383">
        <f t="shared" si="162"/>
        <v>0</v>
      </c>
      <c r="D117" s="426">
        <f>IF($C$2=0,,C117/$C$2)</f>
        <v>0</v>
      </c>
      <c r="E117" s="380"/>
      <c r="F117" s="380"/>
      <c r="G117" s="380"/>
      <c r="H117" s="380"/>
      <c r="I117" s="380"/>
      <c r="J117" s="380"/>
      <c r="K117" s="380"/>
      <c r="L117" s="380"/>
      <c r="M117" s="380"/>
      <c r="N117" s="380"/>
      <c r="O117" s="380"/>
      <c r="P117" s="380"/>
      <c r="Q117" s="395"/>
      <c r="R117" s="395"/>
      <c r="S117" s="395"/>
      <c r="T117" s="395"/>
      <c r="U117" s="395"/>
      <c r="V117" s="395"/>
      <c r="W117" s="383">
        <f t="shared" si="163"/>
        <v>0</v>
      </c>
      <c r="X117" s="383">
        <f t="shared" si="164"/>
        <v>0</v>
      </c>
      <c r="Y117" s="383">
        <f t="shared" si="165"/>
        <v>0</v>
      </c>
      <c r="Z117" s="383">
        <f t="shared" si="166"/>
        <v>0</v>
      </c>
      <c r="AA117" s="395"/>
    </row>
    <row r="118" spans="1:27" s="304" customFormat="1" x14ac:dyDescent="0.25">
      <c r="A118" s="446"/>
      <c r="B118" s="396" t="s">
        <v>74</v>
      </c>
      <c r="C118" s="383">
        <f t="shared" si="162"/>
        <v>0</v>
      </c>
      <c r="D118" s="317"/>
      <c r="E118" s="380"/>
      <c r="F118" s="380"/>
      <c r="G118" s="380"/>
      <c r="H118" s="380"/>
      <c r="I118" s="380"/>
      <c r="J118" s="380"/>
      <c r="K118" s="380"/>
      <c r="L118" s="380"/>
      <c r="M118" s="380"/>
      <c r="N118" s="380"/>
      <c r="O118" s="380"/>
      <c r="P118" s="380"/>
      <c r="Q118" s="395"/>
      <c r="R118" s="395"/>
      <c r="S118" s="395"/>
      <c r="T118" s="395"/>
      <c r="U118" s="395"/>
      <c r="V118" s="395"/>
      <c r="W118" s="383">
        <f t="shared" si="163"/>
        <v>0</v>
      </c>
      <c r="X118" s="383">
        <f t="shared" si="164"/>
        <v>0</v>
      </c>
      <c r="Y118" s="383">
        <f t="shared" si="165"/>
        <v>0</v>
      </c>
      <c r="Z118" s="383">
        <f t="shared" si="166"/>
        <v>0</v>
      </c>
      <c r="AA118" s="395"/>
    </row>
    <row r="119" spans="1:27" s="304" customFormat="1" x14ac:dyDescent="0.25">
      <c r="A119" s="446"/>
      <c r="B119" s="396" t="s">
        <v>123</v>
      </c>
      <c r="C119" s="384">
        <f t="shared" ref="C119:P119" si="169">IF(C117=0,,(C118-C121)/C117)</f>
        <v>0</v>
      </c>
      <c r="D119" s="317"/>
      <c r="E119" s="346">
        <f t="shared" si="169"/>
        <v>0</v>
      </c>
      <c r="F119" s="346">
        <f t="shared" si="169"/>
        <v>0</v>
      </c>
      <c r="G119" s="346">
        <f t="shared" si="169"/>
        <v>0</v>
      </c>
      <c r="H119" s="346">
        <f t="shared" si="169"/>
        <v>0</v>
      </c>
      <c r="I119" s="346">
        <f t="shared" si="169"/>
        <v>0</v>
      </c>
      <c r="J119" s="346">
        <f t="shared" si="169"/>
        <v>0</v>
      </c>
      <c r="K119" s="346">
        <f t="shared" si="169"/>
        <v>0</v>
      </c>
      <c r="L119" s="346">
        <f t="shared" si="169"/>
        <v>0</v>
      </c>
      <c r="M119" s="346">
        <f t="shared" si="169"/>
        <v>0</v>
      </c>
      <c r="N119" s="346">
        <f t="shared" si="169"/>
        <v>0</v>
      </c>
      <c r="O119" s="346">
        <f t="shared" si="169"/>
        <v>0</v>
      </c>
      <c r="P119" s="346">
        <f t="shared" si="169"/>
        <v>0</v>
      </c>
      <c r="Q119" s="395"/>
      <c r="R119" s="395"/>
      <c r="S119" s="395"/>
      <c r="T119" s="395"/>
      <c r="U119" s="395"/>
      <c r="V119" s="395"/>
      <c r="W119" s="384">
        <f t="shared" ref="W119:Z119" si="170">IF(W117=0,,(W118-W121)/W117)</f>
        <v>0</v>
      </c>
      <c r="X119" s="384">
        <f t="shared" si="170"/>
        <v>0</v>
      </c>
      <c r="Y119" s="384">
        <f t="shared" si="170"/>
        <v>0</v>
      </c>
      <c r="Z119" s="384">
        <f t="shared" si="170"/>
        <v>0</v>
      </c>
      <c r="AA119" s="395"/>
    </row>
    <row r="120" spans="1:27" s="304" customFormat="1" x14ac:dyDescent="0.25">
      <c r="A120" s="446"/>
      <c r="B120" s="396" t="s">
        <v>119</v>
      </c>
      <c r="C120" s="383">
        <f t="shared" ref="C120:C123" si="171">SUM(E120:P120)</f>
        <v>0</v>
      </c>
      <c r="D120" s="317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95"/>
      <c r="R120" s="395"/>
      <c r="S120" s="395"/>
      <c r="T120" s="395"/>
      <c r="U120" s="395"/>
      <c r="V120" s="395"/>
      <c r="W120" s="383">
        <f t="shared" ref="W120:W123" si="172">SUM(E120:G120)</f>
        <v>0</v>
      </c>
      <c r="X120" s="383">
        <f t="shared" ref="X120:X123" si="173">SUM(H120:J120)</f>
        <v>0</v>
      </c>
      <c r="Y120" s="383">
        <f t="shared" ref="Y120:Y123" si="174">SUM(K120:M120)</f>
        <v>0</v>
      </c>
      <c r="Z120" s="383">
        <f t="shared" ref="Z120:Z123" si="175">SUM(N120:P120)</f>
        <v>0</v>
      </c>
      <c r="AA120" s="395"/>
    </row>
    <row r="121" spans="1:27" s="304" customFormat="1" x14ac:dyDescent="0.25">
      <c r="A121" s="446"/>
      <c r="B121" s="396" t="s">
        <v>124</v>
      </c>
      <c r="C121" s="383">
        <f t="shared" si="171"/>
        <v>0</v>
      </c>
      <c r="D121" s="317"/>
      <c r="E121" s="380"/>
      <c r="F121" s="380"/>
      <c r="G121" s="380"/>
      <c r="H121" s="380"/>
      <c r="I121" s="380"/>
      <c r="J121" s="380"/>
      <c r="K121" s="380"/>
      <c r="L121" s="380"/>
      <c r="M121" s="380"/>
      <c r="N121" s="380"/>
      <c r="O121" s="380"/>
      <c r="P121" s="380"/>
      <c r="Q121" s="395"/>
      <c r="R121" s="395"/>
      <c r="S121" s="395"/>
      <c r="T121" s="395"/>
      <c r="U121" s="395"/>
      <c r="V121" s="395"/>
      <c r="W121" s="383">
        <f t="shared" si="172"/>
        <v>0</v>
      </c>
      <c r="X121" s="383">
        <f t="shared" si="173"/>
        <v>0</v>
      </c>
      <c r="Y121" s="383">
        <f t="shared" si="174"/>
        <v>0</v>
      </c>
      <c r="Z121" s="383">
        <f t="shared" si="175"/>
        <v>0</v>
      </c>
      <c r="AA121" s="395"/>
    </row>
    <row r="122" spans="1:27" s="304" customFormat="1" ht="15" customHeight="1" x14ac:dyDescent="0.25">
      <c r="A122" s="447" t="s">
        <v>126</v>
      </c>
      <c r="B122" s="425" t="s">
        <v>73</v>
      </c>
      <c r="C122" s="380">
        <f t="shared" si="171"/>
        <v>0</v>
      </c>
      <c r="D122" s="426">
        <f>IF($C$2=0,,C122/$C$2)</f>
        <v>0</v>
      </c>
      <c r="E122" s="380"/>
      <c r="F122" s="380"/>
      <c r="G122" s="380"/>
      <c r="H122" s="380"/>
      <c r="I122" s="380"/>
      <c r="J122" s="380"/>
      <c r="K122" s="380"/>
      <c r="L122" s="380"/>
      <c r="M122" s="380"/>
      <c r="N122" s="380"/>
      <c r="O122" s="380"/>
      <c r="P122" s="380"/>
      <c r="Q122" s="395"/>
      <c r="R122" s="395"/>
      <c r="S122" s="395"/>
      <c r="T122" s="395"/>
      <c r="U122" s="395"/>
      <c r="V122" s="395"/>
      <c r="W122" s="380">
        <f t="shared" si="172"/>
        <v>0</v>
      </c>
      <c r="X122" s="380">
        <f t="shared" si="173"/>
        <v>0</v>
      </c>
      <c r="Y122" s="380">
        <f t="shared" si="174"/>
        <v>0</v>
      </c>
      <c r="Z122" s="380">
        <f t="shared" si="175"/>
        <v>0</v>
      </c>
      <c r="AA122" s="395"/>
    </row>
    <row r="123" spans="1:27" s="304" customFormat="1" x14ac:dyDescent="0.25">
      <c r="A123" s="440"/>
      <c r="B123" s="425" t="s">
        <v>74</v>
      </c>
      <c r="C123" s="380">
        <f t="shared" si="171"/>
        <v>0</v>
      </c>
      <c r="D123" s="381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95"/>
      <c r="R123" s="395"/>
      <c r="S123" s="395"/>
      <c r="T123" s="395"/>
      <c r="U123" s="395"/>
      <c r="V123" s="395"/>
      <c r="W123" s="380">
        <f t="shared" si="172"/>
        <v>0</v>
      </c>
      <c r="X123" s="380">
        <f t="shared" si="173"/>
        <v>0</v>
      </c>
      <c r="Y123" s="380">
        <f t="shared" si="174"/>
        <v>0</v>
      </c>
      <c r="Z123" s="380">
        <f t="shared" si="175"/>
        <v>0</v>
      </c>
      <c r="AA123" s="395"/>
    </row>
    <row r="124" spans="1:27" s="304" customFormat="1" x14ac:dyDescent="0.25">
      <c r="A124" s="440"/>
      <c r="B124" s="425" t="s">
        <v>123</v>
      </c>
      <c r="C124" s="347">
        <f t="shared" ref="C124:P124" si="176">IF(C122=0,,(C123-C126)/C122)</f>
        <v>0</v>
      </c>
      <c r="D124" s="381"/>
      <c r="E124" s="346">
        <f t="shared" si="176"/>
        <v>0</v>
      </c>
      <c r="F124" s="346">
        <f t="shared" si="176"/>
        <v>0</v>
      </c>
      <c r="G124" s="346">
        <f t="shared" si="176"/>
        <v>0</v>
      </c>
      <c r="H124" s="346">
        <f t="shared" si="176"/>
        <v>0</v>
      </c>
      <c r="I124" s="346">
        <f t="shared" si="176"/>
        <v>0</v>
      </c>
      <c r="J124" s="346">
        <f t="shared" si="176"/>
        <v>0</v>
      </c>
      <c r="K124" s="346">
        <f t="shared" si="176"/>
        <v>0</v>
      </c>
      <c r="L124" s="346">
        <f t="shared" si="176"/>
        <v>0</v>
      </c>
      <c r="M124" s="346">
        <f t="shared" si="176"/>
        <v>0</v>
      </c>
      <c r="N124" s="346">
        <f t="shared" si="176"/>
        <v>0</v>
      </c>
      <c r="O124" s="346">
        <f t="shared" si="176"/>
        <v>0</v>
      </c>
      <c r="P124" s="346">
        <f t="shared" si="176"/>
        <v>0</v>
      </c>
      <c r="Q124" s="395"/>
      <c r="R124" s="395"/>
      <c r="S124" s="395"/>
      <c r="T124" s="395"/>
      <c r="U124" s="395"/>
      <c r="V124" s="395"/>
      <c r="W124" s="347">
        <f t="shared" ref="W124:Z124" si="177">IF(W122=0,,(W123-W126)/W122)</f>
        <v>0</v>
      </c>
      <c r="X124" s="347">
        <f t="shared" si="177"/>
        <v>0</v>
      </c>
      <c r="Y124" s="347">
        <f t="shared" si="177"/>
        <v>0</v>
      </c>
      <c r="Z124" s="347">
        <f t="shared" si="177"/>
        <v>0</v>
      </c>
      <c r="AA124" s="395"/>
    </row>
    <row r="125" spans="1:27" s="304" customFormat="1" x14ac:dyDescent="0.25">
      <c r="A125" s="440"/>
      <c r="B125" s="425" t="s">
        <v>119</v>
      </c>
      <c r="C125" s="380">
        <f t="shared" ref="C125:C128" si="178">SUM(E125:P125)</f>
        <v>0</v>
      </c>
      <c r="D125" s="381"/>
      <c r="E125" s="380"/>
      <c r="F125" s="380"/>
      <c r="G125" s="380"/>
      <c r="H125" s="380"/>
      <c r="I125" s="380"/>
      <c r="J125" s="380"/>
      <c r="K125" s="380"/>
      <c r="L125" s="380"/>
      <c r="M125" s="380"/>
      <c r="N125" s="380"/>
      <c r="O125" s="380"/>
      <c r="P125" s="380"/>
      <c r="Q125" s="395"/>
      <c r="R125" s="395"/>
      <c r="S125" s="395"/>
      <c r="T125" s="395"/>
      <c r="U125" s="395"/>
      <c r="V125" s="395"/>
      <c r="W125" s="380">
        <f t="shared" ref="W125:W128" si="179">SUM(E125:G125)</f>
        <v>0</v>
      </c>
      <c r="X125" s="380">
        <f t="shared" ref="X125:X128" si="180">SUM(H125:J125)</f>
        <v>0</v>
      </c>
      <c r="Y125" s="380">
        <f t="shared" ref="Y125:Y128" si="181">SUM(K125:M125)</f>
        <v>0</v>
      </c>
      <c r="Z125" s="380">
        <f t="shared" ref="Z125:Z128" si="182">SUM(N125:P125)</f>
        <v>0</v>
      </c>
      <c r="AA125" s="395"/>
    </row>
    <row r="126" spans="1:27" s="304" customFormat="1" x14ac:dyDescent="0.25">
      <c r="A126" s="440"/>
      <c r="B126" s="425" t="s">
        <v>124</v>
      </c>
      <c r="C126" s="380">
        <f t="shared" si="178"/>
        <v>0</v>
      </c>
      <c r="D126" s="381"/>
      <c r="E126" s="380"/>
      <c r="F126" s="380"/>
      <c r="G126" s="380"/>
      <c r="H126" s="380"/>
      <c r="I126" s="380"/>
      <c r="J126" s="380"/>
      <c r="K126" s="380"/>
      <c r="L126" s="380"/>
      <c r="M126" s="380"/>
      <c r="N126" s="380"/>
      <c r="O126" s="380"/>
      <c r="P126" s="380"/>
      <c r="Q126" s="395"/>
      <c r="R126" s="395"/>
      <c r="S126" s="395"/>
      <c r="T126" s="395"/>
      <c r="U126" s="395"/>
      <c r="V126" s="395"/>
      <c r="W126" s="380">
        <f t="shared" si="179"/>
        <v>0</v>
      </c>
      <c r="X126" s="380">
        <f t="shared" si="180"/>
        <v>0</v>
      </c>
      <c r="Y126" s="380">
        <f t="shared" si="181"/>
        <v>0</v>
      </c>
      <c r="Z126" s="380">
        <f t="shared" si="182"/>
        <v>0</v>
      </c>
      <c r="AA126" s="395"/>
    </row>
    <row r="127" spans="1:27" s="304" customFormat="1" ht="15" customHeight="1" x14ac:dyDescent="0.25">
      <c r="A127" s="453" t="s">
        <v>127</v>
      </c>
      <c r="B127" s="396" t="s">
        <v>73</v>
      </c>
      <c r="C127" s="383">
        <f t="shared" si="178"/>
        <v>0</v>
      </c>
      <c r="D127" s="426">
        <f>IF($C$2=0,,C127/$C$2)</f>
        <v>0</v>
      </c>
      <c r="E127" s="380"/>
      <c r="F127" s="380"/>
      <c r="G127" s="380"/>
      <c r="H127" s="380"/>
      <c r="I127" s="380"/>
      <c r="J127" s="380"/>
      <c r="K127" s="380"/>
      <c r="L127" s="380"/>
      <c r="M127" s="380"/>
      <c r="N127" s="380"/>
      <c r="O127" s="380"/>
      <c r="P127" s="380"/>
      <c r="Q127" s="395"/>
      <c r="R127" s="395"/>
      <c r="S127" s="395"/>
      <c r="T127" s="395"/>
      <c r="U127" s="395"/>
      <c r="V127" s="395"/>
      <c r="W127" s="383">
        <f t="shared" si="179"/>
        <v>0</v>
      </c>
      <c r="X127" s="383">
        <f t="shared" si="180"/>
        <v>0</v>
      </c>
      <c r="Y127" s="383">
        <f t="shared" si="181"/>
        <v>0</v>
      </c>
      <c r="Z127" s="383">
        <f t="shared" si="182"/>
        <v>0</v>
      </c>
      <c r="AA127" s="395"/>
    </row>
    <row r="128" spans="1:27" s="304" customFormat="1" x14ac:dyDescent="0.25">
      <c r="A128" s="454"/>
      <c r="B128" s="396" t="s">
        <v>74</v>
      </c>
      <c r="C128" s="383">
        <f t="shared" si="178"/>
        <v>0</v>
      </c>
      <c r="D128" s="317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95"/>
      <c r="R128" s="395"/>
      <c r="S128" s="395"/>
      <c r="T128" s="395"/>
      <c r="U128" s="395"/>
      <c r="V128" s="395"/>
      <c r="W128" s="383">
        <f t="shared" si="179"/>
        <v>0</v>
      </c>
      <c r="X128" s="383">
        <f t="shared" si="180"/>
        <v>0</v>
      </c>
      <c r="Y128" s="383">
        <f t="shared" si="181"/>
        <v>0</v>
      </c>
      <c r="Z128" s="383">
        <f t="shared" si="182"/>
        <v>0</v>
      </c>
      <c r="AA128" s="395"/>
    </row>
    <row r="129" spans="1:27" s="304" customFormat="1" x14ac:dyDescent="0.25">
      <c r="A129" s="454"/>
      <c r="B129" s="396" t="s">
        <v>123</v>
      </c>
      <c r="C129" s="384">
        <f t="shared" ref="C129:P129" si="183">IF(C127=0,,(C128-C131)/C127)</f>
        <v>0</v>
      </c>
      <c r="D129" s="317"/>
      <c r="E129" s="346">
        <f t="shared" si="183"/>
        <v>0</v>
      </c>
      <c r="F129" s="346">
        <f t="shared" si="183"/>
        <v>0</v>
      </c>
      <c r="G129" s="346">
        <f t="shared" si="183"/>
        <v>0</v>
      </c>
      <c r="H129" s="346">
        <f t="shared" si="183"/>
        <v>0</v>
      </c>
      <c r="I129" s="346">
        <f t="shared" si="183"/>
        <v>0</v>
      </c>
      <c r="J129" s="346">
        <f t="shared" si="183"/>
        <v>0</v>
      </c>
      <c r="K129" s="346">
        <f t="shared" si="183"/>
        <v>0</v>
      </c>
      <c r="L129" s="346">
        <f t="shared" si="183"/>
        <v>0</v>
      </c>
      <c r="M129" s="346">
        <f t="shared" si="183"/>
        <v>0</v>
      </c>
      <c r="N129" s="346">
        <f t="shared" si="183"/>
        <v>0</v>
      </c>
      <c r="O129" s="346">
        <f t="shared" si="183"/>
        <v>0</v>
      </c>
      <c r="P129" s="346">
        <f t="shared" si="183"/>
        <v>0</v>
      </c>
      <c r="Q129" s="395"/>
      <c r="R129" s="395"/>
      <c r="S129" s="395"/>
      <c r="T129" s="395"/>
      <c r="U129" s="395"/>
      <c r="V129" s="395"/>
      <c r="W129" s="384">
        <f t="shared" ref="W129:Z129" si="184">IF(W127=0,,(W128-W131)/W127)</f>
        <v>0</v>
      </c>
      <c r="X129" s="384">
        <f t="shared" si="184"/>
        <v>0</v>
      </c>
      <c r="Y129" s="384">
        <f t="shared" si="184"/>
        <v>0</v>
      </c>
      <c r="Z129" s="384">
        <f t="shared" si="184"/>
        <v>0</v>
      </c>
      <c r="AA129" s="395"/>
    </row>
    <row r="130" spans="1:27" s="304" customFormat="1" x14ac:dyDescent="0.25">
      <c r="A130" s="454"/>
      <c r="B130" s="396" t="s">
        <v>119</v>
      </c>
      <c r="C130" s="383">
        <f t="shared" ref="C130:C133" si="185">SUM(E130:P130)</f>
        <v>0</v>
      </c>
      <c r="D130" s="317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95"/>
      <c r="R130" s="395"/>
      <c r="S130" s="395"/>
      <c r="T130" s="395"/>
      <c r="U130" s="395"/>
      <c r="V130" s="395"/>
      <c r="W130" s="383">
        <f t="shared" ref="W130:W133" si="186">SUM(E130:G130)</f>
        <v>0</v>
      </c>
      <c r="X130" s="383">
        <f t="shared" ref="X130:X133" si="187">SUM(H130:J130)</f>
        <v>0</v>
      </c>
      <c r="Y130" s="383">
        <f t="shared" ref="Y130:Y133" si="188">SUM(K130:M130)</f>
        <v>0</v>
      </c>
      <c r="Z130" s="383">
        <f t="shared" ref="Z130:Z133" si="189">SUM(N130:P130)</f>
        <v>0</v>
      </c>
      <c r="AA130" s="395"/>
    </row>
    <row r="131" spans="1:27" s="304" customFormat="1" x14ac:dyDescent="0.25">
      <c r="A131" s="455"/>
      <c r="B131" s="396" t="s">
        <v>124</v>
      </c>
      <c r="C131" s="383">
        <f t="shared" si="185"/>
        <v>0</v>
      </c>
      <c r="D131" s="317"/>
      <c r="E131" s="380"/>
      <c r="F131" s="380"/>
      <c r="G131" s="380"/>
      <c r="H131" s="380"/>
      <c r="I131" s="380"/>
      <c r="J131" s="380"/>
      <c r="K131" s="380"/>
      <c r="L131" s="380"/>
      <c r="M131" s="380"/>
      <c r="N131" s="380"/>
      <c r="O131" s="380"/>
      <c r="P131" s="380"/>
      <c r="Q131" s="395"/>
      <c r="R131" s="395"/>
      <c r="S131" s="395"/>
      <c r="T131" s="395"/>
      <c r="U131" s="395"/>
      <c r="V131" s="395"/>
      <c r="W131" s="383">
        <f t="shared" si="186"/>
        <v>0</v>
      </c>
      <c r="X131" s="383">
        <f t="shared" si="187"/>
        <v>0</v>
      </c>
      <c r="Y131" s="383">
        <f t="shared" si="188"/>
        <v>0</v>
      </c>
      <c r="Z131" s="383">
        <f t="shared" si="189"/>
        <v>0</v>
      </c>
      <c r="AA131" s="395"/>
    </row>
    <row r="132" spans="1:27" s="304" customFormat="1" ht="15" customHeight="1" x14ac:dyDescent="0.25">
      <c r="A132" s="447" t="s">
        <v>128</v>
      </c>
      <c r="B132" s="425" t="s">
        <v>73</v>
      </c>
      <c r="C132" s="380">
        <f t="shared" si="185"/>
        <v>0</v>
      </c>
      <c r="D132" s="426">
        <f>IF($C$2=0,,C132/$C$2)</f>
        <v>0</v>
      </c>
      <c r="E132" s="380"/>
      <c r="F132" s="380"/>
      <c r="G132" s="380"/>
      <c r="H132" s="380"/>
      <c r="I132" s="380"/>
      <c r="J132" s="380"/>
      <c r="K132" s="380"/>
      <c r="L132" s="380"/>
      <c r="M132" s="380"/>
      <c r="N132" s="380"/>
      <c r="O132" s="380"/>
      <c r="P132" s="380"/>
      <c r="Q132" s="395"/>
      <c r="R132" s="395"/>
      <c r="S132" s="395"/>
      <c r="T132" s="395"/>
      <c r="U132" s="395"/>
      <c r="V132" s="395"/>
      <c r="W132" s="380">
        <f t="shared" si="186"/>
        <v>0</v>
      </c>
      <c r="X132" s="380">
        <f t="shared" si="187"/>
        <v>0</v>
      </c>
      <c r="Y132" s="380">
        <f t="shared" si="188"/>
        <v>0</v>
      </c>
      <c r="Z132" s="380">
        <f t="shared" si="189"/>
        <v>0</v>
      </c>
      <c r="AA132" s="395"/>
    </row>
    <row r="133" spans="1:27" s="304" customFormat="1" x14ac:dyDescent="0.25">
      <c r="A133" s="440"/>
      <c r="B133" s="425" t="s">
        <v>74</v>
      </c>
      <c r="C133" s="380">
        <f t="shared" si="185"/>
        <v>0</v>
      </c>
      <c r="D133" s="381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95"/>
      <c r="R133" s="395"/>
      <c r="S133" s="395"/>
      <c r="T133" s="395"/>
      <c r="U133" s="395"/>
      <c r="V133" s="395"/>
      <c r="W133" s="380">
        <f t="shared" si="186"/>
        <v>0</v>
      </c>
      <c r="X133" s="380">
        <f t="shared" si="187"/>
        <v>0</v>
      </c>
      <c r="Y133" s="380">
        <f t="shared" si="188"/>
        <v>0</v>
      </c>
      <c r="Z133" s="380">
        <f t="shared" si="189"/>
        <v>0</v>
      </c>
      <c r="AA133" s="395"/>
    </row>
    <row r="134" spans="1:27" s="304" customFormat="1" x14ac:dyDescent="0.25">
      <c r="A134" s="440"/>
      <c r="B134" s="425" t="s">
        <v>123</v>
      </c>
      <c r="C134" s="347">
        <f t="shared" ref="C134:P134" si="190">IF(C132=0,,(C133-C136)/C132)</f>
        <v>0</v>
      </c>
      <c r="D134" s="381"/>
      <c r="E134" s="346">
        <f t="shared" si="190"/>
        <v>0</v>
      </c>
      <c r="F134" s="346">
        <f t="shared" si="190"/>
        <v>0</v>
      </c>
      <c r="G134" s="346">
        <f t="shared" si="190"/>
        <v>0</v>
      </c>
      <c r="H134" s="346">
        <f t="shared" si="190"/>
        <v>0</v>
      </c>
      <c r="I134" s="346">
        <f t="shared" si="190"/>
        <v>0</v>
      </c>
      <c r="J134" s="346">
        <f t="shared" si="190"/>
        <v>0</v>
      </c>
      <c r="K134" s="346">
        <f t="shared" si="190"/>
        <v>0</v>
      </c>
      <c r="L134" s="346">
        <f t="shared" si="190"/>
        <v>0</v>
      </c>
      <c r="M134" s="346">
        <f t="shared" si="190"/>
        <v>0</v>
      </c>
      <c r="N134" s="346">
        <f t="shared" si="190"/>
        <v>0</v>
      </c>
      <c r="O134" s="346">
        <f t="shared" si="190"/>
        <v>0</v>
      </c>
      <c r="P134" s="346">
        <f t="shared" si="190"/>
        <v>0</v>
      </c>
      <c r="Q134" s="395"/>
      <c r="R134" s="395"/>
      <c r="S134" s="395"/>
      <c r="T134" s="395"/>
      <c r="U134" s="395"/>
      <c r="V134" s="395"/>
      <c r="W134" s="347">
        <f t="shared" ref="W134:Z134" si="191">IF(W132=0,,(W133-W136)/W132)</f>
        <v>0</v>
      </c>
      <c r="X134" s="347">
        <f t="shared" si="191"/>
        <v>0</v>
      </c>
      <c r="Y134" s="347">
        <f t="shared" si="191"/>
        <v>0</v>
      </c>
      <c r="Z134" s="347">
        <f t="shared" si="191"/>
        <v>0</v>
      </c>
      <c r="AA134" s="395"/>
    </row>
    <row r="135" spans="1:27" s="304" customFormat="1" x14ac:dyDescent="0.25">
      <c r="A135" s="440"/>
      <c r="B135" s="425" t="s">
        <v>119</v>
      </c>
      <c r="C135" s="380">
        <f t="shared" ref="C135:C138" si="192">SUM(E135:P135)</f>
        <v>0</v>
      </c>
      <c r="D135" s="381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95"/>
      <c r="R135" s="395"/>
      <c r="S135" s="395"/>
      <c r="T135" s="395"/>
      <c r="U135" s="395"/>
      <c r="V135" s="395"/>
      <c r="W135" s="380">
        <f t="shared" ref="W135:W138" si="193">SUM(E135:G135)</f>
        <v>0</v>
      </c>
      <c r="X135" s="380">
        <f t="shared" ref="X135:X138" si="194">SUM(H135:J135)</f>
        <v>0</v>
      </c>
      <c r="Y135" s="380">
        <f t="shared" ref="Y135:Y138" si="195">SUM(K135:M135)</f>
        <v>0</v>
      </c>
      <c r="Z135" s="380">
        <f t="shared" ref="Z135:Z138" si="196">SUM(N135:P135)</f>
        <v>0</v>
      </c>
      <c r="AA135" s="395"/>
    </row>
    <row r="136" spans="1:27" s="304" customFormat="1" x14ac:dyDescent="0.25">
      <c r="A136" s="440"/>
      <c r="B136" s="425" t="s">
        <v>124</v>
      </c>
      <c r="C136" s="380">
        <f t="shared" si="192"/>
        <v>0</v>
      </c>
      <c r="D136" s="381"/>
      <c r="E136" s="380"/>
      <c r="F136" s="380"/>
      <c r="G136" s="380"/>
      <c r="H136" s="380"/>
      <c r="I136" s="380"/>
      <c r="J136" s="380"/>
      <c r="K136" s="380"/>
      <c r="L136" s="380"/>
      <c r="M136" s="380"/>
      <c r="N136" s="380"/>
      <c r="O136" s="380"/>
      <c r="P136" s="380"/>
      <c r="Q136" s="395"/>
      <c r="R136" s="395"/>
      <c r="S136" s="395"/>
      <c r="T136" s="395"/>
      <c r="U136" s="395"/>
      <c r="V136" s="395"/>
      <c r="W136" s="380">
        <f t="shared" si="193"/>
        <v>0</v>
      </c>
      <c r="X136" s="380">
        <f t="shared" si="194"/>
        <v>0</v>
      </c>
      <c r="Y136" s="380">
        <f t="shared" si="195"/>
        <v>0</v>
      </c>
      <c r="Z136" s="380">
        <f t="shared" si="196"/>
        <v>0</v>
      </c>
      <c r="AA136" s="395"/>
    </row>
    <row r="137" spans="1:27" s="304" customFormat="1" ht="15" customHeight="1" x14ac:dyDescent="0.25">
      <c r="A137" s="456" t="s">
        <v>129</v>
      </c>
      <c r="B137" s="396" t="s">
        <v>73</v>
      </c>
      <c r="C137" s="383">
        <f t="shared" si="192"/>
        <v>0</v>
      </c>
      <c r="D137" s="426">
        <f>IF($C$2=0,,C137/$C$2)</f>
        <v>0</v>
      </c>
      <c r="E137" s="380"/>
      <c r="F137" s="380"/>
      <c r="G137" s="380"/>
      <c r="H137" s="380"/>
      <c r="I137" s="380"/>
      <c r="J137" s="380"/>
      <c r="K137" s="380"/>
      <c r="L137" s="380"/>
      <c r="M137" s="380"/>
      <c r="N137" s="380"/>
      <c r="O137" s="380"/>
      <c r="P137" s="380"/>
      <c r="Q137" s="395"/>
      <c r="R137" s="395"/>
      <c r="S137" s="395"/>
      <c r="T137" s="395"/>
      <c r="U137" s="395"/>
      <c r="V137" s="395"/>
      <c r="W137" s="383">
        <f t="shared" si="193"/>
        <v>0</v>
      </c>
      <c r="X137" s="383">
        <f t="shared" si="194"/>
        <v>0</v>
      </c>
      <c r="Y137" s="383">
        <f t="shared" si="195"/>
        <v>0</v>
      </c>
      <c r="Z137" s="383">
        <f t="shared" si="196"/>
        <v>0</v>
      </c>
      <c r="AA137" s="395"/>
    </row>
    <row r="138" spans="1:27" s="304" customFormat="1" x14ac:dyDescent="0.25">
      <c r="A138" s="457"/>
      <c r="B138" s="396" t="s">
        <v>74</v>
      </c>
      <c r="C138" s="383">
        <f t="shared" si="192"/>
        <v>0</v>
      </c>
      <c r="D138" s="317"/>
      <c r="E138" s="380"/>
      <c r="F138" s="380"/>
      <c r="G138" s="380"/>
      <c r="H138" s="380"/>
      <c r="I138" s="380"/>
      <c r="J138" s="380"/>
      <c r="K138" s="380"/>
      <c r="L138" s="380"/>
      <c r="M138" s="380"/>
      <c r="N138" s="380"/>
      <c r="O138" s="380"/>
      <c r="P138" s="380"/>
      <c r="Q138" s="395"/>
      <c r="R138" s="395"/>
      <c r="S138" s="395"/>
      <c r="T138" s="395"/>
      <c r="U138" s="395"/>
      <c r="V138" s="395"/>
      <c r="W138" s="383">
        <f t="shared" si="193"/>
        <v>0</v>
      </c>
      <c r="X138" s="383">
        <f t="shared" si="194"/>
        <v>0</v>
      </c>
      <c r="Y138" s="383">
        <f t="shared" si="195"/>
        <v>0</v>
      </c>
      <c r="Z138" s="383">
        <f t="shared" si="196"/>
        <v>0</v>
      </c>
      <c r="AA138" s="395"/>
    </row>
    <row r="139" spans="1:27" s="304" customFormat="1" x14ac:dyDescent="0.25">
      <c r="A139" s="457"/>
      <c r="B139" s="396" t="s">
        <v>123</v>
      </c>
      <c r="C139" s="384">
        <f t="shared" ref="C139:P139" si="197">IF(C137=0,,(C138-C141)/C137)</f>
        <v>0</v>
      </c>
      <c r="D139" s="317"/>
      <c r="E139" s="346">
        <f t="shared" si="197"/>
        <v>0</v>
      </c>
      <c r="F139" s="346">
        <f t="shared" si="197"/>
        <v>0</v>
      </c>
      <c r="G139" s="346">
        <f t="shared" si="197"/>
        <v>0</v>
      </c>
      <c r="H139" s="346">
        <f t="shared" si="197"/>
        <v>0</v>
      </c>
      <c r="I139" s="346">
        <f t="shared" si="197"/>
        <v>0</v>
      </c>
      <c r="J139" s="346">
        <f t="shared" si="197"/>
        <v>0</v>
      </c>
      <c r="K139" s="346">
        <f t="shared" si="197"/>
        <v>0</v>
      </c>
      <c r="L139" s="346">
        <f t="shared" si="197"/>
        <v>0</v>
      </c>
      <c r="M139" s="346">
        <f t="shared" si="197"/>
        <v>0</v>
      </c>
      <c r="N139" s="346">
        <f t="shared" si="197"/>
        <v>0</v>
      </c>
      <c r="O139" s="346">
        <f t="shared" si="197"/>
        <v>0</v>
      </c>
      <c r="P139" s="346">
        <f t="shared" si="197"/>
        <v>0</v>
      </c>
      <c r="Q139" s="395"/>
      <c r="R139" s="395"/>
      <c r="S139" s="395"/>
      <c r="T139" s="395"/>
      <c r="U139" s="395"/>
      <c r="V139" s="395"/>
      <c r="W139" s="384">
        <f t="shared" ref="W139:Z139" si="198">IF(W137=0,,(W138-W141)/W137)</f>
        <v>0</v>
      </c>
      <c r="X139" s="384">
        <f t="shared" si="198"/>
        <v>0</v>
      </c>
      <c r="Y139" s="384">
        <f t="shared" si="198"/>
        <v>0</v>
      </c>
      <c r="Z139" s="384">
        <f t="shared" si="198"/>
        <v>0</v>
      </c>
      <c r="AA139" s="395"/>
    </row>
    <row r="140" spans="1:27" s="304" customFormat="1" x14ac:dyDescent="0.25">
      <c r="A140" s="457"/>
      <c r="B140" s="396" t="s">
        <v>119</v>
      </c>
      <c r="C140" s="383">
        <f t="shared" ref="C140:C143" si="199">SUM(E140:P140)</f>
        <v>0</v>
      </c>
      <c r="D140" s="317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95"/>
      <c r="R140" s="395"/>
      <c r="S140" s="395"/>
      <c r="T140" s="395"/>
      <c r="U140" s="395"/>
      <c r="V140" s="395"/>
      <c r="W140" s="383">
        <f t="shared" ref="W140:W143" si="200">SUM(E140:G140)</f>
        <v>0</v>
      </c>
      <c r="X140" s="383">
        <f t="shared" ref="X140:X143" si="201">SUM(H140:J140)</f>
        <v>0</v>
      </c>
      <c r="Y140" s="383">
        <f t="shared" ref="Y140:Y143" si="202">SUM(K140:M140)</f>
        <v>0</v>
      </c>
      <c r="Z140" s="383">
        <f t="shared" ref="Z140:Z143" si="203">SUM(N140:P140)</f>
        <v>0</v>
      </c>
      <c r="AA140" s="395"/>
    </row>
    <row r="141" spans="1:27" s="304" customFormat="1" x14ac:dyDescent="0.25">
      <c r="A141" s="457"/>
      <c r="B141" s="396" t="s">
        <v>124</v>
      </c>
      <c r="C141" s="383">
        <f t="shared" si="199"/>
        <v>0</v>
      </c>
      <c r="D141" s="317"/>
      <c r="E141" s="380"/>
      <c r="F141" s="380"/>
      <c r="G141" s="380"/>
      <c r="H141" s="380"/>
      <c r="I141" s="380"/>
      <c r="J141" s="380"/>
      <c r="K141" s="380"/>
      <c r="L141" s="380"/>
      <c r="M141" s="380"/>
      <c r="N141" s="380"/>
      <c r="O141" s="380"/>
      <c r="P141" s="380"/>
      <c r="Q141" s="395"/>
      <c r="R141" s="395"/>
      <c r="S141" s="395"/>
      <c r="T141" s="395"/>
      <c r="U141" s="395"/>
      <c r="V141" s="395"/>
      <c r="W141" s="383">
        <f t="shared" si="200"/>
        <v>0</v>
      </c>
      <c r="X141" s="383">
        <f t="shared" si="201"/>
        <v>0</v>
      </c>
      <c r="Y141" s="383">
        <f t="shared" si="202"/>
        <v>0</v>
      </c>
      <c r="Z141" s="383">
        <f t="shared" si="203"/>
        <v>0</v>
      </c>
      <c r="AA141" s="395"/>
    </row>
    <row r="142" spans="1:27" s="304" customFormat="1" x14ac:dyDescent="0.25">
      <c r="A142" s="451" t="s">
        <v>130</v>
      </c>
      <c r="B142" s="425" t="s">
        <v>73</v>
      </c>
      <c r="C142" s="380">
        <f t="shared" si="199"/>
        <v>0</v>
      </c>
      <c r="D142" s="426">
        <f>IF($C$2=0,,C142/$C$2)</f>
        <v>0</v>
      </c>
      <c r="E142" s="380"/>
      <c r="F142" s="380"/>
      <c r="G142" s="380"/>
      <c r="H142" s="380"/>
      <c r="I142" s="380"/>
      <c r="J142" s="380"/>
      <c r="K142" s="380"/>
      <c r="L142" s="380"/>
      <c r="M142" s="380"/>
      <c r="N142" s="380"/>
      <c r="O142" s="380"/>
      <c r="P142" s="380"/>
      <c r="Q142" s="395"/>
      <c r="R142" s="395"/>
      <c r="S142" s="395"/>
      <c r="T142" s="395"/>
      <c r="U142" s="395"/>
      <c r="V142" s="395"/>
      <c r="W142" s="380">
        <f t="shared" si="200"/>
        <v>0</v>
      </c>
      <c r="X142" s="380">
        <f t="shared" si="201"/>
        <v>0</v>
      </c>
      <c r="Y142" s="380">
        <f t="shared" si="202"/>
        <v>0</v>
      </c>
      <c r="Z142" s="380">
        <f t="shared" si="203"/>
        <v>0</v>
      </c>
      <c r="AA142" s="395"/>
    </row>
    <row r="143" spans="1:27" s="304" customFormat="1" x14ac:dyDescent="0.25">
      <c r="A143" s="451"/>
      <c r="B143" s="425" t="s">
        <v>74</v>
      </c>
      <c r="C143" s="380">
        <f t="shared" si="199"/>
        <v>0</v>
      </c>
      <c r="D143" s="381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95"/>
      <c r="R143" s="395"/>
      <c r="S143" s="395"/>
      <c r="T143" s="395"/>
      <c r="U143" s="395"/>
      <c r="V143" s="395"/>
      <c r="W143" s="380">
        <f t="shared" si="200"/>
        <v>0</v>
      </c>
      <c r="X143" s="380">
        <f t="shared" si="201"/>
        <v>0</v>
      </c>
      <c r="Y143" s="380">
        <f t="shared" si="202"/>
        <v>0</v>
      </c>
      <c r="Z143" s="380">
        <f t="shared" si="203"/>
        <v>0</v>
      </c>
      <c r="AA143" s="395"/>
    </row>
    <row r="144" spans="1:27" s="304" customFormat="1" x14ac:dyDescent="0.25">
      <c r="A144" s="451"/>
      <c r="B144" s="425" t="s">
        <v>123</v>
      </c>
      <c r="C144" s="347">
        <f t="shared" ref="C144:P144" si="204">IF(C142=0,,(C143-C146)/C142)</f>
        <v>0</v>
      </c>
      <c r="D144" s="381"/>
      <c r="E144" s="346">
        <f t="shared" si="204"/>
        <v>0</v>
      </c>
      <c r="F144" s="346">
        <f t="shared" si="204"/>
        <v>0</v>
      </c>
      <c r="G144" s="346">
        <f t="shared" si="204"/>
        <v>0</v>
      </c>
      <c r="H144" s="346">
        <f t="shared" si="204"/>
        <v>0</v>
      </c>
      <c r="I144" s="346">
        <f t="shared" si="204"/>
        <v>0</v>
      </c>
      <c r="J144" s="346">
        <f t="shared" si="204"/>
        <v>0</v>
      </c>
      <c r="K144" s="346">
        <f t="shared" si="204"/>
        <v>0</v>
      </c>
      <c r="L144" s="346">
        <f t="shared" si="204"/>
        <v>0</v>
      </c>
      <c r="M144" s="346">
        <f t="shared" si="204"/>
        <v>0</v>
      </c>
      <c r="N144" s="346">
        <f t="shared" si="204"/>
        <v>0</v>
      </c>
      <c r="O144" s="346">
        <f t="shared" si="204"/>
        <v>0</v>
      </c>
      <c r="P144" s="346">
        <f t="shared" si="204"/>
        <v>0</v>
      </c>
      <c r="Q144" s="395"/>
      <c r="R144" s="395"/>
      <c r="S144" s="395"/>
      <c r="T144" s="395"/>
      <c r="U144" s="395"/>
      <c r="V144" s="395"/>
      <c r="W144" s="347">
        <f t="shared" ref="W144:Z144" si="205">IF(W142=0,,(W143-W146)/W142)</f>
        <v>0</v>
      </c>
      <c r="X144" s="347">
        <f t="shared" si="205"/>
        <v>0</v>
      </c>
      <c r="Y144" s="347">
        <f t="shared" si="205"/>
        <v>0</v>
      </c>
      <c r="Z144" s="347">
        <f t="shared" si="205"/>
        <v>0</v>
      </c>
      <c r="AA144" s="395"/>
    </row>
    <row r="145" spans="1:27" s="304" customFormat="1" x14ac:dyDescent="0.25">
      <c r="A145" s="451"/>
      <c r="B145" s="425" t="s">
        <v>119</v>
      </c>
      <c r="C145" s="380">
        <f t="shared" ref="C145:C148" si="206">SUM(E145:P145)</f>
        <v>0</v>
      </c>
      <c r="D145" s="381"/>
      <c r="E145" s="380"/>
      <c r="F145" s="380"/>
      <c r="G145" s="380"/>
      <c r="H145" s="380"/>
      <c r="I145" s="380"/>
      <c r="J145" s="380"/>
      <c r="K145" s="380"/>
      <c r="L145" s="380"/>
      <c r="M145" s="380"/>
      <c r="N145" s="380"/>
      <c r="O145" s="380"/>
      <c r="P145" s="380"/>
      <c r="Q145" s="395"/>
      <c r="R145" s="395"/>
      <c r="S145" s="395"/>
      <c r="T145" s="395"/>
      <c r="U145" s="395"/>
      <c r="V145" s="395"/>
      <c r="W145" s="380">
        <f t="shared" ref="W145:W148" si="207">SUM(E145:G145)</f>
        <v>0</v>
      </c>
      <c r="X145" s="380">
        <f t="shared" ref="X145:X148" si="208">SUM(H145:J145)</f>
        <v>0</v>
      </c>
      <c r="Y145" s="380">
        <f t="shared" ref="Y145:Y148" si="209">SUM(K145:M145)</f>
        <v>0</v>
      </c>
      <c r="Z145" s="380">
        <f t="shared" ref="Z145:Z148" si="210">SUM(N145:P145)</f>
        <v>0</v>
      </c>
      <c r="AA145" s="395"/>
    </row>
    <row r="146" spans="1:27" s="304" customFormat="1" x14ac:dyDescent="0.25">
      <c r="A146" s="451"/>
      <c r="B146" s="425" t="s">
        <v>124</v>
      </c>
      <c r="C146" s="380">
        <f t="shared" si="206"/>
        <v>0</v>
      </c>
      <c r="D146" s="381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95"/>
      <c r="R146" s="395"/>
      <c r="S146" s="395"/>
      <c r="T146" s="395"/>
      <c r="U146" s="395"/>
      <c r="V146" s="395"/>
      <c r="W146" s="380">
        <f t="shared" si="207"/>
        <v>0</v>
      </c>
      <c r="X146" s="380">
        <f t="shared" si="208"/>
        <v>0</v>
      </c>
      <c r="Y146" s="380">
        <f t="shared" si="209"/>
        <v>0</v>
      </c>
      <c r="Z146" s="380">
        <f t="shared" si="210"/>
        <v>0</v>
      </c>
      <c r="AA146" s="395"/>
    </row>
    <row r="147" spans="1:27" s="304" customFormat="1" x14ac:dyDescent="0.25">
      <c r="A147" s="448" t="s">
        <v>131</v>
      </c>
      <c r="B147" s="396" t="s">
        <v>73</v>
      </c>
      <c r="C147" s="383">
        <f t="shared" si="206"/>
        <v>0</v>
      </c>
      <c r="D147" s="426">
        <f>IF($C$2=0,,C147/$C$2)</f>
        <v>0</v>
      </c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95"/>
      <c r="R147" s="395"/>
      <c r="S147" s="395"/>
      <c r="T147" s="395"/>
      <c r="U147" s="395"/>
      <c r="V147" s="395"/>
      <c r="W147" s="383">
        <f t="shared" si="207"/>
        <v>0</v>
      </c>
      <c r="X147" s="383">
        <f t="shared" si="208"/>
        <v>0</v>
      </c>
      <c r="Y147" s="383">
        <f t="shared" si="209"/>
        <v>0</v>
      </c>
      <c r="Z147" s="383">
        <f t="shared" si="210"/>
        <v>0</v>
      </c>
      <c r="AA147" s="395"/>
    </row>
    <row r="148" spans="1:27" s="304" customFormat="1" x14ac:dyDescent="0.25">
      <c r="A148" s="449"/>
      <c r="B148" s="396" t="s">
        <v>74</v>
      </c>
      <c r="C148" s="383">
        <f t="shared" si="206"/>
        <v>0</v>
      </c>
      <c r="D148" s="317"/>
      <c r="E148" s="380"/>
      <c r="F148" s="380"/>
      <c r="G148" s="380"/>
      <c r="H148" s="380"/>
      <c r="I148" s="380"/>
      <c r="J148" s="380"/>
      <c r="K148" s="380"/>
      <c r="L148" s="380"/>
      <c r="M148" s="380"/>
      <c r="N148" s="380"/>
      <c r="O148" s="380"/>
      <c r="P148" s="380"/>
      <c r="Q148" s="395"/>
      <c r="R148" s="395"/>
      <c r="S148" s="395"/>
      <c r="T148" s="395"/>
      <c r="U148" s="395"/>
      <c r="V148" s="395"/>
      <c r="W148" s="383">
        <f t="shared" si="207"/>
        <v>0</v>
      </c>
      <c r="X148" s="383">
        <f t="shared" si="208"/>
        <v>0</v>
      </c>
      <c r="Y148" s="383">
        <f t="shared" si="209"/>
        <v>0</v>
      </c>
      <c r="Z148" s="383">
        <f t="shared" si="210"/>
        <v>0</v>
      </c>
      <c r="AA148" s="395"/>
    </row>
    <row r="149" spans="1:27" s="304" customFormat="1" x14ac:dyDescent="0.25">
      <c r="A149" s="449"/>
      <c r="B149" s="396" t="s">
        <v>123</v>
      </c>
      <c r="C149" s="384">
        <f t="shared" ref="C149:P149" si="211">IF(C147=0,,(C148-C151)/C147)</f>
        <v>0</v>
      </c>
      <c r="D149" s="317"/>
      <c r="E149" s="346">
        <f t="shared" si="211"/>
        <v>0</v>
      </c>
      <c r="F149" s="346">
        <f t="shared" si="211"/>
        <v>0</v>
      </c>
      <c r="G149" s="346">
        <f t="shared" si="211"/>
        <v>0</v>
      </c>
      <c r="H149" s="346">
        <f t="shared" si="211"/>
        <v>0</v>
      </c>
      <c r="I149" s="346">
        <f t="shared" si="211"/>
        <v>0</v>
      </c>
      <c r="J149" s="346">
        <f t="shared" si="211"/>
        <v>0</v>
      </c>
      <c r="K149" s="346">
        <f t="shared" si="211"/>
        <v>0</v>
      </c>
      <c r="L149" s="346">
        <f t="shared" si="211"/>
        <v>0</v>
      </c>
      <c r="M149" s="346">
        <f t="shared" si="211"/>
        <v>0</v>
      </c>
      <c r="N149" s="346">
        <f t="shared" si="211"/>
        <v>0</v>
      </c>
      <c r="O149" s="346">
        <f t="shared" si="211"/>
        <v>0</v>
      </c>
      <c r="P149" s="346">
        <f t="shared" si="211"/>
        <v>0</v>
      </c>
      <c r="Q149" s="395"/>
      <c r="R149" s="395"/>
      <c r="S149" s="395"/>
      <c r="T149" s="395"/>
      <c r="U149" s="395"/>
      <c r="V149" s="395"/>
      <c r="W149" s="384">
        <f t="shared" ref="W149:Z149" si="212">IF(W147=0,,(W148-W151)/W147)</f>
        <v>0</v>
      </c>
      <c r="X149" s="384">
        <f t="shared" si="212"/>
        <v>0</v>
      </c>
      <c r="Y149" s="384">
        <f t="shared" si="212"/>
        <v>0</v>
      </c>
      <c r="Z149" s="384">
        <f t="shared" si="212"/>
        <v>0</v>
      </c>
      <c r="AA149" s="395"/>
    </row>
    <row r="150" spans="1:27" s="304" customFormat="1" x14ac:dyDescent="0.25">
      <c r="A150" s="449"/>
      <c r="B150" s="396" t="s">
        <v>119</v>
      </c>
      <c r="C150" s="383">
        <f t="shared" ref="C150:C153" si="213">SUM(E150:P150)</f>
        <v>0</v>
      </c>
      <c r="D150" s="317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95"/>
      <c r="R150" s="395"/>
      <c r="S150" s="395"/>
      <c r="T150" s="395"/>
      <c r="U150" s="395"/>
      <c r="V150" s="395"/>
      <c r="W150" s="383">
        <f t="shared" ref="W150:W153" si="214">SUM(E150:G150)</f>
        <v>0</v>
      </c>
      <c r="X150" s="383">
        <f t="shared" ref="X150:X153" si="215">SUM(H150:J150)</f>
        <v>0</v>
      </c>
      <c r="Y150" s="383">
        <f t="shared" ref="Y150:Y153" si="216">SUM(K150:M150)</f>
        <v>0</v>
      </c>
      <c r="Z150" s="383">
        <f t="shared" ref="Z150:Z153" si="217">SUM(N150:P150)</f>
        <v>0</v>
      </c>
      <c r="AA150" s="395"/>
    </row>
    <row r="151" spans="1:27" s="304" customFormat="1" x14ac:dyDescent="0.25">
      <c r="A151" s="449"/>
      <c r="B151" s="396" t="s">
        <v>124</v>
      </c>
      <c r="C151" s="383">
        <f t="shared" si="213"/>
        <v>0</v>
      </c>
      <c r="D151" s="317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95"/>
      <c r="R151" s="395"/>
      <c r="S151" s="395"/>
      <c r="T151" s="395"/>
      <c r="U151" s="395"/>
      <c r="V151" s="395"/>
      <c r="W151" s="383">
        <f t="shared" si="214"/>
        <v>0</v>
      </c>
      <c r="X151" s="383">
        <f t="shared" si="215"/>
        <v>0</v>
      </c>
      <c r="Y151" s="383">
        <f t="shared" si="216"/>
        <v>0</v>
      </c>
      <c r="Z151" s="383">
        <f t="shared" si="217"/>
        <v>0</v>
      </c>
      <c r="AA151" s="395"/>
    </row>
    <row r="152" spans="1:27" s="304" customFormat="1" x14ac:dyDescent="0.25">
      <c r="A152" s="447" t="s">
        <v>132</v>
      </c>
      <c r="B152" s="425" t="s">
        <v>73</v>
      </c>
      <c r="C152" s="380">
        <f t="shared" si="213"/>
        <v>0</v>
      </c>
      <c r="D152" s="426">
        <f>IF($C$2=0,,C152/$C$2)</f>
        <v>0</v>
      </c>
      <c r="E152" s="380"/>
      <c r="F152" s="380"/>
      <c r="G152" s="380"/>
      <c r="H152" s="380"/>
      <c r="I152" s="380"/>
      <c r="J152" s="380"/>
      <c r="K152" s="380"/>
      <c r="L152" s="380"/>
      <c r="M152" s="380"/>
      <c r="N152" s="380"/>
      <c r="O152" s="380"/>
      <c r="P152" s="380"/>
      <c r="Q152" s="395"/>
      <c r="R152" s="395"/>
      <c r="S152" s="395"/>
      <c r="T152" s="395"/>
      <c r="U152" s="395"/>
      <c r="V152" s="395"/>
      <c r="W152" s="380">
        <f t="shared" si="214"/>
        <v>0</v>
      </c>
      <c r="X152" s="380">
        <f t="shared" si="215"/>
        <v>0</v>
      </c>
      <c r="Y152" s="380">
        <f t="shared" si="216"/>
        <v>0</v>
      </c>
      <c r="Z152" s="380">
        <f t="shared" si="217"/>
        <v>0</v>
      </c>
      <c r="AA152" s="395"/>
    </row>
    <row r="153" spans="1:27" s="304" customFormat="1" x14ac:dyDescent="0.25">
      <c r="A153" s="440"/>
      <c r="B153" s="425" t="s">
        <v>74</v>
      </c>
      <c r="C153" s="380">
        <f t="shared" si="213"/>
        <v>0</v>
      </c>
      <c r="D153" s="381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Q153" s="395"/>
      <c r="R153" s="395"/>
      <c r="S153" s="395"/>
      <c r="T153" s="395"/>
      <c r="U153" s="395"/>
      <c r="V153" s="395"/>
      <c r="W153" s="380">
        <f t="shared" si="214"/>
        <v>0</v>
      </c>
      <c r="X153" s="380">
        <f t="shared" si="215"/>
        <v>0</v>
      </c>
      <c r="Y153" s="380">
        <f t="shared" si="216"/>
        <v>0</v>
      </c>
      <c r="Z153" s="380">
        <f t="shared" si="217"/>
        <v>0</v>
      </c>
      <c r="AA153" s="395"/>
    </row>
    <row r="154" spans="1:27" s="304" customFormat="1" x14ac:dyDescent="0.25">
      <c r="A154" s="440"/>
      <c r="B154" s="425" t="s">
        <v>123</v>
      </c>
      <c r="C154" s="347">
        <f t="shared" ref="C154:P154" si="218">IF(C152=0,,(C153-C156)/C152)</f>
        <v>0</v>
      </c>
      <c r="D154" s="381"/>
      <c r="E154" s="346">
        <f t="shared" si="218"/>
        <v>0</v>
      </c>
      <c r="F154" s="346">
        <f t="shared" si="218"/>
        <v>0</v>
      </c>
      <c r="G154" s="346">
        <f t="shared" si="218"/>
        <v>0</v>
      </c>
      <c r="H154" s="346">
        <f t="shared" si="218"/>
        <v>0</v>
      </c>
      <c r="I154" s="346">
        <f t="shared" si="218"/>
        <v>0</v>
      </c>
      <c r="J154" s="346">
        <f t="shared" si="218"/>
        <v>0</v>
      </c>
      <c r="K154" s="346">
        <f t="shared" si="218"/>
        <v>0</v>
      </c>
      <c r="L154" s="346">
        <f t="shared" si="218"/>
        <v>0</v>
      </c>
      <c r="M154" s="346">
        <f t="shared" si="218"/>
        <v>0</v>
      </c>
      <c r="N154" s="346">
        <f t="shared" si="218"/>
        <v>0</v>
      </c>
      <c r="O154" s="346">
        <f t="shared" si="218"/>
        <v>0</v>
      </c>
      <c r="P154" s="346">
        <f t="shared" si="218"/>
        <v>0</v>
      </c>
      <c r="Q154" s="395"/>
      <c r="R154" s="395"/>
      <c r="S154" s="395"/>
      <c r="T154" s="395"/>
      <c r="U154" s="395"/>
      <c r="V154" s="395"/>
      <c r="W154" s="347">
        <f t="shared" ref="W154:Z154" si="219">IF(W152=0,,(W153-W156)/W152)</f>
        <v>0</v>
      </c>
      <c r="X154" s="347">
        <f t="shared" si="219"/>
        <v>0</v>
      </c>
      <c r="Y154" s="347">
        <f t="shared" si="219"/>
        <v>0</v>
      </c>
      <c r="Z154" s="347">
        <f t="shared" si="219"/>
        <v>0</v>
      </c>
      <c r="AA154" s="395"/>
    </row>
    <row r="155" spans="1:27" s="304" customFormat="1" x14ac:dyDescent="0.25">
      <c r="A155" s="440"/>
      <c r="B155" s="425" t="s">
        <v>119</v>
      </c>
      <c r="C155" s="380">
        <f t="shared" ref="C155:C158" si="220">SUM(E155:P155)</f>
        <v>0</v>
      </c>
      <c r="D155" s="381"/>
      <c r="E155" s="380"/>
      <c r="F155" s="380"/>
      <c r="G155" s="380"/>
      <c r="H155" s="380"/>
      <c r="I155" s="380"/>
      <c r="J155" s="380"/>
      <c r="K155" s="380"/>
      <c r="L155" s="380"/>
      <c r="M155" s="380"/>
      <c r="N155" s="380"/>
      <c r="O155" s="380"/>
      <c r="P155" s="380"/>
      <c r="Q155" s="395"/>
      <c r="R155" s="395"/>
      <c r="S155" s="395"/>
      <c r="T155" s="395"/>
      <c r="U155" s="395"/>
      <c r="V155" s="395"/>
      <c r="W155" s="380">
        <f t="shared" ref="W155:W158" si="221">SUM(E155:G155)</f>
        <v>0</v>
      </c>
      <c r="X155" s="380">
        <f t="shared" ref="X155:X158" si="222">SUM(H155:J155)</f>
        <v>0</v>
      </c>
      <c r="Y155" s="380">
        <f t="shared" ref="Y155:Y158" si="223">SUM(K155:M155)</f>
        <v>0</v>
      </c>
      <c r="Z155" s="380">
        <f t="shared" ref="Z155:Z158" si="224">SUM(N155:P155)</f>
        <v>0</v>
      </c>
      <c r="AA155" s="395"/>
    </row>
    <row r="156" spans="1:27" s="304" customFormat="1" x14ac:dyDescent="0.25">
      <c r="A156" s="440"/>
      <c r="B156" s="425" t="s">
        <v>124</v>
      </c>
      <c r="C156" s="380">
        <f t="shared" si="220"/>
        <v>0</v>
      </c>
      <c r="D156" s="381"/>
      <c r="E156" s="380"/>
      <c r="F156" s="380"/>
      <c r="G156" s="380"/>
      <c r="H156" s="380"/>
      <c r="I156" s="380"/>
      <c r="J156" s="380"/>
      <c r="K156" s="380"/>
      <c r="L156" s="380"/>
      <c r="M156" s="380"/>
      <c r="N156" s="380"/>
      <c r="O156" s="380"/>
      <c r="P156" s="380"/>
      <c r="Q156" s="395"/>
      <c r="R156" s="395"/>
      <c r="S156" s="395"/>
      <c r="T156" s="395"/>
      <c r="U156" s="395"/>
      <c r="V156" s="395"/>
      <c r="W156" s="380">
        <f t="shared" si="221"/>
        <v>0</v>
      </c>
      <c r="X156" s="380">
        <f t="shared" si="222"/>
        <v>0</v>
      </c>
      <c r="Y156" s="380">
        <f t="shared" si="223"/>
        <v>0</v>
      </c>
      <c r="Z156" s="380">
        <f t="shared" si="224"/>
        <v>0</v>
      </c>
      <c r="AA156" s="395"/>
    </row>
    <row r="157" spans="1:27" s="304" customFormat="1" x14ac:dyDescent="0.25">
      <c r="A157" s="448" t="s">
        <v>133</v>
      </c>
      <c r="B157" s="396" t="s">
        <v>73</v>
      </c>
      <c r="C157" s="383">
        <f t="shared" si="220"/>
        <v>0</v>
      </c>
      <c r="D157" s="426">
        <f>IF($C$2=0,,C157/$C$2)</f>
        <v>0</v>
      </c>
      <c r="E157" s="380"/>
      <c r="F157" s="380"/>
      <c r="G157" s="380"/>
      <c r="H157" s="380"/>
      <c r="I157" s="380"/>
      <c r="J157" s="380"/>
      <c r="K157" s="380"/>
      <c r="L157" s="380"/>
      <c r="M157" s="380"/>
      <c r="N157" s="380"/>
      <c r="O157" s="380"/>
      <c r="P157" s="380"/>
      <c r="Q157" s="395"/>
      <c r="R157" s="395"/>
      <c r="S157" s="395"/>
      <c r="T157" s="395"/>
      <c r="U157" s="395"/>
      <c r="V157" s="395"/>
      <c r="W157" s="383">
        <f t="shared" si="221"/>
        <v>0</v>
      </c>
      <c r="X157" s="383">
        <f t="shared" si="222"/>
        <v>0</v>
      </c>
      <c r="Y157" s="383">
        <f t="shared" si="223"/>
        <v>0</v>
      </c>
      <c r="Z157" s="383">
        <f t="shared" si="224"/>
        <v>0</v>
      </c>
      <c r="AA157" s="395"/>
    </row>
    <row r="158" spans="1:27" s="304" customFormat="1" x14ac:dyDescent="0.25">
      <c r="A158" s="449"/>
      <c r="B158" s="396" t="s">
        <v>74</v>
      </c>
      <c r="C158" s="383">
        <f t="shared" si="220"/>
        <v>0</v>
      </c>
      <c r="D158" s="317"/>
      <c r="E158" s="380"/>
      <c r="F158" s="380"/>
      <c r="G158" s="380"/>
      <c r="H158" s="380"/>
      <c r="I158" s="380"/>
      <c r="J158" s="380"/>
      <c r="K158" s="380"/>
      <c r="L158" s="380"/>
      <c r="M158" s="380"/>
      <c r="N158" s="380"/>
      <c r="O158" s="380"/>
      <c r="P158" s="380"/>
      <c r="Q158" s="395"/>
      <c r="R158" s="395"/>
      <c r="S158" s="395"/>
      <c r="T158" s="395"/>
      <c r="U158" s="395"/>
      <c r="V158" s="395"/>
      <c r="W158" s="383">
        <f t="shared" si="221"/>
        <v>0</v>
      </c>
      <c r="X158" s="383">
        <f t="shared" si="222"/>
        <v>0</v>
      </c>
      <c r="Y158" s="383">
        <f t="shared" si="223"/>
        <v>0</v>
      </c>
      <c r="Z158" s="383">
        <f t="shared" si="224"/>
        <v>0</v>
      </c>
      <c r="AA158" s="395"/>
    </row>
    <row r="159" spans="1:27" s="304" customFormat="1" x14ac:dyDescent="0.25">
      <c r="A159" s="449"/>
      <c r="B159" s="396" t="s">
        <v>123</v>
      </c>
      <c r="C159" s="384">
        <f t="shared" ref="C159:P159" si="225">IF(C157=0,,(C158-C161)/C157)</f>
        <v>0</v>
      </c>
      <c r="D159" s="317"/>
      <c r="E159" s="346">
        <f t="shared" si="225"/>
        <v>0</v>
      </c>
      <c r="F159" s="346">
        <f t="shared" si="225"/>
        <v>0</v>
      </c>
      <c r="G159" s="346">
        <f t="shared" si="225"/>
        <v>0</v>
      </c>
      <c r="H159" s="346">
        <f t="shared" si="225"/>
        <v>0</v>
      </c>
      <c r="I159" s="346">
        <f t="shared" si="225"/>
        <v>0</v>
      </c>
      <c r="J159" s="346">
        <f t="shared" si="225"/>
        <v>0</v>
      </c>
      <c r="K159" s="346">
        <f t="shared" si="225"/>
        <v>0</v>
      </c>
      <c r="L159" s="346">
        <f t="shared" si="225"/>
        <v>0</v>
      </c>
      <c r="M159" s="346">
        <f t="shared" si="225"/>
        <v>0</v>
      </c>
      <c r="N159" s="346">
        <f t="shared" si="225"/>
        <v>0</v>
      </c>
      <c r="O159" s="346">
        <f t="shared" si="225"/>
        <v>0</v>
      </c>
      <c r="P159" s="346">
        <f t="shared" si="225"/>
        <v>0</v>
      </c>
      <c r="Q159" s="395"/>
      <c r="R159" s="395"/>
      <c r="S159" s="395"/>
      <c r="T159" s="395"/>
      <c r="U159" s="395"/>
      <c r="V159" s="395"/>
      <c r="W159" s="384">
        <f t="shared" ref="W159:Z159" si="226">IF(W157=0,,(W158-W161)/W157)</f>
        <v>0</v>
      </c>
      <c r="X159" s="384">
        <f t="shared" si="226"/>
        <v>0</v>
      </c>
      <c r="Y159" s="384">
        <f t="shared" si="226"/>
        <v>0</v>
      </c>
      <c r="Z159" s="384">
        <f t="shared" si="226"/>
        <v>0</v>
      </c>
      <c r="AA159" s="395"/>
    </row>
    <row r="160" spans="1:27" s="304" customFormat="1" x14ac:dyDescent="0.25">
      <c r="A160" s="449"/>
      <c r="B160" s="396" t="s">
        <v>119</v>
      </c>
      <c r="C160" s="383">
        <f t="shared" ref="C160:C163" si="227">SUM(E160:P160)</f>
        <v>0</v>
      </c>
      <c r="D160" s="317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95"/>
      <c r="R160" s="395"/>
      <c r="S160" s="395"/>
      <c r="T160" s="395"/>
      <c r="U160" s="395"/>
      <c r="V160" s="395"/>
      <c r="W160" s="383">
        <f t="shared" ref="W160:W163" si="228">SUM(E160:G160)</f>
        <v>0</v>
      </c>
      <c r="X160" s="383">
        <f t="shared" ref="X160:X163" si="229">SUM(H160:J160)</f>
        <v>0</v>
      </c>
      <c r="Y160" s="383">
        <f t="shared" ref="Y160:Y163" si="230">SUM(K160:M160)</f>
        <v>0</v>
      </c>
      <c r="Z160" s="383">
        <f t="shared" ref="Z160:Z163" si="231">SUM(N160:P160)</f>
        <v>0</v>
      </c>
      <c r="AA160" s="395"/>
    </row>
    <row r="161" spans="1:27" s="304" customFormat="1" x14ac:dyDescent="0.25">
      <c r="A161" s="449"/>
      <c r="B161" s="396" t="s">
        <v>124</v>
      </c>
      <c r="C161" s="383">
        <f t="shared" si="227"/>
        <v>0</v>
      </c>
      <c r="D161" s="317"/>
      <c r="E161" s="380"/>
      <c r="F161" s="380"/>
      <c r="G161" s="380"/>
      <c r="H161" s="380"/>
      <c r="I161" s="380"/>
      <c r="J161" s="380"/>
      <c r="K161" s="380"/>
      <c r="L161" s="380"/>
      <c r="M161" s="380"/>
      <c r="N161" s="380"/>
      <c r="O161" s="380"/>
      <c r="P161" s="380"/>
      <c r="Q161" s="395"/>
      <c r="R161" s="395"/>
      <c r="S161" s="395"/>
      <c r="T161" s="395"/>
      <c r="U161" s="395"/>
      <c r="V161" s="395"/>
      <c r="W161" s="383">
        <f t="shared" si="228"/>
        <v>0</v>
      </c>
      <c r="X161" s="383">
        <f t="shared" si="229"/>
        <v>0</v>
      </c>
      <c r="Y161" s="383">
        <f t="shared" si="230"/>
        <v>0</v>
      </c>
      <c r="Z161" s="383">
        <f t="shared" si="231"/>
        <v>0</v>
      </c>
      <c r="AA161" s="395"/>
    </row>
    <row r="162" spans="1:27" s="304" customFormat="1" x14ac:dyDescent="0.25">
      <c r="A162" s="451" t="s">
        <v>134</v>
      </c>
      <c r="B162" s="425" t="s">
        <v>73</v>
      </c>
      <c r="C162" s="380">
        <f t="shared" si="227"/>
        <v>0</v>
      </c>
      <c r="D162" s="426">
        <f>IF($C$2=0,,C162/$C$2)</f>
        <v>0</v>
      </c>
      <c r="E162" s="380"/>
      <c r="F162" s="380"/>
      <c r="G162" s="380"/>
      <c r="H162" s="380"/>
      <c r="I162" s="380"/>
      <c r="J162" s="380"/>
      <c r="K162" s="380"/>
      <c r="L162" s="380"/>
      <c r="M162" s="380"/>
      <c r="N162" s="380"/>
      <c r="O162" s="380"/>
      <c r="P162" s="380"/>
      <c r="Q162" s="395"/>
      <c r="R162" s="395"/>
      <c r="S162" s="395"/>
      <c r="T162" s="395"/>
      <c r="U162" s="395"/>
      <c r="V162" s="395"/>
      <c r="W162" s="380">
        <f t="shared" si="228"/>
        <v>0</v>
      </c>
      <c r="X162" s="380">
        <f t="shared" si="229"/>
        <v>0</v>
      </c>
      <c r="Y162" s="380">
        <f t="shared" si="230"/>
        <v>0</v>
      </c>
      <c r="Z162" s="380">
        <f t="shared" si="231"/>
        <v>0</v>
      </c>
      <c r="AA162" s="395"/>
    </row>
    <row r="163" spans="1:27" s="304" customFormat="1" x14ac:dyDescent="0.25">
      <c r="A163" s="451"/>
      <c r="B163" s="425" t="s">
        <v>74</v>
      </c>
      <c r="C163" s="380">
        <f t="shared" si="227"/>
        <v>0</v>
      </c>
      <c r="D163" s="381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95"/>
      <c r="R163" s="395"/>
      <c r="S163" s="395"/>
      <c r="T163" s="395"/>
      <c r="U163" s="395"/>
      <c r="V163" s="395"/>
      <c r="W163" s="380">
        <f t="shared" si="228"/>
        <v>0</v>
      </c>
      <c r="X163" s="380">
        <f t="shared" si="229"/>
        <v>0</v>
      </c>
      <c r="Y163" s="380">
        <f t="shared" si="230"/>
        <v>0</v>
      </c>
      <c r="Z163" s="380">
        <f t="shared" si="231"/>
        <v>0</v>
      </c>
      <c r="AA163" s="395"/>
    </row>
    <row r="164" spans="1:27" s="304" customFormat="1" x14ac:dyDescent="0.25">
      <c r="A164" s="451"/>
      <c r="B164" s="425" t="s">
        <v>123</v>
      </c>
      <c r="C164" s="347">
        <f t="shared" ref="C164:P164" si="232">IF(C162=0,,(C163-C166)/C162)</f>
        <v>0</v>
      </c>
      <c r="D164" s="381"/>
      <c r="E164" s="346">
        <f t="shared" si="232"/>
        <v>0</v>
      </c>
      <c r="F164" s="346">
        <f t="shared" si="232"/>
        <v>0</v>
      </c>
      <c r="G164" s="346">
        <f t="shared" si="232"/>
        <v>0</v>
      </c>
      <c r="H164" s="346">
        <f t="shared" si="232"/>
        <v>0</v>
      </c>
      <c r="I164" s="346">
        <f t="shared" si="232"/>
        <v>0</v>
      </c>
      <c r="J164" s="346">
        <f t="shared" si="232"/>
        <v>0</v>
      </c>
      <c r="K164" s="346">
        <f t="shared" si="232"/>
        <v>0</v>
      </c>
      <c r="L164" s="346">
        <f t="shared" si="232"/>
        <v>0</v>
      </c>
      <c r="M164" s="346">
        <f t="shared" si="232"/>
        <v>0</v>
      </c>
      <c r="N164" s="346">
        <f t="shared" si="232"/>
        <v>0</v>
      </c>
      <c r="O164" s="346">
        <f t="shared" si="232"/>
        <v>0</v>
      </c>
      <c r="P164" s="346">
        <f t="shared" si="232"/>
        <v>0</v>
      </c>
      <c r="Q164" s="395"/>
      <c r="R164" s="395"/>
      <c r="S164" s="395"/>
      <c r="T164" s="395"/>
      <c r="U164" s="395"/>
      <c r="V164" s="395"/>
      <c r="W164" s="347">
        <f t="shared" ref="W164:Z164" si="233">IF(W162=0,,(W163-W166)/W162)</f>
        <v>0</v>
      </c>
      <c r="X164" s="347">
        <f t="shared" si="233"/>
        <v>0</v>
      </c>
      <c r="Y164" s="347">
        <f t="shared" si="233"/>
        <v>0</v>
      </c>
      <c r="Z164" s="347">
        <f t="shared" si="233"/>
        <v>0</v>
      </c>
      <c r="AA164" s="395"/>
    </row>
    <row r="165" spans="1:27" s="304" customFormat="1" x14ac:dyDescent="0.25">
      <c r="A165" s="451"/>
      <c r="B165" s="425" t="s">
        <v>119</v>
      </c>
      <c r="C165" s="380">
        <f t="shared" ref="C165:C168" si="234">SUM(E165:P165)</f>
        <v>0</v>
      </c>
      <c r="D165" s="381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95"/>
      <c r="R165" s="395"/>
      <c r="S165" s="395"/>
      <c r="T165" s="395"/>
      <c r="U165" s="395"/>
      <c r="V165" s="395"/>
      <c r="W165" s="380">
        <f t="shared" ref="W165:W168" si="235">SUM(E165:G165)</f>
        <v>0</v>
      </c>
      <c r="X165" s="380">
        <f t="shared" ref="X165:X168" si="236">SUM(H165:J165)</f>
        <v>0</v>
      </c>
      <c r="Y165" s="380">
        <f t="shared" ref="Y165:Y168" si="237">SUM(K165:M165)</f>
        <v>0</v>
      </c>
      <c r="Z165" s="380">
        <f t="shared" ref="Z165:Z168" si="238">SUM(N165:P165)</f>
        <v>0</v>
      </c>
      <c r="AA165" s="395"/>
    </row>
    <row r="166" spans="1:27" s="304" customFormat="1" x14ac:dyDescent="0.25">
      <c r="A166" s="451"/>
      <c r="B166" s="425" t="s">
        <v>124</v>
      </c>
      <c r="C166" s="380">
        <f t="shared" si="234"/>
        <v>0</v>
      </c>
      <c r="D166" s="381"/>
      <c r="E166" s="380"/>
      <c r="F166" s="380"/>
      <c r="G166" s="380"/>
      <c r="H166" s="380"/>
      <c r="I166" s="380"/>
      <c r="J166" s="380"/>
      <c r="K166" s="380"/>
      <c r="L166" s="380"/>
      <c r="M166" s="380"/>
      <c r="N166" s="380"/>
      <c r="O166" s="380"/>
      <c r="P166" s="380"/>
      <c r="Q166" s="395"/>
      <c r="R166" s="395"/>
      <c r="S166" s="395"/>
      <c r="T166" s="395"/>
      <c r="U166" s="395"/>
      <c r="V166" s="395"/>
      <c r="W166" s="380">
        <f t="shared" si="235"/>
        <v>0</v>
      </c>
      <c r="X166" s="380">
        <f t="shared" si="236"/>
        <v>0</v>
      </c>
      <c r="Y166" s="380">
        <f t="shared" si="237"/>
        <v>0</v>
      </c>
      <c r="Z166" s="380">
        <f t="shared" si="238"/>
        <v>0</v>
      </c>
      <c r="AA166" s="395"/>
    </row>
    <row r="167" spans="1:27" s="304" customFormat="1" x14ac:dyDescent="0.25">
      <c r="A167" s="448" t="s">
        <v>135</v>
      </c>
      <c r="B167" s="396" t="s">
        <v>73</v>
      </c>
      <c r="C167" s="383">
        <f t="shared" si="234"/>
        <v>0</v>
      </c>
      <c r="D167" s="426">
        <f>IF($C$2=0,,C167/$C$2)</f>
        <v>0</v>
      </c>
      <c r="E167" s="380"/>
      <c r="F167" s="380"/>
      <c r="G167" s="380"/>
      <c r="H167" s="380"/>
      <c r="I167" s="380"/>
      <c r="J167" s="380"/>
      <c r="K167" s="380"/>
      <c r="L167" s="380"/>
      <c r="M167" s="380"/>
      <c r="N167" s="380"/>
      <c r="O167" s="380"/>
      <c r="P167" s="380"/>
      <c r="Q167" s="395"/>
      <c r="R167" s="395"/>
      <c r="S167" s="395"/>
      <c r="T167" s="395"/>
      <c r="U167" s="395"/>
      <c r="V167" s="395"/>
      <c r="W167" s="383">
        <f t="shared" si="235"/>
        <v>0</v>
      </c>
      <c r="X167" s="383">
        <f t="shared" si="236"/>
        <v>0</v>
      </c>
      <c r="Y167" s="383">
        <f t="shared" si="237"/>
        <v>0</v>
      </c>
      <c r="Z167" s="383">
        <f t="shared" si="238"/>
        <v>0</v>
      </c>
      <c r="AA167" s="395"/>
    </row>
    <row r="168" spans="1:27" s="304" customFormat="1" x14ac:dyDescent="0.25">
      <c r="A168" s="449"/>
      <c r="B168" s="396" t="s">
        <v>74</v>
      </c>
      <c r="C168" s="383">
        <f t="shared" si="234"/>
        <v>0</v>
      </c>
      <c r="D168" s="317"/>
      <c r="E168" s="380"/>
      <c r="F168" s="380"/>
      <c r="G168" s="380"/>
      <c r="H168" s="380"/>
      <c r="I168" s="380"/>
      <c r="J168" s="380"/>
      <c r="K168" s="380"/>
      <c r="L168" s="380"/>
      <c r="M168" s="380"/>
      <c r="N168" s="380"/>
      <c r="O168" s="380"/>
      <c r="P168" s="380"/>
      <c r="Q168" s="395"/>
      <c r="R168" s="395"/>
      <c r="S168" s="395"/>
      <c r="T168" s="395"/>
      <c r="U168" s="395"/>
      <c r="V168" s="395"/>
      <c r="W168" s="383">
        <f t="shared" si="235"/>
        <v>0</v>
      </c>
      <c r="X168" s="383">
        <f t="shared" si="236"/>
        <v>0</v>
      </c>
      <c r="Y168" s="383">
        <f t="shared" si="237"/>
        <v>0</v>
      </c>
      <c r="Z168" s="383">
        <f t="shared" si="238"/>
        <v>0</v>
      </c>
      <c r="AA168" s="395"/>
    </row>
    <row r="169" spans="1:27" s="304" customFormat="1" x14ac:dyDescent="0.25">
      <c r="A169" s="449"/>
      <c r="B169" s="396" t="s">
        <v>123</v>
      </c>
      <c r="C169" s="384">
        <f t="shared" ref="C169:P169" si="239">IF(C167=0,,(C168-C171)/C167)</f>
        <v>0</v>
      </c>
      <c r="D169" s="317"/>
      <c r="E169" s="346">
        <f t="shared" si="239"/>
        <v>0</v>
      </c>
      <c r="F169" s="346">
        <f t="shared" si="239"/>
        <v>0</v>
      </c>
      <c r="G169" s="346">
        <f t="shared" si="239"/>
        <v>0</v>
      </c>
      <c r="H169" s="346">
        <f t="shared" si="239"/>
        <v>0</v>
      </c>
      <c r="I169" s="346">
        <f t="shared" si="239"/>
        <v>0</v>
      </c>
      <c r="J169" s="346">
        <f t="shared" si="239"/>
        <v>0</v>
      </c>
      <c r="K169" s="346">
        <f t="shared" si="239"/>
        <v>0</v>
      </c>
      <c r="L169" s="346">
        <f t="shared" si="239"/>
        <v>0</v>
      </c>
      <c r="M169" s="346">
        <f t="shared" si="239"/>
        <v>0</v>
      </c>
      <c r="N169" s="346">
        <f t="shared" si="239"/>
        <v>0</v>
      </c>
      <c r="O169" s="346">
        <f t="shared" si="239"/>
        <v>0</v>
      </c>
      <c r="P169" s="346">
        <f t="shared" si="239"/>
        <v>0</v>
      </c>
      <c r="Q169" s="395"/>
      <c r="R169" s="395"/>
      <c r="S169" s="395"/>
      <c r="T169" s="395"/>
      <c r="U169" s="395"/>
      <c r="V169" s="395"/>
      <c r="W169" s="384">
        <f t="shared" ref="W169:Z169" si="240">IF(W167=0,,(W168-W171)/W167)</f>
        <v>0</v>
      </c>
      <c r="X169" s="384">
        <f t="shared" si="240"/>
        <v>0</v>
      </c>
      <c r="Y169" s="384">
        <f t="shared" si="240"/>
        <v>0</v>
      </c>
      <c r="Z169" s="384">
        <f t="shared" si="240"/>
        <v>0</v>
      </c>
      <c r="AA169" s="395"/>
    </row>
    <row r="170" spans="1:27" s="304" customFormat="1" x14ac:dyDescent="0.25">
      <c r="A170" s="449"/>
      <c r="B170" s="396" t="s">
        <v>119</v>
      </c>
      <c r="C170" s="383">
        <f t="shared" ref="C170:C173" si="241">SUM(E170:P170)</f>
        <v>0</v>
      </c>
      <c r="D170" s="317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95"/>
      <c r="R170" s="395"/>
      <c r="S170" s="395"/>
      <c r="T170" s="395"/>
      <c r="U170" s="395"/>
      <c r="V170" s="395"/>
      <c r="W170" s="383">
        <f t="shared" ref="W170:W173" si="242">SUM(E170:G170)</f>
        <v>0</v>
      </c>
      <c r="X170" s="383">
        <f t="shared" ref="X170:X173" si="243">SUM(H170:J170)</f>
        <v>0</v>
      </c>
      <c r="Y170" s="383">
        <f t="shared" ref="Y170:Y173" si="244">SUM(K170:M170)</f>
        <v>0</v>
      </c>
      <c r="Z170" s="383">
        <f t="shared" ref="Z170:Z173" si="245">SUM(N170:P170)</f>
        <v>0</v>
      </c>
      <c r="AA170" s="395"/>
    </row>
    <row r="171" spans="1:27" s="304" customFormat="1" x14ac:dyDescent="0.25">
      <c r="A171" s="449"/>
      <c r="B171" s="396" t="s">
        <v>124</v>
      </c>
      <c r="C171" s="383">
        <f t="shared" si="241"/>
        <v>0</v>
      </c>
      <c r="D171" s="317"/>
      <c r="E171" s="380"/>
      <c r="F171" s="380"/>
      <c r="G171" s="380"/>
      <c r="H171" s="380"/>
      <c r="I171" s="380"/>
      <c r="J171" s="380"/>
      <c r="K171" s="380"/>
      <c r="L171" s="380"/>
      <c r="M171" s="380"/>
      <c r="N171" s="380"/>
      <c r="O171" s="380"/>
      <c r="P171" s="380"/>
      <c r="Q171" s="395"/>
      <c r="R171" s="395"/>
      <c r="S171" s="395"/>
      <c r="T171" s="395"/>
      <c r="U171" s="395"/>
      <c r="V171" s="395"/>
      <c r="W171" s="383">
        <f t="shared" si="242"/>
        <v>0</v>
      </c>
      <c r="X171" s="383">
        <f t="shared" si="243"/>
        <v>0</v>
      </c>
      <c r="Y171" s="383">
        <f t="shared" si="244"/>
        <v>0</v>
      </c>
      <c r="Z171" s="383">
        <f t="shared" si="245"/>
        <v>0</v>
      </c>
      <c r="AA171" s="395"/>
    </row>
    <row r="172" spans="1:27" s="304" customFormat="1" x14ac:dyDescent="0.25">
      <c r="A172" s="447" t="s">
        <v>136</v>
      </c>
      <c r="B172" s="425" t="s">
        <v>73</v>
      </c>
      <c r="C172" s="380">
        <f t="shared" si="241"/>
        <v>0</v>
      </c>
      <c r="D172" s="426">
        <f>IF($C$2=0,,C172/$C$2)</f>
        <v>0</v>
      </c>
      <c r="E172" s="380"/>
      <c r="F172" s="380"/>
      <c r="G172" s="380"/>
      <c r="H172" s="380"/>
      <c r="I172" s="380"/>
      <c r="J172" s="380"/>
      <c r="K172" s="380"/>
      <c r="L172" s="380"/>
      <c r="M172" s="380"/>
      <c r="N172" s="380"/>
      <c r="O172" s="380"/>
      <c r="P172" s="380"/>
      <c r="Q172" s="395"/>
      <c r="R172" s="395"/>
      <c r="S172" s="395"/>
      <c r="T172" s="395"/>
      <c r="U172" s="395"/>
      <c r="V172" s="395"/>
      <c r="W172" s="380">
        <f t="shared" si="242"/>
        <v>0</v>
      </c>
      <c r="X172" s="380">
        <f t="shared" si="243"/>
        <v>0</v>
      </c>
      <c r="Y172" s="380">
        <f t="shared" si="244"/>
        <v>0</v>
      </c>
      <c r="Z172" s="380">
        <f t="shared" si="245"/>
        <v>0</v>
      </c>
      <c r="AA172" s="395"/>
    </row>
    <row r="173" spans="1:27" s="304" customFormat="1" x14ac:dyDescent="0.25">
      <c r="A173" s="440"/>
      <c r="B173" s="425" t="s">
        <v>74</v>
      </c>
      <c r="C173" s="380">
        <f t="shared" si="241"/>
        <v>0</v>
      </c>
      <c r="D173" s="381"/>
      <c r="E173" s="380"/>
      <c r="F173" s="380"/>
      <c r="G173" s="380"/>
      <c r="H173" s="380"/>
      <c r="I173" s="380"/>
      <c r="J173" s="380"/>
      <c r="K173" s="380"/>
      <c r="L173" s="380"/>
      <c r="M173" s="380"/>
      <c r="N173" s="380"/>
      <c r="O173" s="380"/>
      <c r="P173" s="380"/>
      <c r="Q173" s="395"/>
      <c r="R173" s="395"/>
      <c r="S173" s="395"/>
      <c r="T173" s="395"/>
      <c r="U173" s="395"/>
      <c r="V173" s="395"/>
      <c r="W173" s="380">
        <f t="shared" si="242"/>
        <v>0</v>
      </c>
      <c r="X173" s="380">
        <f t="shared" si="243"/>
        <v>0</v>
      </c>
      <c r="Y173" s="380">
        <f t="shared" si="244"/>
        <v>0</v>
      </c>
      <c r="Z173" s="380">
        <f t="shared" si="245"/>
        <v>0</v>
      </c>
      <c r="AA173" s="395"/>
    </row>
    <row r="174" spans="1:27" s="304" customFormat="1" x14ac:dyDescent="0.25">
      <c r="A174" s="440"/>
      <c r="B174" s="425" t="s">
        <v>123</v>
      </c>
      <c r="C174" s="347">
        <f t="shared" ref="C174:P174" si="246">IF(C172=0,,(C173-C176)/C172)</f>
        <v>0</v>
      </c>
      <c r="D174" s="381"/>
      <c r="E174" s="346">
        <f t="shared" si="246"/>
        <v>0</v>
      </c>
      <c r="F174" s="346">
        <f t="shared" si="246"/>
        <v>0</v>
      </c>
      <c r="G174" s="346">
        <f t="shared" si="246"/>
        <v>0</v>
      </c>
      <c r="H174" s="346">
        <f t="shared" si="246"/>
        <v>0</v>
      </c>
      <c r="I174" s="346">
        <f t="shared" si="246"/>
        <v>0</v>
      </c>
      <c r="J174" s="346">
        <f t="shared" si="246"/>
        <v>0</v>
      </c>
      <c r="K174" s="346">
        <f t="shared" si="246"/>
        <v>0</v>
      </c>
      <c r="L174" s="346">
        <f t="shared" si="246"/>
        <v>0</v>
      </c>
      <c r="M174" s="346">
        <f t="shared" si="246"/>
        <v>0</v>
      </c>
      <c r="N174" s="346">
        <f t="shared" si="246"/>
        <v>0</v>
      </c>
      <c r="O174" s="346">
        <f t="shared" si="246"/>
        <v>0</v>
      </c>
      <c r="P174" s="346">
        <f t="shared" si="246"/>
        <v>0</v>
      </c>
      <c r="Q174" s="395"/>
      <c r="R174" s="395"/>
      <c r="S174" s="395"/>
      <c r="T174" s="395"/>
      <c r="U174" s="395"/>
      <c r="V174" s="395"/>
      <c r="W174" s="347">
        <f t="shared" ref="W174:Z174" si="247">IF(W172=0,,(W173-W176)/W172)</f>
        <v>0</v>
      </c>
      <c r="X174" s="347">
        <f t="shared" si="247"/>
        <v>0</v>
      </c>
      <c r="Y174" s="347">
        <f t="shared" si="247"/>
        <v>0</v>
      </c>
      <c r="Z174" s="347">
        <f t="shared" si="247"/>
        <v>0</v>
      </c>
      <c r="AA174" s="395"/>
    </row>
    <row r="175" spans="1:27" s="304" customFormat="1" x14ac:dyDescent="0.25">
      <c r="A175" s="440"/>
      <c r="B175" s="425" t="s">
        <v>119</v>
      </c>
      <c r="C175" s="380">
        <f t="shared" ref="C175:C178" si="248">SUM(E175:P175)</f>
        <v>0</v>
      </c>
      <c r="D175" s="381"/>
      <c r="E175" s="380"/>
      <c r="F175" s="380"/>
      <c r="G175" s="380"/>
      <c r="H175" s="380"/>
      <c r="I175" s="380"/>
      <c r="J175" s="380"/>
      <c r="K175" s="380"/>
      <c r="L175" s="380"/>
      <c r="M175" s="380"/>
      <c r="N175" s="380"/>
      <c r="O175" s="380"/>
      <c r="P175" s="380"/>
      <c r="Q175" s="395"/>
      <c r="R175" s="395"/>
      <c r="S175" s="395"/>
      <c r="T175" s="395"/>
      <c r="U175" s="395"/>
      <c r="V175" s="395"/>
      <c r="W175" s="380">
        <f t="shared" ref="W175:W178" si="249">SUM(E175:G175)</f>
        <v>0</v>
      </c>
      <c r="X175" s="380">
        <f t="shared" ref="X175:X178" si="250">SUM(H175:J175)</f>
        <v>0</v>
      </c>
      <c r="Y175" s="380">
        <f t="shared" ref="Y175:Y178" si="251">SUM(K175:M175)</f>
        <v>0</v>
      </c>
      <c r="Z175" s="380">
        <f t="shared" ref="Z175:Z178" si="252">SUM(N175:P175)</f>
        <v>0</v>
      </c>
      <c r="AA175" s="395"/>
    </row>
    <row r="176" spans="1:27" s="304" customFormat="1" x14ac:dyDescent="0.25">
      <c r="A176" s="440"/>
      <c r="B176" s="425" t="s">
        <v>124</v>
      </c>
      <c r="C176" s="380">
        <f t="shared" si="248"/>
        <v>0</v>
      </c>
      <c r="D176" s="381"/>
      <c r="E176" s="380"/>
      <c r="F176" s="380"/>
      <c r="G176" s="380"/>
      <c r="H176" s="380"/>
      <c r="I176" s="380"/>
      <c r="J176" s="380"/>
      <c r="K176" s="380"/>
      <c r="L176" s="380"/>
      <c r="M176" s="380"/>
      <c r="N176" s="380"/>
      <c r="O176" s="380"/>
      <c r="P176" s="380"/>
      <c r="Q176" s="395"/>
      <c r="R176" s="395"/>
      <c r="S176" s="395"/>
      <c r="T176" s="395"/>
      <c r="U176" s="395"/>
      <c r="V176" s="395"/>
      <c r="W176" s="380">
        <f t="shared" si="249"/>
        <v>0</v>
      </c>
      <c r="X176" s="380">
        <f t="shared" si="250"/>
        <v>0</v>
      </c>
      <c r="Y176" s="380">
        <f t="shared" si="251"/>
        <v>0</v>
      </c>
      <c r="Z176" s="380">
        <f t="shared" si="252"/>
        <v>0</v>
      </c>
      <c r="AA176" s="395"/>
    </row>
    <row r="177" spans="1:27" s="304" customFormat="1" x14ac:dyDescent="0.25">
      <c r="A177" s="448" t="s">
        <v>137</v>
      </c>
      <c r="B177" s="396" t="s">
        <v>73</v>
      </c>
      <c r="C177" s="383">
        <f t="shared" si="248"/>
        <v>0</v>
      </c>
      <c r="D177" s="426">
        <f>IF($C$2=0,,C177/$C$2)</f>
        <v>0</v>
      </c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95"/>
      <c r="R177" s="395"/>
      <c r="S177" s="395"/>
      <c r="T177" s="395"/>
      <c r="U177" s="395"/>
      <c r="V177" s="395"/>
      <c r="W177" s="383">
        <f t="shared" si="249"/>
        <v>0</v>
      </c>
      <c r="X177" s="383">
        <f t="shared" si="250"/>
        <v>0</v>
      </c>
      <c r="Y177" s="383">
        <f t="shared" si="251"/>
        <v>0</v>
      </c>
      <c r="Z177" s="383">
        <f t="shared" si="252"/>
        <v>0</v>
      </c>
      <c r="AA177" s="395"/>
    </row>
    <row r="178" spans="1:27" s="304" customFormat="1" x14ac:dyDescent="0.25">
      <c r="A178" s="449"/>
      <c r="B178" s="396" t="s">
        <v>74</v>
      </c>
      <c r="C178" s="383">
        <f t="shared" si="248"/>
        <v>0</v>
      </c>
      <c r="D178" s="317"/>
      <c r="E178" s="380"/>
      <c r="F178" s="380"/>
      <c r="G178" s="380"/>
      <c r="H178" s="380"/>
      <c r="I178" s="380"/>
      <c r="J178" s="380"/>
      <c r="K178" s="380"/>
      <c r="L178" s="380"/>
      <c r="M178" s="380"/>
      <c r="N178" s="380"/>
      <c r="O178" s="380"/>
      <c r="P178" s="380"/>
      <c r="Q178" s="395"/>
      <c r="R178" s="395"/>
      <c r="S178" s="395"/>
      <c r="T178" s="395"/>
      <c r="U178" s="395"/>
      <c r="V178" s="395"/>
      <c r="W178" s="383">
        <f t="shared" si="249"/>
        <v>0</v>
      </c>
      <c r="X178" s="383">
        <f t="shared" si="250"/>
        <v>0</v>
      </c>
      <c r="Y178" s="383">
        <f t="shared" si="251"/>
        <v>0</v>
      </c>
      <c r="Z178" s="383">
        <f t="shared" si="252"/>
        <v>0</v>
      </c>
      <c r="AA178" s="395"/>
    </row>
    <row r="179" spans="1:27" s="304" customFormat="1" x14ac:dyDescent="0.25">
      <c r="A179" s="449"/>
      <c r="B179" s="396" t="s">
        <v>123</v>
      </c>
      <c r="C179" s="384">
        <f t="shared" ref="C179:P179" si="253">IF(C177=0,,(C178-C181)/C177)</f>
        <v>0</v>
      </c>
      <c r="D179" s="317"/>
      <c r="E179" s="346">
        <f t="shared" si="253"/>
        <v>0</v>
      </c>
      <c r="F179" s="346">
        <f t="shared" si="253"/>
        <v>0</v>
      </c>
      <c r="G179" s="346">
        <f t="shared" si="253"/>
        <v>0</v>
      </c>
      <c r="H179" s="346">
        <f t="shared" si="253"/>
        <v>0</v>
      </c>
      <c r="I179" s="346">
        <f t="shared" si="253"/>
        <v>0</v>
      </c>
      <c r="J179" s="346">
        <f t="shared" si="253"/>
        <v>0</v>
      </c>
      <c r="K179" s="346">
        <f t="shared" si="253"/>
        <v>0</v>
      </c>
      <c r="L179" s="346">
        <f t="shared" si="253"/>
        <v>0</v>
      </c>
      <c r="M179" s="346">
        <f t="shared" si="253"/>
        <v>0</v>
      </c>
      <c r="N179" s="346">
        <f t="shared" si="253"/>
        <v>0</v>
      </c>
      <c r="O179" s="346">
        <f t="shared" si="253"/>
        <v>0</v>
      </c>
      <c r="P179" s="346">
        <f t="shared" si="253"/>
        <v>0</v>
      </c>
      <c r="Q179" s="395"/>
      <c r="R179" s="395"/>
      <c r="S179" s="395"/>
      <c r="T179" s="395"/>
      <c r="U179" s="395"/>
      <c r="V179" s="395"/>
      <c r="W179" s="384">
        <f t="shared" ref="W179:Z179" si="254">IF(W177=0,,(W178-W181)/W177)</f>
        <v>0</v>
      </c>
      <c r="X179" s="384">
        <f t="shared" si="254"/>
        <v>0</v>
      </c>
      <c r="Y179" s="384">
        <f t="shared" si="254"/>
        <v>0</v>
      </c>
      <c r="Z179" s="384">
        <f t="shared" si="254"/>
        <v>0</v>
      </c>
      <c r="AA179" s="395"/>
    </row>
    <row r="180" spans="1:27" s="304" customFormat="1" x14ac:dyDescent="0.25">
      <c r="A180" s="449"/>
      <c r="B180" s="396" t="s">
        <v>119</v>
      </c>
      <c r="C180" s="383">
        <f t="shared" ref="C180:C183" si="255">SUM(E180:P180)</f>
        <v>0</v>
      </c>
      <c r="D180" s="317"/>
      <c r="E180" s="380"/>
      <c r="F180" s="380"/>
      <c r="G180" s="380"/>
      <c r="H180" s="380"/>
      <c r="I180" s="380"/>
      <c r="J180" s="380"/>
      <c r="K180" s="380"/>
      <c r="L180" s="380"/>
      <c r="M180" s="380"/>
      <c r="N180" s="380"/>
      <c r="O180" s="380"/>
      <c r="P180" s="380"/>
      <c r="Q180" s="395"/>
      <c r="R180" s="395"/>
      <c r="S180" s="395"/>
      <c r="T180" s="395"/>
      <c r="U180" s="395"/>
      <c r="V180" s="395"/>
      <c r="W180" s="383">
        <f t="shared" ref="W180:W183" si="256">SUM(E180:G180)</f>
        <v>0</v>
      </c>
      <c r="X180" s="383">
        <f t="shared" ref="X180:X183" si="257">SUM(H180:J180)</f>
        <v>0</v>
      </c>
      <c r="Y180" s="383">
        <f t="shared" ref="Y180:Y183" si="258">SUM(K180:M180)</f>
        <v>0</v>
      </c>
      <c r="Z180" s="383">
        <f t="shared" ref="Z180:Z183" si="259">SUM(N180:P180)</f>
        <v>0</v>
      </c>
      <c r="AA180" s="395"/>
    </row>
    <row r="181" spans="1:27" s="304" customFormat="1" x14ac:dyDescent="0.25">
      <c r="A181" s="449"/>
      <c r="B181" s="396" t="s">
        <v>124</v>
      </c>
      <c r="C181" s="383">
        <f t="shared" si="255"/>
        <v>0</v>
      </c>
      <c r="D181" s="317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95"/>
      <c r="R181" s="395"/>
      <c r="S181" s="395"/>
      <c r="T181" s="395"/>
      <c r="U181" s="395"/>
      <c r="V181" s="395"/>
      <c r="W181" s="383">
        <f t="shared" si="256"/>
        <v>0</v>
      </c>
      <c r="X181" s="383">
        <f t="shared" si="257"/>
        <v>0</v>
      </c>
      <c r="Y181" s="383">
        <f t="shared" si="258"/>
        <v>0</v>
      </c>
      <c r="Z181" s="383">
        <f t="shared" si="259"/>
        <v>0</v>
      </c>
      <c r="AA181" s="395"/>
    </row>
    <row r="182" spans="1:27" s="304" customFormat="1" x14ac:dyDescent="0.25">
      <c r="A182" s="451" t="s">
        <v>138</v>
      </c>
      <c r="B182" s="425" t="s">
        <v>73</v>
      </c>
      <c r="C182" s="380">
        <f t="shared" si="255"/>
        <v>0</v>
      </c>
      <c r="D182" s="426">
        <f>IF($C$2=0,,C182/$C$2)</f>
        <v>0</v>
      </c>
      <c r="E182" s="380"/>
      <c r="F182" s="380"/>
      <c r="G182" s="380"/>
      <c r="H182" s="380"/>
      <c r="I182" s="380"/>
      <c r="J182" s="380"/>
      <c r="K182" s="380"/>
      <c r="L182" s="380"/>
      <c r="M182" s="380"/>
      <c r="N182" s="380"/>
      <c r="O182" s="380"/>
      <c r="P182" s="380"/>
      <c r="Q182" s="395"/>
      <c r="R182" s="395"/>
      <c r="S182" s="395"/>
      <c r="T182" s="395"/>
      <c r="U182" s="395"/>
      <c r="V182" s="395"/>
      <c r="W182" s="380">
        <f t="shared" si="256"/>
        <v>0</v>
      </c>
      <c r="X182" s="380">
        <f t="shared" si="257"/>
        <v>0</v>
      </c>
      <c r="Y182" s="380">
        <f t="shared" si="258"/>
        <v>0</v>
      </c>
      <c r="Z182" s="380">
        <f t="shared" si="259"/>
        <v>0</v>
      </c>
      <c r="AA182" s="395"/>
    </row>
    <row r="183" spans="1:27" s="304" customFormat="1" x14ac:dyDescent="0.25">
      <c r="A183" s="451"/>
      <c r="B183" s="425" t="s">
        <v>74</v>
      </c>
      <c r="C183" s="380">
        <f t="shared" si="255"/>
        <v>0</v>
      </c>
      <c r="D183" s="381"/>
      <c r="E183" s="380"/>
      <c r="F183" s="380"/>
      <c r="G183" s="380"/>
      <c r="H183" s="380"/>
      <c r="I183" s="380"/>
      <c r="J183" s="380"/>
      <c r="K183" s="380"/>
      <c r="L183" s="380"/>
      <c r="M183" s="380"/>
      <c r="N183" s="380"/>
      <c r="O183" s="380"/>
      <c r="P183" s="380"/>
      <c r="Q183" s="395"/>
      <c r="R183" s="395"/>
      <c r="S183" s="395"/>
      <c r="T183" s="395"/>
      <c r="U183" s="395"/>
      <c r="V183" s="395"/>
      <c r="W183" s="380">
        <f t="shared" si="256"/>
        <v>0</v>
      </c>
      <c r="X183" s="380">
        <f t="shared" si="257"/>
        <v>0</v>
      </c>
      <c r="Y183" s="380">
        <f t="shared" si="258"/>
        <v>0</v>
      </c>
      <c r="Z183" s="380">
        <f t="shared" si="259"/>
        <v>0</v>
      </c>
      <c r="AA183" s="395"/>
    </row>
    <row r="184" spans="1:27" s="304" customFormat="1" x14ac:dyDescent="0.25">
      <c r="A184" s="451"/>
      <c r="B184" s="425" t="s">
        <v>123</v>
      </c>
      <c r="C184" s="347">
        <f t="shared" ref="C184:P184" si="260">IF(C182=0,,(C183-C186)/C182)</f>
        <v>0</v>
      </c>
      <c r="D184" s="381"/>
      <c r="E184" s="346">
        <f t="shared" si="260"/>
        <v>0</v>
      </c>
      <c r="F184" s="346">
        <f t="shared" si="260"/>
        <v>0</v>
      </c>
      <c r="G184" s="346">
        <f t="shared" si="260"/>
        <v>0</v>
      </c>
      <c r="H184" s="346">
        <f t="shared" si="260"/>
        <v>0</v>
      </c>
      <c r="I184" s="346">
        <f t="shared" si="260"/>
        <v>0</v>
      </c>
      <c r="J184" s="346">
        <f t="shared" si="260"/>
        <v>0</v>
      </c>
      <c r="K184" s="346">
        <f t="shared" si="260"/>
        <v>0</v>
      </c>
      <c r="L184" s="346">
        <f t="shared" si="260"/>
        <v>0</v>
      </c>
      <c r="M184" s="346">
        <f t="shared" si="260"/>
        <v>0</v>
      </c>
      <c r="N184" s="346">
        <f t="shared" si="260"/>
        <v>0</v>
      </c>
      <c r="O184" s="346">
        <f t="shared" si="260"/>
        <v>0</v>
      </c>
      <c r="P184" s="346">
        <f t="shared" si="260"/>
        <v>0</v>
      </c>
      <c r="Q184" s="395"/>
      <c r="R184" s="395"/>
      <c r="S184" s="395"/>
      <c r="T184" s="395"/>
      <c r="U184" s="395"/>
      <c r="V184" s="395"/>
      <c r="W184" s="347">
        <f t="shared" ref="W184:Z184" si="261">IF(W182=0,,(W183-W186)/W182)</f>
        <v>0</v>
      </c>
      <c r="X184" s="347">
        <f t="shared" si="261"/>
        <v>0</v>
      </c>
      <c r="Y184" s="347">
        <f t="shared" si="261"/>
        <v>0</v>
      </c>
      <c r="Z184" s="347">
        <f t="shared" si="261"/>
        <v>0</v>
      </c>
      <c r="AA184" s="395"/>
    </row>
    <row r="185" spans="1:27" s="304" customFormat="1" x14ac:dyDescent="0.25">
      <c r="A185" s="451"/>
      <c r="B185" s="425" t="s">
        <v>119</v>
      </c>
      <c r="C185" s="380">
        <f t="shared" ref="C185:C188" si="262">SUM(E185:P185)</f>
        <v>0</v>
      </c>
      <c r="D185" s="381"/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380"/>
      <c r="Q185" s="395"/>
      <c r="R185" s="395"/>
      <c r="S185" s="395"/>
      <c r="T185" s="395"/>
      <c r="U185" s="395"/>
      <c r="V185" s="395"/>
      <c r="W185" s="380">
        <f t="shared" ref="W185:W188" si="263">SUM(E185:G185)</f>
        <v>0</v>
      </c>
      <c r="X185" s="380">
        <f t="shared" ref="X185:X188" si="264">SUM(H185:J185)</f>
        <v>0</v>
      </c>
      <c r="Y185" s="380">
        <f t="shared" ref="Y185:Y188" si="265">SUM(K185:M185)</f>
        <v>0</v>
      </c>
      <c r="Z185" s="380">
        <f t="shared" ref="Z185:Z188" si="266">SUM(N185:P185)</f>
        <v>0</v>
      </c>
      <c r="AA185" s="395"/>
    </row>
    <row r="186" spans="1:27" s="304" customFormat="1" x14ac:dyDescent="0.25">
      <c r="A186" s="451"/>
      <c r="B186" s="425" t="s">
        <v>124</v>
      </c>
      <c r="C186" s="380">
        <f t="shared" si="262"/>
        <v>0</v>
      </c>
      <c r="D186" s="381"/>
      <c r="E186" s="380"/>
      <c r="F186" s="380"/>
      <c r="G186" s="380"/>
      <c r="H186" s="380"/>
      <c r="I186" s="380"/>
      <c r="J186" s="380"/>
      <c r="K186" s="380"/>
      <c r="L186" s="380"/>
      <c r="M186" s="380"/>
      <c r="N186" s="380"/>
      <c r="O186" s="380"/>
      <c r="P186" s="380"/>
      <c r="Q186" s="395"/>
      <c r="R186" s="395"/>
      <c r="S186" s="395"/>
      <c r="T186" s="395"/>
      <c r="U186" s="395"/>
      <c r="V186" s="395"/>
      <c r="W186" s="380">
        <f t="shared" si="263"/>
        <v>0</v>
      </c>
      <c r="X186" s="380">
        <f t="shared" si="264"/>
        <v>0</v>
      </c>
      <c r="Y186" s="380">
        <f t="shared" si="265"/>
        <v>0</v>
      </c>
      <c r="Z186" s="380">
        <f t="shared" si="266"/>
        <v>0</v>
      </c>
      <c r="AA186" s="395"/>
    </row>
    <row r="187" spans="1:27" s="304" customFormat="1" x14ac:dyDescent="0.25">
      <c r="A187" s="448" t="s">
        <v>139</v>
      </c>
      <c r="B187" s="396" t="s">
        <v>73</v>
      </c>
      <c r="C187" s="383">
        <f t="shared" si="262"/>
        <v>0</v>
      </c>
      <c r="D187" s="426">
        <f>IF($C$2=0,,C187/$C$2)</f>
        <v>0</v>
      </c>
      <c r="E187" s="380"/>
      <c r="F187" s="380"/>
      <c r="G187" s="380"/>
      <c r="H187" s="380"/>
      <c r="I187" s="380"/>
      <c r="J187" s="380"/>
      <c r="K187" s="380"/>
      <c r="L187" s="380"/>
      <c r="M187" s="380"/>
      <c r="N187" s="380"/>
      <c r="O187" s="380"/>
      <c r="P187" s="380"/>
      <c r="Q187" s="395"/>
      <c r="R187" s="395"/>
      <c r="S187" s="395"/>
      <c r="T187" s="395"/>
      <c r="U187" s="395"/>
      <c r="V187" s="395"/>
      <c r="W187" s="383">
        <f t="shared" si="263"/>
        <v>0</v>
      </c>
      <c r="X187" s="383">
        <f t="shared" si="264"/>
        <v>0</v>
      </c>
      <c r="Y187" s="383">
        <f t="shared" si="265"/>
        <v>0</v>
      </c>
      <c r="Z187" s="383">
        <f t="shared" si="266"/>
        <v>0</v>
      </c>
      <c r="AA187" s="395"/>
    </row>
    <row r="188" spans="1:27" s="304" customFormat="1" x14ac:dyDescent="0.25">
      <c r="A188" s="449"/>
      <c r="B188" s="396" t="s">
        <v>74</v>
      </c>
      <c r="C188" s="383">
        <f t="shared" si="262"/>
        <v>0</v>
      </c>
      <c r="D188" s="317"/>
      <c r="E188" s="380"/>
      <c r="F188" s="380"/>
      <c r="G188" s="380"/>
      <c r="H188" s="380"/>
      <c r="I188" s="380"/>
      <c r="J188" s="380"/>
      <c r="K188" s="380"/>
      <c r="L188" s="380"/>
      <c r="M188" s="380"/>
      <c r="N188" s="380"/>
      <c r="O188" s="380"/>
      <c r="P188" s="380"/>
      <c r="Q188" s="395"/>
      <c r="R188" s="395"/>
      <c r="S188" s="395"/>
      <c r="T188" s="395"/>
      <c r="U188" s="395"/>
      <c r="V188" s="395"/>
      <c r="W188" s="383">
        <f t="shared" si="263"/>
        <v>0</v>
      </c>
      <c r="X188" s="383">
        <f t="shared" si="264"/>
        <v>0</v>
      </c>
      <c r="Y188" s="383">
        <f t="shared" si="265"/>
        <v>0</v>
      </c>
      <c r="Z188" s="383">
        <f t="shared" si="266"/>
        <v>0</v>
      </c>
      <c r="AA188" s="395"/>
    </row>
    <row r="189" spans="1:27" s="304" customFormat="1" x14ac:dyDescent="0.25">
      <c r="A189" s="449"/>
      <c r="B189" s="396" t="s">
        <v>123</v>
      </c>
      <c r="C189" s="384">
        <f t="shared" ref="C189:P189" si="267">IF(C187=0,,(C188-C191)/C187)</f>
        <v>0</v>
      </c>
      <c r="D189" s="317"/>
      <c r="E189" s="346">
        <f t="shared" si="267"/>
        <v>0</v>
      </c>
      <c r="F189" s="346">
        <f t="shared" si="267"/>
        <v>0</v>
      </c>
      <c r="G189" s="346">
        <f t="shared" si="267"/>
        <v>0</v>
      </c>
      <c r="H189" s="346">
        <f t="shared" si="267"/>
        <v>0</v>
      </c>
      <c r="I189" s="346">
        <f t="shared" si="267"/>
        <v>0</v>
      </c>
      <c r="J189" s="346">
        <f t="shared" si="267"/>
        <v>0</v>
      </c>
      <c r="K189" s="346">
        <f t="shared" si="267"/>
        <v>0</v>
      </c>
      <c r="L189" s="346">
        <f t="shared" si="267"/>
        <v>0</v>
      </c>
      <c r="M189" s="346">
        <f t="shared" si="267"/>
        <v>0</v>
      </c>
      <c r="N189" s="346">
        <f t="shared" si="267"/>
        <v>0</v>
      </c>
      <c r="O189" s="346">
        <f t="shared" si="267"/>
        <v>0</v>
      </c>
      <c r="P189" s="346">
        <f t="shared" si="267"/>
        <v>0</v>
      </c>
      <c r="Q189" s="395"/>
      <c r="R189" s="395"/>
      <c r="S189" s="395"/>
      <c r="T189" s="395"/>
      <c r="U189" s="395"/>
      <c r="V189" s="395"/>
      <c r="W189" s="384">
        <f t="shared" ref="W189:Z189" si="268">IF(W187=0,,(W188-W191)/W187)</f>
        <v>0</v>
      </c>
      <c r="X189" s="384">
        <f t="shared" si="268"/>
        <v>0</v>
      </c>
      <c r="Y189" s="384">
        <f t="shared" si="268"/>
        <v>0</v>
      </c>
      <c r="Z189" s="384">
        <f t="shared" si="268"/>
        <v>0</v>
      </c>
      <c r="AA189" s="395"/>
    </row>
    <row r="190" spans="1:27" s="304" customFormat="1" x14ac:dyDescent="0.25">
      <c r="A190" s="449"/>
      <c r="B190" s="396" t="s">
        <v>119</v>
      </c>
      <c r="C190" s="383">
        <f t="shared" ref="C190:C193" si="269">SUM(E190:P190)</f>
        <v>0</v>
      </c>
      <c r="D190" s="317"/>
      <c r="E190" s="380"/>
      <c r="F190" s="380"/>
      <c r="G190" s="380"/>
      <c r="H190" s="380"/>
      <c r="I190" s="380"/>
      <c r="J190" s="380"/>
      <c r="K190" s="380"/>
      <c r="L190" s="380"/>
      <c r="M190" s="380"/>
      <c r="N190" s="380"/>
      <c r="O190" s="380"/>
      <c r="P190" s="380"/>
      <c r="Q190" s="395"/>
      <c r="R190" s="395"/>
      <c r="S190" s="395"/>
      <c r="T190" s="395"/>
      <c r="U190" s="395"/>
      <c r="V190" s="395"/>
      <c r="W190" s="383">
        <f t="shared" ref="W190:W193" si="270">SUM(E190:G190)</f>
        <v>0</v>
      </c>
      <c r="X190" s="383">
        <f t="shared" ref="X190:X193" si="271">SUM(H190:J190)</f>
        <v>0</v>
      </c>
      <c r="Y190" s="383">
        <f t="shared" ref="Y190:Y193" si="272">SUM(K190:M190)</f>
        <v>0</v>
      </c>
      <c r="Z190" s="383">
        <f t="shared" ref="Z190:Z193" si="273">SUM(N190:P190)</f>
        <v>0</v>
      </c>
      <c r="AA190" s="395"/>
    </row>
    <row r="191" spans="1:27" s="304" customFormat="1" x14ac:dyDescent="0.25">
      <c r="A191" s="449"/>
      <c r="B191" s="396" t="s">
        <v>124</v>
      </c>
      <c r="C191" s="383">
        <f t="shared" si="269"/>
        <v>0</v>
      </c>
      <c r="D191" s="317"/>
      <c r="E191" s="380"/>
      <c r="F191" s="380"/>
      <c r="G191" s="380"/>
      <c r="H191" s="380"/>
      <c r="I191" s="380"/>
      <c r="J191" s="380"/>
      <c r="K191" s="380"/>
      <c r="L191" s="380"/>
      <c r="M191" s="380"/>
      <c r="N191" s="380"/>
      <c r="O191" s="380"/>
      <c r="P191" s="380"/>
      <c r="Q191" s="395"/>
      <c r="R191" s="395"/>
      <c r="S191" s="395"/>
      <c r="T191" s="395"/>
      <c r="U191" s="395"/>
      <c r="V191" s="395"/>
      <c r="W191" s="383">
        <f t="shared" si="270"/>
        <v>0</v>
      </c>
      <c r="X191" s="383">
        <f t="shared" si="271"/>
        <v>0</v>
      </c>
      <c r="Y191" s="383">
        <f t="shared" si="272"/>
        <v>0</v>
      </c>
      <c r="Z191" s="383">
        <f t="shared" si="273"/>
        <v>0</v>
      </c>
      <c r="AA191" s="395"/>
    </row>
    <row r="192" spans="1:27" s="304" customFormat="1" x14ac:dyDescent="0.25">
      <c r="A192" s="447" t="s">
        <v>140</v>
      </c>
      <c r="B192" s="425" t="s">
        <v>73</v>
      </c>
      <c r="C192" s="380">
        <f t="shared" si="269"/>
        <v>0</v>
      </c>
      <c r="D192" s="426">
        <f>IF($C$2=0,,C192/$C$2)</f>
        <v>0</v>
      </c>
      <c r="E192" s="380"/>
      <c r="F192" s="380"/>
      <c r="G192" s="380"/>
      <c r="H192" s="380"/>
      <c r="I192" s="380"/>
      <c r="J192" s="380"/>
      <c r="K192" s="380"/>
      <c r="L192" s="380"/>
      <c r="M192" s="380"/>
      <c r="N192" s="380"/>
      <c r="O192" s="380"/>
      <c r="P192" s="380"/>
      <c r="Q192" s="395"/>
      <c r="R192" s="395"/>
      <c r="S192" s="395"/>
      <c r="T192" s="395"/>
      <c r="U192" s="395"/>
      <c r="V192" s="395"/>
      <c r="W192" s="380">
        <f t="shared" si="270"/>
        <v>0</v>
      </c>
      <c r="X192" s="380">
        <f t="shared" si="271"/>
        <v>0</v>
      </c>
      <c r="Y192" s="380">
        <f t="shared" si="272"/>
        <v>0</v>
      </c>
      <c r="Z192" s="380">
        <f t="shared" si="273"/>
        <v>0</v>
      </c>
      <c r="AA192" s="395"/>
    </row>
    <row r="193" spans="1:27" s="304" customFormat="1" x14ac:dyDescent="0.25">
      <c r="A193" s="440"/>
      <c r="B193" s="425" t="s">
        <v>74</v>
      </c>
      <c r="C193" s="380">
        <f t="shared" si="269"/>
        <v>0</v>
      </c>
      <c r="D193" s="381"/>
      <c r="E193" s="380"/>
      <c r="F193" s="380"/>
      <c r="G193" s="380"/>
      <c r="H193" s="380"/>
      <c r="I193" s="380"/>
      <c r="J193" s="380"/>
      <c r="K193" s="380"/>
      <c r="L193" s="380"/>
      <c r="M193" s="380"/>
      <c r="N193" s="380"/>
      <c r="O193" s="380"/>
      <c r="P193" s="380"/>
      <c r="Q193" s="395"/>
      <c r="R193" s="395"/>
      <c r="S193" s="395"/>
      <c r="T193" s="395"/>
      <c r="U193" s="395"/>
      <c r="V193" s="395"/>
      <c r="W193" s="380">
        <f t="shared" si="270"/>
        <v>0</v>
      </c>
      <c r="X193" s="380">
        <f t="shared" si="271"/>
        <v>0</v>
      </c>
      <c r="Y193" s="380">
        <f t="shared" si="272"/>
        <v>0</v>
      </c>
      <c r="Z193" s="380">
        <f t="shared" si="273"/>
        <v>0</v>
      </c>
      <c r="AA193" s="395"/>
    </row>
    <row r="194" spans="1:27" s="304" customFormat="1" x14ac:dyDescent="0.25">
      <c r="A194" s="440"/>
      <c r="B194" s="425" t="s">
        <v>123</v>
      </c>
      <c r="C194" s="347">
        <f t="shared" ref="C194:P194" si="274">IF(C192=0,,(C193-C196)/C192)</f>
        <v>0</v>
      </c>
      <c r="D194" s="381"/>
      <c r="E194" s="346">
        <f t="shared" si="274"/>
        <v>0</v>
      </c>
      <c r="F194" s="346">
        <f t="shared" si="274"/>
        <v>0</v>
      </c>
      <c r="G194" s="346">
        <f t="shared" si="274"/>
        <v>0</v>
      </c>
      <c r="H194" s="346">
        <f t="shared" si="274"/>
        <v>0</v>
      </c>
      <c r="I194" s="346">
        <f t="shared" si="274"/>
        <v>0</v>
      </c>
      <c r="J194" s="346">
        <f t="shared" si="274"/>
        <v>0</v>
      </c>
      <c r="K194" s="346">
        <f t="shared" si="274"/>
        <v>0</v>
      </c>
      <c r="L194" s="346">
        <f t="shared" si="274"/>
        <v>0</v>
      </c>
      <c r="M194" s="346">
        <f t="shared" si="274"/>
        <v>0</v>
      </c>
      <c r="N194" s="346">
        <f t="shared" si="274"/>
        <v>0</v>
      </c>
      <c r="O194" s="346">
        <f t="shared" si="274"/>
        <v>0</v>
      </c>
      <c r="P194" s="346">
        <f t="shared" si="274"/>
        <v>0</v>
      </c>
      <c r="Q194" s="395"/>
      <c r="R194" s="395"/>
      <c r="S194" s="395"/>
      <c r="T194" s="395"/>
      <c r="U194" s="395"/>
      <c r="V194" s="395"/>
      <c r="W194" s="347">
        <f t="shared" ref="W194:Z194" si="275">IF(W192=0,,(W193-W196)/W192)</f>
        <v>0</v>
      </c>
      <c r="X194" s="347">
        <f t="shared" si="275"/>
        <v>0</v>
      </c>
      <c r="Y194" s="347">
        <f t="shared" si="275"/>
        <v>0</v>
      </c>
      <c r="Z194" s="347">
        <f t="shared" si="275"/>
        <v>0</v>
      </c>
      <c r="AA194" s="395"/>
    </row>
    <row r="195" spans="1:27" s="304" customFormat="1" x14ac:dyDescent="0.25">
      <c r="A195" s="440"/>
      <c r="B195" s="425" t="s">
        <v>119</v>
      </c>
      <c r="C195" s="380">
        <f t="shared" ref="C195:C198" si="276">SUM(E195:P195)</f>
        <v>0</v>
      </c>
      <c r="D195" s="381"/>
      <c r="E195" s="380"/>
      <c r="F195" s="380"/>
      <c r="G195" s="380"/>
      <c r="H195" s="380"/>
      <c r="I195" s="380"/>
      <c r="J195" s="380"/>
      <c r="K195" s="380"/>
      <c r="L195" s="380"/>
      <c r="M195" s="380"/>
      <c r="N195" s="380"/>
      <c r="O195" s="380"/>
      <c r="P195" s="380"/>
      <c r="Q195" s="395"/>
      <c r="R195" s="395"/>
      <c r="S195" s="395"/>
      <c r="T195" s="395"/>
      <c r="U195" s="395"/>
      <c r="V195" s="395"/>
      <c r="W195" s="380">
        <f t="shared" ref="W195:W198" si="277">SUM(E195:G195)</f>
        <v>0</v>
      </c>
      <c r="X195" s="380">
        <f t="shared" ref="X195:X198" si="278">SUM(H195:J195)</f>
        <v>0</v>
      </c>
      <c r="Y195" s="380">
        <f t="shared" ref="Y195:Y198" si="279">SUM(K195:M195)</f>
        <v>0</v>
      </c>
      <c r="Z195" s="380">
        <f t="shared" ref="Z195:Z198" si="280">SUM(N195:P195)</f>
        <v>0</v>
      </c>
      <c r="AA195" s="395"/>
    </row>
    <row r="196" spans="1:27" s="304" customFormat="1" x14ac:dyDescent="0.25">
      <c r="A196" s="440"/>
      <c r="B196" s="425" t="s">
        <v>124</v>
      </c>
      <c r="C196" s="380">
        <f t="shared" si="276"/>
        <v>0</v>
      </c>
      <c r="D196" s="381"/>
      <c r="E196" s="380"/>
      <c r="F196" s="380"/>
      <c r="G196" s="380"/>
      <c r="H196" s="380"/>
      <c r="I196" s="380"/>
      <c r="J196" s="380"/>
      <c r="K196" s="380"/>
      <c r="L196" s="380"/>
      <c r="M196" s="380"/>
      <c r="N196" s="380"/>
      <c r="O196" s="380"/>
      <c r="P196" s="380"/>
      <c r="Q196" s="395"/>
      <c r="R196" s="395"/>
      <c r="S196" s="395"/>
      <c r="T196" s="395"/>
      <c r="U196" s="395"/>
      <c r="V196" s="395"/>
      <c r="W196" s="380">
        <f t="shared" si="277"/>
        <v>0</v>
      </c>
      <c r="X196" s="380">
        <f t="shared" si="278"/>
        <v>0</v>
      </c>
      <c r="Y196" s="380">
        <f t="shared" si="279"/>
        <v>0</v>
      </c>
      <c r="Z196" s="380">
        <f t="shared" si="280"/>
        <v>0</v>
      </c>
      <c r="AA196" s="395"/>
    </row>
    <row r="197" spans="1:27" s="304" customFormat="1" ht="15" customHeight="1" x14ac:dyDescent="0.25">
      <c r="A197" s="448" t="s">
        <v>141</v>
      </c>
      <c r="B197" s="396" t="s">
        <v>73</v>
      </c>
      <c r="C197" s="383">
        <f t="shared" si="276"/>
        <v>0</v>
      </c>
      <c r="D197" s="426">
        <f>IF($C$2=0,,C197/$C$2)</f>
        <v>0</v>
      </c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95"/>
      <c r="R197" s="395"/>
      <c r="S197" s="395"/>
      <c r="T197" s="395"/>
      <c r="U197" s="395"/>
      <c r="V197" s="395"/>
      <c r="W197" s="383">
        <f t="shared" si="277"/>
        <v>0</v>
      </c>
      <c r="X197" s="383">
        <f t="shared" si="278"/>
        <v>0</v>
      </c>
      <c r="Y197" s="383">
        <f t="shared" si="279"/>
        <v>0</v>
      </c>
      <c r="Z197" s="383">
        <f t="shared" si="280"/>
        <v>0</v>
      </c>
      <c r="AA197" s="395"/>
    </row>
    <row r="198" spans="1:27" s="304" customFormat="1" x14ac:dyDescent="0.25">
      <c r="A198" s="449"/>
      <c r="B198" s="396" t="s">
        <v>74</v>
      </c>
      <c r="C198" s="383">
        <f t="shared" si="276"/>
        <v>0</v>
      </c>
      <c r="D198" s="317"/>
      <c r="E198" s="380"/>
      <c r="F198" s="380"/>
      <c r="G198" s="380"/>
      <c r="H198" s="380"/>
      <c r="I198" s="380"/>
      <c r="J198" s="380"/>
      <c r="K198" s="380"/>
      <c r="L198" s="380"/>
      <c r="M198" s="380"/>
      <c r="N198" s="380"/>
      <c r="O198" s="380"/>
      <c r="P198" s="380"/>
      <c r="Q198" s="395"/>
      <c r="R198" s="395"/>
      <c r="S198" s="395"/>
      <c r="T198" s="395"/>
      <c r="U198" s="395"/>
      <c r="V198" s="395"/>
      <c r="W198" s="383">
        <f t="shared" si="277"/>
        <v>0</v>
      </c>
      <c r="X198" s="383">
        <f t="shared" si="278"/>
        <v>0</v>
      </c>
      <c r="Y198" s="383">
        <f t="shared" si="279"/>
        <v>0</v>
      </c>
      <c r="Z198" s="383">
        <f t="shared" si="280"/>
        <v>0</v>
      </c>
      <c r="AA198" s="395"/>
    </row>
    <row r="199" spans="1:27" s="304" customFormat="1" x14ac:dyDescent="0.25">
      <c r="A199" s="449"/>
      <c r="B199" s="396" t="s">
        <v>123</v>
      </c>
      <c r="C199" s="384">
        <f t="shared" ref="C199:P199" si="281">IF(C197=0,,(C198-C201)/C197)</f>
        <v>0</v>
      </c>
      <c r="D199" s="317"/>
      <c r="E199" s="346">
        <f t="shared" si="281"/>
        <v>0</v>
      </c>
      <c r="F199" s="346">
        <f t="shared" si="281"/>
        <v>0</v>
      </c>
      <c r="G199" s="346">
        <f t="shared" si="281"/>
        <v>0</v>
      </c>
      <c r="H199" s="346">
        <f t="shared" si="281"/>
        <v>0</v>
      </c>
      <c r="I199" s="346">
        <f t="shared" si="281"/>
        <v>0</v>
      </c>
      <c r="J199" s="346">
        <f t="shared" si="281"/>
        <v>0</v>
      </c>
      <c r="K199" s="346">
        <f t="shared" si="281"/>
        <v>0</v>
      </c>
      <c r="L199" s="346">
        <f t="shared" si="281"/>
        <v>0</v>
      </c>
      <c r="M199" s="346">
        <f t="shared" si="281"/>
        <v>0</v>
      </c>
      <c r="N199" s="346">
        <f t="shared" si="281"/>
        <v>0</v>
      </c>
      <c r="O199" s="346">
        <f t="shared" si="281"/>
        <v>0</v>
      </c>
      <c r="P199" s="346">
        <f t="shared" si="281"/>
        <v>0</v>
      </c>
      <c r="Q199" s="395"/>
      <c r="R199" s="395"/>
      <c r="S199" s="395"/>
      <c r="T199" s="395"/>
      <c r="U199" s="395"/>
      <c r="V199" s="395"/>
      <c r="W199" s="384">
        <f t="shared" ref="W199:Z199" si="282">IF(W197=0,,(W198-W201)/W197)</f>
        <v>0</v>
      </c>
      <c r="X199" s="384">
        <f t="shared" si="282"/>
        <v>0</v>
      </c>
      <c r="Y199" s="384">
        <f t="shared" si="282"/>
        <v>0</v>
      </c>
      <c r="Z199" s="384">
        <f t="shared" si="282"/>
        <v>0</v>
      </c>
      <c r="AA199" s="395"/>
    </row>
    <row r="200" spans="1:27" s="304" customFormat="1" x14ac:dyDescent="0.25">
      <c r="A200" s="449"/>
      <c r="B200" s="396" t="s">
        <v>119</v>
      </c>
      <c r="C200" s="383">
        <f t="shared" ref="C200:C203" si="283">SUM(E200:P200)</f>
        <v>0</v>
      </c>
      <c r="D200" s="317"/>
      <c r="E200" s="380"/>
      <c r="F200" s="380"/>
      <c r="G200" s="380"/>
      <c r="H200" s="380"/>
      <c r="I200" s="380"/>
      <c r="J200" s="380"/>
      <c r="K200" s="380"/>
      <c r="L200" s="380"/>
      <c r="M200" s="380"/>
      <c r="N200" s="380"/>
      <c r="O200" s="380"/>
      <c r="P200" s="380"/>
      <c r="Q200" s="395"/>
      <c r="R200" s="395"/>
      <c r="S200" s="395"/>
      <c r="T200" s="395"/>
      <c r="U200" s="395"/>
      <c r="V200" s="395"/>
      <c r="W200" s="383">
        <f t="shared" ref="W200:W203" si="284">SUM(E200:G200)</f>
        <v>0</v>
      </c>
      <c r="X200" s="383">
        <f t="shared" ref="X200:X203" si="285">SUM(H200:J200)</f>
        <v>0</v>
      </c>
      <c r="Y200" s="383">
        <f t="shared" ref="Y200:Y203" si="286">SUM(K200:M200)</f>
        <v>0</v>
      </c>
      <c r="Z200" s="383">
        <f t="shared" ref="Z200:Z203" si="287">SUM(N200:P200)</f>
        <v>0</v>
      </c>
      <c r="AA200" s="395"/>
    </row>
    <row r="201" spans="1:27" s="304" customFormat="1" x14ac:dyDescent="0.25">
      <c r="A201" s="449"/>
      <c r="B201" s="396" t="s">
        <v>124</v>
      </c>
      <c r="C201" s="383">
        <f t="shared" si="283"/>
        <v>0</v>
      </c>
      <c r="D201" s="317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95"/>
      <c r="R201" s="395"/>
      <c r="S201" s="395"/>
      <c r="T201" s="395"/>
      <c r="U201" s="395"/>
      <c r="V201" s="395"/>
      <c r="W201" s="383">
        <f t="shared" si="284"/>
        <v>0</v>
      </c>
      <c r="X201" s="383">
        <f t="shared" si="285"/>
        <v>0</v>
      </c>
      <c r="Y201" s="383">
        <f t="shared" si="286"/>
        <v>0</v>
      </c>
      <c r="Z201" s="383">
        <f t="shared" si="287"/>
        <v>0</v>
      </c>
      <c r="AA201" s="395"/>
    </row>
    <row r="202" spans="1:27" s="304" customFormat="1" ht="15" customHeight="1" x14ac:dyDescent="0.25">
      <c r="A202" s="451" t="s">
        <v>142</v>
      </c>
      <c r="B202" s="425" t="s">
        <v>73</v>
      </c>
      <c r="C202" s="380">
        <f t="shared" si="283"/>
        <v>0</v>
      </c>
      <c r="D202" s="426">
        <f>IF($C$2=0,,C202/$C$2)</f>
        <v>0</v>
      </c>
      <c r="E202" s="380"/>
      <c r="F202" s="380"/>
      <c r="G202" s="380"/>
      <c r="H202" s="380"/>
      <c r="I202" s="380"/>
      <c r="J202" s="380"/>
      <c r="K202" s="380"/>
      <c r="L202" s="380"/>
      <c r="M202" s="380"/>
      <c r="N202" s="380"/>
      <c r="O202" s="380"/>
      <c r="P202" s="380"/>
      <c r="Q202" s="395"/>
      <c r="R202" s="395"/>
      <c r="S202" s="395"/>
      <c r="T202" s="395"/>
      <c r="U202" s="395"/>
      <c r="V202" s="395"/>
      <c r="W202" s="380">
        <f t="shared" si="284"/>
        <v>0</v>
      </c>
      <c r="X202" s="380">
        <f t="shared" si="285"/>
        <v>0</v>
      </c>
      <c r="Y202" s="380">
        <f t="shared" si="286"/>
        <v>0</v>
      </c>
      <c r="Z202" s="380">
        <f t="shared" si="287"/>
        <v>0</v>
      </c>
      <c r="AA202" s="395"/>
    </row>
    <row r="203" spans="1:27" s="304" customFormat="1" x14ac:dyDescent="0.25">
      <c r="A203" s="451"/>
      <c r="B203" s="425" t="s">
        <v>74</v>
      </c>
      <c r="C203" s="380">
        <f t="shared" si="283"/>
        <v>0</v>
      </c>
      <c r="D203" s="381"/>
      <c r="E203" s="380"/>
      <c r="F203" s="380"/>
      <c r="G203" s="380"/>
      <c r="H203" s="380"/>
      <c r="I203" s="380"/>
      <c r="J203" s="380"/>
      <c r="K203" s="380"/>
      <c r="L203" s="380"/>
      <c r="M203" s="380"/>
      <c r="N203" s="380"/>
      <c r="O203" s="380"/>
      <c r="P203" s="380"/>
      <c r="Q203" s="395"/>
      <c r="R203" s="395"/>
      <c r="S203" s="395"/>
      <c r="T203" s="395"/>
      <c r="U203" s="395"/>
      <c r="V203" s="395"/>
      <c r="W203" s="380">
        <f t="shared" si="284"/>
        <v>0</v>
      </c>
      <c r="X203" s="380">
        <f t="shared" si="285"/>
        <v>0</v>
      </c>
      <c r="Y203" s="380">
        <f t="shared" si="286"/>
        <v>0</v>
      </c>
      <c r="Z203" s="380">
        <f t="shared" si="287"/>
        <v>0</v>
      </c>
      <c r="AA203" s="395"/>
    </row>
    <row r="204" spans="1:27" s="304" customFormat="1" x14ac:dyDescent="0.25">
      <c r="A204" s="451"/>
      <c r="B204" s="425" t="s">
        <v>123</v>
      </c>
      <c r="C204" s="347">
        <f t="shared" ref="C204:P204" si="288">IF(C202=0,,(C203-C206)/C202)</f>
        <v>0</v>
      </c>
      <c r="D204" s="381"/>
      <c r="E204" s="346">
        <f t="shared" si="288"/>
        <v>0</v>
      </c>
      <c r="F204" s="346">
        <f t="shared" si="288"/>
        <v>0</v>
      </c>
      <c r="G204" s="346">
        <f t="shared" si="288"/>
        <v>0</v>
      </c>
      <c r="H204" s="346">
        <f t="shared" si="288"/>
        <v>0</v>
      </c>
      <c r="I204" s="346">
        <f t="shared" si="288"/>
        <v>0</v>
      </c>
      <c r="J204" s="346">
        <f t="shared" si="288"/>
        <v>0</v>
      </c>
      <c r="K204" s="346">
        <f t="shared" si="288"/>
        <v>0</v>
      </c>
      <c r="L204" s="346">
        <f t="shared" si="288"/>
        <v>0</v>
      </c>
      <c r="M204" s="346">
        <f t="shared" si="288"/>
        <v>0</v>
      </c>
      <c r="N204" s="346">
        <f t="shared" si="288"/>
        <v>0</v>
      </c>
      <c r="O204" s="346">
        <f t="shared" si="288"/>
        <v>0</v>
      </c>
      <c r="P204" s="346">
        <f t="shared" si="288"/>
        <v>0</v>
      </c>
      <c r="Q204" s="395"/>
      <c r="R204" s="395"/>
      <c r="S204" s="395"/>
      <c r="T204" s="395"/>
      <c r="U204" s="395"/>
      <c r="V204" s="395"/>
      <c r="W204" s="347">
        <f t="shared" ref="W204:Z204" si="289">IF(W202=0,,(W203-W206)/W202)</f>
        <v>0</v>
      </c>
      <c r="X204" s="347">
        <f t="shared" si="289"/>
        <v>0</v>
      </c>
      <c r="Y204" s="347">
        <f t="shared" si="289"/>
        <v>0</v>
      </c>
      <c r="Z204" s="347">
        <f t="shared" si="289"/>
        <v>0</v>
      </c>
      <c r="AA204" s="395"/>
    </row>
    <row r="205" spans="1:27" s="304" customFormat="1" x14ac:dyDescent="0.25">
      <c r="A205" s="451"/>
      <c r="B205" s="425" t="s">
        <v>119</v>
      </c>
      <c r="C205" s="380">
        <f t="shared" ref="C205:C208" si="290">SUM(E205:P205)</f>
        <v>0</v>
      </c>
      <c r="D205" s="381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95"/>
      <c r="R205" s="395"/>
      <c r="S205" s="395"/>
      <c r="T205" s="395"/>
      <c r="U205" s="395"/>
      <c r="V205" s="395"/>
      <c r="W205" s="380">
        <f t="shared" ref="W205:W208" si="291">SUM(E205:G205)</f>
        <v>0</v>
      </c>
      <c r="X205" s="380">
        <f t="shared" ref="X205:X208" si="292">SUM(H205:J205)</f>
        <v>0</v>
      </c>
      <c r="Y205" s="380">
        <f t="shared" ref="Y205:Y208" si="293">SUM(K205:M205)</f>
        <v>0</v>
      </c>
      <c r="Z205" s="380">
        <f t="shared" ref="Z205:Z208" si="294">SUM(N205:P205)</f>
        <v>0</v>
      </c>
      <c r="AA205" s="395"/>
    </row>
    <row r="206" spans="1:27" s="304" customFormat="1" x14ac:dyDescent="0.25">
      <c r="A206" s="451"/>
      <c r="B206" s="425" t="s">
        <v>124</v>
      </c>
      <c r="C206" s="380">
        <f t="shared" si="290"/>
        <v>0</v>
      </c>
      <c r="D206" s="381"/>
      <c r="E206" s="380"/>
      <c r="F206" s="380"/>
      <c r="G206" s="380"/>
      <c r="H206" s="380"/>
      <c r="I206" s="380"/>
      <c r="J206" s="380"/>
      <c r="K206" s="380"/>
      <c r="L206" s="380"/>
      <c r="M206" s="380"/>
      <c r="N206" s="380"/>
      <c r="O206" s="380"/>
      <c r="P206" s="380"/>
      <c r="Q206" s="395"/>
      <c r="R206" s="395"/>
      <c r="S206" s="395"/>
      <c r="T206" s="395"/>
      <c r="U206" s="395"/>
      <c r="V206" s="395"/>
      <c r="W206" s="380">
        <f t="shared" si="291"/>
        <v>0</v>
      </c>
      <c r="X206" s="380">
        <f t="shared" si="292"/>
        <v>0</v>
      </c>
      <c r="Y206" s="380">
        <f t="shared" si="293"/>
        <v>0</v>
      </c>
      <c r="Z206" s="380">
        <f t="shared" si="294"/>
        <v>0</v>
      </c>
      <c r="AA206" s="395"/>
    </row>
    <row r="207" spans="1:27" s="304" customFormat="1" x14ac:dyDescent="0.25">
      <c r="A207" s="448" t="s">
        <v>143</v>
      </c>
      <c r="B207" s="396" t="s">
        <v>73</v>
      </c>
      <c r="C207" s="383">
        <f t="shared" si="290"/>
        <v>0</v>
      </c>
      <c r="D207" s="426">
        <f>IF($C$2=0,,C207/$C$2)</f>
        <v>0</v>
      </c>
      <c r="E207" s="380"/>
      <c r="F207" s="380"/>
      <c r="G207" s="380"/>
      <c r="H207" s="380"/>
      <c r="I207" s="380"/>
      <c r="J207" s="380"/>
      <c r="K207" s="380"/>
      <c r="L207" s="380"/>
      <c r="M207" s="380"/>
      <c r="N207" s="380"/>
      <c r="O207" s="380"/>
      <c r="P207" s="380"/>
      <c r="Q207" s="395"/>
      <c r="R207" s="395"/>
      <c r="S207" s="395"/>
      <c r="T207" s="395"/>
      <c r="U207" s="395"/>
      <c r="V207" s="395"/>
      <c r="W207" s="383">
        <f t="shared" si="291"/>
        <v>0</v>
      </c>
      <c r="X207" s="383">
        <f t="shared" si="292"/>
        <v>0</v>
      </c>
      <c r="Y207" s="383">
        <f t="shared" si="293"/>
        <v>0</v>
      </c>
      <c r="Z207" s="383">
        <f t="shared" si="294"/>
        <v>0</v>
      </c>
      <c r="AA207" s="395"/>
    </row>
    <row r="208" spans="1:27" s="304" customFormat="1" x14ac:dyDescent="0.25">
      <c r="A208" s="449"/>
      <c r="B208" s="396" t="s">
        <v>74</v>
      </c>
      <c r="C208" s="383">
        <f t="shared" si="290"/>
        <v>0</v>
      </c>
      <c r="D208" s="317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95"/>
      <c r="R208" s="395"/>
      <c r="S208" s="395"/>
      <c r="T208" s="395"/>
      <c r="U208" s="395"/>
      <c r="V208" s="395"/>
      <c r="W208" s="383">
        <f t="shared" si="291"/>
        <v>0</v>
      </c>
      <c r="X208" s="383">
        <f t="shared" si="292"/>
        <v>0</v>
      </c>
      <c r="Y208" s="383">
        <f t="shared" si="293"/>
        <v>0</v>
      </c>
      <c r="Z208" s="383">
        <f t="shared" si="294"/>
        <v>0</v>
      </c>
      <c r="AA208" s="395"/>
    </row>
    <row r="209" spans="1:27" s="304" customFormat="1" x14ac:dyDescent="0.25">
      <c r="A209" s="449"/>
      <c r="B209" s="396" t="s">
        <v>123</v>
      </c>
      <c r="C209" s="384">
        <f t="shared" ref="C209:P209" si="295">IF(C207=0,,(C208-C211)/C207)</f>
        <v>0</v>
      </c>
      <c r="D209" s="317"/>
      <c r="E209" s="346">
        <f t="shared" si="295"/>
        <v>0</v>
      </c>
      <c r="F209" s="346">
        <f t="shared" si="295"/>
        <v>0</v>
      </c>
      <c r="G209" s="346">
        <f t="shared" si="295"/>
        <v>0</v>
      </c>
      <c r="H209" s="346">
        <f t="shared" si="295"/>
        <v>0</v>
      </c>
      <c r="I209" s="346">
        <f t="shared" si="295"/>
        <v>0</v>
      </c>
      <c r="J209" s="346">
        <f t="shared" si="295"/>
        <v>0</v>
      </c>
      <c r="K209" s="346">
        <f t="shared" si="295"/>
        <v>0</v>
      </c>
      <c r="L209" s="346">
        <f t="shared" si="295"/>
        <v>0</v>
      </c>
      <c r="M209" s="346">
        <f t="shared" si="295"/>
        <v>0</v>
      </c>
      <c r="N209" s="346">
        <f t="shared" si="295"/>
        <v>0</v>
      </c>
      <c r="O209" s="346">
        <f t="shared" si="295"/>
        <v>0</v>
      </c>
      <c r="P209" s="346">
        <f t="shared" si="295"/>
        <v>0</v>
      </c>
      <c r="Q209" s="395"/>
      <c r="R209" s="395"/>
      <c r="S209" s="395"/>
      <c r="T209" s="395"/>
      <c r="U209" s="395"/>
      <c r="V209" s="395"/>
      <c r="W209" s="384">
        <f t="shared" ref="W209:Z209" si="296">IF(W207=0,,(W208-W211)/W207)</f>
        <v>0</v>
      </c>
      <c r="X209" s="384">
        <f t="shared" si="296"/>
        <v>0</v>
      </c>
      <c r="Y209" s="384">
        <f t="shared" si="296"/>
        <v>0</v>
      </c>
      <c r="Z209" s="384">
        <f t="shared" si="296"/>
        <v>0</v>
      </c>
      <c r="AA209" s="395"/>
    </row>
    <row r="210" spans="1:27" s="304" customFormat="1" x14ac:dyDescent="0.25">
      <c r="A210" s="449"/>
      <c r="B210" s="396" t="s">
        <v>119</v>
      </c>
      <c r="C210" s="383">
        <f t="shared" ref="C210:C213" si="297">SUM(E210:P210)</f>
        <v>0</v>
      </c>
      <c r="D210" s="317"/>
      <c r="E210" s="380"/>
      <c r="F210" s="380"/>
      <c r="G210" s="380"/>
      <c r="H210" s="380"/>
      <c r="I210" s="380"/>
      <c r="J210" s="380"/>
      <c r="K210" s="380"/>
      <c r="L210" s="380"/>
      <c r="M210" s="380"/>
      <c r="N210" s="380"/>
      <c r="O210" s="380"/>
      <c r="P210" s="380"/>
      <c r="Q210" s="395"/>
      <c r="R210" s="395"/>
      <c r="S210" s="395"/>
      <c r="T210" s="395"/>
      <c r="U210" s="395"/>
      <c r="V210" s="395"/>
      <c r="W210" s="383">
        <f t="shared" ref="W210:W213" si="298">SUM(E210:G210)</f>
        <v>0</v>
      </c>
      <c r="X210" s="383">
        <f t="shared" ref="X210:X213" si="299">SUM(H210:J210)</f>
        <v>0</v>
      </c>
      <c r="Y210" s="383">
        <f t="shared" ref="Y210:Y213" si="300">SUM(K210:M210)</f>
        <v>0</v>
      </c>
      <c r="Z210" s="383">
        <f t="shared" ref="Z210:Z213" si="301">SUM(N210:P210)</f>
        <v>0</v>
      </c>
      <c r="AA210" s="395"/>
    </row>
    <row r="211" spans="1:27" s="304" customFormat="1" x14ac:dyDescent="0.25">
      <c r="A211" s="449"/>
      <c r="B211" s="396" t="s">
        <v>124</v>
      </c>
      <c r="C211" s="383">
        <f t="shared" si="297"/>
        <v>0</v>
      </c>
      <c r="D211" s="317"/>
      <c r="E211" s="380"/>
      <c r="F211" s="380"/>
      <c r="G211" s="380"/>
      <c r="H211" s="380"/>
      <c r="I211" s="380"/>
      <c r="J211" s="380"/>
      <c r="K211" s="380"/>
      <c r="L211" s="380"/>
      <c r="M211" s="380"/>
      <c r="N211" s="380"/>
      <c r="O211" s="380"/>
      <c r="P211" s="380"/>
      <c r="Q211" s="395"/>
      <c r="R211" s="395"/>
      <c r="S211" s="395"/>
      <c r="T211" s="395"/>
      <c r="U211" s="395"/>
      <c r="V211" s="395"/>
      <c r="W211" s="383">
        <f t="shared" si="298"/>
        <v>0</v>
      </c>
      <c r="X211" s="383">
        <f t="shared" si="299"/>
        <v>0</v>
      </c>
      <c r="Y211" s="383">
        <f t="shared" si="300"/>
        <v>0</v>
      </c>
      <c r="Z211" s="383">
        <f t="shared" si="301"/>
        <v>0</v>
      </c>
      <c r="AA211" s="395"/>
    </row>
    <row r="212" spans="1:27" s="304" customFormat="1" x14ac:dyDescent="0.25">
      <c r="A212" s="447" t="s">
        <v>144</v>
      </c>
      <c r="B212" s="425" t="s">
        <v>73</v>
      </c>
      <c r="C212" s="380">
        <f t="shared" si="297"/>
        <v>0</v>
      </c>
      <c r="D212" s="426">
        <f>IF($C$2=0,,C212/$C$2)</f>
        <v>0</v>
      </c>
      <c r="E212" s="380"/>
      <c r="F212" s="380"/>
      <c r="G212" s="380"/>
      <c r="H212" s="380"/>
      <c r="I212" s="380"/>
      <c r="J212" s="380"/>
      <c r="K212" s="380"/>
      <c r="L212" s="380"/>
      <c r="M212" s="380"/>
      <c r="N212" s="380"/>
      <c r="O212" s="380"/>
      <c r="P212" s="380"/>
      <c r="Q212" s="395"/>
      <c r="R212" s="395"/>
      <c r="S212" s="395"/>
      <c r="T212" s="395"/>
      <c r="U212" s="395"/>
      <c r="V212" s="395"/>
      <c r="W212" s="380">
        <f t="shared" si="298"/>
        <v>0</v>
      </c>
      <c r="X212" s="380">
        <f t="shared" si="299"/>
        <v>0</v>
      </c>
      <c r="Y212" s="380">
        <f t="shared" si="300"/>
        <v>0</v>
      </c>
      <c r="Z212" s="380">
        <f t="shared" si="301"/>
        <v>0</v>
      </c>
      <c r="AA212" s="395"/>
    </row>
    <row r="213" spans="1:27" s="304" customFormat="1" x14ac:dyDescent="0.25">
      <c r="A213" s="440"/>
      <c r="B213" s="425" t="s">
        <v>74</v>
      </c>
      <c r="C213" s="380">
        <f t="shared" si="297"/>
        <v>0</v>
      </c>
      <c r="D213" s="381"/>
      <c r="E213" s="380"/>
      <c r="F213" s="380"/>
      <c r="G213" s="380"/>
      <c r="H213" s="380"/>
      <c r="I213" s="380"/>
      <c r="J213" s="380"/>
      <c r="K213" s="380"/>
      <c r="L213" s="380"/>
      <c r="M213" s="380"/>
      <c r="N213" s="380"/>
      <c r="O213" s="380"/>
      <c r="P213" s="380"/>
      <c r="Q213" s="395"/>
      <c r="R213" s="395"/>
      <c r="S213" s="395"/>
      <c r="T213" s="395"/>
      <c r="U213" s="395"/>
      <c r="V213" s="395"/>
      <c r="W213" s="380">
        <f t="shared" si="298"/>
        <v>0</v>
      </c>
      <c r="X213" s="380">
        <f t="shared" si="299"/>
        <v>0</v>
      </c>
      <c r="Y213" s="380">
        <f t="shared" si="300"/>
        <v>0</v>
      </c>
      <c r="Z213" s="380">
        <f t="shared" si="301"/>
        <v>0</v>
      </c>
      <c r="AA213" s="395"/>
    </row>
    <row r="214" spans="1:27" s="304" customFormat="1" x14ac:dyDescent="0.25">
      <c r="A214" s="440"/>
      <c r="B214" s="425" t="s">
        <v>123</v>
      </c>
      <c r="C214" s="347">
        <f t="shared" ref="C214:P214" si="302">IF(C212=0,,(C213-C216)/C212)</f>
        <v>0</v>
      </c>
      <c r="D214" s="381"/>
      <c r="E214" s="346">
        <f t="shared" si="302"/>
        <v>0</v>
      </c>
      <c r="F214" s="346">
        <f t="shared" si="302"/>
        <v>0</v>
      </c>
      <c r="G214" s="346">
        <f t="shared" si="302"/>
        <v>0</v>
      </c>
      <c r="H214" s="346">
        <f t="shared" si="302"/>
        <v>0</v>
      </c>
      <c r="I214" s="346">
        <f t="shared" si="302"/>
        <v>0</v>
      </c>
      <c r="J214" s="346">
        <f t="shared" si="302"/>
        <v>0</v>
      </c>
      <c r="K214" s="346">
        <f t="shared" si="302"/>
        <v>0</v>
      </c>
      <c r="L214" s="346">
        <f t="shared" si="302"/>
        <v>0</v>
      </c>
      <c r="M214" s="346">
        <f t="shared" si="302"/>
        <v>0</v>
      </c>
      <c r="N214" s="346">
        <f t="shared" si="302"/>
        <v>0</v>
      </c>
      <c r="O214" s="346">
        <f t="shared" si="302"/>
        <v>0</v>
      </c>
      <c r="P214" s="346">
        <f t="shared" si="302"/>
        <v>0</v>
      </c>
      <c r="Q214" s="395"/>
      <c r="R214" s="395"/>
      <c r="S214" s="395"/>
      <c r="T214" s="395"/>
      <c r="U214" s="395"/>
      <c r="V214" s="395"/>
      <c r="W214" s="347">
        <f t="shared" ref="W214:Z214" si="303">IF(W212=0,,(W213-W216)/W212)</f>
        <v>0</v>
      </c>
      <c r="X214" s="347">
        <f t="shared" si="303"/>
        <v>0</v>
      </c>
      <c r="Y214" s="347">
        <f t="shared" si="303"/>
        <v>0</v>
      </c>
      <c r="Z214" s="347">
        <f t="shared" si="303"/>
        <v>0</v>
      </c>
      <c r="AA214" s="395"/>
    </row>
    <row r="215" spans="1:27" s="304" customFormat="1" x14ac:dyDescent="0.25">
      <c r="A215" s="440"/>
      <c r="B215" s="425" t="s">
        <v>119</v>
      </c>
      <c r="C215" s="380">
        <f t="shared" ref="C215:C218" si="304">SUM(E215:P215)</f>
        <v>0</v>
      </c>
      <c r="D215" s="381"/>
      <c r="E215" s="380"/>
      <c r="F215" s="380"/>
      <c r="G215" s="380"/>
      <c r="H215" s="380"/>
      <c r="I215" s="380"/>
      <c r="J215" s="380"/>
      <c r="K215" s="380"/>
      <c r="L215" s="380"/>
      <c r="M215" s="380"/>
      <c r="N215" s="380"/>
      <c r="O215" s="380"/>
      <c r="P215" s="380"/>
      <c r="Q215" s="395"/>
      <c r="R215" s="395"/>
      <c r="S215" s="395"/>
      <c r="T215" s="395"/>
      <c r="U215" s="395"/>
      <c r="V215" s="395"/>
      <c r="W215" s="380">
        <f t="shared" ref="W215:W218" si="305">SUM(E215:G215)</f>
        <v>0</v>
      </c>
      <c r="X215" s="380">
        <f t="shared" ref="X215:X218" si="306">SUM(H215:J215)</f>
        <v>0</v>
      </c>
      <c r="Y215" s="380">
        <f t="shared" ref="Y215:Y218" si="307">SUM(K215:M215)</f>
        <v>0</v>
      </c>
      <c r="Z215" s="380">
        <f t="shared" ref="Z215:Z218" si="308">SUM(N215:P215)</f>
        <v>0</v>
      </c>
      <c r="AA215" s="395"/>
    </row>
    <row r="216" spans="1:27" s="304" customFormat="1" x14ac:dyDescent="0.25">
      <c r="A216" s="440"/>
      <c r="B216" s="425" t="s">
        <v>124</v>
      </c>
      <c r="C216" s="380">
        <f t="shared" si="304"/>
        <v>0</v>
      </c>
      <c r="D216" s="381"/>
      <c r="E216" s="380"/>
      <c r="F216" s="380"/>
      <c r="G216" s="380"/>
      <c r="H216" s="380"/>
      <c r="I216" s="380"/>
      <c r="J216" s="380"/>
      <c r="K216" s="380"/>
      <c r="L216" s="380"/>
      <c r="M216" s="380"/>
      <c r="N216" s="380"/>
      <c r="O216" s="380"/>
      <c r="P216" s="380"/>
      <c r="Q216" s="395"/>
      <c r="R216" s="395"/>
      <c r="S216" s="395"/>
      <c r="T216" s="395"/>
      <c r="U216" s="395"/>
      <c r="V216" s="395"/>
      <c r="W216" s="380">
        <f t="shared" si="305"/>
        <v>0</v>
      </c>
      <c r="X216" s="380">
        <f t="shared" si="306"/>
        <v>0</v>
      </c>
      <c r="Y216" s="380">
        <f t="shared" si="307"/>
        <v>0</v>
      </c>
      <c r="Z216" s="380">
        <f t="shared" si="308"/>
        <v>0</v>
      </c>
      <c r="AA216" s="395"/>
    </row>
    <row r="217" spans="1:27" s="304" customFormat="1" x14ac:dyDescent="0.25">
      <c r="A217" s="448" t="s">
        <v>145</v>
      </c>
      <c r="B217" s="396" t="s">
        <v>73</v>
      </c>
      <c r="C217" s="383">
        <f t="shared" si="304"/>
        <v>0</v>
      </c>
      <c r="D217" s="426">
        <f>IF($C$2=0,,C217/$C$2)</f>
        <v>0</v>
      </c>
      <c r="E217" s="380"/>
      <c r="F217" s="380"/>
      <c r="G217" s="380"/>
      <c r="H217" s="380"/>
      <c r="I217" s="380"/>
      <c r="J217" s="380"/>
      <c r="K217" s="380"/>
      <c r="L217" s="380"/>
      <c r="M217" s="380"/>
      <c r="N217" s="380"/>
      <c r="O217" s="380"/>
      <c r="P217" s="380"/>
      <c r="Q217" s="395"/>
      <c r="R217" s="395"/>
      <c r="S217" s="395"/>
      <c r="T217" s="395"/>
      <c r="U217" s="395"/>
      <c r="V217" s="395"/>
      <c r="W217" s="383">
        <f t="shared" si="305"/>
        <v>0</v>
      </c>
      <c r="X217" s="383">
        <f t="shared" si="306"/>
        <v>0</v>
      </c>
      <c r="Y217" s="383">
        <f t="shared" si="307"/>
        <v>0</v>
      </c>
      <c r="Z217" s="383">
        <f t="shared" si="308"/>
        <v>0</v>
      </c>
      <c r="AA217" s="395"/>
    </row>
    <row r="218" spans="1:27" s="304" customFormat="1" x14ac:dyDescent="0.25">
      <c r="A218" s="449"/>
      <c r="B218" s="396" t="s">
        <v>74</v>
      </c>
      <c r="C218" s="383">
        <f t="shared" si="304"/>
        <v>0</v>
      </c>
      <c r="D218" s="317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95"/>
      <c r="R218" s="395"/>
      <c r="S218" s="395"/>
      <c r="T218" s="395"/>
      <c r="U218" s="395"/>
      <c r="V218" s="395"/>
      <c r="W218" s="383">
        <f t="shared" si="305"/>
        <v>0</v>
      </c>
      <c r="X218" s="383">
        <f t="shared" si="306"/>
        <v>0</v>
      </c>
      <c r="Y218" s="383">
        <f t="shared" si="307"/>
        <v>0</v>
      </c>
      <c r="Z218" s="383">
        <f t="shared" si="308"/>
        <v>0</v>
      </c>
      <c r="AA218" s="395"/>
    </row>
    <row r="219" spans="1:27" s="304" customFormat="1" x14ac:dyDescent="0.25">
      <c r="A219" s="449"/>
      <c r="B219" s="396" t="s">
        <v>123</v>
      </c>
      <c r="C219" s="384">
        <f t="shared" ref="C219:P219" si="309">IF(C217=0,,(C218-C221)/C217)</f>
        <v>0</v>
      </c>
      <c r="D219" s="317"/>
      <c r="E219" s="346">
        <f t="shared" si="309"/>
        <v>0</v>
      </c>
      <c r="F219" s="346">
        <f t="shared" si="309"/>
        <v>0</v>
      </c>
      <c r="G219" s="346">
        <f t="shared" si="309"/>
        <v>0</v>
      </c>
      <c r="H219" s="346">
        <f t="shared" si="309"/>
        <v>0</v>
      </c>
      <c r="I219" s="346">
        <f t="shared" si="309"/>
        <v>0</v>
      </c>
      <c r="J219" s="346">
        <f t="shared" si="309"/>
        <v>0</v>
      </c>
      <c r="K219" s="346">
        <f t="shared" si="309"/>
        <v>0</v>
      </c>
      <c r="L219" s="346">
        <f t="shared" si="309"/>
        <v>0</v>
      </c>
      <c r="M219" s="346">
        <f t="shared" si="309"/>
        <v>0</v>
      </c>
      <c r="N219" s="346">
        <f t="shared" si="309"/>
        <v>0</v>
      </c>
      <c r="O219" s="346">
        <f t="shared" si="309"/>
        <v>0</v>
      </c>
      <c r="P219" s="346">
        <f t="shared" si="309"/>
        <v>0</v>
      </c>
      <c r="Q219" s="395"/>
      <c r="R219" s="395"/>
      <c r="S219" s="395"/>
      <c r="T219" s="395"/>
      <c r="U219" s="395"/>
      <c r="V219" s="395"/>
      <c r="W219" s="384">
        <f t="shared" ref="W219:Z219" si="310">IF(W217=0,,(W218-W221)/W217)</f>
        <v>0</v>
      </c>
      <c r="X219" s="384">
        <f t="shared" si="310"/>
        <v>0</v>
      </c>
      <c r="Y219" s="384">
        <f t="shared" si="310"/>
        <v>0</v>
      </c>
      <c r="Z219" s="384">
        <f t="shared" si="310"/>
        <v>0</v>
      </c>
      <c r="AA219" s="395"/>
    </row>
    <row r="220" spans="1:27" s="304" customFormat="1" x14ac:dyDescent="0.25">
      <c r="A220" s="449"/>
      <c r="B220" s="396" t="s">
        <v>119</v>
      </c>
      <c r="C220" s="383">
        <f t="shared" ref="C220:C223" si="311">SUM(E220:P220)</f>
        <v>0</v>
      </c>
      <c r="D220" s="317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95"/>
      <c r="R220" s="395"/>
      <c r="S220" s="395"/>
      <c r="T220" s="395"/>
      <c r="U220" s="395"/>
      <c r="V220" s="395"/>
      <c r="W220" s="383">
        <f t="shared" ref="W220:W223" si="312">SUM(E220:G220)</f>
        <v>0</v>
      </c>
      <c r="X220" s="383">
        <f t="shared" ref="X220:X223" si="313">SUM(H220:J220)</f>
        <v>0</v>
      </c>
      <c r="Y220" s="383">
        <f t="shared" ref="Y220:Y223" si="314">SUM(K220:M220)</f>
        <v>0</v>
      </c>
      <c r="Z220" s="383">
        <f t="shared" ref="Z220:Z223" si="315">SUM(N220:P220)</f>
        <v>0</v>
      </c>
      <c r="AA220" s="395"/>
    </row>
    <row r="221" spans="1:27" s="304" customFormat="1" x14ac:dyDescent="0.25">
      <c r="A221" s="449"/>
      <c r="B221" s="396" t="s">
        <v>124</v>
      </c>
      <c r="C221" s="383">
        <f t="shared" si="311"/>
        <v>0</v>
      </c>
      <c r="D221" s="317"/>
      <c r="E221" s="380"/>
      <c r="F221" s="380"/>
      <c r="G221" s="380"/>
      <c r="H221" s="380"/>
      <c r="I221" s="380"/>
      <c r="J221" s="380"/>
      <c r="K221" s="380"/>
      <c r="L221" s="380"/>
      <c r="M221" s="380"/>
      <c r="N221" s="380"/>
      <c r="O221" s="380"/>
      <c r="P221" s="380"/>
      <c r="Q221" s="395"/>
      <c r="R221" s="395"/>
      <c r="S221" s="395"/>
      <c r="T221" s="395"/>
      <c r="U221" s="395"/>
      <c r="V221" s="395"/>
      <c r="W221" s="383">
        <f t="shared" si="312"/>
        <v>0</v>
      </c>
      <c r="X221" s="383">
        <f t="shared" si="313"/>
        <v>0</v>
      </c>
      <c r="Y221" s="383">
        <f t="shared" si="314"/>
        <v>0</v>
      </c>
      <c r="Z221" s="383">
        <f t="shared" si="315"/>
        <v>0</v>
      </c>
      <c r="AA221" s="395"/>
    </row>
    <row r="222" spans="1:27" s="304" customFormat="1" x14ac:dyDescent="0.25">
      <c r="A222" s="447" t="s">
        <v>146</v>
      </c>
      <c r="B222" s="425" t="s">
        <v>73</v>
      </c>
      <c r="C222" s="380">
        <f t="shared" si="311"/>
        <v>0</v>
      </c>
      <c r="D222" s="426">
        <f>IF($C$2=0,,C222/$C$2)</f>
        <v>0</v>
      </c>
      <c r="E222" s="380"/>
      <c r="F222" s="380"/>
      <c r="G222" s="380"/>
      <c r="H222" s="380"/>
      <c r="I222" s="380"/>
      <c r="J222" s="380"/>
      <c r="K222" s="380"/>
      <c r="L222" s="380"/>
      <c r="M222" s="380"/>
      <c r="N222" s="380"/>
      <c r="O222" s="380"/>
      <c r="P222" s="380"/>
      <c r="Q222" s="395"/>
      <c r="R222" s="395"/>
      <c r="S222" s="395"/>
      <c r="T222" s="395"/>
      <c r="U222" s="395"/>
      <c r="V222" s="395"/>
      <c r="W222" s="380">
        <f t="shared" si="312"/>
        <v>0</v>
      </c>
      <c r="X222" s="380">
        <f t="shared" si="313"/>
        <v>0</v>
      </c>
      <c r="Y222" s="380">
        <f t="shared" si="314"/>
        <v>0</v>
      </c>
      <c r="Z222" s="380">
        <f t="shared" si="315"/>
        <v>0</v>
      </c>
      <c r="AA222" s="395"/>
    </row>
    <row r="223" spans="1:27" s="304" customFormat="1" x14ac:dyDescent="0.25">
      <c r="A223" s="440"/>
      <c r="B223" s="425" t="s">
        <v>74</v>
      </c>
      <c r="C223" s="380">
        <f t="shared" si="311"/>
        <v>0</v>
      </c>
      <c r="D223" s="381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95"/>
      <c r="R223" s="395"/>
      <c r="S223" s="395"/>
      <c r="T223" s="395"/>
      <c r="U223" s="395"/>
      <c r="V223" s="395"/>
      <c r="W223" s="380">
        <f t="shared" si="312"/>
        <v>0</v>
      </c>
      <c r="X223" s="380">
        <f t="shared" si="313"/>
        <v>0</v>
      </c>
      <c r="Y223" s="380">
        <f t="shared" si="314"/>
        <v>0</v>
      </c>
      <c r="Z223" s="380">
        <f t="shared" si="315"/>
        <v>0</v>
      </c>
      <c r="AA223" s="395"/>
    </row>
    <row r="224" spans="1:27" s="304" customFormat="1" x14ac:dyDescent="0.25">
      <c r="A224" s="440"/>
      <c r="B224" s="425" t="s">
        <v>123</v>
      </c>
      <c r="C224" s="347">
        <f t="shared" ref="C224:P224" si="316">IF(C222=0,,(C223-C226)/C222)</f>
        <v>0</v>
      </c>
      <c r="D224" s="381"/>
      <c r="E224" s="346">
        <f t="shared" si="316"/>
        <v>0</v>
      </c>
      <c r="F224" s="346">
        <f t="shared" si="316"/>
        <v>0</v>
      </c>
      <c r="G224" s="346">
        <f t="shared" si="316"/>
        <v>0</v>
      </c>
      <c r="H224" s="346">
        <f t="shared" si="316"/>
        <v>0</v>
      </c>
      <c r="I224" s="346">
        <f t="shared" si="316"/>
        <v>0</v>
      </c>
      <c r="J224" s="346">
        <f t="shared" si="316"/>
        <v>0</v>
      </c>
      <c r="K224" s="346">
        <f t="shared" si="316"/>
        <v>0</v>
      </c>
      <c r="L224" s="346">
        <f t="shared" si="316"/>
        <v>0</v>
      </c>
      <c r="M224" s="346">
        <f t="shared" si="316"/>
        <v>0</v>
      </c>
      <c r="N224" s="346">
        <f t="shared" si="316"/>
        <v>0</v>
      </c>
      <c r="O224" s="346">
        <f t="shared" si="316"/>
        <v>0</v>
      </c>
      <c r="P224" s="346">
        <f t="shared" si="316"/>
        <v>0</v>
      </c>
      <c r="Q224" s="395"/>
      <c r="R224" s="395"/>
      <c r="S224" s="395"/>
      <c r="T224" s="395"/>
      <c r="U224" s="395"/>
      <c r="V224" s="395"/>
      <c r="W224" s="347">
        <f t="shared" ref="W224:Z224" si="317">IF(W222=0,,(W223-W226)/W222)</f>
        <v>0</v>
      </c>
      <c r="X224" s="347">
        <f t="shared" si="317"/>
        <v>0</v>
      </c>
      <c r="Y224" s="347">
        <f t="shared" si="317"/>
        <v>0</v>
      </c>
      <c r="Z224" s="347">
        <f t="shared" si="317"/>
        <v>0</v>
      </c>
      <c r="AA224" s="395"/>
    </row>
    <row r="225" spans="1:27" s="304" customFormat="1" x14ac:dyDescent="0.25">
      <c r="A225" s="440"/>
      <c r="B225" s="425" t="s">
        <v>119</v>
      </c>
      <c r="C225" s="380">
        <f t="shared" ref="C225:C228" si="318">SUM(E225:P225)</f>
        <v>0</v>
      </c>
      <c r="D225" s="381"/>
      <c r="E225" s="380"/>
      <c r="F225" s="380"/>
      <c r="G225" s="380"/>
      <c r="H225" s="380"/>
      <c r="I225" s="380"/>
      <c r="J225" s="380"/>
      <c r="K225" s="380"/>
      <c r="L225" s="380"/>
      <c r="M225" s="380"/>
      <c r="N225" s="380"/>
      <c r="O225" s="380"/>
      <c r="P225" s="380"/>
      <c r="Q225" s="395"/>
      <c r="R225" s="395"/>
      <c r="S225" s="395"/>
      <c r="T225" s="395"/>
      <c r="U225" s="395"/>
      <c r="V225" s="395"/>
      <c r="W225" s="380">
        <f t="shared" ref="W225:W228" si="319">SUM(E225:G225)</f>
        <v>0</v>
      </c>
      <c r="X225" s="380">
        <f t="shared" ref="X225:X228" si="320">SUM(H225:J225)</f>
        <v>0</v>
      </c>
      <c r="Y225" s="380">
        <f t="shared" ref="Y225:Y228" si="321">SUM(K225:M225)</f>
        <v>0</v>
      </c>
      <c r="Z225" s="380">
        <f t="shared" ref="Z225:Z228" si="322">SUM(N225:P225)</f>
        <v>0</v>
      </c>
      <c r="AA225" s="395"/>
    </row>
    <row r="226" spans="1:27" s="304" customFormat="1" x14ac:dyDescent="0.25">
      <c r="A226" s="440"/>
      <c r="B226" s="425" t="s">
        <v>124</v>
      </c>
      <c r="C226" s="380">
        <f t="shared" si="318"/>
        <v>0</v>
      </c>
      <c r="D226" s="381"/>
      <c r="E226" s="380"/>
      <c r="F226" s="380"/>
      <c r="G226" s="380"/>
      <c r="H226" s="380"/>
      <c r="I226" s="380"/>
      <c r="J226" s="380"/>
      <c r="K226" s="380"/>
      <c r="L226" s="380"/>
      <c r="M226" s="380"/>
      <c r="N226" s="380"/>
      <c r="O226" s="380"/>
      <c r="P226" s="380"/>
      <c r="Q226" s="395"/>
      <c r="R226" s="395"/>
      <c r="S226" s="395"/>
      <c r="T226" s="395"/>
      <c r="U226" s="395"/>
      <c r="V226" s="395"/>
      <c r="W226" s="380">
        <f t="shared" si="319"/>
        <v>0</v>
      </c>
      <c r="X226" s="380">
        <f t="shared" si="320"/>
        <v>0</v>
      </c>
      <c r="Y226" s="380">
        <f t="shared" si="321"/>
        <v>0</v>
      </c>
      <c r="Z226" s="380">
        <f t="shared" si="322"/>
        <v>0</v>
      </c>
      <c r="AA226" s="395"/>
    </row>
    <row r="227" spans="1:27" s="304" customFormat="1" ht="15" customHeight="1" x14ac:dyDescent="0.25">
      <c r="A227" s="452" t="s">
        <v>147</v>
      </c>
      <c r="B227" s="396" t="s">
        <v>73</v>
      </c>
      <c r="C227" s="383">
        <f t="shared" si="318"/>
        <v>0</v>
      </c>
      <c r="D227" s="426">
        <f>IF($C$2=0,,C227/$C$2)</f>
        <v>0</v>
      </c>
      <c r="E227" s="380"/>
      <c r="F227" s="380"/>
      <c r="G227" s="380"/>
      <c r="H227" s="380"/>
      <c r="I227" s="380"/>
      <c r="J227" s="380"/>
      <c r="K227" s="380"/>
      <c r="L227" s="380"/>
      <c r="M227" s="380"/>
      <c r="N227" s="380"/>
      <c r="O227" s="380"/>
      <c r="P227" s="380"/>
      <c r="Q227" s="395"/>
      <c r="R227" s="395"/>
      <c r="S227" s="395"/>
      <c r="T227" s="395"/>
      <c r="U227" s="395"/>
      <c r="V227" s="395"/>
      <c r="W227" s="383">
        <f t="shared" si="319"/>
        <v>0</v>
      </c>
      <c r="X227" s="383">
        <f t="shared" si="320"/>
        <v>0</v>
      </c>
      <c r="Y227" s="383">
        <f t="shared" si="321"/>
        <v>0</v>
      </c>
      <c r="Z227" s="383">
        <f t="shared" si="322"/>
        <v>0</v>
      </c>
      <c r="AA227" s="395"/>
    </row>
    <row r="228" spans="1:27" s="304" customFormat="1" x14ac:dyDescent="0.25">
      <c r="A228" s="449"/>
      <c r="B228" s="396" t="s">
        <v>74</v>
      </c>
      <c r="C228" s="383">
        <f t="shared" si="318"/>
        <v>0</v>
      </c>
      <c r="D228" s="317"/>
      <c r="E228" s="380"/>
      <c r="F228" s="380"/>
      <c r="G228" s="380"/>
      <c r="H228" s="380"/>
      <c r="I228" s="380"/>
      <c r="J228" s="380"/>
      <c r="K228" s="380"/>
      <c r="L228" s="380"/>
      <c r="M228" s="380"/>
      <c r="N228" s="380"/>
      <c r="O228" s="380"/>
      <c r="P228" s="380"/>
      <c r="Q228" s="395"/>
      <c r="R228" s="395"/>
      <c r="S228" s="395"/>
      <c r="T228" s="395"/>
      <c r="U228" s="395"/>
      <c r="V228" s="395"/>
      <c r="W228" s="383">
        <f t="shared" si="319"/>
        <v>0</v>
      </c>
      <c r="X228" s="383">
        <f t="shared" si="320"/>
        <v>0</v>
      </c>
      <c r="Y228" s="383">
        <f t="shared" si="321"/>
        <v>0</v>
      </c>
      <c r="Z228" s="383">
        <f t="shared" si="322"/>
        <v>0</v>
      </c>
      <c r="AA228" s="395"/>
    </row>
    <row r="229" spans="1:27" s="304" customFormat="1" x14ac:dyDescent="0.25">
      <c r="A229" s="449"/>
      <c r="B229" s="396" t="s">
        <v>123</v>
      </c>
      <c r="C229" s="384">
        <f t="shared" ref="C229:P229" si="323">IF(C227=0,,(C228-C231)/C227)</f>
        <v>0</v>
      </c>
      <c r="D229" s="317"/>
      <c r="E229" s="346">
        <f t="shared" si="323"/>
        <v>0</v>
      </c>
      <c r="F229" s="346">
        <f t="shared" si="323"/>
        <v>0</v>
      </c>
      <c r="G229" s="346">
        <f t="shared" si="323"/>
        <v>0</v>
      </c>
      <c r="H229" s="346">
        <f t="shared" si="323"/>
        <v>0</v>
      </c>
      <c r="I229" s="346">
        <f t="shared" si="323"/>
        <v>0</v>
      </c>
      <c r="J229" s="346">
        <f t="shared" si="323"/>
        <v>0</v>
      </c>
      <c r="K229" s="346">
        <f t="shared" si="323"/>
        <v>0</v>
      </c>
      <c r="L229" s="346">
        <f t="shared" si="323"/>
        <v>0</v>
      </c>
      <c r="M229" s="346">
        <f t="shared" si="323"/>
        <v>0</v>
      </c>
      <c r="N229" s="346">
        <f t="shared" si="323"/>
        <v>0</v>
      </c>
      <c r="O229" s="346">
        <f t="shared" si="323"/>
        <v>0</v>
      </c>
      <c r="P229" s="346">
        <f t="shared" si="323"/>
        <v>0</v>
      </c>
      <c r="Q229" s="395"/>
      <c r="R229" s="395"/>
      <c r="S229" s="395"/>
      <c r="T229" s="395"/>
      <c r="U229" s="395"/>
      <c r="V229" s="395"/>
      <c r="W229" s="384">
        <f t="shared" ref="W229:Z229" si="324">IF(W227=0,,(W228-W231)/W227)</f>
        <v>0</v>
      </c>
      <c r="X229" s="384">
        <f t="shared" si="324"/>
        <v>0</v>
      </c>
      <c r="Y229" s="384">
        <f t="shared" si="324"/>
        <v>0</v>
      </c>
      <c r="Z229" s="384">
        <f t="shared" si="324"/>
        <v>0</v>
      </c>
      <c r="AA229" s="395"/>
    </row>
    <row r="230" spans="1:27" s="304" customFormat="1" x14ac:dyDescent="0.25">
      <c r="A230" s="449"/>
      <c r="B230" s="396" t="s">
        <v>119</v>
      </c>
      <c r="C230" s="383">
        <f t="shared" ref="C230:C233" si="325">SUM(E230:P230)</f>
        <v>0</v>
      </c>
      <c r="D230" s="317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95"/>
      <c r="R230" s="395"/>
      <c r="S230" s="395"/>
      <c r="T230" s="395"/>
      <c r="U230" s="395"/>
      <c r="V230" s="395"/>
      <c r="W230" s="383">
        <f t="shared" ref="W230:W233" si="326">SUM(E230:G230)</f>
        <v>0</v>
      </c>
      <c r="X230" s="383">
        <f t="shared" ref="X230:X233" si="327">SUM(H230:J230)</f>
        <v>0</v>
      </c>
      <c r="Y230" s="383">
        <f t="shared" ref="Y230:Y233" si="328">SUM(K230:M230)</f>
        <v>0</v>
      </c>
      <c r="Z230" s="383">
        <f t="shared" ref="Z230:Z233" si="329">SUM(N230:P230)</f>
        <v>0</v>
      </c>
      <c r="AA230" s="395"/>
    </row>
    <row r="231" spans="1:27" s="304" customFormat="1" x14ac:dyDescent="0.25">
      <c r="A231" s="449"/>
      <c r="B231" s="396" t="s">
        <v>124</v>
      </c>
      <c r="C231" s="383">
        <f t="shared" si="325"/>
        <v>0</v>
      </c>
      <c r="D231" s="317"/>
      <c r="E231" s="380"/>
      <c r="F231" s="380"/>
      <c r="G231" s="380"/>
      <c r="H231" s="380"/>
      <c r="I231" s="380"/>
      <c r="J231" s="380"/>
      <c r="K231" s="380"/>
      <c r="L231" s="380"/>
      <c r="M231" s="380"/>
      <c r="N231" s="380"/>
      <c r="O231" s="380"/>
      <c r="P231" s="380"/>
      <c r="Q231" s="395"/>
      <c r="R231" s="395"/>
      <c r="S231" s="395"/>
      <c r="T231" s="395"/>
      <c r="U231" s="395"/>
      <c r="V231" s="395"/>
      <c r="W231" s="383">
        <f t="shared" si="326"/>
        <v>0</v>
      </c>
      <c r="X231" s="383">
        <f t="shared" si="327"/>
        <v>0</v>
      </c>
      <c r="Y231" s="383">
        <f t="shared" si="328"/>
        <v>0</v>
      </c>
      <c r="Z231" s="383">
        <f t="shared" si="329"/>
        <v>0</v>
      </c>
      <c r="AA231" s="395"/>
    </row>
    <row r="232" spans="1:27" s="304" customFormat="1" x14ac:dyDescent="0.25">
      <c r="A232" s="451" t="s">
        <v>148</v>
      </c>
      <c r="B232" s="425" t="s">
        <v>73</v>
      </c>
      <c r="C232" s="380">
        <f t="shared" si="325"/>
        <v>0</v>
      </c>
      <c r="D232" s="426">
        <f>IF($C$2=0,,C232/$C$2)</f>
        <v>0</v>
      </c>
      <c r="E232" s="380"/>
      <c r="F232" s="380"/>
      <c r="G232" s="380"/>
      <c r="H232" s="380"/>
      <c r="I232" s="380"/>
      <c r="J232" s="380"/>
      <c r="K232" s="380"/>
      <c r="L232" s="380"/>
      <c r="M232" s="380"/>
      <c r="N232" s="380"/>
      <c r="O232" s="380"/>
      <c r="P232" s="380"/>
      <c r="Q232" s="395"/>
      <c r="R232" s="395"/>
      <c r="S232" s="395"/>
      <c r="T232" s="395"/>
      <c r="U232" s="395"/>
      <c r="V232" s="395"/>
      <c r="W232" s="380">
        <f t="shared" si="326"/>
        <v>0</v>
      </c>
      <c r="X232" s="380">
        <f t="shared" si="327"/>
        <v>0</v>
      </c>
      <c r="Y232" s="380">
        <f t="shared" si="328"/>
        <v>0</v>
      </c>
      <c r="Z232" s="380">
        <f t="shared" si="329"/>
        <v>0</v>
      </c>
      <c r="AA232" s="395"/>
    </row>
    <row r="233" spans="1:27" s="304" customFormat="1" x14ac:dyDescent="0.25">
      <c r="A233" s="451"/>
      <c r="B233" s="425" t="s">
        <v>74</v>
      </c>
      <c r="C233" s="380">
        <f t="shared" si="325"/>
        <v>0</v>
      </c>
      <c r="D233" s="381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95"/>
      <c r="R233" s="395"/>
      <c r="S233" s="395"/>
      <c r="T233" s="395"/>
      <c r="U233" s="395"/>
      <c r="V233" s="395"/>
      <c r="W233" s="380">
        <f t="shared" si="326"/>
        <v>0</v>
      </c>
      <c r="X233" s="380">
        <f t="shared" si="327"/>
        <v>0</v>
      </c>
      <c r="Y233" s="380">
        <f t="shared" si="328"/>
        <v>0</v>
      </c>
      <c r="Z233" s="380">
        <f t="shared" si="329"/>
        <v>0</v>
      </c>
      <c r="AA233" s="395"/>
    </row>
    <row r="234" spans="1:27" s="304" customFormat="1" x14ac:dyDescent="0.25">
      <c r="A234" s="451"/>
      <c r="B234" s="425" t="s">
        <v>123</v>
      </c>
      <c r="C234" s="347">
        <f t="shared" ref="C234:P234" si="330">IF(C232=0,,(C233-C236)/C232)</f>
        <v>0</v>
      </c>
      <c r="D234" s="381"/>
      <c r="E234" s="346">
        <f t="shared" si="330"/>
        <v>0</v>
      </c>
      <c r="F234" s="346">
        <f t="shared" si="330"/>
        <v>0</v>
      </c>
      <c r="G234" s="346">
        <f t="shared" si="330"/>
        <v>0</v>
      </c>
      <c r="H234" s="346">
        <f t="shared" si="330"/>
        <v>0</v>
      </c>
      <c r="I234" s="346">
        <f t="shared" si="330"/>
        <v>0</v>
      </c>
      <c r="J234" s="346">
        <f t="shared" si="330"/>
        <v>0</v>
      </c>
      <c r="K234" s="346">
        <f t="shared" si="330"/>
        <v>0</v>
      </c>
      <c r="L234" s="346">
        <f t="shared" si="330"/>
        <v>0</v>
      </c>
      <c r="M234" s="346">
        <f t="shared" si="330"/>
        <v>0</v>
      </c>
      <c r="N234" s="346">
        <f t="shared" si="330"/>
        <v>0</v>
      </c>
      <c r="O234" s="346">
        <f t="shared" si="330"/>
        <v>0</v>
      </c>
      <c r="P234" s="346">
        <f t="shared" si="330"/>
        <v>0</v>
      </c>
      <c r="Q234" s="395"/>
      <c r="R234" s="395"/>
      <c r="S234" s="395"/>
      <c r="T234" s="395"/>
      <c r="U234" s="395"/>
      <c r="V234" s="395"/>
      <c r="W234" s="347">
        <f t="shared" ref="W234:Z234" si="331">IF(W232=0,,(W233-W236)/W232)</f>
        <v>0</v>
      </c>
      <c r="X234" s="347">
        <f t="shared" si="331"/>
        <v>0</v>
      </c>
      <c r="Y234" s="347">
        <f t="shared" si="331"/>
        <v>0</v>
      </c>
      <c r="Z234" s="347">
        <f t="shared" si="331"/>
        <v>0</v>
      </c>
      <c r="AA234" s="395"/>
    </row>
    <row r="235" spans="1:27" s="304" customFormat="1" x14ac:dyDescent="0.25">
      <c r="A235" s="451"/>
      <c r="B235" s="425" t="s">
        <v>119</v>
      </c>
      <c r="C235" s="380">
        <f t="shared" ref="C235:C238" si="332">SUM(E235:P235)</f>
        <v>0</v>
      </c>
      <c r="D235" s="381"/>
      <c r="E235" s="380"/>
      <c r="F235" s="380"/>
      <c r="G235" s="380"/>
      <c r="H235" s="380"/>
      <c r="I235" s="380"/>
      <c r="J235" s="380"/>
      <c r="K235" s="380"/>
      <c r="L235" s="380"/>
      <c r="M235" s="380"/>
      <c r="N235" s="380"/>
      <c r="O235" s="380"/>
      <c r="P235" s="380"/>
      <c r="Q235" s="395"/>
      <c r="R235" s="395"/>
      <c r="S235" s="395"/>
      <c r="T235" s="395"/>
      <c r="U235" s="395"/>
      <c r="V235" s="395"/>
      <c r="W235" s="380">
        <f t="shared" ref="W235:W238" si="333">SUM(E235:G235)</f>
        <v>0</v>
      </c>
      <c r="X235" s="380">
        <f t="shared" ref="X235:X238" si="334">SUM(H235:J235)</f>
        <v>0</v>
      </c>
      <c r="Y235" s="380">
        <f t="shared" ref="Y235:Y238" si="335">SUM(K235:M235)</f>
        <v>0</v>
      </c>
      <c r="Z235" s="380">
        <f t="shared" ref="Z235:Z238" si="336">SUM(N235:P235)</f>
        <v>0</v>
      </c>
      <c r="AA235" s="395"/>
    </row>
    <row r="236" spans="1:27" s="304" customFormat="1" x14ac:dyDescent="0.25">
      <c r="A236" s="451"/>
      <c r="B236" s="425" t="s">
        <v>124</v>
      </c>
      <c r="C236" s="380">
        <f t="shared" si="332"/>
        <v>0</v>
      </c>
      <c r="D236" s="381"/>
      <c r="E236" s="380"/>
      <c r="F236" s="380"/>
      <c r="G236" s="380"/>
      <c r="H236" s="380"/>
      <c r="I236" s="380"/>
      <c r="J236" s="380"/>
      <c r="K236" s="380"/>
      <c r="L236" s="380"/>
      <c r="M236" s="380"/>
      <c r="N236" s="380"/>
      <c r="O236" s="380"/>
      <c r="P236" s="380"/>
      <c r="Q236" s="395"/>
      <c r="R236" s="395"/>
      <c r="S236" s="395"/>
      <c r="T236" s="395"/>
      <c r="U236" s="395"/>
      <c r="V236" s="395"/>
      <c r="W236" s="380">
        <f t="shared" si="333"/>
        <v>0</v>
      </c>
      <c r="X236" s="380">
        <f t="shared" si="334"/>
        <v>0</v>
      </c>
      <c r="Y236" s="380">
        <f t="shared" si="335"/>
        <v>0</v>
      </c>
      <c r="Z236" s="380">
        <f t="shared" si="336"/>
        <v>0</v>
      </c>
      <c r="AA236" s="395"/>
    </row>
    <row r="237" spans="1:27" s="304" customFormat="1" x14ac:dyDescent="0.25">
      <c r="A237" s="448" t="s">
        <v>149</v>
      </c>
      <c r="B237" s="396" t="s">
        <v>73</v>
      </c>
      <c r="C237" s="383">
        <f t="shared" si="332"/>
        <v>0</v>
      </c>
      <c r="D237" s="426">
        <f>IF($C$2=0,,C237/$C$2)</f>
        <v>0</v>
      </c>
      <c r="E237" s="380"/>
      <c r="F237" s="380"/>
      <c r="G237" s="380"/>
      <c r="H237" s="380"/>
      <c r="I237" s="380"/>
      <c r="J237" s="380"/>
      <c r="K237" s="380"/>
      <c r="L237" s="380"/>
      <c r="M237" s="380"/>
      <c r="N237" s="380"/>
      <c r="O237" s="380"/>
      <c r="P237" s="380"/>
      <c r="Q237" s="395"/>
      <c r="R237" s="395"/>
      <c r="S237" s="395"/>
      <c r="T237" s="395"/>
      <c r="U237" s="395"/>
      <c r="V237" s="395"/>
      <c r="W237" s="383">
        <f t="shared" si="333"/>
        <v>0</v>
      </c>
      <c r="X237" s="383">
        <f t="shared" si="334"/>
        <v>0</v>
      </c>
      <c r="Y237" s="383">
        <f t="shared" si="335"/>
        <v>0</v>
      </c>
      <c r="Z237" s="383">
        <f t="shared" si="336"/>
        <v>0</v>
      </c>
      <c r="AA237" s="395"/>
    </row>
    <row r="238" spans="1:27" s="304" customFormat="1" x14ac:dyDescent="0.25">
      <c r="A238" s="449"/>
      <c r="B238" s="396" t="s">
        <v>74</v>
      </c>
      <c r="C238" s="383">
        <f t="shared" si="332"/>
        <v>0</v>
      </c>
      <c r="D238" s="317"/>
      <c r="E238" s="380"/>
      <c r="F238" s="380"/>
      <c r="G238" s="380"/>
      <c r="H238" s="380"/>
      <c r="I238" s="380"/>
      <c r="J238" s="380"/>
      <c r="K238" s="380"/>
      <c r="L238" s="380"/>
      <c r="M238" s="380"/>
      <c r="N238" s="380"/>
      <c r="O238" s="380"/>
      <c r="P238" s="380"/>
      <c r="Q238" s="395"/>
      <c r="R238" s="395"/>
      <c r="S238" s="395"/>
      <c r="T238" s="395"/>
      <c r="U238" s="395"/>
      <c r="V238" s="395"/>
      <c r="W238" s="383">
        <f t="shared" si="333"/>
        <v>0</v>
      </c>
      <c r="X238" s="383">
        <f t="shared" si="334"/>
        <v>0</v>
      </c>
      <c r="Y238" s="383">
        <f t="shared" si="335"/>
        <v>0</v>
      </c>
      <c r="Z238" s="383">
        <f t="shared" si="336"/>
        <v>0</v>
      </c>
      <c r="AA238" s="395"/>
    </row>
    <row r="239" spans="1:27" s="304" customFormat="1" x14ac:dyDescent="0.25">
      <c r="A239" s="449"/>
      <c r="B239" s="396" t="s">
        <v>123</v>
      </c>
      <c r="C239" s="384">
        <f t="shared" ref="C239:P239" si="337">IF(C237=0,,(C238-C241)/C237)</f>
        <v>0</v>
      </c>
      <c r="D239" s="317"/>
      <c r="E239" s="346">
        <f t="shared" si="337"/>
        <v>0</v>
      </c>
      <c r="F239" s="346">
        <f t="shared" si="337"/>
        <v>0</v>
      </c>
      <c r="G239" s="346">
        <f t="shared" si="337"/>
        <v>0</v>
      </c>
      <c r="H239" s="346">
        <f t="shared" si="337"/>
        <v>0</v>
      </c>
      <c r="I239" s="346">
        <f t="shared" si="337"/>
        <v>0</v>
      </c>
      <c r="J239" s="346">
        <f t="shared" si="337"/>
        <v>0</v>
      </c>
      <c r="K239" s="346">
        <f t="shared" si="337"/>
        <v>0</v>
      </c>
      <c r="L239" s="346">
        <f t="shared" si="337"/>
        <v>0</v>
      </c>
      <c r="M239" s="346">
        <f t="shared" si="337"/>
        <v>0</v>
      </c>
      <c r="N239" s="346">
        <f t="shared" si="337"/>
        <v>0</v>
      </c>
      <c r="O239" s="346">
        <f t="shared" si="337"/>
        <v>0</v>
      </c>
      <c r="P239" s="346">
        <f t="shared" si="337"/>
        <v>0</v>
      </c>
      <c r="Q239" s="395"/>
      <c r="R239" s="395"/>
      <c r="S239" s="395"/>
      <c r="T239" s="395"/>
      <c r="U239" s="395"/>
      <c r="V239" s="395"/>
      <c r="W239" s="384">
        <f t="shared" ref="W239:Z239" si="338">IF(W237=0,,(W238-W241)/W237)</f>
        <v>0</v>
      </c>
      <c r="X239" s="384">
        <f t="shared" si="338"/>
        <v>0</v>
      </c>
      <c r="Y239" s="384">
        <f t="shared" si="338"/>
        <v>0</v>
      </c>
      <c r="Z239" s="384">
        <f t="shared" si="338"/>
        <v>0</v>
      </c>
      <c r="AA239" s="395"/>
    </row>
    <row r="240" spans="1:27" s="304" customFormat="1" x14ac:dyDescent="0.25">
      <c r="A240" s="449"/>
      <c r="B240" s="396" t="s">
        <v>119</v>
      </c>
      <c r="C240" s="383">
        <f t="shared" ref="C240:C243" si="339">SUM(E240:P240)</f>
        <v>0</v>
      </c>
      <c r="D240" s="317"/>
      <c r="E240" s="380"/>
      <c r="F240" s="380"/>
      <c r="G240" s="380"/>
      <c r="H240" s="380"/>
      <c r="I240" s="380"/>
      <c r="J240" s="380"/>
      <c r="K240" s="380"/>
      <c r="L240" s="380"/>
      <c r="M240" s="380"/>
      <c r="N240" s="380"/>
      <c r="O240" s="380"/>
      <c r="P240" s="380"/>
      <c r="Q240" s="395"/>
      <c r="R240" s="395"/>
      <c r="S240" s="395"/>
      <c r="T240" s="395"/>
      <c r="U240" s="395"/>
      <c r="V240" s="395"/>
      <c r="W240" s="383">
        <f t="shared" ref="W240:W243" si="340">SUM(E240:G240)</f>
        <v>0</v>
      </c>
      <c r="X240" s="383">
        <f t="shared" ref="X240:X243" si="341">SUM(H240:J240)</f>
        <v>0</v>
      </c>
      <c r="Y240" s="383">
        <f t="shared" ref="Y240:Y243" si="342">SUM(K240:M240)</f>
        <v>0</v>
      </c>
      <c r="Z240" s="383">
        <f t="shared" ref="Z240:Z243" si="343">SUM(N240:P240)</f>
        <v>0</v>
      </c>
      <c r="AA240" s="395"/>
    </row>
    <row r="241" spans="1:27" s="304" customFormat="1" x14ac:dyDescent="0.25">
      <c r="A241" s="449"/>
      <c r="B241" s="396" t="s">
        <v>124</v>
      </c>
      <c r="C241" s="383">
        <f t="shared" si="339"/>
        <v>0</v>
      </c>
      <c r="D241" s="317"/>
      <c r="E241" s="380"/>
      <c r="F241" s="380"/>
      <c r="G241" s="380"/>
      <c r="H241" s="380"/>
      <c r="I241" s="380"/>
      <c r="J241" s="380"/>
      <c r="K241" s="380"/>
      <c r="L241" s="380"/>
      <c r="M241" s="380"/>
      <c r="N241" s="380"/>
      <c r="O241" s="380"/>
      <c r="P241" s="380"/>
      <c r="Q241" s="395"/>
      <c r="R241" s="395"/>
      <c r="S241" s="395"/>
      <c r="T241" s="395"/>
      <c r="U241" s="395"/>
      <c r="V241" s="395"/>
      <c r="W241" s="383">
        <f t="shared" si="340"/>
        <v>0</v>
      </c>
      <c r="X241" s="383">
        <f t="shared" si="341"/>
        <v>0</v>
      </c>
      <c r="Y241" s="383">
        <f t="shared" si="342"/>
        <v>0</v>
      </c>
      <c r="Z241" s="383">
        <f t="shared" si="343"/>
        <v>0</v>
      </c>
      <c r="AA241" s="395"/>
    </row>
    <row r="242" spans="1:27" s="304" customFormat="1" x14ac:dyDescent="0.25">
      <c r="A242" s="447" t="s">
        <v>150</v>
      </c>
      <c r="B242" s="425" t="s">
        <v>73</v>
      </c>
      <c r="C242" s="380">
        <f t="shared" si="339"/>
        <v>0</v>
      </c>
      <c r="D242" s="426">
        <f>IF($C$2=0,,C242/$C$2)</f>
        <v>0</v>
      </c>
      <c r="E242" s="380"/>
      <c r="F242" s="380"/>
      <c r="G242" s="380"/>
      <c r="H242" s="380"/>
      <c r="I242" s="380"/>
      <c r="J242" s="380"/>
      <c r="K242" s="380"/>
      <c r="L242" s="380"/>
      <c r="M242" s="380"/>
      <c r="N242" s="380"/>
      <c r="O242" s="380"/>
      <c r="P242" s="380"/>
      <c r="Q242" s="395"/>
      <c r="R242" s="395"/>
      <c r="S242" s="395"/>
      <c r="T242" s="395"/>
      <c r="U242" s="395"/>
      <c r="V242" s="395"/>
      <c r="W242" s="380">
        <f t="shared" si="340"/>
        <v>0</v>
      </c>
      <c r="X242" s="380">
        <f t="shared" si="341"/>
        <v>0</v>
      </c>
      <c r="Y242" s="380">
        <f t="shared" si="342"/>
        <v>0</v>
      </c>
      <c r="Z242" s="380">
        <f t="shared" si="343"/>
        <v>0</v>
      </c>
      <c r="AA242" s="395"/>
    </row>
    <row r="243" spans="1:27" s="304" customFormat="1" x14ac:dyDescent="0.25">
      <c r="A243" s="440"/>
      <c r="B243" s="425" t="s">
        <v>74</v>
      </c>
      <c r="C243" s="380">
        <f t="shared" si="339"/>
        <v>0</v>
      </c>
      <c r="D243" s="381"/>
      <c r="E243" s="380"/>
      <c r="F243" s="380"/>
      <c r="G243" s="380"/>
      <c r="H243" s="380"/>
      <c r="I243" s="380"/>
      <c r="J243" s="380"/>
      <c r="K243" s="380"/>
      <c r="L243" s="380"/>
      <c r="M243" s="380"/>
      <c r="N243" s="380"/>
      <c r="O243" s="380"/>
      <c r="P243" s="380"/>
      <c r="Q243" s="395"/>
      <c r="R243" s="395"/>
      <c r="S243" s="395"/>
      <c r="T243" s="395"/>
      <c r="U243" s="395"/>
      <c r="V243" s="395"/>
      <c r="W243" s="380">
        <f t="shared" si="340"/>
        <v>0</v>
      </c>
      <c r="X243" s="380">
        <f t="shared" si="341"/>
        <v>0</v>
      </c>
      <c r="Y243" s="380">
        <f t="shared" si="342"/>
        <v>0</v>
      </c>
      <c r="Z243" s="380">
        <f t="shared" si="343"/>
        <v>0</v>
      </c>
      <c r="AA243" s="395"/>
    </row>
    <row r="244" spans="1:27" s="304" customFormat="1" x14ac:dyDescent="0.25">
      <c r="A244" s="440"/>
      <c r="B244" s="425" t="s">
        <v>123</v>
      </c>
      <c r="C244" s="347">
        <f t="shared" ref="C244:P244" si="344">IF(C242=0,,(C243-C246)/C242)</f>
        <v>0</v>
      </c>
      <c r="D244" s="381"/>
      <c r="E244" s="346">
        <f t="shared" si="344"/>
        <v>0</v>
      </c>
      <c r="F244" s="346">
        <f t="shared" si="344"/>
        <v>0</v>
      </c>
      <c r="G244" s="346">
        <f t="shared" si="344"/>
        <v>0</v>
      </c>
      <c r="H244" s="346">
        <f t="shared" si="344"/>
        <v>0</v>
      </c>
      <c r="I244" s="346">
        <f t="shared" si="344"/>
        <v>0</v>
      </c>
      <c r="J244" s="346">
        <f t="shared" si="344"/>
        <v>0</v>
      </c>
      <c r="K244" s="346">
        <f t="shared" si="344"/>
        <v>0</v>
      </c>
      <c r="L244" s="346">
        <f t="shared" si="344"/>
        <v>0</v>
      </c>
      <c r="M244" s="346">
        <f t="shared" si="344"/>
        <v>0</v>
      </c>
      <c r="N244" s="346">
        <f t="shared" si="344"/>
        <v>0</v>
      </c>
      <c r="O244" s="346">
        <f t="shared" si="344"/>
        <v>0</v>
      </c>
      <c r="P244" s="346">
        <f t="shared" si="344"/>
        <v>0</v>
      </c>
      <c r="Q244" s="395"/>
      <c r="R244" s="395"/>
      <c r="S244" s="395"/>
      <c r="T244" s="395"/>
      <c r="U244" s="395"/>
      <c r="V244" s="395"/>
      <c r="W244" s="347">
        <f t="shared" ref="W244:Z244" si="345">IF(W242=0,,(W243-W246)/W242)</f>
        <v>0</v>
      </c>
      <c r="X244" s="347">
        <f t="shared" si="345"/>
        <v>0</v>
      </c>
      <c r="Y244" s="347">
        <f t="shared" si="345"/>
        <v>0</v>
      </c>
      <c r="Z244" s="347">
        <f t="shared" si="345"/>
        <v>0</v>
      </c>
      <c r="AA244" s="395"/>
    </row>
    <row r="245" spans="1:27" s="304" customFormat="1" x14ac:dyDescent="0.25">
      <c r="A245" s="440"/>
      <c r="B245" s="425" t="s">
        <v>119</v>
      </c>
      <c r="C245" s="380">
        <f t="shared" ref="C245:C248" si="346">SUM(E245:P245)</f>
        <v>0</v>
      </c>
      <c r="D245" s="381"/>
      <c r="E245" s="380"/>
      <c r="F245" s="380"/>
      <c r="G245" s="380"/>
      <c r="H245" s="380"/>
      <c r="I245" s="380"/>
      <c r="J245" s="380"/>
      <c r="K245" s="380"/>
      <c r="L245" s="380"/>
      <c r="M245" s="380"/>
      <c r="N245" s="380"/>
      <c r="O245" s="380"/>
      <c r="P245" s="380"/>
      <c r="Q245" s="395"/>
      <c r="R245" s="395"/>
      <c r="S245" s="395"/>
      <c r="T245" s="395"/>
      <c r="U245" s="395"/>
      <c r="V245" s="395"/>
      <c r="W245" s="380">
        <f t="shared" ref="W245:W248" si="347">SUM(E245:G245)</f>
        <v>0</v>
      </c>
      <c r="X245" s="380">
        <f t="shared" ref="X245:X248" si="348">SUM(H245:J245)</f>
        <v>0</v>
      </c>
      <c r="Y245" s="380">
        <f t="shared" ref="Y245:Y248" si="349">SUM(K245:M245)</f>
        <v>0</v>
      </c>
      <c r="Z245" s="380">
        <f t="shared" ref="Z245:Z248" si="350">SUM(N245:P245)</f>
        <v>0</v>
      </c>
      <c r="AA245" s="395"/>
    </row>
    <row r="246" spans="1:27" s="304" customFormat="1" x14ac:dyDescent="0.25">
      <c r="A246" s="440"/>
      <c r="B246" s="425" t="s">
        <v>124</v>
      </c>
      <c r="C246" s="380">
        <f t="shared" si="346"/>
        <v>0</v>
      </c>
      <c r="D246" s="381"/>
      <c r="E246" s="380"/>
      <c r="F246" s="380"/>
      <c r="G246" s="380"/>
      <c r="H246" s="380"/>
      <c r="I246" s="380"/>
      <c r="J246" s="380"/>
      <c r="K246" s="380"/>
      <c r="L246" s="380"/>
      <c r="M246" s="380"/>
      <c r="N246" s="380"/>
      <c r="O246" s="380"/>
      <c r="P246" s="380"/>
      <c r="Q246" s="395"/>
      <c r="R246" s="395"/>
      <c r="S246" s="395"/>
      <c r="T246" s="395"/>
      <c r="U246" s="395"/>
      <c r="V246" s="395"/>
      <c r="W246" s="380">
        <f t="shared" si="347"/>
        <v>0</v>
      </c>
      <c r="X246" s="380">
        <f t="shared" si="348"/>
        <v>0</v>
      </c>
      <c r="Y246" s="380">
        <f t="shared" si="349"/>
        <v>0</v>
      </c>
      <c r="Z246" s="380">
        <f t="shared" si="350"/>
        <v>0</v>
      </c>
      <c r="AA246" s="395"/>
    </row>
    <row r="247" spans="1:27" s="304" customFormat="1" ht="15" customHeight="1" x14ac:dyDescent="0.25">
      <c r="A247" s="448" t="s">
        <v>151</v>
      </c>
      <c r="B247" s="396" t="s">
        <v>73</v>
      </c>
      <c r="C247" s="383">
        <f t="shared" si="346"/>
        <v>0</v>
      </c>
      <c r="D247" s="426">
        <f>IF($C$2=0,,C247/$C$2)</f>
        <v>0</v>
      </c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95"/>
      <c r="R247" s="395"/>
      <c r="S247" s="395"/>
      <c r="T247" s="395"/>
      <c r="U247" s="395"/>
      <c r="V247" s="395"/>
      <c r="W247" s="383">
        <f t="shared" si="347"/>
        <v>0</v>
      </c>
      <c r="X247" s="383">
        <f t="shared" si="348"/>
        <v>0</v>
      </c>
      <c r="Y247" s="383">
        <f t="shared" si="349"/>
        <v>0</v>
      </c>
      <c r="Z247" s="383">
        <f t="shared" si="350"/>
        <v>0</v>
      </c>
      <c r="AA247" s="395"/>
    </row>
    <row r="248" spans="1:27" s="304" customFormat="1" x14ac:dyDescent="0.25">
      <c r="A248" s="449"/>
      <c r="B248" s="396" t="s">
        <v>74</v>
      </c>
      <c r="C248" s="383">
        <f t="shared" si="346"/>
        <v>0</v>
      </c>
      <c r="D248" s="317"/>
      <c r="E248" s="380"/>
      <c r="F248" s="380"/>
      <c r="G248" s="380"/>
      <c r="H248" s="380"/>
      <c r="I248" s="380"/>
      <c r="J248" s="380"/>
      <c r="K248" s="380"/>
      <c r="L248" s="380"/>
      <c r="M248" s="380"/>
      <c r="N248" s="380"/>
      <c r="O248" s="380"/>
      <c r="P248" s="380"/>
      <c r="Q248" s="395"/>
      <c r="R248" s="395"/>
      <c r="S248" s="395"/>
      <c r="T248" s="395"/>
      <c r="U248" s="395"/>
      <c r="V248" s="395"/>
      <c r="W248" s="383">
        <f t="shared" si="347"/>
        <v>0</v>
      </c>
      <c r="X248" s="383">
        <f t="shared" si="348"/>
        <v>0</v>
      </c>
      <c r="Y248" s="383">
        <f t="shared" si="349"/>
        <v>0</v>
      </c>
      <c r="Z248" s="383">
        <f t="shared" si="350"/>
        <v>0</v>
      </c>
      <c r="AA248" s="395"/>
    </row>
    <row r="249" spans="1:27" s="304" customFormat="1" x14ac:dyDescent="0.25">
      <c r="A249" s="449"/>
      <c r="B249" s="396" t="s">
        <v>123</v>
      </c>
      <c r="C249" s="384">
        <f t="shared" ref="C249:P249" si="351">IF(C247=0,,(C248-C251)/C247)</f>
        <v>0</v>
      </c>
      <c r="D249" s="317"/>
      <c r="E249" s="346">
        <f t="shared" si="351"/>
        <v>0</v>
      </c>
      <c r="F249" s="346">
        <f t="shared" si="351"/>
        <v>0</v>
      </c>
      <c r="G249" s="346">
        <f t="shared" si="351"/>
        <v>0</v>
      </c>
      <c r="H249" s="346">
        <f t="shared" si="351"/>
        <v>0</v>
      </c>
      <c r="I249" s="346">
        <f t="shared" si="351"/>
        <v>0</v>
      </c>
      <c r="J249" s="346">
        <f t="shared" si="351"/>
        <v>0</v>
      </c>
      <c r="K249" s="346">
        <f t="shared" si="351"/>
        <v>0</v>
      </c>
      <c r="L249" s="346">
        <f t="shared" si="351"/>
        <v>0</v>
      </c>
      <c r="M249" s="346">
        <f t="shared" si="351"/>
        <v>0</v>
      </c>
      <c r="N249" s="346">
        <f t="shared" si="351"/>
        <v>0</v>
      </c>
      <c r="O249" s="346">
        <f t="shared" si="351"/>
        <v>0</v>
      </c>
      <c r="P249" s="346">
        <f t="shared" si="351"/>
        <v>0</v>
      </c>
      <c r="Q249" s="395"/>
      <c r="R249" s="395"/>
      <c r="S249" s="395"/>
      <c r="T249" s="395"/>
      <c r="U249" s="395"/>
      <c r="V249" s="395"/>
      <c r="W249" s="384">
        <f t="shared" ref="W249:Z249" si="352">IF(W247=0,,(W248-W251)/W247)</f>
        <v>0</v>
      </c>
      <c r="X249" s="384">
        <f t="shared" si="352"/>
        <v>0</v>
      </c>
      <c r="Y249" s="384">
        <f t="shared" si="352"/>
        <v>0</v>
      </c>
      <c r="Z249" s="384">
        <f t="shared" si="352"/>
        <v>0</v>
      </c>
      <c r="AA249" s="395"/>
    </row>
    <row r="250" spans="1:27" s="304" customFormat="1" x14ac:dyDescent="0.25">
      <c r="A250" s="449"/>
      <c r="B250" s="396" t="s">
        <v>119</v>
      </c>
      <c r="C250" s="383">
        <f t="shared" ref="C250:C253" si="353">SUM(E250:P250)</f>
        <v>0</v>
      </c>
      <c r="D250" s="317"/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  <c r="Q250" s="395"/>
      <c r="R250" s="395"/>
      <c r="S250" s="395"/>
      <c r="T250" s="395"/>
      <c r="U250" s="395"/>
      <c r="V250" s="395"/>
      <c r="W250" s="383">
        <f t="shared" ref="W250:W253" si="354">SUM(E250:G250)</f>
        <v>0</v>
      </c>
      <c r="X250" s="383">
        <f t="shared" ref="X250:X253" si="355">SUM(H250:J250)</f>
        <v>0</v>
      </c>
      <c r="Y250" s="383">
        <f t="shared" ref="Y250:Y253" si="356">SUM(K250:M250)</f>
        <v>0</v>
      </c>
      <c r="Z250" s="383">
        <f t="shared" ref="Z250:Z253" si="357">SUM(N250:P250)</f>
        <v>0</v>
      </c>
      <c r="AA250" s="395"/>
    </row>
    <row r="251" spans="1:27" s="304" customFormat="1" x14ac:dyDescent="0.25">
      <c r="A251" s="449"/>
      <c r="B251" s="396" t="s">
        <v>124</v>
      </c>
      <c r="C251" s="383">
        <f t="shared" si="353"/>
        <v>0</v>
      </c>
      <c r="D251" s="317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95"/>
      <c r="R251" s="395"/>
      <c r="S251" s="395"/>
      <c r="T251" s="395"/>
      <c r="U251" s="395"/>
      <c r="V251" s="395"/>
      <c r="W251" s="383">
        <f t="shared" si="354"/>
        <v>0</v>
      </c>
      <c r="X251" s="383">
        <f t="shared" si="355"/>
        <v>0</v>
      </c>
      <c r="Y251" s="383">
        <f t="shared" si="356"/>
        <v>0</v>
      </c>
      <c r="Z251" s="383">
        <f t="shared" si="357"/>
        <v>0</v>
      </c>
      <c r="AA251" s="395"/>
    </row>
    <row r="252" spans="1:27" s="304" customFormat="1" ht="15" customHeight="1" x14ac:dyDescent="0.25">
      <c r="A252" s="450" t="s">
        <v>152</v>
      </c>
      <c r="B252" s="425" t="s">
        <v>73</v>
      </c>
      <c r="C252" s="380">
        <f t="shared" si="353"/>
        <v>0</v>
      </c>
      <c r="D252" s="426">
        <f>IF($C$2=0,,C252/$C$2)</f>
        <v>0</v>
      </c>
      <c r="E252" s="380"/>
      <c r="F252" s="380"/>
      <c r="G252" s="380"/>
      <c r="H252" s="380"/>
      <c r="I252" s="380"/>
      <c r="J252" s="380"/>
      <c r="K252" s="380"/>
      <c r="L252" s="380"/>
      <c r="M252" s="380"/>
      <c r="N252" s="380"/>
      <c r="O252" s="380"/>
      <c r="P252" s="380"/>
      <c r="Q252" s="395"/>
      <c r="R252" s="395"/>
      <c r="S252" s="395"/>
      <c r="T252" s="395"/>
      <c r="U252" s="395"/>
      <c r="V252" s="395"/>
      <c r="W252" s="380">
        <f t="shared" si="354"/>
        <v>0</v>
      </c>
      <c r="X252" s="380">
        <f t="shared" si="355"/>
        <v>0</v>
      </c>
      <c r="Y252" s="380">
        <f t="shared" si="356"/>
        <v>0</v>
      </c>
      <c r="Z252" s="380">
        <f t="shared" si="357"/>
        <v>0</v>
      </c>
      <c r="AA252" s="395"/>
    </row>
    <row r="253" spans="1:27" s="304" customFormat="1" x14ac:dyDescent="0.25">
      <c r="A253" s="451"/>
      <c r="B253" s="425" t="s">
        <v>74</v>
      </c>
      <c r="C253" s="380">
        <f t="shared" si="353"/>
        <v>0</v>
      </c>
      <c r="D253" s="381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95"/>
      <c r="R253" s="395"/>
      <c r="S253" s="395"/>
      <c r="T253" s="395"/>
      <c r="U253" s="395"/>
      <c r="V253" s="395"/>
      <c r="W253" s="380">
        <f t="shared" si="354"/>
        <v>0</v>
      </c>
      <c r="X253" s="380">
        <f t="shared" si="355"/>
        <v>0</v>
      </c>
      <c r="Y253" s="380">
        <f t="shared" si="356"/>
        <v>0</v>
      </c>
      <c r="Z253" s="380">
        <f t="shared" si="357"/>
        <v>0</v>
      </c>
      <c r="AA253" s="395"/>
    </row>
    <row r="254" spans="1:27" s="304" customFormat="1" x14ac:dyDescent="0.25">
      <c r="A254" s="451"/>
      <c r="B254" s="425" t="s">
        <v>123</v>
      </c>
      <c r="C254" s="347">
        <f t="shared" ref="C254:P254" si="358">IF(C252=0,,(C253-C256)/C252)</f>
        <v>0</v>
      </c>
      <c r="D254" s="381"/>
      <c r="E254" s="346">
        <f t="shared" si="358"/>
        <v>0</v>
      </c>
      <c r="F254" s="346">
        <f t="shared" si="358"/>
        <v>0</v>
      </c>
      <c r="G254" s="346">
        <f t="shared" si="358"/>
        <v>0</v>
      </c>
      <c r="H254" s="346">
        <f t="shared" si="358"/>
        <v>0</v>
      </c>
      <c r="I254" s="346">
        <f t="shared" si="358"/>
        <v>0</v>
      </c>
      <c r="J254" s="346">
        <f t="shared" si="358"/>
        <v>0</v>
      </c>
      <c r="K254" s="346">
        <f t="shared" si="358"/>
        <v>0</v>
      </c>
      <c r="L254" s="346">
        <f t="shared" si="358"/>
        <v>0</v>
      </c>
      <c r="M254" s="346">
        <f t="shared" si="358"/>
        <v>0</v>
      </c>
      <c r="N254" s="346">
        <f t="shared" si="358"/>
        <v>0</v>
      </c>
      <c r="O254" s="346">
        <f t="shared" si="358"/>
        <v>0</v>
      </c>
      <c r="P254" s="346">
        <f t="shared" si="358"/>
        <v>0</v>
      </c>
      <c r="Q254" s="395"/>
      <c r="R254" s="395"/>
      <c r="S254" s="395"/>
      <c r="T254" s="395"/>
      <c r="U254" s="395"/>
      <c r="V254" s="395"/>
      <c r="W254" s="347">
        <f t="shared" ref="W254:Z254" si="359">IF(W252=0,,(W253-W256)/W252)</f>
        <v>0</v>
      </c>
      <c r="X254" s="347">
        <f t="shared" si="359"/>
        <v>0</v>
      </c>
      <c r="Y254" s="347">
        <f t="shared" si="359"/>
        <v>0</v>
      </c>
      <c r="Z254" s="347">
        <f t="shared" si="359"/>
        <v>0</v>
      </c>
      <c r="AA254" s="395"/>
    </row>
    <row r="255" spans="1:27" s="304" customFormat="1" x14ac:dyDescent="0.25">
      <c r="A255" s="451"/>
      <c r="B255" s="425" t="s">
        <v>119</v>
      </c>
      <c r="C255" s="380">
        <f t="shared" ref="C255:C258" si="360">SUM(E255:P255)</f>
        <v>0</v>
      </c>
      <c r="D255" s="381"/>
      <c r="E255" s="380"/>
      <c r="F255" s="380"/>
      <c r="G255" s="380"/>
      <c r="H255" s="380"/>
      <c r="I255" s="380"/>
      <c r="J255" s="380"/>
      <c r="K255" s="380"/>
      <c r="L255" s="380"/>
      <c r="M255" s="380"/>
      <c r="N255" s="380"/>
      <c r="O255" s="380"/>
      <c r="P255" s="380"/>
      <c r="Q255" s="395"/>
      <c r="R255" s="395"/>
      <c r="S255" s="395"/>
      <c r="T255" s="395"/>
      <c r="U255" s="395"/>
      <c r="V255" s="395"/>
      <c r="W255" s="380">
        <f t="shared" ref="W255:W258" si="361">SUM(E255:G255)</f>
        <v>0</v>
      </c>
      <c r="X255" s="380">
        <f t="shared" ref="X255:X258" si="362">SUM(H255:J255)</f>
        <v>0</v>
      </c>
      <c r="Y255" s="380">
        <f t="shared" ref="Y255:Y258" si="363">SUM(K255:M255)</f>
        <v>0</v>
      </c>
      <c r="Z255" s="380">
        <f t="shared" ref="Z255:Z258" si="364">SUM(N255:P255)</f>
        <v>0</v>
      </c>
      <c r="AA255" s="395"/>
    </row>
    <row r="256" spans="1:27" s="304" customFormat="1" x14ac:dyDescent="0.25">
      <c r="A256" s="451"/>
      <c r="B256" s="427" t="s">
        <v>153</v>
      </c>
      <c r="C256" s="380">
        <f t="shared" si="360"/>
        <v>0</v>
      </c>
      <c r="D256" s="381"/>
      <c r="E256" s="380"/>
      <c r="F256" s="380"/>
      <c r="G256" s="380"/>
      <c r="H256" s="380"/>
      <c r="I256" s="380"/>
      <c r="J256" s="380"/>
      <c r="K256" s="380"/>
      <c r="L256" s="380"/>
      <c r="M256" s="380"/>
      <c r="N256" s="380"/>
      <c r="O256" s="380"/>
      <c r="P256" s="380"/>
      <c r="Q256" s="395"/>
      <c r="R256" s="395"/>
      <c r="S256" s="395"/>
      <c r="T256" s="395"/>
      <c r="U256" s="395"/>
      <c r="V256" s="395"/>
      <c r="W256" s="380">
        <f t="shared" si="361"/>
        <v>0</v>
      </c>
      <c r="X256" s="380">
        <f t="shared" si="362"/>
        <v>0</v>
      </c>
      <c r="Y256" s="380">
        <f t="shared" si="363"/>
        <v>0</v>
      </c>
      <c r="Z256" s="380">
        <f t="shared" si="364"/>
        <v>0</v>
      </c>
      <c r="AA256" s="395"/>
    </row>
    <row r="257" spans="1:27" s="304" customFormat="1" ht="15" customHeight="1" x14ac:dyDescent="0.25">
      <c r="A257" s="448" t="s">
        <v>154</v>
      </c>
      <c r="B257" s="396" t="s">
        <v>73</v>
      </c>
      <c r="C257" s="383">
        <f t="shared" si="360"/>
        <v>0</v>
      </c>
      <c r="D257" s="426">
        <f>IF($C$2=0,,C257/$C$2)</f>
        <v>0</v>
      </c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95"/>
      <c r="R257" s="395"/>
      <c r="S257" s="395"/>
      <c r="T257" s="395"/>
      <c r="U257" s="395"/>
      <c r="V257" s="395"/>
      <c r="W257" s="383">
        <f t="shared" si="361"/>
        <v>0</v>
      </c>
      <c r="X257" s="383">
        <f t="shared" si="362"/>
        <v>0</v>
      </c>
      <c r="Y257" s="383">
        <f t="shared" si="363"/>
        <v>0</v>
      </c>
      <c r="Z257" s="383">
        <f t="shared" si="364"/>
        <v>0</v>
      </c>
      <c r="AA257" s="395"/>
    </row>
    <row r="258" spans="1:27" s="304" customFormat="1" x14ac:dyDescent="0.25">
      <c r="A258" s="449"/>
      <c r="B258" s="396" t="s">
        <v>74</v>
      </c>
      <c r="C258" s="383">
        <f t="shared" si="360"/>
        <v>0</v>
      </c>
      <c r="D258" s="317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95"/>
      <c r="R258" s="395"/>
      <c r="S258" s="395"/>
      <c r="T258" s="395"/>
      <c r="U258" s="395"/>
      <c r="V258" s="395"/>
      <c r="W258" s="383">
        <f t="shared" si="361"/>
        <v>0</v>
      </c>
      <c r="X258" s="383">
        <f t="shared" si="362"/>
        <v>0</v>
      </c>
      <c r="Y258" s="383">
        <f t="shared" si="363"/>
        <v>0</v>
      </c>
      <c r="Z258" s="383">
        <f t="shared" si="364"/>
        <v>0</v>
      </c>
      <c r="AA258" s="395"/>
    </row>
    <row r="259" spans="1:27" s="304" customFormat="1" x14ac:dyDescent="0.25">
      <c r="A259" s="449"/>
      <c r="B259" s="396" t="s">
        <v>123</v>
      </c>
      <c r="C259" s="384">
        <f t="shared" ref="C259:P259" si="365">IF(C257=0,,(C258-C261)/C257)</f>
        <v>0</v>
      </c>
      <c r="D259" s="317"/>
      <c r="E259" s="346">
        <f t="shared" si="365"/>
        <v>0</v>
      </c>
      <c r="F259" s="346">
        <f t="shared" si="365"/>
        <v>0</v>
      </c>
      <c r="G259" s="346">
        <f t="shared" si="365"/>
        <v>0</v>
      </c>
      <c r="H259" s="346">
        <f t="shared" si="365"/>
        <v>0</v>
      </c>
      <c r="I259" s="346">
        <f t="shared" si="365"/>
        <v>0</v>
      </c>
      <c r="J259" s="346">
        <f t="shared" si="365"/>
        <v>0</v>
      </c>
      <c r="K259" s="346">
        <f t="shared" si="365"/>
        <v>0</v>
      </c>
      <c r="L259" s="346">
        <f t="shared" si="365"/>
        <v>0</v>
      </c>
      <c r="M259" s="346">
        <f t="shared" si="365"/>
        <v>0</v>
      </c>
      <c r="N259" s="346">
        <f t="shared" si="365"/>
        <v>0</v>
      </c>
      <c r="O259" s="346">
        <f t="shared" si="365"/>
        <v>0</v>
      </c>
      <c r="P259" s="346">
        <f t="shared" si="365"/>
        <v>0</v>
      </c>
      <c r="Q259" s="395"/>
      <c r="R259" s="395"/>
      <c r="S259" s="395"/>
      <c r="T259" s="395"/>
      <c r="U259" s="395"/>
      <c r="V259" s="395"/>
      <c r="W259" s="384">
        <f t="shared" ref="W259:Z259" si="366">IF(W257=0,,(W258-W261)/W257)</f>
        <v>0</v>
      </c>
      <c r="X259" s="384">
        <f t="shared" si="366"/>
        <v>0</v>
      </c>
      <c r="Y259" s="384">
        <f t="shared" si="366"/>
        <v>0</v>
      </c>
      <c r="Z259" s="384">
        <f t="shared" si="366"/>
        <v>0</v>
      </c>
      <c r="AA259" s="395"/>
    </row>
    <row r="260" spans="1:27" s="304" customFormat="1" x14ac:dyDescent="0.25">
      <c r="A260" s="449"/>
      <c r="B260" s="396" t="s">
        <v>119</v>
      </c>
      <c r="C260" s="383">
        <f t="shared" ref="C260:C263" si="367">SUM(E260:P260)</f>
        <v>0</v>
      </c>
      <c r="D260" s="317"/>
      <c r="E260" s="380"/>
      <c r="F260" s="380"/>
      <c r="G260" s="380"/>
      <c r="H260" s="380"/>
      <c r="I260" s="380"/>
      <c r="J260" s="380"/>
      <c r="K260" s="380"/>
      <c r="L260" s="380"/>
      <c r="M260" s="380"/>
      <c r="N260" s="380"/>
      <c r="O260" s="380"/>
      <c r="P260" s="380"/>
      <c r="Q260" s="395"/>
      <c r="R260" s="395"/>
      <c r="S260" s="395"/>
      <c r="T260" s="395"/>
      <c r="U260" s="395"/>
      <c r="V260" s="395"/>
      <c r="W260" s="383">
        <f t="shared" ref="W260:W263" si="368">SUM(E260:G260)</f>
        <v>0</v>
      </c>
      <c r="X260" s="383">
        <f t="shared" ref="X260:X263" si="369">SUM(H260:J260)</f>
        <v>0</v>
      </c>
      <c r="Y260" s="383">
        <f t="shared" ref="Y260:Y263" si="370">SUM(K260:M260)</f>
        <v>0</v>
      </c>
      <c r="Z260" s="383">
        <f t="shared" ref="Z260:Z263" si="371">SUM(N260:P260)</f>
        <v>0</v>
      </c>
      <c r="AA260" s="395"/>
    </row>
    <row r="261" spans="1:27" s="304" customFormat="1" x14ac:dyDescent="0.25">
      <c r="A261" s="449"/>
      <c r="B261" s="396" t="s">
        <v>124</v>
      </c>
      <c r="C261" s="383">
        <f t="shared" si="367"/>
        <v>0</v>
      </c>
      <c r="D261" s="317"/>
      <c r="E261" s="380"/>
      <c r="F261" s="380"/>
      <c r="G261" s="380"/>
      <c r="H261" s="380"/>
      <c r="I261" s="380"/>
      <c r="J261" s="380"/>
      <c r="K261" s="380"/>
      <c r="L261" s="380"/>
      <c r="M261" s="380"/>
      <c r="N261" s="380"/>
      <c r="O261" s="380"/>
      <c r="P261" s="380"/>
      <c r="Q261" s="395"/>
      <c r="R261" s="395"/>
      <c r="S261" s="395"/>
      <c r="T261" s="395"/>
      <c r="U261" s="395"/>
      <c r="V261" s="395"/>
      <c r="W261" s="383">
        <f t="shared" si="368"/>
        <v>0</v>
      </c>
      <c r="X261" s="383">
        <f t="shared" si="369"/>
        <v>0</v>
      </c>
      <c r="Y261" s="383">
        <f t="shared" si="370"/>
        <v>0</v>
      </c>
      <c r="Z261" s="383">
        <f t="shared" si="371"/>
        <v>0</v>
      </c>
      <c r="AA261" s="395"/>
    </row>
    <row r="262" spans="1:27" s="304" customFormat="1" ht="15" customHeight="1" x14ac:dyDescent="0.25">
      <c r="A262" s="447" t="s">
        <v>155</v>
      </c>
      <c r="B262" s="425" t="s">
        <v>73</v>
      </c>
      <c r="C262" s="380">
        <f t="shared" si="367"/>
        <v>0</v>
      </c>
      <c r="D262" s="426">
        <f>IF($C$2=0,,C262/$C$2)</f>
        <v>0</v>
      </c>
      <c r="E262" s="380"/>
      <c r="F262" s="380"/>
      <c r="G262" s="380"/>
      <c r="H262" s="380"/>
      <c r="I262" s="380"/>
      <c r="J262" s="380"/>
      <c r="K262" s="380"/>
      <c r="L262" s="380"/>
      <c r="M262" s="380"/>
      <c r="N262" s="380"/>
      <c r="O262" s="380"/>
      <c r="P262" s="380"/>
      <c r="Q262" s="395"/>
      <c r="R262" s="395"/>
      <c r="S262" s="395"/>
      <c r="T262" s="395"/>
      <c r="U262" s="395"/>
      <c r="V262" s="395"/>
      <c r="W262" s="380">
        <f t="shared" si="368"/>
        <v>0</v>
      </c>
      <c r="X262" s="380">
        <f t="shared" si="369"/>
        <v>0</v>
      </c>
      <c r="Y262" s="380">
        <f t="shared" si="370"/>
        <v>0</v>
      </c>
      <c r="Z262" s="380">
        <f t="shared" si="371"/>
        <v>0</v>
      </c>
      <c r="AA262" s="395"/>
    </row>
    <row r="263" spans="1:27" s="304" customFormat="1" x14ac:dyDescent="0.25">
      <c r="A263" s="440"/>
      <c r="B263" s="425" t="s">
        <v>74</v>
      </c>
      <c r="C263" s="380">
        <f t="shared" si="367"/>
        <v>0</v>
      </c>
      <c r="D263" s="381"/>
      <c r="E263" s="380"/>
      <c r="F263" s="380"/>
      <c r="G263" s="380"/>
      <c r="H263" s="380"/>
      <c r="I263" s="380"/>
      <c r="J263" s="380"/>
      <c r="K263" s="380"/>
      <c r="L263" s="380"/>
      <c r="M263" s="380"/>
      <c r="N263" s="380"/>
      <c r="O263" s="380"/>
      <c r="P263" s="380"/>
      <c r="Q263" s="395"/>
      <c r="R263" s="395"/>
      <c r="S263" s="395"/>
      <c r="T263" s="395"/>
      <c r="U263" s="395"/>
      <c r="V263" s="395"/>
      <c r="W263" s="380">
        <f t="shared" si="368"/>
        <v>0</v>
      </c>
      <c r="X263" s="380">
        <f t="shared" si="369"/>
        <v>0</v>
      </c>
      <c r="Y263" s="380">
        <f t="shared" si="370"/>
        <v>0</v>
      </c>
      <c r="Z263" s="380">
        <f t="shared" si="371"/>
        <v>0</v>
      </c>
      <c r="AA263" s="395"/>
    </row>
    <row r="264" spans="1:27" s="304" customFormat="1" x14ac:dyDescent="0.25">
      <c r="A264" s="440"/>
      <c r="B264" s="425" t="s">
        <v>123</v>
      </c>
      <c r="C264" s="347">
        <f t="shared" ref="C264:P264" si="372">IF(C262=0,,(C263-C266)/C262)</f>
        <v>0</v>
      </c>
      <c r="D264" s="381"/>
      <c r="E264" s="346">
        <f t="shared" si="372"/>
        <v>0</v>
      </c>
      <c r="F264" s="346">
        <f t="shared" si="372"/>
        <v>0</v>
      </c>
      <c r="G264" s="346">
        <f t="shared" si="372"/>
        <v>0</v>
      </c>
      <c r="H264" s="346">
        <f t="shared" si="372"/>
        <v>0</v>
      </c>
      <c r="I264" s="346">
        <f t="shared" si="372"/>
        <v>0</v>
      </c>
      <c r="J264" s="346">
        <f t="shared" si="372"/>
        <v>0</v>
      </c>
      <c r="K264" s="346">
        <f t="shared" si="372"/>
        <v>0</v>
      </c>
      <c r="L264" s="346">
        <f t="shared" si="372"/>
        <v>0</v>
      </c>
      <c r="M264" s="346">
        <f t="shared" si="372"/>
        <v>0</v>
      </c>
      <c r="N264" s="346">
        <f t="shared" si="372"/>
        <v>0</v>
      </c>
      <c r="O264" s="346">
        <f t="shared" si="372"/>
        <v>0</v>
      </c>
      <c r="P264" s="346">
        <f t="shared" si="372"/>
        <v>0</v>
      </c>
      <c r="Q264" s="395"/>
      <c r="R264" s="395"/>
      <c r="S264" s="395"/>
      <c r="T264" s="395"/>
      <c r="U264" s="395"/>
      <c r="V264" s="395"/>
      <c r="W264" s="347">
        <f t="shared" ref="W264:Z264" si="373">IF(W262=0,,(W263-W266)/W262)</f>
        <v>0</v>
      </c>
      <c r="X264" s="347">
        <f t="shared" si="373"/>
        <v>0</v>
      </c>
      <c r="Y264" s="347">
        <f t="shared" si="373"/>
        <v>0</v>
      </c>
      <c r="Z264" s="347">
        <f t="shared" si="373"/>
        <v>0</v>
      </c>
      <c r="AA264" s="395"/>
    </row>
    <row r="265" spans="1:27" s="304" customFormat="1" x14ac:dyDescent="0.25">
      <c r="A265" s="440"/>
      <c r="B265" s="425" t="s">
        <v>119</v>
      </c>
      <c r="C265" s="380">
        <f t="shared" ref="C265:C269" si="374">SUM(E265:P265)</f>
        <v>0</v>
      </c>
      <c r="D265" s="381"/>
      <c r="E265" s="380"/>
      <c r="F265" s="380"/>
      <c r="G265" s="380"/>
      <c r="H265" s="380"/>
      <c r="I265" s="380"/>
      <c r="J265" s="380"/>
      <c r="K265" s="380"/>
      <c r="L265" s="380"/>
      <c r="M265" s="380"/>
      <c r="N265" s="380"/>
      <c r="O265" s="380"/>
      <c r="P265" s="380"/>
      <c r="Q265" s="395"/>
      <c r="R265" s="395"/>
      <c r="S265" s="395"/>
      <c r="T265" s="395"/>
      <c r="U265" s="395"/>
      <c r="V265" s="395"/>
      <c r="W265" s="380">
        <f t="shared" ref="W265:W269" si="375">SUM(E265:G265)</f>
        <v>0</v>
      </c>
      <c r="X265" s="380">
        <f t="shared" ref="X265:X269" si="376">SUM(H265:J265)</f>
        <v>0</v>
      </c>
      <c r="Y265" s="380">
        <f t="shared" ref="Y265:Y269" si="377">SUM(K265:M265)</f>
        <v>0</v>
      </c>
      <c r="Z265" s="380">
        <f t="shared" ref="Z265:Z269" si="378">SUM(N265:P265)</f>
        <v>0</v>
      </c>
      <c r="AA265" s="395"/>
    </row>
    <row r="266" spans="1:27" s="304" customFormat="1" x14ac:dyDescent="0.25">
      <c r="A266" s="440"/>
      <c r="B266" s="425" t="s">
        <v>124</v>
      </c>
      <c r="C266" s="380">
        <f t="shared" si="374"/>
        <v>0</v>
      </c>
      <c r="D266" s="381"/>
      <c r="E266" s="380"/>
      <c r="F266" s="380"/>
      <c r="G266" s="380"/>
      <c r="H266" s="380"/>
      <c r="I266" s="380"/>
      <c r="J266" s="380"/>
      <c r="K266" s="380"/>
      <c r="L266" s="380"/>
      <c r="M266" s="380"/>
      <c r="N266" s="380"/>
      <c r="O266" s="380"/>
      <c r="P266" s="380"/>
      <c r="Q266" s="395"/>
      <c r="R266" s="395"/>
      <c r="S266" s="395"/>
      <c r="T266" s="395"/>
      <c r="U266" s="395"/>
      <c r="V266" s="395"/>
      <c r="W266" s="380">
        <f t="shared" si="375"/>
        <v>0</v>
      </c>
      <c r="X266" s="380">
        <f t="shared" si="376"/>
        <v>0</v>
      </c>
      <c r="Y266" s="380">
        <f t="shared" si="377"/>
        <v>0</v>
      </c>
      <c r="Z266" s="380">
        <f t="shared" si="378"/>
        <v>0</v>
      </c>
      <c r="AA266" s="395"/>
    </row>
    <row r="267" spans="1:27" s="395" customFormat="1" ht="14.25" customHeight="1" x14ac:dyDescent="0.15">
      <c r="A267" s="466" t="s">
        <v>156</v>
      </c>
      <c r="B267" s="467"/>
      <c r="C267" s="467"/>
      <c r="D267" s="467"/>
      <c r="E267" s="467"/>
      <c r="F267" s="467"/>
      <c r="G267" s="467"/>
      <c r="H267" s="467"/>
      <c r="I267" s="467"/>
      <c r="J267" s="467"/>
      <c r="K267" s="467"/>
      <c r="L267" s="467"/>
      <c r="M267" s="467"/>
      <c r="N267" s="467"/>
      <c r="O267" s="467"/>
      <c r="P267" s="468"/>
    </row>
    <row r="268" spans="1:27" s="395" customFormat="1" x14ac:dyDescent="0.15">
      <c r="A268" s="447" t="s">
        <v>157</v>
      </c>
      <c r="B268" s="425" t="s">
        <v>73</v>
      </c>
      <c r="C268" s="380">
        <f t="shared" si="374"/>
        <v>0</v>
      </c>
      <c r="D268" s="426">
        <f>IF($C$2=0,,C268/$C$2)</f>
        <v>0</v>
      </c>
      <c r="E268" s="380"/>
      <c r="F268" s="380"/>
      <c r="G268" s="380"/>
      <c r="H268" s="380"/>
      <c r="I268" s="380"/>
      <c r="J268" s="380"/>
      <c r="K268" s="380"/>
      <c r="L268" s="380"/>
      <c r="M268" s="380"/>
      <c r="N268" s="380"/>
      <c r="O268" s="380"/>
      <c r="P268" s="380"/>
      <c r="W268" s="380">
        <f t="shared" si="375"/>
        <v>0</v>
      </c>
      <c r="X268" s="380">
        <f t="shared" si="376"/>
        <v>0</v>
      </c>
      <c r="Y268" s="380">
        <f t="shared" si="377"/>
        <v>0</v>
      </c>
      <c r="Z268" s="380">
        <f t="shared" si="378"/>
        <v>0</v>
      </c>
    </row>
    <row r="269" spans="1:27" s="395" customFormat="1" x14ac:dyDescent="0.15">
      <c r="A269" s="440"/>
      <c r="B269" s="425" t="s">
        <v>74</v>
      </c>
      <c r="C269" s="380">
        <f t="shared" si="374"/>
        <v>0</v>
      </c>
      <c r="D269" s="381"/>
      <c r="E269" s="380"/>
      <c r="F269" s="380"/>
      <c r="G269" s="380"/>
      <c r="H269" s="380"/>
      <c r="I269" s="380"/>
      <c r="J269" s="380"/>
      <c r="K269" s="380"/>
      <c r="L269" s="380"/>
      <c r="M269" s="380"/>
      <c r="N269" s="380"/>
      <c r="O269" s="380"/>
      <c r="P269" s="380"/>
      <c r="W269" s="380">
        <f t="shared" si="375"/>
        <v>0</v>
      </c>
      <c r="X269" s="380">
        <f t="shared" si="376"/>
        <v>0</v>
      </c>
      <c r="Y269" s="380">
        <f t="shared" si="377"/>
        <v>0</v>
      </c>
      <c r="Z269" s="380">
        <f t="shared" si="378"/>
        <v>0</v>
      </c>
    </row>
    <row r="270" spans="1:27" s="395" customFormat="1" x14ac:dyDescent="0.15">
      <c r="A270" s="440"/>
      <c r="B270" s="425" t="s">
        <v>123</v>
      </c>
      <c r="C270" s="347">
        <f t="shared" ref="C270:P270" si="379">IF(C268=0,,(C269-C272)/C268)</f>
        <v>0</v>
      </c>
      <c r="D270" s="381"/>
      <c r="E270" s="346">
        <f t="shared" si="379"/>
        <v>0</v>
      </c>
      <c r="F270" s="346">
        <f t="shared" si="379"/>
        <v>0</v>
      </c>
      <c r="G270" s="346">
        <f t="shared" si="379"/>
        <v>0</v>
      </c>
      <c r="H270" s="346">
        <f t="shared" si="379"/>
        <v>0</v>
      </c>
      <c r="I270" s="346">
        <f t="shared" si="379"/>
        <v>0</v>
      </c>
      <c r="J270" s="346">
        <f t="shared" si="379"/>
        <v>0</v>
      </c>
      <c r="K270" s="346">
        <f t="shared" si="379"/>
        <v>0</v>
      </c>
      <c r="L270" s="346">
        <f t="shared" si="379"/>
        <v>0</v>
      </c>
      <c r="M270" s="346">
        <f t="shared" si="379"/>
        <v>0</v>
      </c>
      <c r="N270" s="346">
        <f t="shared" si="379"/>
        <v>0</v>
      </c>
      <c r="O270" s="346">
        <f t="shared" si="379"/>
        <v>0</v>
      </c>
      <c r="P270" s="346">
        <f t="shared" si="379"/>
        <v>0</v>
      </c>
      <c r="W270" s="347">
        <f t="shared" ref="W270:Z270" si="380">IF(W268=0,,(W269-W272)/W268)</f>
        <v>0</v>
      </c>
      <c r="X270" s="347">
        <f t="shared" si="380"/>
        <v>0</v>
      </c>
      <c r="Y270" s="347">
        <f t="shared" si="380"/>
        <v>0</v>
      </c>
      <c r="Z270" s="347">
        <f t="shared" si="380"/>
        <v>0</v>
      </c>
    </row>
    <row r="271" spans="1:27" s="395" customFormat="1" x14ac:dyDescent="0.15">
      <c r="A271" s="440"/>
      <c r="B271" s="425" t="s">
        <v>119</v>
      </c>
      <c r="C271" s="380">
        <f t="shared" ref="C271:C274" si="381">SUM(E271:P271)</f>
        <v>0</v>
      </c>
      <c r="D271" s="381"/>
      <c r="E271" s="380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W271" s="380">
        <f t="shared" ref="W271:W274" si="382">SUM(E271:G271)</f>
        <v>0</v>
      </c>
      <c r="X271" s="380">
        <f t="shared" ref="X271:X274" si="383">SUM(H271:J271)</f>
        <v>0</v>
      </c>
      <c r="Y271" s="380">
        <f t="shared" ref="Y271:Y274" si="384">SUM(K271:M271)</f>
        <v>0</v>
      </c>
      <c r="Z271" s="380">
        <f t="shared" ref="Z271:Z274" si="385">SUM(N271:P271)</f>
        <v>0</v>
      </c>
    </row>
    <row r="272" spans="1:27" s="395" customFormat="1" x14ac:dyDescent="0.15">
      <c r="A272" s="440"/>
      <c r="B272" s="425" t="s">
        <v>124</v>
      </c>
      <c r="C272" s="380">
        <f t="shared" si="381"/>
        <v>0</v>
      </c>
      <c r="D272" s="381"/>
      <c r="E272" s="380"/>
      <c r="F272" s="380"/>
      <c r="G272" s="380"/>
      <c r="H272" s="380"/>
      <c r="I272" s="380"/>
      <c r="J272" s="380"/>
      <c r="K272" s="380"/>
      <c r="L272" s="380"/>
      <c r="M272" s="380"/>
      <c r="N272" s="380"/>
      <c r="O272" s="380"/>
      <c r="P272" s="380"/>
      <c r="W272" s="380">
        <f t="shared" si="382"/>
        <v>0</v>
      </c>
      <c r="X272" s="380">
        <f t="shared" si="383"/>
        <v>0</v>
      </c>
      <c r="Y272" s="380">
        <f t="shared" si="384"/>
        <v>0</v>
      </c>
      <c r="Z272" s="380">
        <f t="shared" si="385"/>
        <v>0</v>
      </c>
    </row>
    <row r="273" spans="1:26" s="395" customFormat="1" ht="15" customHeight="1" x14ac:dyDescent="0.15">
      <c r="A273" s="446" t="s">
        <v>158</v>
      </c>
      <c r="B273" s="396" t="s">
        <v>73</v>
      </c>
      <c r="C273" s="383">
        <f t="shared" si="381"/>
        <v>0</v>
      </c>
      <c r="D273" s="426">
        <f>IF($C$2=0,,C273/$C$2)</f>
        <v>0</v>
      </c>
      <c r="E273" s="380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W273" s="383">
        <f t="shared" si="382"/>
        <v>0</v>
      </c>
      <c r="X273" s="383">
        <f t="shared" si="383"/>
        <v>0</v>
      </c>
      <c r="Y273" s="383">
        <f t="shared" si="384"/>
        <v>0</v>
      </c>
      <c r="Z273" s="383">
        <f t="shared" si="385"/>
        <v>0</v>
      </c>
    </row>
    <row r="274" spans="1:26" s="395" customFormat="1" x14ac:dyDescent="0.15">
      <c r="A274" s="446"/>
      <c r="B274" s="396" t="s">
        <v>74</v>
      </c>
      <c r="C274" s="383">
        <f t="shared" si="381"/>
        <v>0</v>
      </c>
      <c r="D274" s="317"/>
      <c r="E274" s="380"/>
      <c r="F274" s="380"/>
      <c r="G274" s="380"/>
      <c r="H274" s="380"/>
      <c r="I274" s="380"/>
      <c r="J274" s="380"/>
      <c r="K274" s="380"/>
      <c r="L274" s="380"/>
      <c r="M274" s="380"/>
      <c r="N274" s="380"/>
      <c r="O274" s="380"/>
      <c r="P274" s="380"/>
      <c r="W274" s="383">
        <f t="shared" si="382"/>
        <v>0</v>
      </c>
      <c r="X274" s="383">
        <f t="shared" si="383"/>
        <v>0</v>
      </c>
      <c r="Y274" s="383">
        <f t="shared" si="384"/>
        <v>0</v>
      </c>
      <c r="Z274" s="383">
        <f t="shared" si="385"/>
        <v>0</v>
      </c>
    </row>
    <row r="275" spans="1:26" s="395" customFormat="1" x14ac:dyDescent="0.15">
      <c r="A275" s="446"/>
      <c r="B275" s="396" t="s">
        <v>123</v>
      </c>
      <c r="C275" s="384">
        <f t="shared" ref="C275:P275" si="386">IF(C273=0,,(C274-C277)/C273)</f>
        <v>0</v>
      </c>
      <c r="D275" s="317"/>
      <c r="E275" s="346">
        <f t="shared" si="386"/>
        <v>0</v>
      </c>
      <c r="F275" s="346">
        <f t="shared" si="386"/>
        <v>0</v>
      </c>
      <c r="G275" s="346">
        <f t="shared" si="386"/>
        <v>0</v>
      </c>
      <c r="H275" s="346">
        <f t="shared" si="386"/>
        <v>0</v>
      </c>
      <c r="I275" s="346">
        <f t="shared" si="386"/>
        <v>0</v>
      </c>
      <c r="J275" s="346">
        <f t="shared" si="386"/>
        <v>0</v>
      </c>
      <c r="K275" s="346">
        <f t="shared" si="386"/>
        <v>0</v>
      </c>
      <c r="L275" s="346">
        <f t="shared" si="386"/>
        <v>0</v>
      </c>
      <c r="M275" s="346">
        <f t="shared" si="386"/>
        <v>0</v>
      </c>
      <c r="N275" s="346">
        <f t="shared" si="386"/>
        <v>0</v>
      </c>
      <c r="O275" s="346">
        <f t="shared" si="386"/>
        <v>0</v>
      </c>
      <c r="P275" s="346">
        <f t="shared" si="386"/>
        <v>0</v>
      </c>
      <c r="W275" s="384">
        <f t="shared" ref="W275:Z275" si="387">IF(W273=0,,(W274-W277)/W273)</f>
        <v>0</v>
      </c>
      <c r="X275" s="384">
        <f t="shared" si="387"/>
        <v>0</v>
      </c>
      <c r="Y275" s="384">
        <f t="shared" si="387"/>
        <v>0</v>
      </c>
      <c r="Z275" s="384">
        <f t="shared" si="387"/>
        <v>0</v>
      </c>
    </row>
    <row r="276" spans="1:26" s="395" customFormat="1" x14ac:dyDescent="0.15">
      <c r="A276" s="446"/>
      <c r="B276" s="396" t="s">
        <v>119</v>
      </c>
      <c r="C276" s="383">
        <f t="shared" ref="C276:C279" si="388">SUM(E276:P276)</f>
        <v>0</v>
      </c>
      <c r="D276" s="317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W276" s="383">
        <f t="shared" ref="W276:W279" si="389">SUM(E276:G276)</f>
        <v>0</v>
      </c>
      <c r="X276" s="383">
        <f t="shared" ref="X276:X279" si="390">SUM(H276:J276)</f>
        <v>0</v>
      </c>
      <c r="Y276" s="383">
        <f t="shared" ref="Y276:Y279" si="391">SUM(K276:M276)</f>
        <v>0</v>
      </c>
      <c r="Z276" s="383">
        <f t="shared" ref="Z276:Z279" si="392">SUM(N276:P276)</f>
        <v>0</v>
      </c>
    </row>
    <row r="277" spans="1:26" s="395" customFormat="1" x14ac:dyDescent="0.15">
      <c r="A277" s="446"/>
      <c r="B277" s="396" t="s">
        <v>124</v>
      </c>
      <c r="C277" s="383">
        <f t="shared" si="388"/>
        <v>0</v>
      </c>
      <c r="D277" s="317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W277" s="383">
        <f t="shared" si="389"/>
        <v>0</v>
      </c>
      <c r="X277" s="383">
        <f t="shared" si="390"/>
        <v>0</v>
      </c>
      <c r="Y277" s="383">
        <f t="shared" si="391"/>
        <v>0</v>
      </c>
      <c r="Z277" s="383">
        <f t="shared" si="392"/>
        <v>0</v>
      </c>
    </row>
    <row r="278" spans="1:26" s="395" customFormat="1" ht="15" customHeight="1" x14ac:dyDescent="0.15">
      <c r="A278" s="447" t="s">
        <v>159</v>
      </c>
      <c r="B278" s="425" t="s">
        <v>73</v>
      </c>
      <c r="C278" s="380">
        <f t="shared" si="388"/>
        <v>0</v>
      </c>
      <c r="D278" s="426">
        <f>IF($C$2=0,,C278/$C$2)</f>
        <v>0</v>
      </c>
      <c r="E278" s="380"/>
      <c r="F278" s="380"/>
      <c r="G278" s="380"/>
      <c r="H278" s="380"/>
      <c r="I278" s="380"/>
      <c r="J278" s="380"/>
      <c r="K278" s="380"/>
      <c r="L278" s="380"/>
      <c r="M278" s="380"/>
      <c r="N278" s="380"/>
      <c r="O278" s="380"/>
      <c r="P278" s="380"/>
      <c r="W278" s="380">
        <f t="shared" si="389"/>
        <v>0</v>
      </c>
      <c r="X278" s="380">
        <f t="shared" si="390"/>
        <v>0</v>
      </c>
      <c r="Y278" s="380">
        <f t="shared" si="391"/>
        <v>0</v>
      </c>
      <c r="Z278" s="380">
        <f t="shared" si="392"/>
        <v>0</v>
      </c>
    </row>
    <row r="279" spans="1:26" s="395" customFormat="1" x14ac:dyDescent="0.15">
      <c r="A279" s="440"/>
      <c r="B279" s="425" t="s">
        <v>74</v>
      </c>
      <c r="C279" s="380">
        <f t="shared" si="388"/>
        <v>0</v>
      </c>
      <c r="D279" s="381"/>
      <c r="E279" s="380"/>
      <c r="F279" s="380"/>
      <c r="G279" s="380"/>
      <c r="H279" s="380"/>
      <c r="I279" s="380"/>
      <c r="J279" s="380"/>
      <c r="K279" s="380"/>
      <c r="L279" s="380"/>
      <c r="M279" s="380"/>
      <c r="N279" s="380"/>
      <c r="O279" s="380"/>
      <c r="P279" s="380"/>
      <c r="W279" s="380">
        <f t="shared" si="389"/>
        <v>0</v>
      </c>
      <c r="X279" s="380">
        <f t="shared" si="390"/>
        <v>0</v>
      </c>
      <c r="Y279" s="380">
        <f t="shared" si="391"/>
        <v>0</v>
      </c>
      <c r="Z279" s="380">
        <f t="shared" si="392"/>
        <v>0</v>
      </c>
    </row>
    <row r="280" spans="1:26" s="395" customFormat="1" x14ac:dyDescent="0.15">
      <c r="A280" s="440"/>
      <c r="B280" s="425" t="s">
        <v>123</v>
      </c>
      <c r="C280" s="347">
        <f t="shared" ref="C280:P280" si="393">IF(C278=0,,(C279-C282)/C278)</f>
        <v>0</v>
      </c>
      <c r="D280" s="381"/>
      <c r="E280" s="346">
        <f t="shared" si="393"/>
        <v>0</v>
      </c>
      <c r="F280" s="346">
        <f t="shared" si="393"/>
        <v>0</v>
      </c>
      <c r="G280" s="346">
        <f t="shared" si="393"/>
        <v>0</v>
      </c>
      <c r="H280" s="346">
        <f t="shared" si="393"/>
        <v>0</v>
      </c>
      <c r="I280" s="346">
        <f t="shared" si="393"/>
        <v>0</v>
      </c>
      <c r="J280" s="346">
        <f t="shared" si="393"/>
        <v>0</v>
      </c>
      <c r="K280" s="346">
        <f t="shared" si="393"/>
        <v>0</v>
      </c>
      <c r="L280" s="346">
        <f t="shared" si="393"/>
        <v>0</v>
      </c>
      <c r="M280" s="346">
        <f t="shared" si="393"/>
        <v>0</v>
      </c>
      <c r="N280" s="346">
        <f t="shared" si="393"/>
        <v>0</v>
      </c>
      <c r="O280" s="346">
        <f t="shared" si="393"/>
        <v>0</v>
      </c>
      <c r="P280" s="346">
        <f t="shared" si="393"/>
        <v>0</v>
      </c>
      <c r="W280" s="347">
        <f t="shared" ref="W280:Z280" si="394">IF(W278=0,,(W279-W282)/W278)</f>
        <v>0</v>
      </c>
      <c r="X280" s="347">
        <f t="shared" si="394"/>
        <v>0</v>
      </c>
      <c r="Y280" s="347">
        <f t="shared" si="394"/>
        <v>0</v>
      </c>
      <c r="Z280" s="347">
        <f t="shared" si="394"/>
        <v>0</v>
      </c>
    </row>
    <row r="281" spans="1:26" s="395" customFormat="1" x14ac:dyDescent="0.15">
      <c r="A281" s="440"/>
      <c r="B281" s="425" t="s">
        <v>119</v>
      </c>
      <c r="C281" s="380">
        <f t="shared" ref="C281:C284" si="395">SUM(E281:P281)</f>
        <v>0</v>
      </c>
      <c r="D281" s="381"/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W281" s="380">
        <f t="shared" ref="W281:W284" si="396">SUM(E281:G281)</f>
        <v>0</v>
      </c>
      <c r="X281" s="380">
        <f t="shared" ref="X281:X284" si="397">SUM(H281:J281)</f>
        <v>0</v>
      </c>
      <c r="Y281" s="380">
        <f t="shared" ref="Y281:Y284" si="398">SUM(K281:M281)</f>
        <v>0</v>
      </c>
      <c r="Z281" s="380">
        <f t="shared" ref="Z281:Z284" si="399">SUM(N281:P281)</f>
        <v>0</v>
      </c>
    </row>
    <row r="282" spans="1:26" s="395" customFormat="1" x14ac:dyDescent="0.15">
      <c r="A282" s="440"/>
      <c r="B282" s="425" t="s">
        <v>124</v>
      </c>
      <c r="C282" s="380">
        <f t="shared" si="395"/>
        <v>0</v>
      </c>
      <c r="D282" s="381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W282" s="380">
        <f t="shared" si="396"/>
        <v>0</v>
      </c>
      <c r="X282" s="380">
        <f t="shared" si="397"/>
        <v>0</v>
      </c>
      <c r="Y282" s="380">
        <f t="shared" si="398"/>
        <v>0</v>
      </c>
      <c r="Z282" s="380">
        <f t="shared" si="399"/>
        <v>0</v>
      </c>
    </row>
    <row r="283" spans="1:26" s="395" customFormat="1" x14ac:dyDescent="0.15">
      <c r="A283" s="446" t="s">
        <v>160</v>
      </c>
      <c r="B283" s="396" t="s">
        <v>73</v>
      </c>
      <c r="C283" s="383">
        <f t="shared" si="395"/>
        <v>0</v>
      </c>
      <c r="D283" s="426">
        <f>IF($C$2=0,,C283/$C$2)</f>
        <v>0</v>
      </c>
      <c r="E283" s="380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W283" s="383">
        <f t="shared" si="396"/>
        <v>0</v>
      </c>
      <c r="X283" s="383">
        <f t="shared" si="397"/>
        <v>0</v>
      </c>
      <c r="Y283" s="383">
        <f t="shared" si="398"/>
        <v>0</v>
      </c>
      <c r="Z283" s="383">
        <f t="shared" si="399"/>
        <v>0</v>
      </c>
    </row>
    <row r="284" spans="1:26" s="395" customFormat="1" x14ac:dyDescent="0.15">
      <c r="A284" s="446"/>
      <c r="B284" s="396" t="s">
        <v>74</v>
      </c>
      <c r="C284" s="383">
        <f t="shared" si="395"/>
        <v>0</v>
      </c>
      <c r="D284" s="317"/>
      <c r="E284" s="380"/>
      <c r="F284" s="380"/>
      <c r="G284" s="380"/>
      <c r="H284" s="380"/>
      <c r="I284" s="380"/>
      <c r="J284" s="380"/>
      <c r="K284" s="380"/>
      <c r="L284" s="380"/>
      <c r="M284" s="380"/>
      <c r="N284" s="380"/>
      <c r="O284" s="380"/>
      <c r="P284" s="380"/>
      <c r="W284" s="383">
        <f t="shared" si="396"/>
        <v>0</v>
      </c>
      <c r="X284" s="383">
        <f t="shared" si="397"/>
        <v>0</v>
      </c>
      <c r="Y284" s="383">
        <f t="shared" si="398"/>
        <v>0</v>
      </c>
      <c r="Z284" s="383">
        <f t="shared" si="399"/>
        <v>0</v>
      </c>
    </row>
    <row r="285" spans="1:26" s="395" customFormat="1" x14ac:dyDescent="0.15">
      <c r="A285" s="446"/>
      <c r="B285" s="396" t="s">
        <v>123</v>
      </c>
      <c r="C285" s="384">
        <f t="shared" ref="C285:P285" si="400">IF(C283=0,,(C284-C287)/C283)</f>
        <v>0</v>
      </c>
      <c r="D285" s="317"/>
      <c r="E285" s="346">
        <f t="shared" si="400"/>
        <v>0</v>
      </c>
      <c r="F285" s="346">
        <f t="shared" si="400"/>
        <v>0</v>
      </c>
      <c r="G285" s="346">
        <f t="shared" si="400"/>
        <v>0</v>
      </c>
      <c r="H285" s="346">
        <f t="shared" si="400"/>
        <v>0</v>
      </c>
      <c r="I285" s="346">
        <f t="shared" si="400"/>
        <v>0</v>
      </c>
      <c r="J285" s="346">
        <f t="shared" si="400"/>
        <v>0</v>
      </c>
      <c r="K285" s="346">
        <f t="shared" si="400"/>
        <v>0</v>
      </c>
      <c r="L285" s="346">
        <f t="shared" si="400"/>
        <v>0</v>
      </c>
      <c r="M285" s="346">
        <f t="shared" si="400"/>
        <v>0</v>
      </c>
      <c r="N285" s="346">
        <f t="shared" si="400"/>
        <v>0</v>
      </c>
      <c r="O285" s="346">
        <f t="shared" si="400"/>
        <v>0</v>
      </c>
      <c r="P285" s="346">
        <f t="shared" si="400"/>
        <v>0</v>
      </c>
      <c r="W285" s="384">
        <f t="shared" ref="W285:Z285" si="401">IF(W283=0,,(W284-W287)/W283)</f>
        <v>0</v>
      </c>
      <c r="X285" s="384">
        <f t="shared" si="401"/>
        <v>0</v>
      </c>
      <c r="Y285" s="384">
        <f t="shared" si="401"/>
        <v>0</v>
      </c>
      <c r="Z285" s="384">
        <f t="shared" si="401"/>
        <v>0</v>
      </c>
    </row>
    <row r="286" spans="1:26" s="395" customFormat="1" x14ac:dyDescent="0.15">
      <c r="A286" s="446"/>
      <c r="B286" s="396" t="s">
        <v>119</v>
      </c>
      <c r="C286" s="383">
        <f t="shared" ref="C286:C289" si="402">SUM(E286:P286)</f>
        <v>0</v>
      </c>
      <c r="D286" s="317"/>
      <c r="E286" s="380"/>
      <c r="F286" s="380"/>
      <c r="G286" s="380"/>
      <c r="H286" s="380"/>
      <c r="I286" s="380"/>
      <c r="J286" s="380"/>
      <c r="K286" s="380"/>
      <c r="L286" s="380"/>
      <c r="M286" s="380"/>
      <c r="N286" s="380"/>
      <c r="O286" s="380"/>
      <c r="P286" s="380"/>
      <c r="W286" s="383">
        <f t="shared" ref="W286:W289" si="403">SUM(E286:G286)</f>
        <v>0</v>
      </c>
      <c r="X286" s="383">
        <f t="shared" ref="X286:X289" si="404">SUM(H286:J286)</f>
        <v>0</v>
      </c>
      <c r="Y286" s="383">
        <f t="shared" ref="Y286:Y289" si="405">SUM(K286:M286)</f>
        <v>0</v>
      </c>
      <c r="Z286" s="383">
        <f t="shared" ref="Z286:Z289" si="406">SUM(N286:P286)</f>
        <v>0</v>
      </c>
    </row>
    <row r="287" spans="1:26" s="395" customFormat="1" x14ac:dyDescent="0.15">
      <c r="A287" s="446"/>
      <c r="B287" s="396" t="s">
        <v>124</v>
      </c>
      <c r="C287" s="383">
        <f t="shared" si="402"/>
        <v>0</v>
      </c>
      <c r="D287" s="317"/>
      <c r="E287" s="380"/>
      <c r="F287" s="380"/>
      <c r="G287" s="380"/>
      <c r="H287" s="380"/>
      <c r="I287" s="380"/>
      <c r="J287" s="380"/>
      <c r="K287" s="380"/>
      <c r="L287" s="380"/>
      <c r="M287" s="380"/>
      <c r="N287" s="380"/>
      <c r="O287" s="380"/>
      <c r="P287" s="380"/>
      <c r="W287" s="383">
        <f t="shared" si="403"/>
        <v>0</v>
      </c>
      <c r="X287" s="383">
        <f t="shared" si="404"/>
        <v>0</v>
      </c>
      <c r="Y287" s="383">
        <f t="shared" si="405"/>
        <v>0</v>
      </c>
      <c r="Z287" s="383">
        <f t="shared" si="406"/>
        <v>0</v>
      </c>
    </row>
    <row r="288" spans="1:26" s="395" customFormat="1" x14ac:dyDescent="0.15">
      <c r="A288" s="447" t="s">
        <v>161</v>
      </c>
      <c r="B288" s="425" t="s">
        <v>73</v>
      </c>
      <c r="C288" s="380">
        <f t="shared" si="402"/>
        <v>0</v>
      </c>
      <c r="D288" s="426">
        <f>IF($C$2=0,,C288/$C$2)</f>
        <v>0</v>
      </c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W288" s="380">
        <f t="shared" si="403"/>
        <v>0</v>
      </c>
      <c r="X288" s="380">
        <f t="shared" si="404"/>
        <v>0</v>
      </c>
      <c r="Y288" s="380">
        <f t="shared" si="405"/>
        <v>0</v>
      </c>
      <c r="Z288" s="380">
        <f t="shared" si="406"/>
        <v>0</v>
      </c>
    </row>
    <row r="289" spans="1:26" s="395" customFormat="1" x14ac:dyDescent="0.15">
      <c r="A289" s="440"/>
      <c r="B289" s="425" t="s">
        <v>74</v>
      </c>
      <c r="C289" s="380">
        <f t="shared" si="402"/>
        <v>0</v>
      </c>
      <c r="D289" s="381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W289" s="380">
        <f t="shared" si="403"/>
        <v>0</v>
      </c>
      <c r="X289" s="380">
        <f t="shared" si="404"/>
        <v>0</v>
      </c>
      <c r="Y289" s="380">
        <f t="shared" si="405"/>
        <v>0</v>
      </c>
      <c r="Z289" s="380">
        <f t="shared" si="406"/>
        <v>0</v>
      </c>
    </row>
    <row r="290" spans="1:26" s="395" customFormat="1" x14ac:dyDescent="0.15">
      <c r="A290" s="440"/>
      <c r="B290" s="425" t="s">
        <v>123</v>
      </c>
      <c r="C290" s="347">
        <f t="shared" ref="C290:P290" si="407">IF(C288=0,,(C289-C292)/C288)</f>
        <v>0</v>
      </c>
      <c r="D290" s="381"/>
      <c r="E290" s="346">
        <f t="shared" si="407"/>
        <v>0</v>
      </c>
      <c r="F290" s="346">
        <f t="shared" si="407"/>
        <v>0</v>
      </c>
      <c r="G290" s="346">
        <f t="shared" si="407"/>
        <v>0</v>
      </c>
      <c r="H290" s="346">
        <f t="shared" si="407"/>
        <v>0</v>
      </c>
      <c r="I290" s="346">
        <f t="shared" si="407"/>
        <v>0</v>
      </c>
      <c r="J290" s="346">
        <f t="shared" si="407"/>
        <v>0</v>
      </c>
      <c r="K290" s="346">
        <f t="shared" si="407"/>
        <v>0</v>
      </c>
      <c r="L290" s="346">
        <f t="shared" si="407"/>
        <v>0</v>
      </c>
      <c r="M290" s="346">
        <f t="shared" si="407"/>
        <v>0</v>
      </c>
      <c r="N290" s="346">
        <f t="shared" si="407"/>
        <v>0</v>
      </c>
      <c r="O290" s="346">
        <f t="shared" si="407"/>
        <v>0</v>
      </c>
      <c r="P290" s="346">
        <f t="shared" si="407"/>
        <v>0</v>
      </c>
      <c r="W290" s="347">
        <f t="shared" ref="W290:Z290" si="408">IF(W288=0,,(W289-W292)/W288)</f>
        <v>0</v>
      </c>
      <c r="X290" s="347">
        <f t="shared" si="408"/>
        <v>0</v>
      </c>
      <c r="Y290" s="347">
        <f t="shared" si="408"/>
        <v>0</v>
      </c>
      <c r="Z290" s="347">
        <f t="shared" si="408"/>
        <v>0</v>
      </c>
    </row>
    <row r="291" spans="1:26" s="395" customFormat="1" x14ac:dyDescent="0.15">
      <c r="A291" s="440"/>
      <c r="B291" s="425" t="s">
        <v>119</v>
      </c>
      <c r="C291" s="380">
        <f t="shared" ref="C291:C294" si="409">SUM(E291:P291)</f>
        <v>0</v>
      </c>
      <c r="D291" s="381"/>
      <c r="E291" s="380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W291" s="380">
        <f t="shared" ref="W291:W294" si="410">SUM(E291:G291)</f>
        <v>0</v>
      </c>
      <c r="X291" s="380">
        <f t="shared" ref="X291:X294" si="411">SUM(H291:J291)</f>
        <v>0</v>
      </c>
      <c r="Y291" s="380">
        <f t="shared" ref="Y291:Y294" si="412">SUM(K291:M291)</f>
        <v>0</v>
      </c>
      <c r="Z291" s="380">
        <f t="shared" ref="Z291:Z294" si="413">SUM(N291:P291)</f>
        <v>0</v>
      </c>
    </row>
    <row r="292" spans="1:26" s="395" customFormat="1" x14ac:dyDescent="0.15">
      <c r="A292" s="440"/>
      <c r="B292" s="425" t="s">
        <v>124</v>
      </c>
      <c r="C292" s="380">
        <f t="shared" si="409"/>
        <v>0</v>
      </c>
      <c r="D292" s="381"/>
      <c r="E292" s="380"/>
      <c r="F292" s="380"/>
      <c r="G292" s="380"/>
      <c r="H292" s="380"/>
      <c r="I292" s="380"/>
      <c r="J292" s="380"/>
      <c r="K292" s="380"/>
      <c r="L292" s="380"/>
      <c r="M292" s="380"/>
      <c r="N292" s="380"/>
      <c r="O292" s="380"/>
      <c r="P292" s="380"/>
      <c r="W292" s="380">
        <f t="shared" si="410"/>
        <v>0</v>
      </c>
      <c r="X292" s="380">
        <f t="shared" si="411"/>
        <v>0</v>
      </c>
      <c r="Y292" s="380">
        <f t="shared" si="412"/>
        <v>0</v>
      </c>
      <c r="Z292" s="380">
        <f t="shared" si="413"/>
        <v>0</v>
      </c>
    </row>
    <row r="293" spans="1:26" s="395" customFormat="1" x14ac:dyDescent="0.15">
      <c r="A293" s="446" t="s">
        <v>162</v>
      </c>
      <c r="B293" s="396" t="s">
        <v>73</v>
      </c>
      <c r="C293" s="383">
        <f t="shared" si="409"/>
        <v>0</v>
      </c>
      <c r="D293" s="426">
        <f>IF($C$2=0,,C293/$C$2)</f>
        <v>0</v>
      </c>
      <c r="E293" s="380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W293" s="383">
        <f t="shared" si="410"/>
        <v>0</v>
      </c>
      <c r="X293" s="383">
        <f t="shared" si="411"/>
        <v>0</v>
      </c>
      <c r="Y293" s="383">
        <f t="shared" si="412"/>
        <v>0</v>
      </c>
      <c r="Z293" s="383">
        <f t="shared" si="413"/>
        <v>0</v>
      </c>
    </row>
    <row r="294" spans="1:26" s="395" customFormat="1" x14ac:dyDescent="0.15">
      <c r="A294" s="446"/>
      <c r="B294" s="396" t="s">
        <v>74</v>
      </c>
      <c r="C294" s="383">
        <f t="shared" si="409"/>
        <v>0</v>
      </c>
      <c r="D294" s="317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W294" s="383">
        <f t="shared" si="410"/>
        <v>0</v>
      </c>
      <c r="X294" s="383">
        <f t="shared" si="411"/>
        <v>0</v>
      </c>
      <c r="Y294" s="383">
        <f t="shared" si="412"/>
        <v>0</v>
      </c>
      <c r="Z294" s="383">
        <f t="shared" si="413"/>
        <v>0</v>
      </c>
    </row>
    <row r="295" spans="1:26" s="395" customFormat="1" x14ac:dyDescent="0.15">
      <c r="A295" s="446"/>
      <c r="B295" s="396" t="s">
        <v>123</v>
      </c>
      <c r="C295" s="384">
        <f t="shared" ref="C295:P295" si="414">IF(C293=0,,(C294-C297)/C293)</f>
        <v>0</v>
      </c>
      <c r="D295" s="317"/>
      <c r="E295" s="346">
        <f t="shared" si="414"/>
        <v>0</v>
      </c>
      <c r="F295" s="346">
        <f t="shared" si="414"/>
        <v>0</v>
      </c>
      <c r="G295" s="346">
        <f t="shared" si="414"/>
        <v>0</v>
      </c>
      <c r="H295" s="346">
        <f t="shared" si="414"/>
        <v>0</v>
      </c>
      <c r="I295" s="346">
        <f t="shared" si="414"/>
        <v>0</v>
      </c>
      <c r="J295" s="346">
        <f t="shared" si="414"/>
        <v>0</v>
      </c>
      <c r="K295" s="346">
        <f t="shared" si="414"/>
        <v>0</v>
      </c>
      <c r="L295" s="346">
        <f t="shared" si="414"/>
        <v>0</v>
      </c>
      <c r="M295" s="346">
        <f t="shared" si="414"/>
        <v>0</v>
      </c>
      <c r="N295" s="346">
        <f t="shared" si="414"/>
        <v>0</v>
      </c>
      <c r="O295" s="346">
        <f t="shared" si="414"/>
        <v>0</v>
      </c>
      <c r="P295" s="346">
        <f t="shared" si="414"/>
        <v>0</v>
      </c>
      <c r="W295" s="384">
        <f t="shared" ref="W295:Z295" si="415">IF(W293=0,,(W294-W297)/W293)</f>
        <v>0</v>
      </c>
      <c r="X295" s="384">
        <f t="shared" si="415"/>
        <v>0</v>
      </c>
      <c r="Y295" s="384">
        <f t="shared" si="415"/>
        <v>0</v>
      </c>
      <c r="Z295" s="384">
        <f t="shared" si="415"/>
        <v>0</v>
      </c>
    </row>
    <row r="296" spans="1:26" s="395" customFormat="1" x14ac:dyDescent="0.15">
      <c r="A296" s="446"/>
      <c r="B296" s="396" t="s">
        <v>119</v>
      </c>
      <c r="C296" s="383">
        <f t="shared" ref="C296:C299" si="416">SUM(E296:P296)</f>
        <v>0</v>
      </c>
      <c r="D296" s="317"/>
      <c r="E296" s="380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W296" s="383">
        <f t="shared" ref="W296:W299" si="417">SUM(E296:G296)</f>
        <v>0</v>
      </c>
      <c r="X296" s="383">
        <f t="shared" ref="X296:X299" si="418">SUM(H296:J296)</f>
        <v>0</v>
      </c>
      <c r="Y296" s="383">
        <f t="shared" ref="Y296:Y299" si="419">SUM(K296:M296)</f>
        <v>0</v>
      </c>
      <c r="Z296" s="383">
        <f t="shared" ref="Z296:Z299" si="420">SUM(N296:P296)</f>
        <v>0</v>
      </c>
    </row>
    <row r="297" spans="1:26" s="395" customFormat="1" x14ac:dyDescent="0.15">
      <c r="A297" s="446"/>
      <c r="B297" s="396" t="s">
        <v>124</v>
      </c>
      <c r="C297" s="383">
        <f t="shared" si="416"/>
        <v>0</v>
      </c>
      <c r="D297" s="317"/>
      <c r="E297" s="380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W297" s="383">
        <f t="shared" si="417"/>
        <v>0</v>
      </c>
      <c r="X297" s="383">
        <f t="shared" si="418"/>
        <v>0</v>
      </c>
      <c r="Y297" s="383">
        <f t="shared" si="419"/>
        <v>0</v>
      </c>
      <c r="Z297" s="383">
        <f t="shared" si="420"/>
        <v>0</v>
      </c>
    </row>
    <row r="298" spans="1:26" s="395" customFormat="1" x14ac:dyDescent="0.15">
      <c r="A298" s="439" t="s">
        <v>163</v>
      </c>
      <c r="B298" s="425" t="s">
        <v>73</v>
      </c>
      <c r="C298" s="380">
        <f t="shared" si="416"/>
        <v>0</v>
      </c>
      <c r="D298" s="426">
        <f>IF($C$2=0,,C298/$C$2)</f>
        <v>0</v>
      </c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W298" s="380">
        <f t="shared" si="417"/>
        <v>0</v>
      </c>
      <c r="X298" s="380">
        <f t="shared" si="418"/>
        <v>0</v>
      </c>
      <c r="Y298" s="380">
        <f t="shared" si="419"/>
        <v>0</v>
      </c>
      <c r="Z298" s="380">
        <f t="shared" si="420"/>
        <v>0</v>
      </c>
    </row>
    <row r="299" spans="1:26" s="395" customFormat="1" x14ac:dyDescent="0.15">
      <c r="A299" s="440"/>
      <c r="B299" s="425" t="s">
        <v>74</v>
      </c>
      <c r="C299" s="380">
        <f t="shared" si="416"/>
        <v>0</v>
      </c>
      <c r="D299" s="381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W299" s="380">
        <f t="shared" si="417"/>
        <v>0</v>
      </c>
      <c r="X299" s="380">
        <f t="shared" si="418"/>
        <v>0</v>
      </c>
      <c r="Y299" s="380">
        <f t="shared" si="419"/>
        <v>0</v>
      </c>
      <c r="Z299" s="380">
        <f t="shared" si="420"/>
        <v>0</v>
      </c>
    </row>
    <row r="300" spans="1:26" s="395" customFormat="1" x14ac:dyDescent="0.15">
      <c r="A300" s="440"/>
      <c r="B300" s="425" t="s">
        <v>123</v>
      </c>
      <c r="C300" s="347">
        <f t="shared" ref="C300:P300" si="421">IF(C298=0,,(C299-C302)/C298)</f>
        <v>0</v>
      </c>
      <c r="D300" s="381"/>
      <c r="E300" s="346">
        <f t="shared" si="421"/>
        <v>0</v>
      </c>
      <c r="F300" s="346">
        <f t="shared" si="421"/>
        <v>0</v>
      </c>
      <c r="G300" s="346">
        <f t="shared" si="421"/>
        <v>0</v>
      </c>
      <c r="H300" s="346">
        <f t="shared" si="421"/>
        <v>0</v>
      </c>
      <c r="I300" s="346">
        <f t="shared" si="421"/>
        <v>0</v>
      </c>
      <c r="J300" s="346">
        <f t="shared" si="421"/>
        <v>0</v>
      </c>
      <c r="K300" s="346">
        <f t="shared" si="421"/>
        <v>0</v>
      </c>
      <c r="L300" s="346">
        <f t="shared" si="421"/>
        <v>0</v>
      </c>
      <c r="M300" s="346">
        <f t="shared" si="421"/>
        <v>0</v>
      </c>
      <c r="N300" s="346">
        <f t="shared" si="421"/>
        <v>0</v>
      </c>
      <c r="O300" s="346">
        <f t="shared" si="421"/>
        <v>0</v>
      </c>
      <c r="P300" s="346">
        <f t="shared" si="421"/>
        <v>0</v>
      </c>
      <c r="W300" s="347">
        <f t="shared" ref="W300:Z300" si="422">IF(W298=0,,(W299-W302)/W298)</f>
        <v>0</v>
      </c>
      <c r="X300" s="347">
        <f t="shared" si="422"/>
        <v>0</v>
      </c>
      <c r="Y300" s="347">
        <f t="shared" si="422"/>
        <v>0</v>
      </c>
      <c r="Z300" s="347">
        <f t="shared" si="422"/>
        <v>0</v>
      </c>
    </row>
    <row r="301" spans="1:26" s="395" customFormat="1" x14ac:dyDescent="0.15">
      <c r="A301" s="440"/>
      <c r="B301" s="425" t="s">
        <v>119</v>
      </c>
      <c r="C301" s="380">
        <f t="shared" ref="C301:C306" si="423">SUM(E301:P301)</f>
        <v>0</v>
      </c>
      <c r="D301" s="381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W301" s="380">
        <f t="shared" ref="W301:W306" si="424">SUM(E301:G301)</f>
        <v>0</v>
      </c>
      <c r="X301" s="380">
        <f t="shared" ref="X301:X306" si="425">SUM(H301:J301)</f>
        <v>0</v>
      </c>
      <c r="Y301" s="380">
        <f t="shared" ref="Y301:Y306" si="426">SUM(K301:M301)</f>
        <v>0</v>
      </c>
      <c r="Z301" s="380">
        <f t="shared" ref="Z301:Z306" si="427">SUM(N301:P301)</f>
        <v>0</v>
      </c>
    </row>
    <row r="302" spans="1:26" s="395" customFormat="1" x14ac:dyDescent="0.15">
      <c r="A302" s="440"/>
      <c r="B302" s="425" t="s">
        <v>124</v>
      </c>
      <c r="C302" s="380">
        <f t="shared" si="423"/>
        <v>0</v>
      </c>
      <c r="D302" s="381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W302" s="380">
        <f t="shared" si="424"/>
        <v>0</v>
      </c>
      <c r="X302" s="380">
        <f t="shared" si="425"/>
        <v>0</v>
      </c>
      <c r="Y302" s="380">
        <f t="shared" si="426"/>
        <v>0</v>
      </c>
      <c r="Z302" s="380">
        <f t="shared" si="427"/>
        <v>0</v>
      </c>
    </row>
    <row r="303" spans="1:26" s="395" customFormat="1" x14ac:dyDescent="0.15">
      <c r="A303" s="428"/>
      <c r="B303" s="429"/>
      <c r="C303" s="430"/>
      <c r="D303" s="430"/>
      <c r="E303" s="430"/>
      <c r="F303" s="430"/>
      <c r="G303" s="430"/>
      <c r="H303" s="430"/>
      <c r="I303" s="430"/>
      <c r="J303" s="430"/>
      <c r="K303" s="432"/>
      <c r="L303" s="430"/>
      <c r="M303" s="430"/>
      <c r="N303" s="430"/>
      <c r="O303" s="430"/>
      <c r="P303" s="430"/>
    </row>
    <row r="304" spans="1:26" s="395" customFormat="1" ht="15" customHeight="1" x14ac:dyDescent="0.15">
      <c r="A304" s="441" t="s">
        <v>164</v>
      </c>
      <c r="B304" s="385" t="s">
        <v>165</v>
      </c>
      <c r="C304" s="380">
        <f t="shared" si="423"/>
        <v>0</v>
      </c>
      <c r="D304" s="381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W304" s="380">
        <f t="shared" si="424"/>
        <v>0</v>
      </c>
      <c r="X304" s="380">
        <f t="shared" si="425"/>
        <v>0</v>
      </c>
      <c r="Y304" s="380">
        <f t="shared" si="426"/>
        <v>0</v>
      </c>
      <c r="Z304" s="380">
        <f t="shared" si="427"/>
        <v>0</v>
      </c>
    </row>
    <row r="305" spans="1:26" s="395" customFormat="1" x14ac:dyDescent="0.15">
      <c r="A305" s="442"/>
      <c r="B305" s="386" t="s">
        <v>166</v>
      </c>
      <c r="C305" s="380">
        <f t="shared" si="423"/>
        <v>0</v>
      </c>
      <c r="D305" s="381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W305" s="380">
        <f t="shared" si="424"/>
        <v>0</v>
      </c>
      <c r="X305" s="380">
        <f t="shared" si="425"/>
        <v>0</v>
      </c>
      <c r="Y305" s="380">
        <f t="shared" si="426"/>
        <v>0</v>
      </c>
      <c r="Z305" s="380">
        <f t="shared" si="427"/>
        <v>0</v>
      </c>
    </row>
    <row r="306" spans="1:26" s="395" customFormat="1" x14ac:dyDescent="0.15">
      <c r="A306" s="443"/>
      <c r="B306" s="386" t="s">
        <v>167</v>
      </c>
      <c r="C306" s="380">
        <f t="shared" si="423"/>
        <v>0</v>
      </c>
      <c r="D306" s="381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W306" s="380">
        <f t="shared" si="424"/>
        <v>0</v>
      </c>
      <c r="X306" s="380">
        <f t="shared" si="425"/>
        <v>0</v>
      </c>
      <c r="Y306" s="380">
        <f t="shared" si="426"/>
        <v>0</v>
      </c>
      <c r="Z306" s="380">
        <f t="shared" si="427"/>
        <v>0</v>
      </c>
    </row>
    <row r="307" spans="1:26" s="395" customFormat="1" x14ac:dyDescent="0.15">
      <c r="A307" s="428"/>
      <c r="B307" s="429"/>
      <c r="C307" s="430"/>
      <c r="D307" s="430"/>
      <c r="E307" s="430"/>
      <c r="F307" s="430"/>
      <c r="G307" s="430"/>
      <c r="H307" s="430"/>
      <c r="I307" s="430"/>
      <c r="J307" s="430"/>
      <c r="K307" s="432"/>
      <c r="L307" s="430"/>
      <c r="M307" s="430"/>
      <c r="N307" s="430"/>
      <c r="O307" s="430"/>
      <c r="P307" s="430"/>
    </row>
    <row r="308" spans="1:26" s="395" customFormat="1" x14ac:dyDescent="0.15">
      <c r="A308" s="428"/>
      <c r="B308" s="429"/>
      <c r="C308" s="430"/>
      <c r="D308" s="430"/>
      <c r="E308" s="430"/>
      <c r="F308" s="430"/>
      <c r="G308" s="430"/>
      <c r="H308" s="430"/>
      <c r="I308" s="430"/>
      <c r="J308" s="430"/>
      <c r="K308" s="432"/>
      <c r="L308" s="430"/>
      <c r="M308" s="430"/>
      <c r="N308" s="430"/>
      <c r="O308" s="430"/>
      <c r="P308" s="430"/>
    </row>
    <row r="309" spans="1:26" s="395" customFormat="1" x14ac:dyDescent="0.15">
      <c r="A309" s="428"/>
      <c r="B309" s="429"/>
      <c r="C309" s="430"/>
      <c r="D309" s="430"/>
      <c r="E309" s="430"/>
      <c r="F309" s="430"/>
      <c r="G309" s="430"/>
      <c r="H309" s="430"/>
      <c r="I309" s="430"/>
      <c r="J309" s="430"/>
      <c r="K309" s="432"/>
      <c r="L309" s="430"/>
      <c r="M309" s="430"/>
      <c r="N309" s="430"/>
      <c r="O309" s="430"/>
      <c r="P309" s="430"/>
    </row>
    <row r="310" spans="1:26" s="395" customFormat="1" x14ac:dyDescent="0.15">
      <c r="A310" s="428"/>
      <c r="B310" s="429"/>
      <c r="C310" s="430"/>
      <c r="D310" s="430"/>
      <c r="E310" s="430"/>
      <c r="F310" s="430"/>
      <c r="G310" s="430"/>
      <c r="H310" s="430"/>
      <c r="I310" s="430"/>
      <c r="J310" s="430"/>
      <c r="K310" s="432"/>
      <c r="L310" s="430"/>
      <c r="M310" s="430"/>
      <c r="N310" s="430"/>
      <c r="O310" s="430"/>
      <c r="P310" s="430"/>
    </row>
    <row r="311" spans="1:26" s="395" customFormat="1" x14ac:dyDescent="0.15">
      <c r="A311" s="428"/>
      <c r="B311" s="429"/>
      <c r="C311" s="430"/>
      <c r="D311" s="430"/>
      <c r="E311" s="430"/>
      <c r="F311" s="430"/>
      <c r="G311" s="430"/>
      <c r="H311" s="430"/>
      <c r="I311" s="430"/>
      <c r="J311" s="430"/>
      <c r="K311" s="432"/>
      <c r="L311" s="430"/>
      <c r="M311" s="430"/>
      <c r="N311" s="430"/>
      <c r="O311" s="430"/>
      <c r="P311" s="430"/>
    </row>
    <row r="312" spans="1:26" s="395" customFormat="1" x14ac:dyDescent="0.15">
      <c r="A312" s="428"/>
      <c r="B312" s="429"/>
      <c r="C312" s="430"/>
      <c r="D312" s="430"/>
      <c r="E312" s="430"/>
      <c r="F312" s="430"/>
      <c r="G312" s="430"/>
      <c r="H312" s="430"/>
      <c r="I312" s="430"/>
      <c r="J312" s="430"/>
      <c r="K312" s="432"/>
      <c r="L312" s="430"/>
      <c r="M312" s="430"/>
      <c r="N312" s="430"/>
      <c r="O312" s="430"/>
      <c r="P312" s="430"/>
    </row>
    <row r="313" spans="1:26" s="395" customFormat="1" x14ac:dyDescent="0.15">
      <c r="A313" s="428"/>
      <c r="B313" s="429"/>
      <c r="C313" s="430"/>
      <c r="D313" s="430"/>
      <c r="E313" s="430"/>
      <c r="F313" s="430"/>
      <c r="G313" s="430"/>
      <c r="H313" s="430"/>
      <c r="I313" s="430"/>
      <c r="J313" s="430"/>
      <c r="K313" s="432"/>
      <c r="L313" s="430"/>
      <c r="M313" s="430"/>
      <c r="N313" s="430"/>
      <c r="O313" s="430"/>
      <c r="P313" s="430"/>
    </row>
    <row r="314" spans="1:26" s="395" customFormat="1" x14ac:dyDescent="0.15">
      <c r="A314" s="428"/>
      <c r="B314" s="429"/>
      <c r="C314" s="430"/>
      <c r="D314" s="430"/>
      <c r="E314" s="430"/>
      <c r="F314" s="430"/>
      <c r="G314" s="430"/>
      <c r="H314" s="430"/>
      <c r="I314" s="430"/>
      <c r="J314" s="430"/>
      <c r="K314" s="432"/>
      <c r="L314" s="430"/>
      <c r="M314" s="430"/>
      <c r="N314" s="430"/>
      <c r="O314" s="430"/>
      <c r="P314" s="430"/>
    </row>
    <row r="315" spans="1:26" s="395" customFormat="1" x14ac:dyDescent="0.15">
      <c r="A315" s="428"/>
      <c r="B315" s="429"/>
      <c r="C315" s="430"/>
      <c r="D315" s="430"/>
      <c r="E315" s="430"/>
      <c r="F315" s="430"/>
      <c r="G315" s="430"/>
      <c r="H315" s="430"/>
      <c r="I315" s="430"/>
      <c r="J315" s="430"/>
      <c r="K315" s="432"/>
      <c r="L315" s="430"/>
      <c r="M315" s="430"/>
      <c r="N315" s="430"/>
      <c r="O315" s="430"/>
      <c r="P315" s="430"/>
    </row>
    <row r="316" spans="1:26" s="395" customFormat="1" x14ac:dyDescent="0.15">
      <c r="A316" s="428"/>
      <c r="B316" s="429"/>
      <c r="C316" s="430"/>
      <c r="D316" s="430"/>
      <c r="E316" s="430"/>
      <c r="F316" s="430"/>
      <c r="G316" s="430"/>
      <c r="H316" s="430"/>
      <c r="I316" s="430"/>
      <c r="J316" s="430"/>
      <c r="K316" s="432"/>
      <c r="L316" s="430"/>
      <c r="M316" s="430"/>
      <c r="N316" s="430"/>
      <c r="O316" s="430"/>
      <c r="P316" s="430"/>
    </row>
    <row r="317" spans="1:26" s="395" customFormat="1" x14ac:dyDescent="0.15">
      <c r="A317" s="428"/>
      <c r="B317" s="429"/>
      <c r="C317" s="430"/>
      <c r="D317" s="430"/>
      <c r="E317" s="430"/>
      <c r="F317" s="430"/>
      <c r="G317" s="430"/>
      <c r="H317" s="430"/>
      <c r="I317" s="430"/>
      <c r="J317" s="430"/>
      <c r="K317" s="432"/>
      <c r="L317" s="430"/>
      <c r="M317" s="430"/>
      <c r="N317" s="430"/>
      <c r="O317" s="430"/>
      <c r="P317" s="430"/>
    </row>
    <row r="318" spans="1:26" s="395" customFormat="1" x14ac:dyDescent="0.15">
      <c r="A318" s="428"/>
      <c r="B318" s="429"/>
      <c r="C318" s="430"/>
      <c r="D318" s="430"/>
      <c r="E318" s="430"/>
      <c r="F318" s="430"/>
      <c r="G318" s="430"/>
      <c r="H318" s="430"/>
      <c r="I318" s="430"/>
      <c r="J318" s="430"/>
      <c r="K318" s="432"/>
      <c r="L318" s="430"/>
      <c r="M318" s="430"/>
      <c r="N318" s="430"/>
      <c r="O318" s="430"/>
      <c r="P318" s="430"/>
    </row>
    <row r="319" spans="1:26" s="395" customFormat="1" x14ac:dyDescent="0.15">
      <c r="A319" s="428"/>
      <c r="B319" s="429"/>
      <c r="C319" s="430"/>
      <c r="D319" s="430"/>
      <c r="E319" s="430"/>
      <c r="F319" s="430"/>
      <c r="G319" s="430"/>
      <c r="H319" s="430"/>
      <c r="I319" s="430"/>
      <c r="J319" s="430"/>
      <c r="K319" s="432"/>
      <c r="L319" s="430"/>
      <c r="M319" s="430"/>
      <c r="N319" s="430"/>
      <c r="O319" s="430"/>
      <c r="P319" s="430"/>
    </row>
    <row r="320" spans="1:26" s="304" customFormat="1" x14ac:dyDescent="0.25">
      <c r="C320" s="431"/>
      <c r="D320" s="431"/>
      <c r="E320" s="431"/>
      <c r="F320" s="431"/>
      <c r="G320" s="431"/>
      <c r="H320" s="431"/>
      <c r="I320" s="431"/>
      <c r="J320" s="431"/>
      <c r="K320" s="431"/>
      <c r="L320" s="431"/>
      <c r="M320" s="431"/>
      <c r="N320" s="431"/>
      <c r="O320" s="431"/>
      <c r="P320" s="431"/>
    </row>
    <row r="321" spans="1:33" s="304" customFormat="1" x14ac:dyDescent="0.25">
      <c r="C321" s="431"/>
      <c r="D321" s="431"/>
      <c r="E321" s="431"/>
      <c r="F321" s="431"/>
      <c r="G321" s="431"/>
      <c r="H321" s="431"/>
      <c r="I321" s="431"/>
      <c r="J321" s="431"/>
      <c r="K321" s="431"/>
      <c r="L321" s="431"/>
      <c r="M321" s="431"/>
      <c r="N321" s="431"/>
      <c r="O321" s="431"/>
      <c r="P321" s="431"/>
    </row>
    <row r="322" spans="1:33" s="304" customFormat="1" x14ac:dyDescent="0.25">
      <c r="C322" s="431"/>
      <c r="D322" s="431"/>
      <c r="E322" s="431"/>
      <c r="F322" s="431"/>
      <c r="G322" s="431"/>
      <c r="H322" s="431"/>
      <c r="I322" s="431"/>
      <c r="J322" s="431"/>
      <c r="K322" s="431"/>
      <c r="L322" s="431"/>
      <c r="M322" s="431"/>
      <c r="N322" s="431"/>
      <c r="O322" s="431"/>
      <c r="P322" s="431"/>
    </row>
    <row r="323" spans="1:33" s="304" customFormat="1" x14ac:dyDescent="0.25">
      <c r="C323" s="431"/>
      <c r="D323" s="431"/>
      <c r="E323" s="431"/>
      <c r="F323" s="431"/>
      <c r="G323" s="431"/>
      <c r="H323" s="431"/>
      <c r="I323" s="431"/>
      <c r="J323" s="431"/>
      <c r="K323" s="431"/>
      <c r="L323" s="431"/>
      <c r="M323" s="431"/>
      <c r="N323" s="431"/>
      <c r="O323" s="431"/>
      <c r="P323" s="431"/>
    </row>
    <row r="324" spans="1:33" s="304" customFormat="1" x14ac:dyDescent="0.25">
      <c r="C324" s="431"/>
      <c r="D324" s="431"/>
      <c r="E324" s="431"/>
      <c r="F324" s="431"/>
      <c r="G324" s="431"/>
      <c r="H324" s="431"/>
      <c r="I324" s="431"/>
      <c r="J324" s="431"/>
      <c r="K324" s="431"/>
      <c r="L324" s="431"/>
      <c r="M324" s="431"/>
      <c r="N324" s="431"/>
      <c r="O324" s="431"/>
      <c r="P324" s="431"/>
    </row>
    <row r="325" spans="1:33" s="304" customFormat="1" x14ac:dyDescent="0.25">
      <c r="A325" s="444" t="s">
        <v>168</v>
      </c>
      <c r="B325" s="387" t="s">
        <v>169</v>
      </c>
      <c r="C325" s="388">
        <f t="shared" ref="C325:C333" si="428">SUM(E325:P325)</f>
        <v>0</v>
      </c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89"/>
      <c r="O325" s="389"/>
      <c r="P325" s="389"/>
      <c r="W325" s="387">
        <f t="shared" ref="W325:W333" si="429">SUM(E325:G325)</f>
        <v>0</v>
      </c>
      <c r="X325" s="387">
        <f t="shared" ref="X325:X333" si="430">SUM(H325:J325)</f>
        <v>0</v>
      </c>
      <c r="Y325" s="387">
        <f t="shared" ref="Y325:Y333" si="431">SUM(K325:M325)</f>
        <v>0</v>
      </c>
      <c r="Z325" s="387">
        <f t="shared" ref="Z325:Z333" si="432">SUM(N325:P325)</f>
        <v>0</v>
      </c>
    </row>
    <row r="326" spans="1:33" s="304" customFormat="1" x14ac:dyDescent="0.25">
      <c r="A326" s="445"/>
      <c r="B326" s="387" t="s">
        <v>170</v>
      </c>
      <c r="C326" s="388">
        <f t="shared" si="428"/>
        <v>0</v>
      </c>
      <c r="D326" s="389"/>
      <c r="E326" s="389"/>
      <c r="F326" s="389"/>
      <c r="G326" s="389"/>
      <c r="H326" s="389"/>
      <c r="I326" s="389"/>
      <c r="J326" s="389"/>
      <c r="K326" s="389"/>
      <c r="L326" s="389"/>
      <c r="M326" s="389"/>
      <c r="N326" s="389"/>
      <c r="O326" s="389"/>
      <c r="P326" s="389"/>
      <c r="W326" s="387">
        <f t="shared" si="429"/>
        <v>0</v>
      </c>
      <c r="X326" s="387">
        <f t="shared" si="430"/>
        <v>0</v>
      </c>
      <c r="Y326" s="387">
        <f t="shared" si="431"/>
        <v>0</v>
      </c>
      <c r="Z326" s="387">
        <f t="shared" si="432"/>
        <v>0</v>
      </c>
    </row>
    <row r="327" spans="1:33" s="304" customFormat="1" x14ac:dyDescent="0.25">
      <c r="A327" s="445"/>
      <c r="B327" s="387" t="s">
        <v>171</v>
      </c>
      <c r="C327" s="388">
        <f t="shared" si="428"/>
        <v>0</v>
      </c>
      <c r="D327" s="389"/>
      <c r="E327" s="389"/>
      <c r="F327" s="389"/>
      <c r="G327" s="389"/>
      <c r="H327" s="389"/>
      <c r="I327" s="389"/>
      <c r="J327" s="389"/>
      <c r="K327" s="389"/>
      <c r="L327" s="389"/>
      <c r="M327" s="389"/>
      <c r="N327" s="389"/>
      <c r="O327" s="389"/>
      <c r="P327" s="389"/>
      <c r="W327" s="387">
        <f t="shared" si="429"/>
        <v>0</v>
      </c>
      <c r="X327" s="387">
        <f t="shared" si="430"/>
        <v>0</v>
      </c>
      <c r="Y327" s="387">
        <f t="shared" si="431"/>
        <v>0</v>
      </c>
      <c r="Z327" s="387">
        <f t="shared" si="432"/>
        <v>0</v>
      </c>
    </row>
    <row r="328" spans="1:33" s="304" customFormat="1" x14ac:dyDescent="0.25">
      <c r="A328" s="445"/>
      <c r="B328" s="387" t="s">
        <v>172</v>
      </c>
      <c r="C328" s="388">
        <f t="shared" si="428"/>
        <v>0</v>
      </c>
      <c r="D328" s="389"/>
      <c r="E328" s="389"/>
      <c r="F328" s="389"/>
      <c r="G328" s="389"/>
      <c r="H328" s="389"/>
      <c r="I328" s="389"/>
      <c r="J328" s="389"/>
      <c r="K328" s="389"/>
      <c r="L328" s="389"/>
      <c r="M328" s="389"/>
      <c r="N328" s="389"/>
      <c r="O328" s="389"/>
      <c r="P328" s="389"/>
      <c r="W328" s="387">
        <f t="shared" si="429"/>
        <v>0</v>
      </c>
      <c r="X328" s="387">
        <f t="shared" si="430"/>
        <v>0</v>
      </c>
      <c r="Y328" s="387">
        <f t="shared" si="431"/>
        <v>0</v>
      </c>
      <c r="Z328" s="387">
        <f t="shared" si="432"/>
        <v>0</v>
      </c>
    </row>
    <row r="329" spans="1:33" s="304" customFormat="1" x14ac:dyDescent="0.25">
      <c r="A329" s="445"/>
      <c r="B329" s="387" t="s">
        <v>173</v>
      </c>
      <c r="C329" s="388">
        <f t="shared" si="428"/>
        <v>0</v>
      </c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W329" s="388">
        <f t="shared" si="429"/>
        <v>0</v>
      </c>
      <c r="X329" s="388">
        <f t="shared" si="430"/>
        <v>0</v>
      </c>
      <c r="Y329" s="388">
        <f t="shared" si="431"/>
        <v>0</v>
      </c>
      <c r="Z329" s="388">
        <f t="shared" si="432"/>
        <v>0</v>
      </c>
      <c r="AB329" s="434"/>
      <c r="AC329" s="395"/>
      <c r="AD329" s="391"/>
      <c r="AE329" s="392"/>
      <c r="AF329" s="392"/>
      <c r="AG329" s="393"/>
    </row>
    <row r="330" spans="1:33" s="304" customFormat="1" x14ac:dyDescent="0.25">
      <c r="A330" s="445"/>
      <c r="B330" s="387" t="s">
        <v>174</v>
      </c>
      <c r="C330" s="388">
        <f t="shared" si="428"/>
        <v>0</v>
      </c>
      <c r="D330" s="389"/>
      <c r="E330" s="389"/>
      <c r="F330" s="389"/>
      <c r="G330" s="389"/>
      <c r="H330" s="389"/>
      <c r="I330" s="389"/>
      <c r="J330" s="389"/>
      <c r="K330" s="389"/>
      <c r="L330" s="389"/>
      <c r="M330" s="389"/>
      <c r="N330" s="389"/>
      <c r="O330" s="389"/>
      <c r="P330" s="389"/>
      <c r="W330" s="388">
        <f t="shared" si="429"/>
        <v>0</v>
      </c>
      <c r="X330" s="388">
        <f t="shared" si="430"/>
        <v>0</v>
      </c>
      <c r="Y330" s="388">
        <f t="shared" si="431"/>
        <v>0</v>
      </c>
      <c r="Z330" s="388">
        <f t="shared" si="432"/>
        <v>0</v>
      </c>
      <c r="AB330" s="434"/>
      <c r="AC330" s="395"/>
      <c r="AD330" s="391"/>
      <c r="AE330" s="392"/>
      <c r="AF330" s="392"/>
      <c r="AG330" s="393"/>
    </row>
    <row r="331" spans="1:33" s="304" customFormat="1" x14ac:dyDescent="0.25">
      <c r="A331" s="390"/>
      <c r="B331" s="387" t="s">
        <v>175</v>
      </c>
      <c r="C331" s="388">
        <f t="shared" si="428"/>
        <v>0</v>
      </c>
      <c r="D331" s="389"/>
      <c r="E331" s="389"/>
      <c r="F331" s="389"/>
      <c r="G331" s="389"/>
      <c r="H331" s="389"/>
      <c r="I331" s="389"/>
      <c r="J331" s="389"/>
      <c r="K331" s="389"/>
      <c r="L331" s="389"/>
      <c r="M331" s="389"/>
      <c r="N331" s="389"/>
      <c r="O331" s="389"/>
      <c r="P331" s="389"/>
      <c r="W331" s="388">
        <f t="shared" si="429"/>
        <v>0</v>
      </c>
      <c r="X331" s="388">
        <f t="shared" si="430"/>
        <v>0</v>
      </c>
      <c r="Y331" s="388">
        <f t="shared" si="431"/>
        <v>0</v>
      </c>
      <c r="Z331" s="388">
        <f t="shared" si="432"/>
        <v>0</v>
      </c>
      <c r="AB331" s="434"/>
      <c r="AC331" s="395"/>
      <c r="AD331" s="391"/>
      <c r="AE331" s="392"/>
      <c r="AF331" s="392"/>
      <c r="AG331" s="393"/>
    </row>
    <row r="332" spans="1:33" s="304" customFormat="1" x14ac:dyDescent="0.25">
      <c r="A332" s="390"/>
      <c r="B332" s="433" t="s">
        <v>176</v>
      </c>
      <c r="C332" s="388">
        <f t="shared" si="428"/>
        <v>0</v>
      </c>
      <c r="D332" s="389"/>
      <c r="E332" s="389"/>
      <c r="F332" s="389"/>
      <c r="G332" s="389"/>
      <c r="H332" s="389"/>
      <c r="I332" s="389"/>
      <c r="J332" s="389"/>
      <c r="K332" s="389"/>
      <c r="L332" s="389"/>
      <c r="M332" s="389"/>
      <c r="N332" s="389"/>
      <c r="O332" s="389"/>
      <c r="P332" s="389"/>
      <c r="W332" s="388">
        <f t="shared" si="429"/>
        <v>0</v>
      </c>
      <c r="X332" s="388">
        <f t="shared" si="430"/>
        <v>0</v>
      </c>
      <c r="Y332" s="388">
        <f t="shared" si="431"/>
        <v>0</v>
      </c>
      <c r="Z332" s="388">
        <f t="shared" si="432"/>
        <v>0</v>
      </c>
      <c r="AB332" s="434"/>
      <c r="AC332" s="395"/>
      <c r="AD332" s="391"/>
      <c r="AE332" s="392"/>
      <c r="AF332" s="392"/>
      <c r="AG332" s="393"/>
    </row>
    <row r="333" spans="1:33" s="304" customFormat="1" x14ac:dyDescent="0.25">
      <c r="A333" s="390"/>
      <c r="B333" s="387" t="s">
        <v>177</v>
      </c>
      <c r="C333" s="388">
        <f t="shared" si="428"/>
        <v>0</v>
      </c>
      <c r="D333" s="389"/>
      <c r="E333" s="389"/>
      <c r="F333" s="389"/>
      <c r="G333" s="389"/>
      <c r="H333" s="389"/>
      <c r="I333" s="389"/>
      <c r="J333" s="389"/>
      <c r="K333" s="389"/>
      <c r="L333" s="389"/>
      <c r="M333" s="389"/>
      <c r="N333" s="389"/>
      <c r="O333" s="389"/>
      <c r="P333" s="389"/>
      <c r="W333" s="388">
        <f t="shared" si="429"/>
        <v>0</v>
      </c>
      <c r="X333" s="388">
        <f t="shared" si="430"/>
        <v>0</v>
      </c>
      <c r="Y333" s="388">
        <f t="shared" si="431"/>
        <v>0</v>
      </c>
      <c r="Z333" s="388">
        <f t="shared" si="432"/>
        <v>0</v>
      </c>
      <c r="AB333" s="434"/>
      <c r="AC333" s="395"/>
      <c r="AD333" s="391"/>
      <c r="AE333" s="392"/>
      <c r="AF333" s="392"/>
      <c r="AG333" s="393"/>
    </row>
  </sheetData>
  <mergeCells count="59">
    <mergeCell ref="A1:B1"/>
    <mergeCell ref="A111:P111"/>
    <mergeCell ref="A267:P267"/>
    <mergeCell ref="A2:A11"/>
    <mergeCell ref="A12:A18"/>
    <mergeCell ref="A19:A24"/>
    <mergeCell ref="A25:A31"/>
    <mergeCell ref="A32:A37"/>
    <mergeCell ref="A38:A51"/>
    <mergeCell ref="A52:A58"/>
    <mergeCell ref="A59:A65"/>
    <mergeCell ref="A66:A72"/>
    <mergeCell ref="A73:A80"/>
    <mergeCell ref="A81:A84"/>
    <mergeCell ref="A85:A90"/>
    <mergeCell ref="A91:A96"/>
    <mergeCell ref="A97:A104"/>
    <mergeCell ref="A105:A107"/>
    <mergeCell ref="A108:A110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8:A272"/>
    <mergeCell ref="A298:A302"/>
    <mergeCell ref="A304:A306"/>
    <mergeCell ref="A325:A330"/>
    <mergeCell ref="A273:A277"/>
    <mergeCell ref="A278:A282"/>
    <mergeCell ref="A283:A287"/>
    <mergeCell ref="A288:A292"/>
    <mergeCell ref="A293:A297"/>
  </mergeCells>
  <phoneticPr fontId="37" type="noConversion"/>
  <pageMargins left="0.75" right="0.75" top="1" bottom="1" header="0.51180555555555596" footer="0.51180555555555596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AE463"/>
  <sheetViews>
    <sheetView zoomScale="110" zoomScaleNormal="110" workbookViewId="0">
      <pane xSplit="4" ySplit="1" topLeftCell="E2" activePane="bottomRight" state="frozen"/>
      <selection pane="topRight"/>
      <selection pane="bottomLeft"/>
      <selection pane="bottomRight" activeCell="B7" sqref="B7"/>
    </sheetView>
  </sheetViews>
  <sheetFormatPr defaultColWidth="9" defaultRowHeight="15" x14ac:dyDescent="0.15"/>
  <cols>
    <col min="1" max="1" width="10.875" style="300" customWidth="1"/>
    <col min="2" max="2" width="17.375" style="305" customWidth="1"/>
    <col min="3" max="3" width="13.375" style="306" customWidth="1"/>
    <col min="4" max="10" width="11.125" style="306" customWidth="1"/>
    <col min="11" max="11" width="11.125" style="307" customWidth="1"/>
    <col min="12" max="16" width="11.125" style="306" customWidth="1"/>
    <col min="17" max="17" width="21.375" style="195" customWidth="1"/>
    <col min="18" max="18" width="3.75" style="195" customWidth="1"/>
    <col min="19" max="19" width="8.25" style="195" customWidth="1"/>
    <col min="20" max="20" width="3.75" style="195" customWidth="1"/>
    <col min="21" max="21" width="8.25" style="195" customWidth="1"/>
    <col min="22" max="22" width="5.25" style="195" customWidth="1"/>
    <col min="23" max="26" width="8" style="306" hidden="1" customWidth="1"/>
    <col min="27" max="27" width="8.25" style="195" customWidth="1"/>
    <col min="28" max="16384" width="9" style="195"/>
  </cols>
  <sheetData>
    <row r="1" spans="1:27" s="300" customFormat="1" ht="13.5" customHeight="1" x14ac:dyDescent="0.15">
      <c r="A1" s="462" t="s">
        <v>0</v>
      </c>
      <c r="B1" s="462"/>
      <c r="C1" s="199" t="s">
        <v>1</v>
      </c>
      <c r="D1" s="199" t="s">
        <v>2</v>
      </c>
      <c r="E1" s="308" t="s">
        <v>3</v>
      </c>
      <c r="F1" s="308" t="s">
        <v>4</v>
      </c>
      <c r="G1" s="308" t="s">
        <v>5</v>
      </c>
      <c r="H1" s="308" t="s">
        <v>6</v>
      </c>
      <c r="I1" s="308" t="s">
        <v>7</v>
      </c>
      <c r="J1" s="308" t="s">
        <v>8</v>
      </c>
      <c r="K1" s="308" t="s">
        <v>9</v>
      </c>
      <c r="L1" s="308" t="s">
        <v>10</v>
      </c>
      <c r="M1" s="308" t="s">
        <v>11</v>
      </c>
      <c r="N1" s="308" t="s">
        <v>12</v>
      </c>
      <c r="O1" s="308" t="s">
        <v>13</v>
      </c>
      <c r="P1" s="308" t="s">
        <v>14</v>
      </c>
      <c r="Q1" s="255" t="s">
        <v>203</v>
      </c>
      <c r="R1" s="52"/>
      <c r="S1" s="52" t="s">
        <v>15</v>
      </c>
      <c r="T1" s="52"/>
      <c r="U1" s="352"/>
      <c r="V1" s="353"/>
      <c r="W1" s="198" t="s">
        <v>16</v>
      </c>
      <c r="X1" s="198" t="s">
        <v>17</v>
      </c>
      <c r="Y1" s="198" t="s">
        <v>18</v>
      </c>
      <c r="Z1" s="198" t="s">
        <v>19</v>
      </c>
      <c r="AA1" s="353"/>
    </row>
    <row r="2" spans="1:27" ht="13.5" customHeight="1" x14ac:dyDescent="0.15">
      <c r="A2" s="469" t="s">
        <v>20</v>
      </c>
      <c r="B2" s="200" t="s">
        <v>21</v>
      </c>
      <c r="C2" s="202">
        <f t="shared" ref="C2:C6" si="0">SUM(E2:P2)</f>
        <v>0</v>
      </c>
      <c r="D2" s="202"/>
      <c r="E2" s="280">
        <f>E63+E70+E77-E120+E123</f>
        <v>0</v>
      </c>
      <c r="F2" s="280">
        <f t="shared" ref="F2:P2" si="1">F63+F70+F77-F120+F123</f>
        <v>0</v>
      </c>
      <c r="G2" s="280">
        <f t="shared" si="1"/>
        <v>0</v>
      </c>
      <c r="H2" s="280">
        <f t="shared" si="1"/>
        <v>0</v>
      </c>
      <c r="I2" s="280">
        <f t="shared" si="1"/>
        <v>0</v>
      </c>
      <c r="J2" s="280">
        <f t="shared" si="1"/>
        <v>0</v>
      </c>
      <c r="K2" s="280">
        <f t="shared" si="1"/>
        <v>0</v>
      </c>
      <c r="L2" s="280">
        <f t="shared" si="1"/>
        <v>0</v>
      </c>
      <c r="M2" s="280">
        <f t="shared" si="1"/>
        <v>0</v>
      </c>
      <c r="N2" s="280">
        <f t="shared" si="1"/>
        <v>0</v>
      </c>
      <c r="O2" s="280">
        <f t="shared" si="1"/>
        <v>0</v>
      </c>
      <c r="P2" s="280">
        <f t="shared" si="1"/>
        <v>0</v>
      </c>
      <c r="W2" s="202">
        <f t="shared" ref="W2:W8" si="2">SUM(E2:G2)</f>
        <v>0</v>
      </c>
      <c r="X2" s="202">
        <f t="shared" ref="X2:X8" si="3">SUM(H2:J2)</f>
        <v>0</v>
      </c>
      <c r="Y2" s="202">
        <f t="shared" ref="Y2:Y8" si="4">SUM(K2:M2)</f>
        <v>0</v>
      </c>
      <c r="Z2" s="202">
        <f t="shared" ref="Z2:Z8" si="5">SUM(N2:P2)</f>
        <v>0</v>
      </c>
    </row>
    <row r="3" spans="1:27" ht="13.5" customHeight="1" x14ac:dyDescent="0.15">
      <c r="A3" s="470"/>
      <c r="B3" s="204" t="s">
        <v>22</v>
      </c>
      <c r="C3" s="202">
        <f t="shared" si="0"/>
        <v>0</v>
      </c>
      <c r="D3" s="20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W3" s="202">
        <f t="shared" si="2"/>
        <v>0</v>
      </c>
      <c r="X3" s="202">
        <f t="shared" si="3"/>
        <v>0</v>
      </c>
      <c r="Y3" s="202">
        <f t="shared" si="4"/>
        <v>0</v>
      </c>
      <c r="Z3" s="202">
        <f t="shared" si="5"/>
        <v>0</v>
      </c>
    </row>
    <row r="4" spans="1:27" ht="13.5" customHeight="1" x14ac:dyDescent="0.15">
      <c r="A4" s="470"/>
      <c r="B4" s="200" t="s">
        <v>23</v>
      </c>
      <c r="C4" s="202">
        <f t="shared" si="0"/>
        <v>0</v>
      </c>
      <c r="D4" s="202"/>
      <c r="E4" s="280">
        <f t="shared" ref="E4:P4" si="6">E64+E71+E78+E94-E103+E109-E121+E124-E118</f>
        <v>0</v>
      </c>
      <c r="F4" s="280">
        <f t="shared" si="6"/>
        <v>0</v>
      </c>
      <c r="G4" s="280">
        <f t="shared" si="6"/>
        <v>0</v>
      </c>
      <c r="H4" s="280">
        <f t="shared" si="6"/>
        <v>0</v>
      </c>
      <c r="I4" s="280">
        <f t="shared" si="6"/>
        <v>0</v>
      </c>
      <c r="J4" s="280">
        <f t="shared" si="6"/>
        <v>0</v>
      </c>
      <c r="K4" s="280">
        <f t="shared" si="6"/>
        <v>0</v>
      </c>
      <c r="L4" s="280">
        <f t="shared" si="6"/>
        <v>0</v>
      </c>
      <c r="M4" s="280">
        <f t="shared" si="6"/>
        <v>0</v>
      </c>
      <c r="N4" s="280">
        <f t="shared" si="6"/>
        <v>0</v>
      </c>
      <c r="O4" s="280">
        <f t="shared" si="6"/>
        <v>0</v>
      </c>
      <c r="P4" s="280">
        <f t="shared" si="6"/>
        <v>0</v>
      </c>
      <c r="W4" s="202">
        <f t="shared" si="2"/>
        <v>0</v>
      </c>
      <c r="X4" s="202">
        <f t="shared" si="3"/>
        <v>0</v>
      </c>
      <c r="Y4" s="202">
        <f t="shared" si="4"/>
        <v>0</v>
      </c>
      <c r="Z4" s="202">
        <f t="shared" si="5"/>
        <v>0</v>
      </c>
    </row>
    <row r="5" spans="1:27" ht="13.5" customHeight="1" x14ac:dyDescent="0.15">
      <c r="A5" s="470"/>
      <c r="B5" s="204" t="s">
        <v>24</v>
      </c>
      <c r="C5" s="202">
        <f t="shared" si="0"/>
        <v>0</v>
      </c>
      <c r="D5" s="20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W5" s="202">
        <f t="shared" si="2"/>
        <v>0</v>
      </c>
      <c r="X5" s="202">
        <f t="shared" si="3"/>
        <v>0</v>
      </c>
      <c r="Y5" s="202">
        <f t="shared" si="4"/>
        <v>0</v>
      </c>
      <c r="Z5" s="202">
        <f t="shared" si="5"/>
        <v>0</v>
      </c>
    </row>
    <row r="6" spans="1:27" ht="13.5" customHeight="1" x14ac:dyDescent="0.15">
      <c r="A6" s="470"/>
      <c r="B6" s="200" t="s">
        <v>25</v>
      </c>
      <c r="C6" s="202">
        <f t="shared" si="0"/>
        <v>0</v>
      </c>
      <c r="D6" s="202"/>
      <c r="E6" s="280">
        <f t="shared" ref="E6:P6" si="7">E67+E74+E81</f>
        <v>0</v>
      </c>
      <c r="F6" s="280">
        <f t="shared" si="7"/>
        <v>0</v>
      </c>
      <c r="G6" s="280">
        <f t="shared" si="7"/>
        <v>0</v>
      </c>
      <c r="H6" s="280">
        <f t="shared" si="7"/>
        <v>0</v>
      </c>
      <c r="I6" s="280">
        <f t="shared" si="7"/>
        <v>0</v>
      </c>
      <c r="J6" s="280">
        <f t="shared" si="7"/>
        <v>0</v>
      </c>
      <c r="K6" s="280">
        <f t="shared" si="7"/>
        <v>0</v>
      </c>
      <c r="L6" s="280">
        <f t="shared" si="7"/>
        <v>0</v>
      </c>
      <c r="M6" s="280">
        <f t="shared" si="7"/>
        <v>0</v>
      </c>
      <c r="N6" s="280">
        <f t="shared" si="7"/>
        <v>0</v>
      </c>
      <c r="O6" s="280">
        <f t="shared" si="7"/>
        <v>0</v>
      </c>
      <c r="P6" s="280">
        <f t="shared" si="7"/>
        <v>0</v>
      </c>
      <c r="W6" s="202">
        <f t="shared" si="2"/>
        <v>0</v>
      </c>
      <c r="X6" s="202">
        <f t="shared" si="3"/>
        <v>0</v>
      </c>
      <c r="Y6" s="202">
        <f t="shared" si="4"/>
        <v>0</v>
      </c>
      <c r="Z6" s="202">
        <f t="shared" si="5"/>
        <v>0</v>
      </c>
    </row>
    <row r="7" spans="1:27" ht="13.5" customHeight="1" x14ac:dyDescent="0.15">
      <c r="A7" s="470"/>
      <c r="B7" s="204" t="s">
        <v>26</v>
      </c>
      <c r="C7" s="202">
        <f ca="1">INDIRECT(ADDRESS(ROW(),$T$1+4))</f>
        <v>0</v>
      </c>
      <c r="D7" s="20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W7" s="202">
        <f t="shared" si="2"/>
        <v>0</v>
      </c>
      <c r="X7" s="202">
        <f t="shared" si="3"/>
        <v>0</v>
      </c>
      <c r="Y7" s="202">
        <f t="shared" si="4"/>
        <v>0</v>
      </c>
      <c r="Z7" s="202">
        <f t="shared" si="5"/>
        <v>0</v>
      </c>
    </row>
    <row r="8" spans="1:27" ht="13.5" customHeight="1" x14ac:dyDescent="0.15">
      <c r="A8" s="470"/>
      <c r="B8" s="200" t="s">
        <v>27</v>
      </c>
      <c r="C8" s="202">
        <f t="shared" ref="C8:C13" si="8">SUM(E8:P8)</f>
        <v>0</v>
      </c>
      <c r="D8" s="202"/>
      <c r="E8" s="280">
        <f t="shared" ref="E8:F8" si="9">IF($U$1="【渠】AI实验室",E25-E105+E111-E122+E125+E446+E447,E25-E105+E111-E122+E125+E93+E446+E447)</f>
        <v>0</v>
      </c>
      <c r="F8" s="280">
        <f t="shared" si="9"/>
        <v>0</v>
      </c>
      <c r="G8" s="280">
        <f>IF($U$1="【渠】AI实验室",G25-G105+G111-G122+G125,G25-G105+G111-G122+G125+G93)</f>
        <v>0</v>
      </c>
      <c r="H8" s="280">
        <f t="shared" ref="H8:P8" si="10">IF($U$1="【渠】AI实验室",H25-H105+H111-H122+H125,H25-H105+H111-H122+H125+H93)</f>
        <v>0</v>
      </c>
      <c r="I8" s="280">
        <f t="shared" si="10"/>
        <v>0</v>
      </c>
      <c r="J8" s="280">
        <f t="shared" si="10"/>
        <v>0</v>
      </c>
      <c r="K8" s="280">
        <f t="shared" si="10"/>
        <v>0</v>
      </c>
      <c r="L8" s="280">
        <f t="shared" si="10"/>
        <v>0</v>
      </c>
      <c r="M8" s="280">
        <f t="shared" si="10"/>
        <v>0</v>
      </c>
      <c r="N8" s="280">
        <f t="shared" si="10"/>
        <v>0</v>
      </c>
      <c r="O8" s="280">
        <f t="shared" si="10"/>
        <v>0</v>
      </c>
      <c r="P8" s="280">
        <f t="shared" si="10"/>
        <v>0</v>
      </c>
      <c r="W8" s="202">
        <f t="shared" si="2"/>
        <v>0</v>
      </c>
      <c r="X8" s="202">
        <f t="shared" si="3"/>
        <v>0</v>
      </c>
      <c r="Y8" s="202">
        <f t="shared" si="4"/>
        <v>0</v>
      </c>
      <c r="Z8" s="202">
        <f t="shared" si="5"/>
        <v>0</v>
      </c>
    </row>
    <row r="9" spans="1:27" ht="13.5" customHeight="1" x14ac:dyDescent="0.15">
      <c r="A9" s="470"/>
      <c r="B9" s="204" t="s">
        <v>28</v>
      </c>
      <c r="C9" s="201">
        <f t="shared" ref="C9:P9" si="11">IF(C2=0,,C4/C2)</f>
        <v>0</v>
      </c>
      <c r="D9" s="209"/>
      <c r="E9" s="309">
        <f t="shared" si="11"/>
        <v>0</v>
      </c>
      <c r="F9" s="309">
        <f t="shared" si="11"/>
        <v>0</v>
      </c>
      <c r="G9" s="309">
        <f t="shared" si="11"/>
        <v>0</v>
      </c>
      <c r="H9" s="309">
        <f t="shared" si="11"/>
        <v>0</v>
      </c>
      <c r="I9" s="309">
        <f t="shared" si="11"/>
        <v>0</v>
      </c>
      <c r="J9" s="309">
        <f t="shared" si="11"/>
        <v>0</v>
      </c>
      <c r="K9" s="309">
        <f t="shared" si="11"/>
        <v>0</v>
      </c>
      <c r="L9" s="309">
        <f t="shared" si="11"/>
        <v>0</v>
      </c>
      <c r="M9" s="309">
        <f t="shared" si="11"/>
        <v>0</v>
      </c>
      <c r="N9" s="309">
        <f t="shared" si="11"/>
        <v>0</v>
      </c>
      <c r="O9" s="309">
        <f t="shared" si="11"/>
        <v>0</v>
      </c>
      <c r="P9" s="309">
        <f t="shared" si="11"/>
        <v>0</v>
      </c>
      <c r="W9" s="201">
        <f t="shared" ref="W9:Z9" si="12">IF(W2=0,,W4/W2)</f>
        <v>0</v>
      </c>
      <c r="X9" s="201">
        <f t="shared" si="12"/>
        <v>0</v>
      </c>
      <c r="Y9" s="201">
        <f t="shared" si="12"/>
        <v>0</v>
      </c>
      <c r="Z9" s="201">
        <f t="shared" si="12"/>
        <v>0</v>
      </c>
    </row>
    <row r="10" spans="1:27" ht="13.5" customHeight="1" x14ac:dyDescent="0.15">
      <c r="A10" s="470"/>
      <c r="B10" s="204" t="s">
        <v>29</v>
      </c>
      <c r="C10" s="201">
        <f t="shared" ref="C10:P10" si="13">IF(C2=0,,C8/C2)</f>
        <v>0</v>
      </c>
      <c r="D10" s="209"/>
      <c r="E10" s="309">
        <f t="shared" si="13"/>
        <v>0</v>
      </c>
      <c r="F10" s="309">
        <f t="shared" si="13"/>
        <v>0</v>
      </c>
      <c r="G10" s="309">
        <f t="shared" si="13"/>
        <v>0</v>
      </c>
      <c r="H10" s="309">
        <f t="shared" si="13"/>
        <v>0</v>
      </c>
      <c r="I10" s="309">
        <f t="shared" si="13"/>
        <v>0</v>
      </c>
      <c r="J10" s="309">
        <f t="shared" si="13"/>
        <v>0</v>
      </c>
      <c r="K10" s="309">
        <f t="shared" si="13"/>
        <v>0</v>
      </c>
      <c r="L10" s="309">
        <f t="shared" si="13"/>
        <v>0</v>
      </c>
      <c r="M10" s="309">
        <f t="shared" si="13"/>
        <v>0</v>
      </c>
      <c r="N10" s="309">
        <f t="shared" si="13"/>
        <v>0</v>
      </c>
      <c r="O10" s="309">
        <f t="shared" si="13"/>
        <v>0</v>
      </c>
      <c r="P10" s="309">
        <f t="shared" si="13"/>
        <v>0</v>
      </c>
      <c r="W10" s="201">
        <f t="shared" ref="W10:Z10" si="14">IF(W2=0,,W8/W2)</f>
        <v>0</v>
      </c>
      <c r="X10" s="201">
        <f t="shared" si="14"/>
        <v>0</v>
      </c>
      <c r="Y10" s="201">
        <f t="shared" si="14"/>
        <v>0</v>
      </c>
      <c r="Z10" s="201">
        <f t="shared" si="14"/>
        <v>0</v>
      </c>
    </row>
    <row r="11" spans="1:27" ht="13.5" customHeight="1" x14ac:dyDescent="0.15">
      <c r="A11" s="471"/>
      <c r="B11" s="204" t="s">
        <v>30</v>
      </c>
      <c r="C11" s="210">
        <f t="shared" ref="C11:P11" si="15">IF(C4=0,,C8/C4)</f>
        <v>0</v>
      </c>
      <c r="D11" s="211"/>
      <c r="E11" s="310">
        <f t="shared" si="15"/>
        <v>0</v>
      </c>
      <c r="F11" s="310">
        <f t="shared" si="15"/>
        <v>0</v>
      </c>
      <c r="G11" s="310">
        <f t="shared" si="15"/>
        <v>0</v>
      </c>
      <c r="H11" s="310">
        <f t="shared" si="15"/>
        <v>0</v>
      </c>
      <c r="I11" s="310">
        <f t="shared" si="15"/>
        <v>0</v>
      </c>
      <c r="J11" s="310">
        <f t="shared" si="15"/>
        <v>0</v>
      </c>
      <c r="K11" s="310">
        <f t="shared" si="15"/>
        <v>0</v>
      </c>
      <c r="L11" s="310">
        <f t="shared" si="15"/>
        <v>0</v>
      </c>
      <c r="M11" s="310">
        <f t="shared" si="15"/>
        <v>0</v>
      </c>
      <c r="N11" s="310">
        <f t="shared" si="15"/>
        <v>0</v>
      </c>
      <c r="O11" s="310">
        <f t="shared" si="15"/>
        <v>0</v>
      </c>
      <c r="P11" s="310">
        <f t="shared" si="15"/>
        <v>0</v>
      </c>
      <c r="W11" s="210">
        <f t="shared" ref="W11:Z11" si="16">IF(W4=0,,W8/W4)</f>
        <v>0</v>
      </c>
      <c r="X11" s="210">
        <f t="shared" si="16"/>
        <v>0</v>
      </c>
      <c r="Y11" s="210">
        <f t="shared" si="16"/>
        <v>0</v>
      </c>
      <c r="Z11" s="210">
        <f t="shared" si="16"/>
        <v>0</v>
      </c>
    </row>
    <row r="12" spans="1:27" ht="13.5" customHeight="1" x14ac:dyDescent="0.15">
      <c r="A12" s="509" t="s">
        <v>31</v>
      </c>
      <c r="B12" s="311" t="s">
        <v>32</v>
      </c>
      <c r="C12" s="239">
        <f t="shared" si="8"/>
        <v>0</v>
      </c>
      <c r="D12" s="31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W12" s="239">
        <f>SUM(E12:G12)</f>
        <v>0</v>
      </c>
      <c r="X12" s="239">
        <f>SUM(H12:J12)</f>
        <v>0</v>
      </c>
      <c r="Y12" s="239">
        <f>SUM(K12:M12)</f>
        <v>0</v>
      </c>
      <c r="Z12" s="239">
        <f>SUM(N12:P12)</f>
        <v>0</v>
      </c>
    </row>
    <row r="13" spans="1:27" s="301" customFormat="1" x14ac:dyDescent="0.25">
      <c r="A13" s="510"/>
      <c r="B13" s="311" t="s">
        <v>33</v>
      </c>
      <c r="C13" s="239">
        <f t="shared" si="8"/>
        <v>0</v>
      </c>
      <c r="D13" s="313"/>
      <c r="E13" s="309">
        <f t="shared" ref="E13:P13" si="17">E12</f>
        <v>0</v>
      </c>
      <c r="F13" s="309">
        <f t="shared" si="17"/>
        <v>0</v>
      </c>
      <c r="G13" s="309">
        <f t="shared" si="17"/>
        <v>0</v>
      </c>
      <c r="H13" s="309">
        <f t="shared" si="17"/>
        <v>0</v>
      </c>
      <c r="I13" s="309">
        <f t="shared" si="17"/>
        <v>0</v>
      </c>
      <c r="J13" s="309">
        <f t="shared" si="17"/>
        <v>0</v>
      </c>
      <c r="K13" s="309">
        <f t="shared" si="17"/>
        <v>0</v>
      </c>
      <c r="L13" s="309">
        <f t="shared" si="17"/>
        <v>0</v>
      </c>
      <c r="M13" s="309">
        <f t="shared" si="17"/>
        <v>0</v>
      </c>
      <c r="N13" s="309">
        <f t="shared" si="17"/>
        <v>0</v>
      </c>
      <c r="O13" s="309">
        <f t="shared" si="17"/>
        <v>0</v>
      </c>
      <c r="P13" s="309">
        <f t="shared" si="17"/>
        <v>0</v>
      </c>
      <c r="Q13" s="195"/>
      <c r="R13" s="195"/>
      <c r="S13" s="195"/>
      <c r="T13" s="195"/>
      <c r="U13" s="195"/>
      <c r="V13" s="195"/>
      <c r="W13" s="239">
        <f>SUM(E13:G13)</f>
        <v>0</v>
      </c>
      <c r="X13" s="239">
        <f>SUM(H13:J13)</f>
        <v>0</v>
      </c>
      <c r="Y13" s="239">
        <f>SUM(K13:M13)</f>
        <v>0</v>
      </c>
      <c r="Z13" s="239">
        <f>SUM(N13:P13)</f>
        <v>0</v>
      </c>
      <c r="AA13" s="195"/>
    </row>
    <row r="14" spans="1:27" ht="13.5" customHeight="1" x14ac:dyDescent="0.15">
      <c r="A14" s="510"/>
      <c r="B14" s="311" t="s">
        <v>34</v>
      </c>
      <c r="C14" s="214">
        <f t="shared" ref="C14:P14" si="18">IF(C2=0,,C12/C2)</f>
        <v>0</v>
      </c>
      <c r="D14" s="214"/>
      <c r="E14" s="309">
        <f t="shared" si="18"/>
        <v>0</v>
      </c>
      <c r="F14" s="309">
        <f t="shared" si="18"/>
        <v>0</v>
      </c>
      <c r="G14" s="309">
        <f t="shared" si="18"/>
        <v>0</v>
      </c>
      <c r="H14" s="309">
        <f t="shared" si="18"/>
        <v>0</v>
      </c>
      <c r="I14" s="309">
        <f t="shared" si="18"/>
        <v>0</v>
      </c>
      <c r="J14" s="309">
        <f t="shared" si="18"/>
        <v>0</v>
      </c>
      <c r="K14" s="309">
        <f t="shared" si="18"/>
        <v>0</v>
      </c>
      <c r="L14" s="309">
        <f t="shared" si="18"/>
        <v>0</v>
      </c>
      <c r="M14" s="309">
        <f t="shared" si="18"/>
        <v>0</v>
      </c>
      <c r="N14" s="309">
        <f t="shared" si="18"/>
        <v>0</v>
      </c>
      <c r="O14" s="309">
        <f t="shared" si="18"/>
        <v>0</v>
      </c>
      <c r="P14" s="309">
        <f t="shared" si="18"/>
        <v>0</v>
      </c>
      <c r="W14" s="214">
        <f t="shared" ref="W14:Z14" si="19">IF(W2=0,,W12/W2)</f>
        <v>0</v>
      </c>
      <c r="X14" s="214">
        <f t="shared" si="19"/>
        <v>0</v>
      </c>
      <c r="Y14" s="214">
        <f t="shared" si="19"/>
        <v>0</v>
      </c>
      <c r="Z14" s="214">
        <f t="shared" si="19"/>
        <v>0</v>
      </c>
    </row>
    <row r="15" spans="1:27" ht="13.5" customHeight="1" x14ac:dyDescent="0.15">
      <c r="A15" s="510"/>
      <c r="B15" s="314" t="s">
        <v>35</v>
      </c>
      <c r="C15" s="214">
        <f t="shared" ref="C15:P15" si="20">IF(C2=0,,C455/C2)</f>
        <v>0</v>
      </c>
      <c r="D15" s="214"/>
      <c r="E15" s="309">
        <f t="shared" si="20"/>
        <v>0</v>
      </c>
      <c r="F15" s="309">
        <f t="shared" si="20"/>
        <v>0</v>
      </c>
      <c r="G15" s="309">
        <f t="shared" si="20"/>
        <v>0</v>
      </c>
      <c r="H15" s="309">
        <f t="shared" si="20"/>
        <v>0</v>
      </c>
      <c r="I15" s="309">
        <f t="shared" si="20"/>
        <v>0</v>
      </c>
      <c r="J15" s="309">
        <f t="shared" si="20"/>
        <v>0</v>
      </c>
      <c r="K15" s="309">
        <f t="shared" si="20"/>
        <v>0</v>
      </c>
      <c r="L15" s="309">
        <f t="shared" si="20"/>
        <v>0</v>
      </c>
      <c r="M15" s="309">
        <f t="shared" si="20"/>
        <v>0</v>
      </c>
      <c r="N15" s="309">
        <f t="shared" si="20"/>
        <v>0</v>
      </c>
      <c r="O15" s="309">
        <f t="shared" si="20"/>
        <v>0</v>
      </c>
      <c r="P15" s="309">
        <f t="shared" si="20"/>
        <v>0</v>
      </c>
      <c r="W15" s="214">
        <f t="shared" ref="W15:Z15" si="21">IF(W2=0,,W455/W2)</f>
        <v>0</v>
      </c>
      <c r="X15" s="214">
        <f t="shared" si="21"/>
        <v>0</v>
      </c>
      <c r="Y15" s="214">
        <f t="shared" si="21"/>
        <v>0</v>
      </c>
      <c r="Z15" s="214">
        <f t="shared" si="21"/>
        <v>0</v>
      </c>
    </row>
    <row r="16" spans="1:27" x14ac:dyDescent="0.15">
      <c r="A16" s="510"/>
      <c r="B16" s="315" t="s">
        <v>36</v>
      </c>
      <c r="C16" s="214">
        <f t="shared" ref="C16:P16" si="22">IF(C2=0,,C456/C2)</f>
        <v>0</v>
      </c>
      <c r="D16" s="214"/>
      <c r="E16" s="309">
        <f t="shared" si="22"/>
        <v>0</v>
      </c>
      <c r="F16" s="309">
        <f t="shared" si="22"/>
        <v>0</v>
      </c>
      <c r="G16" s="309">
        <f t="shared" si="22"/>
        <v>0</v>
      </c>
      <c r="H16" s="309">
        <f t="shared" si="22"/>
        <v>0</v>
      </c>
      <c r="I16" s="309">
        <f t="shared" si="22"/>
        <v>0</v>
      </c>
      <c r="J16" s="309">
        <f t="shared" si="22"/>
        <v>0</v>
      </c>
      <c r="K16" s="309">
        <f t="shared" si="22"/>
        <v>0</v>
      </c>
      <c r="L16" s="309">
        <f t="shared" si="22"/>
        <v>0</v>
      </c>
      <c r="M16" s="309">
        <f t="shared" si="22"/>
        <v>0</v>
      </c>
      <c r="N16" s="309">
        <f t="shared" si="22"/>
        <v>0</v>
      </c>
      <c r="O16" s="309">
        <f t="shared" si="22"/>
        <v>0</v>
      </c>
      <c r="P16" s="309">
        <f t="shared" si="22"/>
        <v>0</v>
      </c>
      <c r="W16" s="214">
        <f t="shared" ref="W16:Z16" si="23">IF(W2=0,,W456/W2)</f>
        <v>0</v>
      </c>
      <c r="X16" s="214">
        <f t="shared" si="23"/>
        <v>0</v>
      </c>
      <c r="Y16" s="214">
        <f t="shared" si="23"/>
        <v>0</v>
      </c>
      <c r="Z16" s="214">
        <f t="shared" si="23"/>
        <v>0</v>
      </c>
    </row>
    <row r="17" spans="1:27" x14ac:dyDescent="0.15">
      <c r="A17" s="510"/>
      <c r="B17" s="314" t="s">
        <v>37</v>
      </c>
      <c r="C17" s="214">
        <f t="shared" ref="C17:P17" si="24">IF(C2=0,,C457/C2)</f>
        <v>0</v>
      </c>
      <c r="D17" s="214"/>
      <c r="E17" s="309">
        <f t="shared" si="24"/>
        <v>0</v>
      </c>
      <c r="F17" s="309">
        <f t="shared" si="24"/>
        <v>0</v>
      </c>
      <c r="G17" s="309">
        <f t="shared" si="24"/>
        <v>0</v>
      </c>
      <c r="H17" s="309">
        <f t="shared" si="24"/>
        <v>0</v>
      </c>
      <c r="I17" s="309">
        <f t="shared" si="24"/>
        <v>0</v>
      </c>
      <c r="J17" s="309">
        <f t="shared" si="24"/>
        <v>0</v>
      </c>
      <c r="K17" s="309">
        <f t="shared" si="24"/>
        <v>0</v>
      </c>
      <c r="L17" s="309">
        <f t="shared" si="24"/>
        <v>0</v>
      </c>
      <c r="M17" s="309">
        <f t="shared" si="24"/>
        <v>0</v>
      </c>
      <c r="N17" s="309">
        <f t="shared" si="24"/>
        <v>0</v>
      </c>
      <c r="O17" s="309">
        <f t="shared" si="24"/>
        <v>0</v>
      </c>
      <c r="P17" s="309">
        <f t="shared" si="24"/>
        <v>0</v>
      </c>
      <c r="W17" s="214">
        <f t="shared" ref="W17:Z17" si="25">IF(W2=0,,W457/W2)</f>
        <v>0</v>
      </c>
      <c r="X17" s="214">
        <f t="shared" si="25"/>
        <v>0</v>
      </c>
      <c r="Y17" s="214">
        <f t="shared" si="25"/>
        <v>0</v>
      </c>
      <c r="Z17" s="214">
        <f t="shared" si="25"/>
        <v>0</v>
      </c>
    </row>
    <row r="18" spans="1:27" ht="13.5" customHeight="1" x14ac:dyDescent="0.15">
      <c r="A18" s="510"/>
      <c r="B18" s="314" t="s">
        <v>38</v>
      </c>
      <c r="C18" s="214">
        <f t="shared" ref="C18:P18" si="26">IF(C2=0,,C458/C2)</f>
        <v>0</v>
      </c>
      <c r="D18" s="214"/>
      <c r="E18" s="309">
        <f t="shared" si="26"/>
        <v>0</v>
      </c>
      <c r="F18" s="309">
        <f t="shared" si="26"/>
        <v>0</v>
      </c>
      <c r="G18" s="309">
        <f t="shared" si="26"/>
        <v>0</v>
      </c>
      <c r="H18" s="309">
        <f t="shared" si="26"/>
        <v>0</v>
      </c>
      <c r="I18" s="309">
        <f t="shared" si="26"/>
        <v>0</v>
      </c>
      <c r="J18" s="309">
        <f t="shared" si="26"/>
        <v>0</v>
      </c>
      <c r="K18" s="309">
        <f t="shared" si="26"/>
        <v>0</v>
      </c>
      <c r="L18" s="309">
        <f t="shared" si="26"/>
        <v>0</v>
      </c>
      <c r="M18" s="309">
        <f t="shared" si="26"/>
        <v>0</v>
      </c>
      <c r="N18" s="309">
        <f t="shared" si="26"/>
        <v>0</v>
      </c>
      <c r="O18" s="309">
        <f t="shared" si="26"/>
        <v>0</v>
      </c>
      <c r="P18" s="309">
        <f t="shared" si="26"/>
        <v>0</v>
      </c>
      <c r="W18" s="214">
        <f t="shared" ref="W18:Z18" si="27">IF(W2=0,,W458/W2)</f>
        <v>0</v>
      </c>
      <c r="X18" s="214">
        <f t="shared" si="27"/>
        <v>0</v>
      </c>
      <c r="Y18" s="214">
        <f t="shared" si="27"/>
        <v>0</v>
      </c>
      <c r="Z18" s="214">
        <f t="shared" si="27"/>
        <v>0</v>
      </c>
    </row>
    <row r="19" spans="1:27" ht="13.5" customHeight="1" x14ac:dyDescent="0.15">
      <c r="A19" s="474" t="s">
        <v>39</v>
      </c>
      <c r="B19" s="316" t="s">
        <v>40</v>
      </c>
      <c r="C19" s="202">
        <f t="shared" ref="C19:C22" si="28">SUM(E19:P19)</f>
        <v>0</v>
      </c>
      <c r="D19" s="317"/>
      <c r="E19" s="309">
        <f t="shared" ref="E19:P19" si="29">(E8*96%*92.5%*90%-E12)*85%</f>
        <v>0</v>
      </c>
      <c r="F19" s="309">
        <f t="shared" si="29"/>
        <v>0</v>
      </c>
      <c r="G19" s="309">
        <f t="shared" si="29"/>
        <v>0</v>
      </c>
      <c r="H19" s="309">
        <f t="shared" si="29"/>
        <v>0</v>
      </c>
      <c r="I19" s="309">
        <f t="shared" si="29"/>
        <v>0</v>
      </c>
      <c r="J19" s="309">
        <f t="shared" si="29"/>
        <v>0</v>
      </c>
      <c r="K19" s="309">
        <f t="shared" si="29"/>
        <v>0</v>
      </c>
      <c r="L19" s="309">
        <f t="shared" si="29"/>
        <v>0</v>
      </c>
      <c r="M19" s="309">
        <f t="shared" si="29"/>
        <v>0</v>
      </c>
      <c r="N19" s="309">
        <f t="shared" si="29"/>
        <v>0</v>
      </c>
      <c r="O19" s="309">
        <f t="shared" si="29"/>
        <v>0</v>
      </c>
      <c r="P19" s="309">
        <f t="shared" si="29"/>
        <v>0</v>
      </c>
      <c r="W19" s="202">
        <f t="shared" ref="W19:W22" si="30">SUM(E19:G19)</f>
        <v>0</v>
      </c>
      <c r="X19" s="202">
        <f t="shared" ref="X19:X22" si="31">SUM(H19:J19)</f>
        <v>0</v>
      </c>
      <c r="Y19" s="202">
        <f t="shared" ref="Y19:Y22" si="32">SUM(K19:M19)</f>
        <v>0</v>
      </c>
      <c r="Z19" s="202">
        <f t="shared" ref="Z19:Z22" si="33">SUM(N19:P19)</f>
        <v>0</v>
      </c>
    </row>
    <row r="20" spans="1:27" ht="13.5" customHeight="1" x14ac:dyDescent="0.15">
      <c r="A20" s="474"/>
      <c r="B20" s="316" t="s">
        <v>41</v>
      </c>
      <c r="C20" s="202">
        <f t="shared" si="28"/>
        <v>0</v>
      </c>
      <c r="D20" s="317"/>
      <c r="E20" s="309">
        <f t="shared" ref="E20:P20" si="34">(E4*98%*96%*92.5%*90%-E12)*85%</f>
        <v>0</v>
      </c>
      <c r="F20" s="309">
        <f t="shared" si="34"/>
        <v>0</v>
      </c>
      <c r="G20" s="309">
        <f t="shared" si="34"/>
        <v>0</v>
      </c>
      <c r="H20" s="309">
        <f t="shared" si="34"/>
        <v>0</v>
      </c>
      <c r="I20" s="309">
        <f t="shared" si="34"/>
        <v>0</v>
      </c>
      <c r="J20" s="309">
        <f t="shared" si="34"/>
        <v>0</v>
      </c>
      <c r="K20" s="309">
        <f t="shared" si="34"/>
        <v>0</v>
      </c>
      <c r="L20" s="309">
        <f t="shared" si="34"/>
        <v>0</v>
      </c>
      <c r="M20" s="309">
        <f t="shared" si="34"/>
        <v>0</v>
      </c>
      <c r="N20" s="309">
        <f t="shared" si="34"/>
        <v>0</v>
      </c>
      <c r="O20" s="309">
        <f t="shared" si="34"/>
        <v>0</v>
      </c>
      <c r="P20" s="309">
        <f t="shared" si="34"/>
        <v>0</v>
      </c>
      <c r="W20" s="202">
        <f t="shared" si="30"/>
        <v>0</v>
      </c>
      <c r="X20" s="202">
        <f t="shared" si="31"/>
        <v>0</v>
      </c>
      <c r="Y20" s="202">
        <f t="shared" si="32"/>
        <v>0</v>
      </c>
      <c r="Z20" s="202">
        <f t="shared" si="33"/>
        <v>0</v>
      </c>
    </row>
    <row r="21" spans="1:27" s="301" customFormat="1" x14ac:dyDescent="0.25">
      <c r="A21" s="474"/>
      <c r="B21" s="318" t="s">
        <v>42</v>
      </c>
      <c r="C21" s="202">
        <f t="shared" si="28"/>
        <v>0</v>
      </c>
      <c r="D21" s="317"/>
      <c r="E21" s="309">
        <f t="shared" ref="E21:P21" si="35">E5*96%-E13</f>
        <v>0</v>
      </c>
      <c r="F21" s="309">
        <f t="shared" si="35"/>
        <v>0</v>
      </c>
      <c r="G21" s="309">
        <f t="shared" si="35"/>
        <v>0</v>
      </c>
      <c r="H21" s="309">
        <f t="shared" si="35"/>
        <v>0</v>
      </c>
      <c r="I21" s="309">
        <f t="shared" si="35"/>
        <v>0</v>
      </c>
      <c r="J21" s="309">
        <f t="shared" si="35"/>
        <v>0</v>
      </c>
      <c r="K21" s="309">
        <f t="shared" si="35"/>
        <v>0</v>
      </c>
      <c r="L21" s="309">
        <f t="shared" si="35"/>
        <v>0</v>
      </c>
      <c r="M21" s="309">
        <f t="shared" si="35"/>
        <v>0</v>
      </c>
      <c r="N21" s="309">
        <f t="shared" si="35"/>
        <v>0</v>
      </c>
      <c r="O21" s="309">
        <f t="shared" si="35"/>
        <v>0</v>
      </c>
      <c r="P21" s="309">
        <f t="shared" si="35"/>
        <v>0</v>
      </c>
      <c r="Q21" s="195"/>
      <c r="R21" s="195"/>
      <c r="S21" s="195"/>
      <c r="T21" s="195"/>
      <c r="U21" s="195"/>
      <c r="V21" s="195"/>
      <c r="W21" s="202">
        <f t="shared" si="30"/>
        <v>0</v>
      </c>
      <c r="X21" s="202">
        <f t="shared" si="31"/>
        <v>0</v>
      </c>
      <c r="Y21" s="202">
        <f t="shared" si="32"/>
        <v>0</v>
      </c>
      <c r="Z21" s="202">
        <f t="shared" si="33"/>
        <v>0</v>
      </c>
      <c r="AA21" s="195"/>
    </row>
    <row r="22" spans="1:27" ht="13.5" customHeight="1" x14ac:dyDescent="0.15">
      <c r="A22" s="474"/>
      <c r="B22" s="316" t="s">
        <v>43</v>
      </c>
      <c r="C22" s="202">
        <f t="shared" si="28"/>
        <v>0</v>
      </c>
      <c r="D22" s="317"/>
      <c r="E22" s="309">
        <f t="shared" ref="E22:P22" si="36">E8-E12-E96-E98</f>
        <v>0</v>
      </c>
      <c r="F22" s="309">
        <f t="shared" si="36"/>
        <v>0</v>
      </c>
      <c r="G22" s="309">
        <f t="shared" si="36"/>
        <v>0</v>
      </c>
      <c r="H22" s="309">
        <f t="shared" si="36"/>
        <v>0</v>
      </c>
      <c r="I22" s="309">
        <f t="shared" si="36"/>
        <v>0</v>
      </c>
      <c r="J22" s="309">
        <f t="shared" si="36"/>
        <v>0</v>
      </c>
      <c r="K22" s="309">
        <f t="shared" si="36"/>
        <v>0</v>
      </c>
      <c r="L22" s="309">
        <f t="shared" si="36"/>
        <v>0</v>
      </c>
      <c r="M22" s="309">
        <f t="shared" si="36"/>
        <v>0</v>
      </c>
      <c r="N22" s="309">
        <f t="shared" si="36"/>
        <v>0</v>
      </c>
      <c r="O22" s="309">
        <f t="shared" si="36"/>
        <v>0</v>
      </c>
      <c r="P22" s="309">
        <f t="shared" si="36"/>
        <v>0</v>
      </c>
      <c r="W22" s="202">
        <f t="shared" si="30"/>
        <v>0</v>
      </c>
      <c r="X22" s="202">
        <f t="shared" si="31"/>
        <v>0</v>
      </c>
      <c r="Y22" s="202">
        <f t="shared" si="32"/>
        <v>0</v>
      </c>
      <c r="Z22" s="202">
        <f t="shared" si="33"/>
        <v>0</v>
      </c>
    </row>
    <row r="23" spans="1:27" ht="13.5" customHeight="1" x14ac:dyDescent="0.15">
      <c r="A23" s="474"/>
      <c r="B23" s="319" t="s">
        <v>44</v>
      </c>
      <c r="C23" s="320">
        <f t="shared" ref="C23:P23" si="37">IFERROR(IF(C20&lt;0,-ABS(C20/C4),ABS(C20/C4)),0)</f>
        <v>0</v>
      </c>
      <c r="D23" s="321"/>
      <c r="E23" s="322">
        <f t="shared" si="37"/>
        <v>0</v>
      </c>
      <c r="F23" s="322">
        <f t="shared" si="37"/>
        <v>0</v>
      </c>
      <c r="G23" s="322">
        <f t="shared" si="37"/>
        <v>0</v>
      </c>
      <c r="H23" s="322">
        <f t="shared" si="37"/>
        <v>0</v>
      </c>
      <c r="I23" s="322">
        <f t="shared" si="37"/>
        <v>0</v>
      </c>
      <c r="J23" s="322">
        <f t="shared" si="37"/>
        <v>0</v>
      </c>
      <c r="K23" s="322">
        <f t="shared" si="37"/>
        <v>0</v>
      </c>
      <c r="L23" s="322">
        <f t="shared" si="37"/>
        <v>0</v>
      </c>
      <c r="M23" s="322">
        <f t="shared" si="37"/>
        <v>0</v>
      </c>
      <c r="N23" s="322">
        <f t="shared" si="37"/>
        <v>0</v>
      </c>
      <c r="O23" s="322">
        <f t="shared" si="37"/>
        <v>0</v>
      </c>
      <c r="P23" s="322">
        <f t="shared" si="37"/>
        <v>0</v>
      </c>
      <c r="W23" s="320">
        <f t="shared" ref="W23:Z23" si="38">IFERROR(IF(W20&lt;0,-ABS(W20/W4),ABS(W20/W4)),0)</f>
        <v>0</v>
      </c>
      <c r="X23" s="320">
        <f t="shared" si="38"/>
        <v>0</v>
      </c>
      <c r="Y23" s="320">
        <f t="shared" si="38"/>
        <v>0</v>
      </c>
      <c r="Z23" s="320">
        <f t="shared" si="38"/>
        <v>0</v>
      </c>
    </row>
    <row r="24" spans="1:27" ht="13.5" customHeight="1" x14ac:dyDescent="0.15">
      <c r="A24" s="474"/>
      <c r="B24" s="319" t="s">
        <v>45</v>
      </c>
      <c r="C24" s="320">
        <f t="shared" ref="C24:P24" si="39">IFERROR(IF(C19&lt;0,-ABS(C19/C8),ABS(C19/C8)),0)</f>
        <v>0</v>
      </c>
      <c r="D24" s="321"/>
      <c r="E24" s="322">
        <f t="shared" si="39"/>
        <v>0</v>
      </c>
      <c r="F24" s="322">
        <f t="shared" si="39"/>
        <v>0</v>
      </c>
      <c r="G24" s="322">
        <f t="shared" si="39"/>
        <v>0</v>
      </c>
      <c r="H24" s="322">
        <f t="shared" si="39"/>
        <v>0</v>
      </c>
      <c r="I24" s="322">
        <f t="shared" si="39"/>
        <v>0</v>
      </c>
      <c r="J24" s="322">
        <f t="shared" si="39"/>
        <v>0</v>
      </c>
      <c r="K24" s="322">
        <f t="shared" si="39"/>
        <v>0</v>
      </c>
      <c r="L24" s="322">
        <f t="shared" si="39"/>
        <v>0</v>
      </c>
      <c r="M24" s="322">
        <f t="shared" si="39"/>
        <v>0</v>
      </c>
      <c r="N24" s="322">
        <f t="shared" si="39"/>
        <v>0</v>
      </c>
      <c r="O24" s="322">
        <f t="shared" si="39"/>
        <v>0</v>
      </c>
      <c r="P24" s="322">
        <f t="shared" si="39"/>
        <v>0</v>
      </c>
      <c r="W24" s="320">
        <f t="shared" ref="W24:Z24" si="40">IFERROR(IF(W19&lt;0,-ABS(W19/W8),ABS(W19/W8)),0)</f>
        <v>0</v>
      </c>
      <c r="X24" s="320">
        <f t="shared" si="40"/>
        <v>0</v>
      </c>
      <c r="Y24" s="320">
        <f t="shared" si="40"/>
        <v>0</v>
      </c>
      <c r="Z24" s="320">
        <f t="shared" si="40"/>
        <v>0</v>
      </c>
    </row>
    <row r="25" spans="1:27" x14ac:dyDescent="0.15">
      <c r="A25" s="511" t="s">
        <v>46</v>
      </c>
      <c r="B25" s="323" t="s">
        <v>27</v>
      </c>
      <c r="C25" s="239">
        <f t="shared" ref="C25:C32" si="41">SUM(E25:P25)</f>
        <v>0</v>
      </c>
      <c r="D25" s="239"/>
      <c r="E25" s="309">
        <f t="shared" ref="E25:P25" si="42">E26+E27+E28+E29+E30+E31</f>
        <v>0</v>
      </c>
      <c r="F25" s="309">
        <f t="shared" si="42"/>
        <v>0</v>
      </c>
      <c r="G25" s="309">
        <f t="shared" si="42"/>
        <v>0</v>
      </c>
      <c r="H25" s="309">
        <f t="shared" si="42"/>
        <v>0</v>
      </c>
      <c r="I25" s="309">
        <f t="shared" si="42"/>
        <v>0</v>
      </c>
      <c r="J25" s="309">
        <f t="shared" si="42"/>
        <v>0</v>
      </c>
      <c r="K25" s="309">
        <f t="shared" si="42"/>
        <v>0</v>
      </c>
      <c r="L25" s="309">
        <f t="shared" si="42"/>
        <v>0</v>
      </c>
      <c r="M25" s="309">
        <f t="shared" si="42"/>
        <v>0</v>
      </c>
      <c r="N25" s="309">
        <f t="shared" si="42"/>
        <v>0</v>
      </c>
      <c r="O25" s="309">
        <f t="shared" si="42"/>
        <v>0</v>
      </c>
      <c r="P25" s="309">
        <f t="shared" si="42"/>
        <v>0</v>
      </c>
      <c r="W25" s="239">
        <f t="shared" ref="W25:W32" si="43">SUM(E25:G25)</f>
        <v>0</v>
      </c>
      <c r="X25" s="239">
        <f t="shared" ref="X25:X32" si="44">SUM(H25:J25)</f>
        <v>0</v>
      </c>
      <c r="Y25" s="239">
        <f t="shared" ref="Y25:Y32" si="45">SUM(K25:M25)</f>
        <v>0</v>
      </c>
      <c r="Z25" s="239">
        <f t="shared" ref="Z25:Z32" si="46">SUM(N25:P25)</f>
        <v>0</v>
      </c>
    </row>
    <row r="26" spans="1:27" x14ac:dyDescent="0.15">
      <c r="A26" s="512"/>
      <c r="B26" s="324" t="s">
        <v>47</v>
      </c>
      <c r="C26" s="239">
        <f t="shared" si="41"/>
        <v>0</v>
      </c>
      <c r="D26" s="325">
        <f>IF(C25=0,,C26/$C$25)</f>
        <v>0</v>
      </c>
      <c r="E26" s="309">
        <f t="shared" ref="E26:P26" si="47">E65+E72+E79</f>
        <v>0</v>
      </c>
      <c r="F26" s="309">
        <f t="shared" si="47"/>
        <v>0</v>
      </c>
      <c r="G26" s="309">
        <f t="shared" si="47"/>
        <v>0</v>
      </c>
      <c r="H26" s="309">
        <f t="shared" si="47"/>
        <v>0</v>
      </c>
      <c r="I26" s="309">
        <f t="shared" si="47"/>
        <v>0</v>
      </c>
      <c r="J26" s="309">
        <f t="shared" si="47"/>
        <v>0</v>
      </c>
      <c r="K26" s="309">
        <f t="shared" si="47"/>
        <v>0</v>
      </c>
      <c r="L26" s="309">
        <f t="shared" si="47"/>
        <v>0</v>
      </c>
      <c r="M26" s="309">
        <f t="shared" si="47"/>
        <v>0</v>
      </c>
      <c r="N26" s="309">
        <f t="shared" si="47"/>
        <v>0</v>
      </c>
      <c r="O26" s="309">
        <f t="shared" si="47"/>
        <v>0</v>
      </c>
      <c r="P26" s="309">
        <f t="shared" si="47"/>
        <v>0</v>
      </c>
      <c r="W26" s="239">
        <f t="shared" si="43"/>
        <v>0</v>
      </c>
      <c r="X26" s="239">
        <f t="shared" si="44"/>
        <v>0</v>
      </c>
      <c r="Y26" s="239">
        <f t="shared" si="45"/>
        <v>0</v>
      </c>
      <c r="Z26" s="239">
        <f t="shared" si="46"/>
        <v>0</v>
      </c>
    </row>
    <row r="27" spans="1:27" x14ac:dyDescent="0.15">
      <c r="A27" s="512"/>
      <c r="B27" s="326" t="s">
        <v>48</v>
      </c>
      <c r="C27" s="239">
        <f t="shared" si="41"/>
        <v>0</v>
      </c>
      <c r="D27" s="325">
        <f>IF(C25=0,,C27/$C$25)</f>
        <v>0</v>
      </c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W27" s="239">
        <f t="shared" si="43"/>
        <v>0</v>
      </c>
      <c r="X27" s="239">
        <f t="shared" si="44"/>
        <v>0</v>
      </c>
      <c r="Y27" s="239">
        <f t="shared" si="45"/>
        <v>0</v>
      </c>
      <c r="Z27" s="239">
        <f t="shared" si="46"/>
        <v>0</v>
      </c>
    </row>
    <row r="28" spans="1:27" x14ac:dyDescent="0.15">
      <c r="A28" s="512"/>
      <c r="B28" s="324"/>
      <c r="C28" s="239">
        <f t="shared" si="41"/>
        <v>0</v>
      </c>
      <c r="D28" s="325">
        <f>IF(C25=0,,C28/$C$25)</f>
        <v>0</v>
      </c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W28" s="239">
        <f t="shared" si="43"/>
        <v>0</v>
      </c>
      <c r="X28" s="239">
        <f t="shared" si="44"/>
        <v>0</v>
      </c>
      <c r="Y28" s="239">
        <f t="shared" si="45"/>
        <v>0</v>
      </c>
      <c r="Z28" s="239">
        <f t="shared" si="46"/>
        <v>0</v>
      </c>
    </row>
    <row r="29" spans="1:27" x14ac:dyDescent="0.15">
      <c r="A29" s="512"/>
      <c r="B29" s="324"/>
      <c r="C29" s="239">
        <f t="shared" si="41"/>
        <v>0</v>
      </c>
      <c r="D29" s="325">
        <f>IF(C25=0,,C29/$C$25)</f>
        <v>0</v>
      </c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W29" s="239">
        <f t="shared" si="43"/>
        <v>0</v>
      </c>
      <c r="X29" s="239">
        <f t="shared" si="44"/>
        <v>0</v>
      </c>
      <c r="Y29" s="239">
        <f t="shared" si="45"/>
        <v>0</v>
      </c>
      <c r="Z29" s="239">
        <f t="shared" si="46"/>
        <v>0</v>
      </c>
    </row>
    <row r="30" spans="1:27" x14ac:dyDescent="0.15">
      <c r="A30" s="512"/>
      <c r="B30" s="328" t="s">
        <v>49</v>
      </c>
      <c r="C30" s="239">
        <f t="shared" si="41"/>
        <v>0</v>
      </c>
      <c r="D30" s="325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W30" s="239">
        <f t="shared" si="43"/>
        <v>0</v>
      </c>
      <c r="X30" s="239">
        <f t="shared" si="44"/>
        <v>0</v>
      </c>
      <c r="Y30" s="239">
        <f t="shared" si="45"/>
        <v>0</v>
      </c>
      <c r="Z30" s="239">
        <f t="shared" si="46"/>
        <v>0</v>
      </c>
    </row>
    <row r="31" spans="1:27" ht="13.5" customHeight="1" x14ac:dyDescent="0.15">
      <c r="A31" s="513"/>
      <c r="B31" s="329" t="s">
        <v>50</v>
      </c>
      <c r="C31" s="239">
        <f t="shared" si="41"/>
        <v>0</v>
      </c>
      <c r="D31" s="325">
        <f>IF(C25=0,,C31/$C$25)</f>
        <v>0</v>
      </c>
      <c r="E31" s="15">
        <f t="shared" ref="E31:P31" si="48">E94</f>
        <v>0</v>
      </c>
      <c r="F31" s="15">
        <f t="shared" si="48"/>
        <v>0</v>
      </c>
      <c r="G31" s="15">
        <f t="shared" si="48"/>
        <v>0</v>
      </c>
      <c r="H31" s="15">
        <f t="shared" si="48"/>
        <v>0</v>
      </c>
      <c r="I31" s="15">
        <f t="shared" si="48"/>
        <v>0</v>
      </c>
      <c r="J31" s="15">
        <f t="shared" si="48"/>
        <v>0</v>
      </c>
      <c r="K31" s="15">
        <f t="shared" si="48"/>
        <v>0</v>
      </c>
      <c r="L31" s="15">
        <f t="shared" si="48"/>
        <v>0</v>
      </c>
      <c r="M31" s="15">
        <f t="shared" si="48"/>
        <v>0</v>
      </c>
      <c r="N31" s="15">
        <f t="shared" si="48"/>
        <v>0</v>
      </c>
      <c r="O31" s="15">
        <f t="shared" si="48"/>
        <v>0</v>
      </c>
      <c r="P31" s="15">
        <f t="shared" si="48"/>
        <v>0</v>
      </c>
      <c r="W31" s="239">
        <f t="shared" si="43"/>
        <v>0</v>
      </c>
      <c r="X31" s="239">
        <f t="shared" si="44"/>
        <v>0</v>
      </c>
      <c r="Y31" s="239">
        <f t="shared" si="45"/>
        <v>0</v>
      </c>
      <c r="Z31" s="239">
        <f t="shared" si="46"/>
        <v>0</v>
      </c>
    </row>
    <row r="32" spans="1:27" ht="13.5" customHeight="1" x14ac:dyDescent="0.15">
      <c r="A32" s="478" t="s">
        <v>51</v>
      </c>
      <c r="B32" s="330" t="s">
        <v>52</v>
      </c>
      <c r="C32" s="202">
        <f t="shared" si="41"/>
        <v>0</v>
      </c>
      <c r="D32" s="317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W32" s="202">
        <f t="shared" si="43"/>
        <v>0</v>
      </c>
      <c r="X32" s="202">
        <f t="shared" si="44"/>
        <v>0</v>
      </c>
      <c r="Y32" s="202">
        <f t="shared" si="45"/>
        <v>0</v>
      </c>
      <c r="Z32" s="202">
        <f t="shared" si="46"/>
        <v>0</v>
      </c>
    </row>
    <row r="33" spans="1:26" ht="13.5" customHeight="1" x14ac:dyDescent="0.15">
      <c r="A33" s="479"/>
      <c r="B33" s="331" t="s">
        <v>53</v>
      </c>
      <c r="C33" s="201">
        <f t="shared" ref="C33:P33" si="49">IF(C32=0,,(C459+C460)/C32)</f>
        <v>0</v>
      </c>
      <c r="D33" s="317"/>
      <c r="E33" s="309">
        <f t="shared" si="49"/>
        <v>0</v>
      </c>
      <c r="F33" s="309">
        <f t="shared" si="49"/>
        <v>0</v>
      </c>
      <c r="G33" s="309">
        <f t="shared" si="49"/>
        <v>0</v>
      </c>
      <c r="H33" s="309">
        <f t="shared" si="49"/>
        <v>0</v>
      </c>
      <c r="I33" s="309">
        <f t="shared" si="49"/>
        <v>0</v>
      </c>
      <c r="J33" s="309">
        <f t="shared" si="49"/>
        <v>0</v>
      </c>
      <c r="K33" s="309">
        <f t="shared" si="49"/>
        <v>0</v>
      </c>
      <c r="L33" s="309">
        <f t="shared" si="49"/>
        <v>0</v>
      </c>
      <c r="M33" s="309">
        <f t="shared" si="49"/>
        <v>0</v>
      </c>
      <c r="N33" s="309">
        <f t="shared" si="49"/>
        <v>0</v>
      </c>
      <c r="O33" s="309">
        <f t="shared" si="49"/>
        <v>0</v>
      </c>
      <c r="P33" s="309">
        <f t="shared" si="49"/>
        <v>0</v>
      </c>
      <c r="W33" s="201">
        <f t="shared" ref="W33:Z33" si="50">IF(W32=0,,(W459+W460)/W32)</f>
        <v>0</v>
      </c>
      <c r="X33" s="201">
        <f t="shared" si="50"/>
        <v>0</v>
      </c>
      <c r="Y33" s="201">
        <f t="shared" si="50"/>
        <v>0</v>
      </c>
      <c r="Z33" s="201">
        <f t="shared" si="50"/>
        <v>0</v>
      </c>
    </row>
    <row r="34" spans="1:26" ht="13.5" customHeight="1" x14ac:dyDescent="0.15">
      <c r="A34" s="480"/>
      <c r="B34" s="331" t="s">
        <v>54</v>
      </c>
      <c r="C34" s="201">
        <f t="shared" ref="C34:P34" si="51">IF(C32=0,,C8/C32)</f>
        <v>0</v>
      </c>
      <c r="D34" s="317"/>
      <c r="E34" s="309">
        <f t="shared" si="51"/>
        <v>0</v>
      </c>
      <c r="F34" s="309">
        <f t="shared" si="51"/>
        <v>0</v>
      </c>
      <c r="G34" s="309">
        <f t="shared" si="51"/>
        <v>0</v>
      </c>
      <c r="H34" s="309">
        <f t="shared" si="51"/>
        <v>0</v>
      </c>
      <c r="I34" s="309">
        <f t="shared" si="51"/>
        <v>0</v>
      </c>
      <c r="J34" s="309">
        <f t="shared" si="51"/>
        <v>0</v>
      </c>
      <c r="K34" s="309">
        <f t="shared" si="51"/>
        <v>0</v>
      </c>
      <c r="L34" s="309">
        <f t="shared" si="51"/>
        <v>0</v>
      </c>
      <c r="M34" s="309">
        <f t="shared" si="51"/>
        <v>0</v>
      </c>
      <c r="N34" s="309">
        <f t="shared" si="51"/>
        <v>0</v>
      </c>
      <c r="O34" s="309">
        <f t="shared" si="51"/>
        <v>0</v>
      </c>
      <c r="P34" s="309">
        <f t="shared" si="51"/>
        <v>0</v>
      </c>
      <c r="W34" s="201">
        <f t="shared" ref="W34:Z34" si="52">IF(W32=0,,W8/W32)</f>
        <v>0</v>
      </c>
      <c r="X34" s="201">
        <f t="shared" si="52"/>
        <v>0</v>
      </c>
      <c r="Y34" s="201">
        <f t="shared" si="52"/>
        <v>0</v>
      </c>
      <c r="Z34" s="201">
        <f t="shared" si="52"/>
        <v>0</v>
      </c>
    </row>
    <row r="35" spans="1:26" ht="13.5" customHeight="1" x14ac:dyDescent="0.15">
      <c r="A35" s="480"/>
      <c r="B35" s="331" t="s">
        <v>55</v>
      </c>
      <c r="C35" s="332">
        <f t="shared" ref="C35:P35" si="53">IF(C32=0,,C2/C32)</f>
        <v>0</v>
      </c>
      <c r="D35" s="317"/>
      <c r="E35" s="333">
        <f t="shared" si="53"/>
        <v>0</v>
      </c>
      <c r="F35" s="333">
        <f t="shared" si="53"/>
        <v>0</v>
      </c>
      <c r="G35" s="333">
        <f t="shared" si="53"/>
        <v>0</v>
      </c>
      <c r="H35" s="333">
        <f t="shared" si="53"/>
        <v>0</v>
      </c>
      <c r="I35" s="333">
        <f t="shared" si="53"/>
        <v>0</v>
      </c>
      <c r="J35" s="333">
        <f t="shared" si="53"/>
        <v>0</v>
      </c>
      <c r="K35" s="333">
        <f t="shared" si="53"/>
        <v>0</v>
      </c>
      <c r="L35" s="333">
        <f t="shared" si="53"/>
        <v>0</v>
      </c>
      <c r="M35" s="333">
        <f t="shared" si="53"/>
        <v>0</v>
      </c>
      <c r="N35" s="333">
        <f t="shared" si="53"/>
        <v>0</v>
      </c>
      <c r="O35" s="333">
        <f t="shared" si="53"/>
        <v>0</v>
      </c>
      <c r="P35" s="333">
        <f t="shared" si="53"/>
        <v>0</v>
      </c>
      <c r="W35" s="332">
        <f t="shared" ref="W35:Z35" si="54">IF(W32=0,,W2/W32)</f>
        <v>0</v>
      </c>
      <c r="X35" s="332">
        <f t="shared" si="54"/>
        <v>0</v>
      </c>
      <c r="Y35" s="332">
        <f t="shared" si="54"/>
        <v>0</v>
      </c>
      <c r="Z35" s="332">
        <f t="shared" si="54"/>
        <v>0</v>
      </c>
    </row>
    <row r="36" spans="1:26" ht="13.5" customHeight="1" x14ac:dyDescent="0.15">
      <c r="A36" s="480"/>
      <c r="B36" s="330" t="s">
        <v>56</v>
      </c>
      <c r="C36" s="202">
        <f>SUM(E36:P36)</f>
        <v>0</v>
      </c>
      <c r="D36" s="334">
        <f>IF(C32=0,,C36/$C$32)</f>
        <v>0</v>
      </c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W36" s="202">
        <f t="shared" ref="W36:W39" si="55">SUM(E36:G36)</f>
        <v>0</v>
      </c>
      <c r="X36" s="202">
        <f t="shared" ref="X36:X39" si="56">SUM(H36:J36)</f>
        <v>0</v>
      </c>
      <c r="Y36" s="202">
        <f t="shared" ref="Y36:Y39" si="57">SUM(K36:M36)</f>
        <v>0</v>
      </c>
      <c r="Z36" s="202">
        <f t="shared" ref="Z36:Z39" si="58">SUM(N36:P36)</f>
        <v>0</v>
      </c>
    </row>
    <row r="37" spans="1:26" ht="13.5" customHeight="1" x14ac:dyDescent="0.15">
      <c r="A37" s="480"/>
      <c r="B37" s="331" t="s">
        <v>55</v>
      </c>
      <c r="C37" s="332">
        <f>IF(E36=0,,E2/E36)</f>
        <v>0</v>
      </c>
      <c r="D37" s="317"/>
      <c r="E37" s="333">
        <f t="shared" ref="E37:P37" si="59">IF(E36=0,,E2/E36)</f>
        <v>0</v>
      </c>
      <c r="F37" s="333">
        <f t="shared" si="59"/>
        <v>0</v>
      </c>
      <c r="G37" s="333">
        <f t="shared" si="59"/>
        <v>0</v>
      </c>
      <c r="H37" s="333">
        <f t="shared" si="59"/>
        <v>0</v>
      </c>
      <c r="I37" s="333">
        <f t="shared" si="59"/>
        <v>0</v>
      </c>
      <c r="J37" s="333">
        <f t="shared" si="59"/>
        <v>0</v>
      </c>
      <c r="K37" s="333">
        <f t="shared" si="59"/>
        <v>0</v>
      </c>
      <c r="L37" s="333">
        <f t="shared" si="59"/>
        <v>0</v>
      </c>
      <c r="M37" s="333">
        <f t="shared" si="59"/>
        <v>0</v>
      </c>
      <c r="N37" s="333">
        <f t="shared" si="59"/>
        <v>0</v>
      </c>
      <c r="O37" s="333">
        <f t="shared" si="59"/>
        <v>0</v>
      </c>
      <c r="P37" s="333">
        <f t="shared" si="59"/>
        <v>0</v>
      </c>
      <c r="W37" s="332">
        <f>IF(E36=0,,Y2/Y36)</f>
        <v>0</v>
      </c>
      <c r="X37" s="332">
        <f>IF(H36=0,,Z2/Z36)</f>
        <v>0</v>
      </c>
      <c r="Y37" s="332">
        <f>IF(K36=0,,AA2/AA36)</f>
        <v>0</v>
      </c>
      <c r="Z37" s="332">
        <f>IF(N36=0,,#REF!/#REF!)</f>
        <v>0</v>
      </c>
    </row>
    <row r="38" spans="1:26" ht="13.5" customHeight="1" x14ac:dyDescent="0.15">
      <c r="A38" s="514" t="s">
        <v>57</v>
      </c>
      <c r="B38" s="335" t="s">
        <v>58</v>
      </c>
      <c r="C38" s="336">
        <f ca="1">INDIRECT(ADDRESS(ROW(),$T$1+4))</f>
        <v>0</v>
      </c>
      <c r="D38" s="337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W38" s="239">
        <f t="shared" si="55"/>
        <v>0</v>
      </c>
      <c r="X38" s="239">
        <f t="shared" si="56"/>
        <v>0</v>
      </c>
      <c r="Y38" s="239">
        <f t="shared" si="57"/>
        <v>0</v>
      </c>
      <c r="Z38" s="239">
        <f t="shared" si="58"/>
        <v>0</v>
      </c>
    </row>
    <row r="39" spans="1:26" ht="13.5" customHeight="1" x14ac:dyDescent="0.15">
      <c r="A39" s="515"/>
      <c r="B39" s="335" t="s">
        <v>59</v>
      </c>
      <c r="C39" s="336">
        <f ca="1">INDIRECT(ADDRESS(ROW(),$T$1+4))</f>
        <v>0</v>
      </c>
      <c r="D39" s="337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W39" s="239">
        <f t="shared" si="55"/>
        <v>0</v>
      </c>
      <c r="X39" s="239">
        <f t="shared" si="56"/>
        <v>0</v>
      </c>
      <c r="Y39" s="239">
        <f t="shared" si="57"/>
        <v>0</v>
      </c>
      <c r="Z39" s="239">
        <f t="shared" si="58"/>
        <v>0</v>
      </c>
    </row>
    <row r="40" spans="1:26" ht="13.5" customHeight="1" x14ac:dyDescent="0.15">
      <c r="A40" s="515"/>
      <c r="B40" s="335" t="s">
        <v>60</v>
      </c>
      <c r="C40" s="338">
        <f>IF(SUM(E39:P39)=0,,SUM(E48:P48)/SUM(E39:P39))</f>
        <v>0</v>
      </c>
      <c r="D40" s="337"/>
      <c r="E40" s="309">
        <f t="shared" ref="E40:P40" si="60">IF(E39=0,,E48/E39)</f>
        <v>0</v>
      </c>
      <c r="F40" s="309">
        <f t="shared" si="60"/>
        <v>0</v>
      </c>
      <c r="G40" s="309">
        <f t="shared" si="60"/>
        <v>0</v>
      </c>
      <c r="H40" s="309">
        <f t="shared" si="60"/>
        <v>0</v>
      </c>
      <c r="I40" s="309">
        <f t="shared" si="60"/>
        <v>0</v>
      </c>
      <c r="J40" s="309">
        <f t="shared" si="60"/>
        <v>0</v>
      </c>
      <c r="K40" s="309">
        <f t="shared" si="60"/>
        <v>0</v>
      </c>
      <c r="L40" s="309">
        <f t="shared" si="60"/>
        <v>0</v>
      </c>
      <c r="M40" s="309">
        <f t="shared" si="60"/>
        <v>0</v>
      </c>
      <c r="N40" s="309">
        <f t="shared" si="60"/>
        <v>0</v>
      </c>
      <c r="O40" s="309">
        <f t="shared" si="60"/>
        <v>0</v>
      </c>
      <c r="P40" s="309">
        <f t="shared" si="60"/>
        <v>0</v>
      </c>
      <c r="W40" s="214">
        <f t="shared" ref="W40:Z40" si="61">IF(W39=0,,W48/W39)</f>
        <v>0</v>
      </c>
      <c r="X40" s="214">
        <f t="shared" si="61"/>
        <v>0</v>
      </c>
      <c r="Y40" s="214">
        <f t="shared" si="61"/>
        <v>0</v>
      </c>
      <c r="Z40" s="214">
        <f t="shared" si="61"/>
        <v>0</v>
      </c>
    </row>
    <row r="41" spans="1:26" ht="13.5" customHeight="1" x14ac:dyDescent="0.15">
      <c r="A41" s="515"/>
      <c r="B41" s="335" t="s">
        <v>61</v>
      </c>
      <c r="C41" s="336">
        <f ca="1">INDIRECT(ADDRESS(ROW(),$T$1+4))</f>
        <v>0</v>
      </c>
      <c r="D41" s="325">
        <f>IF(C32=0,,C41/$C$32)</f>
        <v>0</v>
      </c>
      <c r="E41" s="282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W41" s="239">
        <f t="shared" ref="W41:W46" si="62">SUM(E41:G41)</f>
        <v>0</v>
      </c>
      <c r="X41" s="239">
        <f t="shared" ref="X41:X46" si="63">SUM(H41:J41)</f>
        <v>0</v>
      </c>
      <c r="Y41" s="239">
        <f t="shared" ref="Y41:Y46" si="64">SUM(K41:M41)</f>
        <v>0</v>
      </c>
      <c r="Z41" s="239">
        <f t="shared" ref="Z41:Z46" si="65">SUM(N41:P41)</f>
        <v>0</v>
      </c>
    </row>
    <row r="42" spans="1:26" s="302" customFormat="1" ht="13.5" customHeight="1" x14ac:dyDescent="0.15">
      <c r="A42" s="515"/>
      <c r="B42" s="339" t="s">
        <v>62</v>
      </c>
      <c r="C42" s="340">
        <f>IF(SUM(E41:P41)=0,,SUM(E48:P48)/SUM(E41:P41))</f>
        <v>0</v>
      </c>
      <c r="D42" s="337"/>
      <c r="E42" s="333">
        <f t="shared" ref="E42:P42" si="66">IF(E41=0,,E48/E41)</f>
        <v>0</v>
      </c>
      <c r="F42" s="333">
        <f t="shared" si="66"/>
        <v>0</v>
      </c>
      <c r="G42" s="333">
        <f t="shared" si="66"/>
        <v>0</v>
      </c>
      <c r="H42" s="333">
        <f t="shared" si="66"/>
        <v>0</v>
      </c>
      <c r="I42" s="333">
        <f t="shared" si="66"/>
        <v>0</v>
      </c>
      <c r="J42" s="333">
        <f t="shared" si="66"/>
        <v>0</v>
      </c>
      <c r="K42" s="333">
        <f t="shared" si="66"/>
        <v>0</v>
      </c>
      <c r="L42" s="333">
        <f t="shared" si="66"/>
        <v>0</v>
      </c>
      <c r="M42" s="333">
        <f t="shared" si="66"/>
        <v>0</v>
      </c>
      <c r="N42" s="333">
        <f t="shared" si="66"/>
        <v>0</v>
      </c>
      <c r="O42" s="333">
        <f t="shared" si="66"/>
        <v>0</v>
      </c>
      <c r="P42" s="333">
        <f t="shared" si="66"/>
        <v>0</v>
      </c>
      <c r="W42" s="262">
        <f t="shared" ref="W42:Z42" si="67">IF(W41=0,,W48/W41)</f>
        <v>0</v>
      </c>
      <c r="X42" s="262">
        <f t="shared" si="67"/>
        <v>0</v>
      </c>
      <c r="Y42" s="262">
        <f t="shared" si="67"/>
        <v>0</v>
      </c>
      <c r="Z42" s="262">
        <f t="shared" si="67"/>
        <v>0</v>
      </c>
    </row>
    <row r="43" spans="1:26" ht="13.5" customHeight="1" x14ac:dyDescent="0.15">
      <c r="A43" s="515"/>
      <c r="B43" s="335" t="s">
        <v>63</v>
      </c>
      <c r="C43" s="336">
        <f ca="1">INDIRECT(ADDRESS(ROW(),$T$1+4))</f>
        <v>0</v>
      </c>
      <c r="D43" s="325">
        <f>IF(C32=0,,C43/$C$32)</f>
        <v>0</v>
      </c>
      <c r="E43" s="282"/>
      <c r="F43" s="282"/>
      <c r="G43" s="282"/>
      <c r="H43" s="282"/>
      <c r="I43" s="282"/>
      <c r="J43" s="282"/>
      <c r="K43" s="282"/>
      <c r="L43" s="282"/>
      <c r="M43" s="282"/>
      <c r="N43" s="282"/>
      <c r="O43" s="282"/>
      <c r="P43" s="282"/>
      <c r="W43" s="239">
        <f t="shared" si="62"/>
        <v>0</v>
      </c>
      <c r="X43" s="239">
        <f t="shared" si="63"/>
        <v>0</v>
      </c>
      <c r="Y43" s="239">
        <f t="shared" si="64"/>
        <v>0</v>
      </c>
      <c r="Z43" s="239">
        <f t="shared" si="65"/>
        <v>0</v>
      </c>
    </row>
    <row r="44" spans="1:26" s="302" customFormat="1" ht="13.5" customHeight="1" x14ac:dyDescent="0.15">
      <c r="A44" s="515"/>
      <c r="B44" s="339" t="s">
        <v>64</v>
      </c>
      <c r="C44" s="340">
        <f>IF(SUM(E43:P43)=0,,SUM(E48:P48)/SUM(E43:P43))</f>
        <v>0</v>
      </c>
      <c r="D44" s="337"/>
      <c r="E44" s="333">
        <f t="shared" ref="E44:P44" si="68">IF(E43=0,,E48/E43)</f>
        <v>0</v>
      </c>
      <c r="F44" s="333">
        <f t="shared" si="68"/>
        <v>0</v>
      </c>
      <c r="G44" s="333">
        <f t="shared" si="68"/>
        <v>0</v>
      </c>
      <c r="H44" s="333">
        <f t="shared" si="68"/>
        <v>0</v>
      </c>
      <c r="I44" s="333">
        <f t="shared" si="68"/>
        <v>0</v>
      </c>
      <c r="J44" s="333">
        <f t="shared" si="68"/>
        <v>0</v>
      </c>
      <c r="K44" s="333">
        <f t="shared" si="68"/>
        <v>0</v>
      </c>
      <c r="L44" s="333">
        <f t="shared" si="68"/>
        <v>0</v>
      </c>
      <c r="M44" s="333">
        <f t="shared" si="68"/>
        <v>0</v>
      </c>
      <c r="N44" s="333">
        <f t="shared" si="68"/>
        <v>0</v>
      </c>
      <c r="O44" s="333">
        <f t="shared" si="68"/>
        <v>0</v>
      </c>
      <c r="P44" s="333">
        <f t="shared" si="68"/>
        <v>0</v>
      </c>
      <c r="W44" s="262">
        <f t="shared" ref="W44:Z44" si="69">IF(W43=0,,W48/W43)</f>
        <v>0</v>
      </c>
      <c r="X44" s="262">
        <f t="shared" si="69"/>
        <v>0</v>
      </c>
      <c r="Y44" s="262">
        <f t="shared" si="69"/>
        <v>0</v>
      </c>
      <c r="Z44" s="262">
        <f t="shared" si="69"/>
        <v>0</v>
      </c>
    </row>
    <row r="45" spans="1:26" ht="13.5" customHeight="1" x14ac:dyDescent="0.15">
      <c r="A45" s="515"/>
      <c r="B45" s="335" t="s">
        <v>65</v>
      </c>
      <c r="C45" s="336">
        <f ca="1">INDIRECT(ADDRESS(ROW(),$T$1+4))</f>
        <v>0</v>
      </c>
      <c r="D45" s="337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82"/>
      <c r="W45" s="239">
        <f t="shared" si="62"/>
        <v>0</v>
      </c>
      <c r="X45" s="239">
        <f t="shared" si="63"/>
        <v>0</v>
      </c>
      <c r="Y45" s="239">
        <f t="shared" si="64"/>
        <v>0</v>
      </c>
      <c r="Z45" s="239">
        <f t="shared" si="65"/>
        <v>0</v>
      </c>
    </row>
    <row r="46" spans="1:26" ht="13.5" customHeight="1" x14ac:dyDescent="0.15">
      <c r="A46" s="515"/>
      <c r="B46" s="335" t="s">
        <v>66</v>
      </c>
      <c r="C46" s="336">
        <f ca="1">INDIRECT(ADDRESS(ROW(),$T$1+4))</f>
        <v>0</v>
      </c>
      <c r="D46" s="337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W46" s="239">
        <f t="shared" si="62"/>
        <v>0</v>
      </c>
      <c r="X46" s="239">
        <f t="shared" si="63"/>
        <v>0</v>
      </c>
      <c r="Y46" s="239">
        <f t="shared" si="64"/>
        <v>0</v>
      </c>
      <c r="Z46" s="239">
        <f t="shared" si="65"/>
        <v>0</v>
      </c>
    </row>
    <row r="47" spans="1:26" ht="13.5" customHeight="1" x14ac:dyDescent="0.15">
      <c r="A47" s="515"/>
      <c r="B47" s="335" t="s">
        <v>67</v>
      </c>
      <c r="C47" s="336">
        <f>IF(SUM(E45:P45)=0,,C8/SUM(E45:P45))</f>
        <v>0</v>
      </c>
      <c r="D47" s="337"/>
      <c r="E47" s="341">
        <f t="shared" ref="E47:P47" si="70">IF(E45=0,,E8/E45)</f>
        <v>0</v>
      </c>
      <c r="F47" s="341">
        <f t="shared" si="70"/>
        <v>0</v>
      </c>
      <c r="G47" s="341">
        <f t="shared" si="70"/>
        <v>0</v>
      </c>
      <c r="H47" s="341">
        <f t="shared" si="70"/>
        <v>0</v>
      </c>
      <c r="I47" s="341">
        <f t="shared" si="70"/>
        <v>0</v>
      </c>
      <c r="J47" s="341">
        <f t="shared" si="70"/>
        <v>0</v>
      </c>
      <c r="K47" s="341">
        <f t="shared" si="70"/>
        <v>0</v>
      </c>
      <c r="L47" s="341">
        <f t="shared" si="70"/>
        <v>0</v>
      </c>
      <c r="M47" s="341">
        <f t="shared" si="70"/>
        <v>0</v>
      </c>
      <c r="N47" s="341">
        <f t="shared" si="70"/>
        <v>0</v>
      </c>
      <c r="O47" s="341">
        <f t="shared" si="70"/>
        <v>0</v>
      </c>
      <c r="P47" s="341">
        <f t="shared" si="70"/>
        <v>0</v>
      </c>
      <c r="W47" s="239">
        <f t="shared" ref="W47:Z47" si="71">IF(W45=0,,W8/W45)</f>
        <v>0</v>
      </c>
      <c r="X47" s="239">
        <f t="shared" si="71"/>
        <v>0</v>
      </c>
      <c r="Y47" s="239">
        <f t="shared" si="71"/>
        <v>0</v>
      </c>
      <c r="Z47" s="239">
        <f t="shared" si="71"/>
        <v>0</v>
      </c>
    </row>
    <row r="48" spans="1:26" ht="13.5" customHeight="1" x14ac:dyDescent="0.15">
      <c r="A48" s="515"/>
      <c r="B48" s="335" t="s">
        <v>68</v>
      </c>
      <c r="C48" s="336">
        <f ca="1">INDIRECT(ADDRESS(ROW(),$T$1+4))</f>
        <v>0</v>
      </c>
      <c r="D48" s="337"/>
      <c r="E48" s="309">
        <f t="shared" ref="E48:P48" si="72">E49+E50</f>
        <v>0</v>
      </c>
      <c r="F48" s="309">
        <f t="shared" si="72"/>
        <v>0</v>
      </c>
      <c r="G48" s="309">
        <f t="shared" si="72"/>
        <v>0</v>
      </c>
      <c r="H48" s="309">
        <f t="shared" si="72"/>
        <v>0</v>
      </c>
      <c r="I48" s="309">
        <f t="shared" si="72"/>
        <v>0</v>
      </c>
      <c r="J48" s="309">
        <f t="shared" si="72"/>
        <v>0</v>
      </c>
      <c r="K48" s="309">
        <f t="shared" si="72"/>
        <v>0</v>
      </c>
      <c r="L48" s="309">
        <f t="shared" si="72"/>
        <v>0</v>
      </c>
      <c r="M48" s="309">
        <f t="shared" si="72"/>
        <v>0</v>
      </c>
      <c r="N48" s="309">
        <f t="shared" si="72"/>
        <v>0</v>
      </c>
      <c r="O48" s="309">
        <f t="shared" si="72"/>
        <v>0</v>
      </c>
      <c r="P48" s="309">
        <f t="shared" si="72"/>
        <v>0</v>
      </c>
      <c r="W48" s="239">
        <f t="shared" ref="W48:W50" si="73">SUM(E48:G48)</f>
        <v>0</v>
      </c>
      <c r="X48" s="239">
        <f t="shared" ref="X48:X50" si="74">SUM(H48:J48)</f>
        <v>0</v>
      </c>
      <c r="Y48" s="239">
        <f t="shared" ref="Y48:Y50" si="75">SUM(K48:M48)</f>
        <v>0</v>
      </c>
      <c r="Z48" s="239">
        <f t="shared" ref="Z48:Z50" si="76">SUM(N48:P48)</f>
        <v>0</v>
      </c>
    </row>
    <row r="49" spans="1:26" ht="13.5" customHeight="1" x14ac:dyDescent="0.15">
      <c r="A49" s="515"/>
      <c r="B49" s="339" t="s">
        <v>178</v>
      </c>
      <c r="C49" s="336">
        <f ca="1">INDIRECT(ADDRESS(ROW(),$T$1+4))</f>
        <v>0</v>
      </c>
      <c r="D49" s="342">
        <f ca="1">IF(C48=0,,C49/C48)</f>
        <v>0</v>
      </c>
      <c r="E49" s="282"/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W49" s="239">
        <f t="shared" si="73"/>
        <v>0</v>
      </c>
      <c r="X49" s="239">
        <f t="shared" si="74"/>
        <v>0</v>
      </c>
      <c r="Y49" s="239">
        <f t="shared" si="75"/>
        <v>0</v>
      </c>
      <c r="Z49" s="239">
        <f t="shared" si="76"/>
        <v>0</v>
      </c>
    </row>
    <row r="50" spans="1:26" x14ac:dyDescent="0.15">
      <c r="A50" s="515"/>
      <c r="B50" s="339" t="s">
        <v>179</v>
      </c>
      <c r="C50" s="336">
        <f ca="1">INDIRECT(ADDRESS(ROW(),$T$1+4))</f>
        <v>0</v>
      </c>
      <c r="D50" s="342">
        <f ca="1">IF(C48=0,,C50/C48)</f>
        <v>0</v>
      </c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W50" s="239">
        <f t="shared" si="73"/>
        <v>0</v>
      </c>
      <c r="X50" s="239">
        <f t="shared" si="74"/>
        <v>0</v>
      </c>
      <c r="Y50" s="239">
        <f t="shared" si="75"/>
        <v>0</v>
      </c>
      <c r="Z50" s="239">
        <f t="shared" si="76"/>
        <v>0</v>
      </c>
    </row>
    <row r="51" spans="1:26" s="303" customFormat="1" ht="13.5" customHeight="1" x14ac:dyDescent="0.15">
      <c r="A51" s="515"/>
      <c r="B51" s="343" t="s">
        <v>180</v>
      </c>
      <c r="C51" s="344">
        <f>IF(SUM(E46:P46)=0,,SUM(E48:P48)/SUM(E46:P46))</f>
        <v>0</v>
      </c>
      <c r="D51" s="345"/>
      <c r="E51" s="310">
        <f t="shared" ref="E51:P51" si="77">IF(E46=0,,E48/E46)</f>
        <v>0</v>
      </c>
      <c r="F51" s="310">
        <f t="shared" si="77"/>
        <v>0</v>
      </c>
      <c r="G51" s="310">
        <f t="shared" si="77"/>
        <v>0</v>
      </c>
      <c r="H51" s="310">
        <f t="shared" si="77"/>
        <v>0</v>
      </c>
      <c r="I51" s="310">
        <f t="shared" si="77"/>
        <v>0</v>
      </c>
      <c r="J51" s="310">
        <f t="shared" si="77"/>
        <v>0</v>
      </c>
      <c r="K51" s="310">
        <f t="shared" si="77"/>
        <v>0</v>
      </c>
      <c r="L51" s="310">
        <f t="shared" si="77"/>
        <v>0</v>
      </c>
      <c r="M51" s="310">
        <f t="shared" si="77"/>
        <v>0</v>
      </c>
      <c r="N51" s="310">
        <f t="shared" si="77"/>
        <v>0</v>
      </c>
      <c r="O51" s="310">
        <f t="shared" si="77"/>
        <v>0</v>
      </c>
      <c r="P51" s="310">
        <f t="shared" si="77"/>
        <v>0</v>
      </c>
      <c r="W51" s="264">
        <f t="shared" ref="W51:Z51" si="78">IF(W46=0,,W50/W46)</f>
        <v>0</v>
      </c>
      <c r="X51" s="264">
        <f t="shared" si="78"/>
        <v>0</v>
      </c>
      <c r="Y51" s="264">
        <f t="shared" si="78"/>
        <v>0</v>
      </c>
      <c r="Z51" s="264">
        <f t="shared" si="78"/>
        <v>0</v>
      </c>
    </row>
    <row r="52" spans="1:26" ht="13.5" customHeight="1" x14ac:dyDescent="0.15">
      <c r="A52" s="478" t="s">
        <v>181</v>
      </c>
      <c r="B52" s="330" t="s">
        <v>182</v>
      </c>
      <c r="C52" s="202">
        <f t="shared" ref="C52:C57" si="79">SUM(E52:P52)</f>
        <v>0</v>
      </c>
      <c r="D52" s="317"/>
      <c r="E52" s="346">
        <f t="shared" ref="E52:P52" si="80">E53+E54+E55+E56</f>
        <v>0</v>
      </c>
      <c r="F52" s="346">
        <f t="shared" si="80"/>
        <v>0</v>
      </c>
      <c r="G52" s="346">
        <f t="shared" si="80"/>
        <v>0</v>
      </c>
      <c r="H52" s="346">
        <f t="shared" si="80"/>
        <v>0</v>
      </c>
      <c r="I52" s="346">
        <f t="shared" si="80"/>
        <v>0</v>
      </c>
      <c r="J52" s="346">
        <f t="shared" si="80"/>
        <v>0</v>
      </c>
      <c r="K52" s="346">
        <f t="shared" si="80"/>
        <v>0</v>
      </c>
      <c r="L52" s="346">
        <f t="shared" si="80"/>
        <v>0</v>
      </c>
      <c r="M52" s="346">
        <f t="shared" si="80"/>
        <v>0</v>
      </c>
      <c r="N52" s="346">
        <f t="shared" si="80"/>
        <v>0</v>
      </c>
      <c r="O52" s="346">
        <f t="shared" si="80"/>
        <v>0</v>
      </c>
      <c r="P52" s="346">
        <f t="shared" si="80"/>
        <v>0</v>
      </c>
      <c r="W52" s="202">
        <f t="shared" ref="W52:W57" si="81">SUM(E52:G52)</f>
        <v>0</v>
      </c>
      <c r="X52" s="202">
        <f t="shared" ref="X52:X57" si="82">SUM(H52:J52)</f>
        <v>0</v>
      </c>
      <c r="Y52" s="202">
        <f t="shared" ref="Y52:Y57" si="83">SUM(K52:M52)</f>
        <v>0</v>
      </c>
      <c r="Z52" s="202">
        <f t="shared" ref="Z52:Z57" si="84">SUM(N52:P52)</f>
        <v>0</v>
      </c>
    </row>
    <row r="53" spans="1:26" ht="13.5" customHeight="1" x14ac:dyDescent="0.15">
      <c r="A53" s="480"/>
      <c r="B53" s="331" t="s">
        <v>183</v>
      </c>
      <c r="C53" s="202">
        <f t="shared" si="79"/>
        <v>0</v>
      </c>
      <c r="D53" s="334">
        <f>IF(C52=0,,C53/$C$52)</f>
        <v>0</v>
      </c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47"/>
      <c r="P53" s="347"/>
      <c r="W53" s="202">
        <f t="shared" si="81"/>
        <v>0</v>
      </c>
      <c r="X53" s="202">
        <f t="shared" si="82"/>
        <v>0</v>
      </c>
      <c r="Y53" s="202">
        <f t="shared" si="83"/>
        <v>0</v>
      </c>
      <c r="Z53" s="202">
        <f t="shared" si="84"/>
        <v>0</v>
      </c>
    </row>
    <row r="54" spans="1:26" ht="13.5" customHeight="1" x14ac:dyDescent="0.15">
      <c r="A54" s="480"/>
      <c r="B54" s="331" t="s">
        <v>184</v>
      </c>
      <c r="C54" s="202">
        <f t="shared" si="79"/>
        <v>0</v>
      </c>
      <c r="D54" s="334">
        <f>IF(C52=0,,C54/$C$52)</f>
        <v>0</v>
      </c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W54" s="202">
        <f t="shared" si="81"/>
        <v>0</v>
      </c>
      <c r="X54" s="202">
        <f t="shared" si="82"/>
        <v>0</v>
      </c>
      <c r="Y54" s="202">
        <f t="shared" si="83"/>
        <v>0</v>
      </c>
      <c r="Z54" s="202">
        <f t="shared" si="84"/>
        <v>0</v>
      </c>
    </row>
    <row r="55" spans="1:26" ht="13.5" customHeight="1" x14ac:dyDescent="0.15">
      <c r="A55" s="480"/>
      <c r="B55" s="331" t="s">
        <v>185</v>
      </c>
      <c r="C55" s="202">
        <f t="shared" si="79"/>
        <v>0</v>
      </c>
      <c r="D55" s="334">
        <f>IF(C52=0,,C55/$C$52)</f>
        <v>0</v>
      </c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W55" s="202">
        <f t="shared" si="81"/>
        <v>0</v>
      </c>
      <c r="X55" s="202">
        <f t="shared" si="82"/>
        <v>0</v>
      </c>
      <c r="Y55" s="202">
        <f t="shared" si="83"/>
        <v>0</v>
      </c>
      <c r="Z55" s="202">
        <f t="shared" si="84"/>
        <v>0</v>
      </c>
    </row>
    <row r="56" spans="1:26" ht="13.5" customHeight="1" x14ac:dyDescent="0.15">
      <c r="A56" s="480"/>
      <c r="B56" s="331" t="s">
        <v>186</v>
      </c>
      <c r="C56" s="202">
        <f t="shared" si="79"/>
        <v>0</v>
      </c>
      <c r="D56" s="334">
        <f>IF(C52=0,,C56/$C$52)</f>
        <v>0</v>
      </c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47"/>
      <c r="P56" s="347"/>
      <c r="W56" s="202">
        <f t="shared" si="81"/>
        <v>0</v>
      </c>
      <c r="X56" s="202">
        <f t="shared" si="82"/>
        <v>0</v>
      </c>
      <c r="Y56" s="202">
        <f t="shared" si="83"/>
        <v>0</v>
      </c>
      <c r="Z56" s="202">
        <f t="shared" si="84"/>
        <v>0</v>
      </c>
    </row>
    <row r="57" spans="1:26" x14ac:dyDescent="0.15">
      <c r="A57" s="480"/>
      <c r="B57" s="330" t="s">
        <v>187</v>
      </c>
      <c r="C57" s="202">
        <f t="shared" si="79"/>
        <v>0</v>
      </c>
      <c r="D57" s="31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W57" s="202">
        <f t="shared" si="81"/>
        <v>0</v>
      </c>
      <c r="X57" s="202">
        <f t="shared" si="82"/>
        <v>0</v>
      </c>
      <c r="Y57" s="202">
        <f t="shared" si="83"/>
        <v>0</v>
      </c>
      <c r="Z57" s="202">
        <f t="shared" si="84"/>
        <v>0</v>
      </c>
    </row>
    <row r="58" spans="1:26" s="303" customFormat="1" x14ac:dyDescent="0.15">
      <c r="A58" s="480"/>
      <c r="B58" s="348" t="s">
        <v>188</v>
      </c>
      <c r="C58" s="210">
        <f t="shared" ref="C58:P58" si="85">IF((C55+C56)=0,,C57/(C55+C56))</f>
        <v>0</v>
      </c>
      <c r="D58" s="334"/>
      <c r="E58" s="349">
        <f t="shared" si="85"/>
        <v>0</v>
      </c>
      <c r="F58" s="349">
        <f t="shared" si="85"/>
        <v>0</v>
      </c>
      <c r="G58" s="349">
        <f t="shared" si="85"/>
        <v>0</v>
      </c>
      <c r="H58" s="349">
        <f t="shared" si="85"/>
        <v>0</v>
      </c>
      <c r="I58" s="349">
        <f t="shared" si="85"/>
        <v>0</v>
      </c>
      <c r="J58" s="349">
        <f t="shared" si="85"/>
        <v>0</v>
      </c>
      <c r="K58" s="349">
        <f t="shared" si="85"/>
        <v>0</v>
      </c>
      <c r="L58" s="349">
        <f t="shared" si="85"/>
        <v>0</v>
      </c>
      <c r="M58" s="349">
        <f t="shared" si="85"/>
        <v>0</v>
      </c>
      <c r="N58" s="349">
        <f t="shared" si="85"/>
        <v>0</v>
      </c>
      <c r="O58" s="349">
        <f t="shared" si="85"/>
        <v>0</v>
      </c>
      <c r="P58" s="349">
        <f t="shared" si="85"/>
        <v>0</v>
      </c>
      <c r="W58" s="210">
        <f t="shared" ref="W58:Z58" si="86">IF((W55+W56)=0,,W57/(W55+W56))</f>
        <v>0</v>
      </c>
      <c r="X58" s="210">
        <f t="shared" si="86"/>
        <v>0</v>
      </c>
      <c r="Y58" s="210">
        <f t="shared" si="86"/>
        <v>0</v>
      </c>
      <c r="Z58" s="210">
        <f t="shared" si="86"/>
        <v>0</v>
      </c>
    </row>
    <row r="59" spans="1:26" ht="13.5" customHeight="1" x14ac:dyDescent="0.15">
      <c r="A59" s="480"/>
      <c r="B59" s="330" t="s">
        <v>61</v>
      </c>
      <c r="C59" s="202">
        <f t="shared" ref="C59:C67" si="87">SUM(E59:P59)</f>
        <v>0</v>
      </c>
      <c r="D59" s="334">
        <f>IF(C32=0,,C59/$C$32)</f>
        <v>0</v>
      </c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W59" s="202">
        <f t="shared" ref="W59:W67" si="88">SUM(E59:G59)</f>
        <v>0</v>
      </c>
      <c r="X59" s="202">
        <f t="shared" ref="X59:X67" si="89">SUM(H59:J59)</f>
        <v>0</v>
      </c>
      <c r="Y59" s="202">
        <f t="shared" ref="Y59:Y67" si="90">SUM(K59:M59)</f>
        <v>0</v>
      </c>
      <c r="Z59" s="202">
        <f t="shared" ref="Z59:Z67" si="91">SUM(N59:P59)</f>
        <v>0</v>
      </c>
    </row>
    <row r="60" spans="1:26" s="302" customFormat="1" ht="13.5" customHeight="1" x14ac:dyDescent="0.15">
      <c r="A60" s="480"/>
      <c r="B60" s="331" t="s">
        <v>62</v>
      </c>
      <c r="C60" s="350">
        <f t="shared" ref="C60:P60" si="92">IF(C59=0,,C52/C59)</f>
        <v>0</v>
      </c>
      <c r="D60" s="317"/>
      <c r="E60" s="351">
        <f t="shared" si="92"/>
        <v>0</v>
      </c>
      <c r="F60" s="351">
        <f t="shared" si="92"/>
        <v>0</v>
      </c>
      <c r="G60" s="351">
        <f t="shared" si="92"/>
        <v>0</v>
      </c>
      <c r="H60" s="351">
        <f t="shared" si="92"/>
        <v>0</v>
      </c>
      <c r="I60" s="351">
        <f t="shared" si="92"/>
        <v>0</v>
      </c>
      <c r="J60" s="351">
        <f t="shared" si="92"/>
        <v>0</v>
      </c>
      <c r="K60" s="351">
        <f t="shared" si="92"/>
        <v>0</v>
      </c>
      <c r="L60" s="351">
        <f t="shared" si="92"/>
        <v>0</v>
      </c>
      <c r="M60" s="351">
        <f t="shared" si="92"/>
        <v>0</v>
      </c>
      <c r="N60" s="351">
        <f t="shared" si="92"/>
        <v>0</v>
      </c>
      <c r="O60" s="351">
        <f t="shared" si="92"/>
        <v>0</v>
      </c>
      <c r="P60" s="351">
        <f t="shared" si="92"/>
        <v>0</v>
      </c>
      <c r="W60" s="350">
        <f t="shared" ref="W60:Z60" si="93">IF(W59=0,,W52/W59)</f>
        <v>0</v>
      </c>
      <c r="X60" s="350">
        <f t="shared" si="93"/>
        <v>0</v>
      </c>
      <c r="Y60" s="350">
        <f t="shared" si="93"/>
        <v>0</v>
      </c>
      <c r="Z60" s="350">
        <f t="shared" si="93"/>
        <v>0</v>
      </c>
    </row>
    <row r="61" spans="1:26" ht="13.5" customHeight="1" x14ac:dyDescent="0.15">
      <c r="A61" s="480"/>
      <c r="B61" s="330" t="s">
        <v>63</v>
      </c>
      <c r="C61" s="202">
        <f t="shared" si="87"/>
        <v>0</v>
      </c>
      <c r="D61" s="334">
        <f>IF(C32=0,,C61/$C$32)</f>
        <v>0</v>
      </c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W61" s="202">
        <f t="shared" si="88"/>
        <v>0</v>
      </c>
      <c r="X61" s="202">
        <f t="shared" si="89"/>
        <v>0</v>
      </c>
      <c r="Y61" s="202">
        <f t="shared" si="90"/>
        <v>0</v>
      </c>
      <c r="Z61" s="202">
        <f t="shared" si="91"/>
        <v>0</v>
      </c>
    </row>
    <row r="62" spans="1:26" s="302" customFormat="1" ht="13.5" customHeight="1" x14ac:dyDescent="0.15">
      <c r="A62" s="480"/>
      <c r="B62" s="331" t="s">
        <v>64</v>
      </c>
      <c r="C62" s="350">
        <f t="shared" ref="C62:P62" si="94">IF(C61=0,,C52/C61)</f>
        <v>0</v>
      </c>
      <c r="D62" s="317"/>
      <c r="E62" s="351">
        <f t="shared" si="94"/>
        <v>0</v>
      </c>
      <c r="F62" s="351">
        <f t="shared" si="94"/>
        <v>0</v>
      </c>
      <c r="G62" s="351">
        <f t="shared" si="94"/>
        <v>0</v>
      </c>
      <c r="H62" s="351">
        <f t="shared" si="94"/>
        <v>0</v>
      </c>
      <c r="I62" s="351">
        <f t="shared" si="94"/>
        <v>0</v>
      </c>
      <c r="J62" s="351">
        <f t="shared" si="94"/>
        <v>0</v>
      </c>
      <c r="K62" s="351">
        <f t="shared" si="94"/>
        <v>0</v>
      </c>
      <c r="L62" s="351">
        <f t="shared" si="94"/>
        <v>0</v>
      </c>
      <c r="M62" s="351">
        <f t="shared" si="94"/>
        <v>0</v>
      </c>
      <c r="N62" s="351">
        <f t="shared" si="94"/>
        <v>0</v>
      </c>
      <c r="O62" s="351">
        <f t="shared" si="94"/>
        <v>0</v>
      </c>
      <c r="P62" s="351">
        <f t="shared" si="94"/>
        <v>0</v>
      </c>
      <c r="W62" s="350">
        <f t="shared" ref="W62:Z62" si="95">IF(W61=0,,W52/W61)</f>
        <v>0</v>
      </c>
      <c r="X62" s="350">
        <f t="shared" si="95"/>
        <v>0</v>
      </c>
      <c r="Y62" s="350">
        <f t="shared" si="95"/>
        <v>0</v>
      </c>
      <c r="Z62" s="350">
        <f t="shared" si="95"/>
        <v>0</v>
      </c>
    </row>
    <row r="63" spans="1:26" ht="13.5" customHeight="1" x14ac:dyDescent="0.15">
      <c r="A63" s="511" t="s">
        <v>189</v>
      </c>
      <c r="B63" s="323" t="s">
        <v>73</v>
      </c>
      <c r="C63" s="239">
        <f t="shared" si="87"/>
        <v>0</v>
      </c>
      <c r="D63" s="239"/>
      <c r="E63" s="309">
        <f t="shared" ref="E63:P63" si="96">E127+E132+E137+E142+E147+E152+E157+E162+E167+E172+E177+E182+E187+E192+E197+E202+E207+E212+E217+E222+E227+E232+E237+E242+E247+E252+E257</f>
        <v>0</v>
      </c>
      <c r="F63" s="309">
        <f t="shared" si="96"/>
        <v>0</v>
      </c>
      <c r="G63" s="309">
        <f t="shared" si="96"/>
        <v>0</v>
      </c>
      <c r="H63" s="309">
        <f t="shared" si="96"/>
        <v>0</v>
      </c>
      <c r="I63" s="309">
        <f t="shared" si="96"/>
        <v>0</v>
      </c>
      <c r="J63" s="309">
        <f t="shared" si="96"/>
        <v>0</v>
      </c>
      <c r="K63" s="309">
        <f t="shared" si="96"/>
        <v>0</v>
      </c>
      <c r="L63" s="309">
        <f t="shared" si="96"/>
        <v>0</v>
      </c>
      <c r="M63" s="309">
        <f t="shared" si="96"/>
        <v>0</v>
      </c>
      <c r="N63" s="309">
        <f t="shared" si="96"/>
        <v>0</v>
      </c>
      <c r="O63" s="309">
        <f t="shared" si="96"/>
        <v>0</v>
      </c>
      <c r="P63" s="309">
        <f t="shared" si="96"/>
        <v>0</v>
      </c>
      <c r="W63" s="239">
        <f t="shared" si="88"/>
        <v>0</v>
      </c>
      <c r="X63" s="239">
        <f t="shared" si="89"/>
        <v>0</v>
      </c>
      <c r="Y63" s="239">
        <f t="shared" si="90"/>
        <v>0</v>
      </c>
      <c r="Z63" s="239">
        <f t="shared" si="91"/>
        <v>0</v>
      </c>
    </row>
    <row r="64" spans="1:26" ht="13.5" customHeight="1" x14ac:dyDescent="0.15">
      <c r="A64" s="516"/>
      <c r="B64" s="323" t="s">
        <v>74</v>
      </c>
      <c r="C64" s="239">
        <f t="shared" si="87"/>
        <v>0</v>
      </c>
      <c r="D64" s="239"/>
      <c r="E64" s="309">
        <f t="shared" ref="E64:P64" si="97">E128+E133+E138+E143+E148+E153+E158+E163+E168+E173+E178+E183+E188+E193+E198+E203+E208+E213+E218+E223+E228+E233+E238+E243+E248+E253+E258</f>
        <v>0</v>
      </c>
      <c r="F64" s="309">
        <f t="shared" si="97"/>
        <v>0</v>
      </c>
      <c r="G64" s="309">
        <f t="shared" si="97"/>
        <v>0</v>
      </c>
      <c r="H64" s="309">
        <f t="shared" si="97"/>
        <v>0</v>
      </c>
      <c r="I64" s="309">
        <f t="shared" si="97"/>
        <v>0</v>
      </c>
      <c r="J64" s="309">
        <f t="shared" si="97"/>
        <v>0</v>
      </c>
      <c r="K64" s="309">
        <f t="shared" si="97"/>
        <v>0</v>
      </c>
      <c r="L64" s="309">
        <f t="shared" si="97"/>
        <v>0</v>
      </c>
      <c r="M64" s="309">
        <f t="shared" si="97"/>
        <v>0</v>
      </c>
      <c r="N64" s="309">
        <f t="shared" si="97"/>
        <v>0</v>
      </c>
      <c r="O64" s="309">
        <f t="shared" si="97"/>
        <v>0</v>
      </c>
      <c r="P64" s="309">
        <f t="shared" si="97"/>
        <v>0</v>
      </c>
      <c r="W64" s="239">
        <f t="shared" si="88"/>
        <v>0</v>
      </c>
      <c r="X64" s="239">
        <f t="shared" si="89"/>
        <v>0</v>
      </c>
      <c r="Y64" s="239">
        <f t="shared" si="90"/>
        <v>0</v>
      </c>
      <c r="Z64" s="239">
        <f t="shared" si="91"/>
        <v>0</v>
      </c>
    </row>
    <row r="65" spans="1:26" ht="13.5" customHeight="1" x14ac:dyDescent="0.15">
      <c r="A65" s="516"/>
      <c r="B65" s="354" t="s">
        <v>75</v>
      </c>
      <c r="C65" s="239">
        <f t="shared" si="87"/>
        <v>0</v>
      </c>
      <c r="D65" s="342">
        <f>IF((C65+C66)=0,,C65/(C$65+C$66))</f>
        <v>0</v>
      </c>
      <c r="E65" s="309">
        <f t="shared" ref="E65:P65" si="98">E130+E135+E140+E145+E150+E155+E160+E165+E170+E175+E180+E185+E190+E195+E200+E205+E210+E215+E220+E225+E230+E235+E240+E245+E250+E255+E260</f>
        <v>0</v>
      </c>
      <c r="F65" s="309">
        <f t="shared" si="98"/>
        <v>0</v>
      </c>
      <c r="G65" s="309">
        <f t="shared" si="98"/>
        <v>0</v>
      </c>
      <c r="H65" s="309">
        <f t="shared" si="98"/>
        <v>0</v>
      </c>
      <c r="I65" s="309">
        <f t="shared" si="98"/>
        <v>0</v>
      </c>
      <c r="J65" s="309">
        <f t="shared" si="98"/>
        <v>0</v>
      </c>
      <c r="K65" s="309">
        <f t="shared" si="98"/>
        <v>0</v>
      </c>
      <c r="L65" s="309">
        <f t="shared" si="98"/>
        <v>0</v>
      </c>
      <c r="M65" s="309">
        <f t="shared" si="98"/>
        <v>0</v>
      </c>
      <c r="N65" s="309">
        <f t="shared" si="98"/>
        <v>0</v>
      </c>
      <c r="O65" s="309">
        <f t="shared" si="98"/>
        <v>0</v>
      </c>
      <c r="P65" s="309">
        <f t="shared" si="98"/>
        <v>0</v>
      </c>
      <c r="W65" s="239">
        <f t="shared" si="88"/>
        <v>0</v>
      </c>
      <c r="X65" s="239">
        <f t="shared" si="89"/>
        <v>0</v>
      </c>
      <c r="Y65" s="239">
        <f t="shared" si="90"/>
        <v>0</v>
      </c>
      <c r="Z65" s="239">
        <f t="shared" si="91"/>
        <v>0</v>
      </c>
    </row>
    <row r="66" spans="1:26" ht="13.5" customHeight="1" x14ac:dyDescent="0.15">
      <c r="A66" s="516"/>
      <c r="B66" s="324" t="s">
        <v>76</v>
      </c>
      <c r="C66" s="239">
        <f t="shared" si="87"/>
        <v>0</v>
      </c>
      <c r="D66" s="342">
        <f>IF((C65+C66)=0,,C66/(C$65+C$66))</f>
        <v>0</v>
      </c>
      <c r="E66" s="282"/>
      <c r="F66" s="282"/>
      <c r="G66" s="282"/>
      <c r="H66" s="282"/>
      <c r="I66" s="282"/>
      <c r="J66" s="282"/>
      <c r="K66" s="282"/>
      <c r="L66" s="282"/>
      <c r="M66" s="282"/>
      <c r="N66" s="282"/>
      <c r="O66" s="282"/>
      <c r="P66" s="282"/>
      <c r="W66" s="239">
        <f t="shared" si="88"/>
        <v>0</v>
      </c>
      <c r="X66" s="239">
        <f t="shared" si="89"/>
        <v>0</v>
      </c>
      <c r="Y66" s="239">
        <f t="shared" si="90"/>
        <v>0</v>
      </c>
      <c r="Z66" s="239">
        <f t="shared" si="91"/>
        <v>0</v>
      </c>
    </row>
    <row r="67" spans="1:26" ht="13.5" customHeight="1" x14ac:dyDescent="0.15">
      <c r="A67" s="516"/>
      <c r="B67" s="323" t="s">
        <v>77</v>
      </c>
      <c r="C67" s="239">
        <f t="shared" si="87"/>
        <v>0</v>
      </c>
      <c r="D67" s="239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82"/>
      <c r="W67" s="239">
        <f t="shared" si="88"/>
        <v>0</v>
      </c>
      <c r="X67" s="239">
        <f t="shared" si="89"/>
        <v>0</v>
      </c>
      <c r="Y67" s="239">
        <f t="shared" si="90"/>
        <v>0</v>
      </c>
      <c r="Z67" s="239">
        <f t="shared" si="91"/>
        <v>0</v>
      </c>
    </row>
    <row r="68" spans="1:26" ht="13.5" customHeight="1" x14ac:dyDescent="0.15">
      <c r="A68" s="516"/>
      <c r="B68" s="324" t="s">
        <v>78</v>
      </c>
      <c r="C68" s="214">
        <f t="shared" ref="C68:P68" si="99">IF(C63=0,,C64/C63)</f>
        <v>0</v>
      </c>
      <c r="D68" s="239"/>
      <c r="E68" s="309">
        <f t="shared" si="99"/>
        <v>0</v>
      </c>
      <c r="F68" s="309">
        <f t="shared" si="99"/>
        <v>0</v>
      </c>
      <c r="G68" s="309">
        <f t="shared" si="99"/>
        <v>0</v>
      </c>
      <c r="H68" s="309">
        <f t="shared" si="99"/>
        <v>0</v>
      </c>
      <c r="I68" s="309">
        <f t="shared" si="99"/>
        <v>0</v>
      </c>
      <c r="J68" s="309">
        <f t="shared" si="99"/>
        <v>0</v>
      </c>
      <c r="K68" s="309">
        <f t="shared" si="99"/>
        <v>0</v>
      </c>
      <c r="L68" s="309">
        <f t="shared" si="99"/>
        <v>0</v>
      </c>
      <c r="M68" s="309">
        <f t="shared" si="99"/>
        <v>0</v>
      </c>
      <c r="N68" s="309">
        <f t="shared" si="99"/>
        <v>0</v>
      </c>
      <c r="O68" s="309">
        <f t="shared" si="99"/>
        <v>0</v>
      </c>
      <c r="P68" s="309">
        <f t="shared" si="99"/>
        <v>0</v>
      </c>
      <c r="W68" s="214">
        <f t="shared" ref="W68:Z68" si="100">IF(W63=0,,W64/W63)</f>
        <v>0</v>
      </c>
      <c r="X68" s="214">
        <f t="shared" si="100"/>
        <v>0</v>
      </c>
      <c r="Y68" s="214">
        <f t="shared" si="100"/>
        <v>0</v>
      </c>
      <c r="Z68" s="214">
        <f t="shared" si="100"/>
        <v>0</v>
      </c>
    </row>
    <row r="69" spans="1:26" s="303" customFormat="1" ht="13.5" customHeight="1" x14ac:dyDescent="0.15">
      <c r="A69" s="517"/>
      <c r="B69" s="355" t="s">
        <v>79</v>
      </c>
      <c r="C69" s="264">
        <f t="shared" ref="C69:P69" si="101">IF((C64-C461)=0,,C67/(C64-C461))</f>
        <v>0</v>
      </c>
      <c r="D69" s="345"/>
      <c r="E69" s="310">
        <f t="shared" si="101"/>
        <v>0</v>
      </c>
      <c r="F69" s="310">
        <f t="shared" si="101"/>
        <v>0</v>
      </c>
      <c r="G69" s="310">
        <f t="shared" si="101"/>
        <v>0</v>
      </c>
      <c r="H69" s="310">
        <f t="shared" si="101"/>
        <v>0</v>
      </c>
      <c r="I69" s="310">
        <f t="shared" si="101"/>
        <v>0</v>
      </c>
      <c r="J69" s="310">
        <f t="shared" si="101"/>
        <v>0</v>
      </c>
      <c r="K69" s="310">
        <f t="shared" si="101"/>
        <v>0</v>
      </c>
      <c r="L69" s="310">
        <f t="shared" si="101"/>
        <v>0</v>
      </c>
      <c r="M69" s="310">
        <f t="shared" si="101"/>
        <v>0</v>
      </c>
      <c r="N69" s="310">
        <f t="shared" si="101"/>
        <v>0</v>
      </c>
      <c r="O69" s="310">
        <f t="shared" si="101"/>
        <v>0</v>
      </c>
      <c r="P69" s="310">
        <f t="shared" si="101"/>
        <v>0</v>
      </c>
      <c r="W69" s="310">
        <f t="shared" ref="W69:Z69" si="102">IF((W64-W461)=0,,W67/(W64-W461))</f>
        <v>0</v>
      </c>
      <c r="X69" s="310">
        <f t="shared" si="102"/>
        <v>0</v>
      </c>
      <c r="Y69" s="310">
        <f t="shared" si="102"/>
        <v>0</v>
      </c>
      <c r="Z69" s="310">
        <f t="shared" si="102"/>
        <v>0</v>
      </c>
    </row>
    <row r="70" spans="1:26" ht="13.5" customHeight="1" x14ac:dyDescent="0.15">
      <c r="A70" s="486" t="s">
        <v>190</v>
      </c>
      <c r="B70" s="356" t="s">
        <v>73</v>
      </c>
      <c r="C70" s="202">
        <f t="shared" ref="C70:C74" si="103">SUM(E70:P70)</f>
        <v>0</v>
      </c>
      <c r="D70" s="357">
        <f>IF(C2=0,,C70/$C$2)</f>
        <v>0</v>
      </c>
      <c r="E70" s="309">
        <f t="shared" ref="E70:P70" si="104">E268+E273+E278+E283+E288+E293+E298+E303+E308+E313+E318+E323+E328+E333+E338+E343+E348+E353+E358+E363+E368+E373+E378+E383+E388+E393+E398</f>
        <v>0</v>
      </c>
      <c r="F70" s="309">
        <f t="shared" si="104"/>
        <v>0</v>
      </c>
      <c r="G70" s="309">
        <f t="shared" si="104"/>
        <v>0</v>
      </c>
      <c r="H70" s="309">
        <f t="shared" si="104"/>
        <v>0</v>
      </c>
      <c r="I70" s="309">
        <f t="shared" si="104"/>
        <v>0</v>
      </c>
      <c r="J70" s="309">
        <f t="shared" si="104"/>
        <v>0</v>
      </c>
      <c r="K70" s="309">
        <f t="shared" si="104"/>
        <v>0</v>
      </c>
      <c r="L70" s="309">
        <f t="shared" si="104"/>
        <v>0</v>
      </c>
      <c r="M70" s="309">
        <f t="shared" si="104"/>
        <v>0</v>
      </c>
      <c r="N70" s="309">
        <f t="shared" si="104"/>
        <v>0</v>
      </c>
      <c r="O70" s="309">
        <f t="shared" si="104"/>
        <v>0</v>
      </c>
      <c r="P70" s="309">
        <f t="shared" si="104"/>
        <v>0</v>
      </c>
      <c r="W70" s="202">
        <f t="shared" ref="W70:W74" si="105">SUM(E70:G70)</f>
        <v>0</v>
      </c>
      <c r="X70" s="202">
        <f t="shared" ref="X70:X74" si="106">SUM(H70:J70)</f>
        <v>0</v>
      </c>
      <c r="Y70" s="202">
        <f t="shared" ref="Y70:Y74" si="107">SUM(K70:M70)</f>
        <v>0</v>
      </c>
      <c r="Z70" s="202">
        <f t="shared" ref="Z70:Z74" si="108">SUM(N70:P70)</f>
        <v>0</v>
      </c>
    </row>
    <row r="71" spans="1:26" ht="13.5" customHeight="1" x14ac:dyDescent="0.15">
      <c r="A71" s="487"/>
      <c r="B71" s="356" t="s">
        <v>74</v>
      </c>
      <c r="C71" s="202">
        <f t="shared" si="103"/>
        <v>0</v>
      </c>
      <c r="D71" s="358"/>
      <c r="E71" s="309">
        <f t="shared" ref="E71:P71" si="109">E269+E274+E279+E284+E289+E294+E299+E304+E309+E314+E319+E324+E329+E334+E339+E344+E349+E354+E359+E364+E369+E374+E379+E384+E389+E394+E399</f>
        <v>0</v>
      </c>
      <c r="F71" s="309">
        <f t="shared" si="109"/>
        <v>0</v>
      </c>
      <c r="G71" s="309">
        <f t="shared" si="109"/>
        <v>0</v>
      </c>
      <c r="H71" s="309">
        <f t="shared" si="109"/>
        <v>0</v>
      </c>
      <c r="I71" s="309">
        <f t="shared" si="109"/>
        <v>0</v>
      </c>
      <c r="J71" s="309">
        <f t="shared" si="109"/>
        <v>0</v>
      </c>
      <c r="K71" s="309">
        <f t="shared" si="109"/>
        <v>0</v>
      </c>
      <c r="L71" s="309">
        <f t="shared" si="109"/>
        <v>0</v>
      </c>
      <c r="M71" s="309">
        <f t="shared" si="109"/>
        <v>0</v>
      </c>
      <c r="N71" s="309">
        <f t="shared" si="109"/>
        <v>0</v>
      </c>
      <c r="O71" s="309">
        <f t="shared" si="109"/>
        <v>0</v>
      </c>
      <c r="P71" s="309">
        <f t="shared" si="109"/>
        <v>0</v>
      </c>
      <c r="W71" s="202">
        <f t="shared" si="105"/>
        <v>0</v>
      </c>
      <c r="X71" s="202">
        <f t="shared" si="106"/>
        <v>0</v>
      </c>
      <c r="Y71" s="202">
        <f t="shared" si="107"/>
        <v>0</v>
      </c>
      <c r="Z71" s="202">
        <f t="shared" si="108"/>
        <v>0</v>
      </c>
    </row>
    <row r="72" spans="1:26" ht="13.5" customHeight="1" x14ac:dyDescent="0.15">
      <c r="A72" s="487"/>
      <c r="B72" s="359" t="s">
        <v>75</v>
      </c>
      <c r="C72" s="202">
        <f t="shared" si="103"/>
        <v>0</v>
      </c>
      <c r="D72" s="357">
        <f>IF((C$72+C$73)=0,,C72/(C$72+C$73))</f>
        <v>0</v>
      </c>
      <c r="E72" s="309">
        <f t="shared" ref="E72:P72" si="110">E271+E276+E281+E286+E291+E296+E301+E306+E311+E316+E321+E326+E331+E336+E341+E346+E351+E356+E361+E366+E371+E376+E381+E386+E391+E396+E401</f>
        <v>0</v>
      </c>
      <c r="F72" s="309">
        <f t="shared" si="110"/>
        <v>0</v>
      </c>
      <c r="G72" s="309">
        <f t="shared" si="110"/>
        <v>0</v>
      </c>
      <c r="H72" s="309">
        <f t="shared" si="110"/>
        <v>0</v>
      </c>
      <c r="I72" s="309">
        <f t="shared" si="110"/>
        <v>0</v>
      </c>
      <c r="J72" s="309">
        <f t="shared" si="110"/>
        <v>0</v>
      </c>
      <c r="K72" s="309">
        <f t="shared" si="110"/>
        <v>0</v>
      </c>
      <c r="L72" s="309">
        <f t="shared" si="110"/>
        <v>0</v>
      </c>
      <c r="M72" s="309">
        <f t="shared" si="110"/>
        <v>0</v>
      </c>
      <c r="N72" s="309">
        <f t="shared" si="110"/>
        <v>0</v>
      </c>
      <c r="O72" s="309">
        <f t="shared" si="110"/>
        <v>0</v>
      </c>
      <c r="P72" s="309">
        <f t="shared" si="110"/>
        <v>0</v>
      </c>
      <c r="W72" s="202">
        <f t="shared" si="105"/>
        <v>0</v>
      </c>
      <c r="X72" s="202">
        <f t="shared" si="106"/>
        <v>0</v>
      </c>
      <c r="Y72" s="202">
        <f t="shared" si="107"/>
        <v>0</v>
      </c>
      <c r="Z72" s="202">
        <f t="shared" si="108"/>
        <v>0</v>
      </c>
    </row>
    <row r="73" spans="1:26" ht="13.5" customHeight="1" x14ac:dyDescent="0.15">
      <c r="A73" s="487"/>
      <c r="B73" s="360" t="s">
        <v>76</v>
      </c>
      <c r="C73" s="202">
        <f t="shared" si="103"/>
        <v>0</v>
      </c>
      <c r="D73" s="357">
        <f>IF((C$72+C$73)=0,,C73/(C$72+C$73))</f>
        <v>0</v>
      </c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W73" s="202">
        <f t="shared" si="105"/>
        <v>0</v>
      </c>
      <c r="X73" s="202">
        <f t="shared" si="106"/>
        <v>0</v>
      </c>
      <c r="Y73" s="202">
        <f t="shared" si="107"/>
        <v>0</v>
      </c>
      <c r="Z73" s="202">
        <f t="shared" si="108"/>
        <v>0</v>
      </c>
    </row>
    <row r="74" spans="1:26" ht="13.5" customHeight="1" x14ac:dyDescent="0.15">
      <c r="A74" s="487"/>
      <c r="B74" s="356" t="s">
        <v>77</v>
      </c>
      <c r="C74" s="202">
        <f t="shared" si="103"/>
        <v>0</v>
      </c>
      <c r="D74" s="358"/>
      <c r="E74" s="282"/>
      <c r="F74" s="282"/>
      <c r="G74" s="282"/>
      <c r="H74" s="282"/>
      <c r="I74" s="282"/>
      <c r="J74" s="282"/>
      <c r="K74" s="282"/>
      <c r="L74" s="282"/>
      <c r="M74" s="282"/>
      <c r="N74" s="282"/>
      <c r="O74" s="282"/>
      <c r="P74" s="282"/>
      <c r="W74" s="202">
        <f t="shared" si="105"/>
        <v>0</v>
      </c>
      <c r="X74" s="202">
        <f t="shared" si="106"/>
        <v>0</v>
      </c>
      <c r="Y74" s="202">
        <f t="shared" si="107"/>
        <v>0</v>
      </c>
      <c r="Z74" s="202">
        <f t="shared" si="108"/>
        <v>0</v>
      </c>
    </row>
    <row r="75" spans="1:26" ht="13.5" customHeight="1" x14ac:dyDescent="0.15">
      <c r="A75" s="487"/>
      <c r="B75" s="360" t="s">
        <v>78</v>
      </c>
      <c r="C75" s="201">
        <f t="shared" ref="C75:P75" si="111">IF(C70=0,,C71/C70)</f>
        <v>0</v>
      </c>
      <c r="D75" s="358"/>
      <c r="E75" s="309">
        <f t="shared" si="111"/>
        <v>0</v>
      </c>
      <c r="F75" s="309">
        <f t="shared" si="111"/>
        <v>0</v>
      </c>
      <c r="G75" s="309">
        <f t="shared" si="111"/>
        <v>0</v>
      </c>
      <c r="H75" s="309">
        <f t="shared" si="111"/>
        <v>0</v>
      </c>
      <c r="I75" s="309">
        <f t="shared" si="111"/>
        <v>0</v>
      </c>
      <c r="J75" s="309">
        <f t="shared" si="111"/>
        <v>0</v>
      </c>
      <c r="K75" s="309">
        <f t="shared" si="111"/>
        <v>0</v>
      </c>
      <c r="L75" s="309">
        <f t="shared" si="111"/>
        <v>0</v>
      </c>
      <c r="M75" s="309">
        <f t="shared" si="111"/>
        <v>0</v>
      </c>
      <c r="N75" s="309">
        <f t="shared" si="111"/>
        <v>0</v>
      </c>
      <c r="O75" s="309">
        <f t="shared" si="111"/>
        <v>0</v>
      </c>
      <c r="P75" s="309">
        <f t="shared" si="111"/>
        <v>0</v>
      </c>
      <c r="W75" s="201">
        <f t="shared" ref="W75:Z75" si="112">IF(W70=0,,W71/W70)</f>
        <v>0</v>
      </c>
      <c r="X75" s="201">
        <f t="shared" si="112"/>
        <v>0</v>
      </c>
      <c r="Y75" s="201">
        <f t="shared" si="112"/>
        <v>0</v>
      </c>
      <c r="Z75" s="201">
        <f t="shared" si="112"/>
        <v>0</v>
      </c>
    </row>
    <row r="76" spans="1:26" ht="13.5" customHeight="1" x14ac:dyDescent="0.15">
      <c r="A76" s="488"/>
      <c r="B76" s="360" t="s">
        <v>79</v>
      </c>
      <c r="C76" s="210">
        <f t="shared" ref="C76:P76" si="113">IF((C71-C462)=0,,C74/(C71-C462))</f>
        <v>0</v>
      </c>
      <c r="D76" s="224"/>
      <c r="E76" s="310">
        <f t="shared" si="113"/>
        <v>0</v>
      </c>
      <c r="F76" s="310">
        <f t="shared" si="113"/>
        <v>0</v>
      </c>
      <c r="G76" s="310">
        <f t="shared" si="113"/>
        <v>0</v>
      </c>
      <c r="H76" s="310">
        <f t="shared" si="113"/>
        <v>0</v>
      </c>
      <c r="I76" s="310">
        <f t="shared" si="113"/>
        <v>0</v>
      </c>
      <c r="J76" s="310">
        <f t="shared" si="113"/>
        <v>0</v>
      </c>
      <c r="K76" s="310">
        <f t="shared" si="113"/>
        <v>0</v>
      </c>
      <c r="L76" s="310">
        <f t="shared" si="113"/>
        <v>0</v>
      </c>
      <c r="M76" s="310">
        <f t="shared" si="113"/>
        <v>0</v>
      </c>
      <c r="N76" s="310">
        <f t="shared" si="113"/>
        <v>0</v>
      </c>
      <c r="O76" s="310">
        <f t="shared" si="113"/>
        <v>0</v>
      </c>
      <c r="P76" s="310">
        <f t="shared" si="113"/>
        <v>0</v>
      </c>
      <c r="W76" s="310">
        <f t="shared" ref="W76:Z76" si="114">IF((W71-W462)=0,,W74/(W71-W462))</f>
        <v>0</v>
      </c>
      <c r="X76" s="310">
        <f t="shared" si="114"/>
        <v>0</v>
      </c>
      <c r="Y76" s="310">
        <f t="shared" si="114"/>
        <v>0</v>
      </c>
      <c r="Z76" s="310">
        <f t="shared" si="114"/>
        <v>0</v>
      </c>
    </row>
    <row r="77" spans="1:26" ht="13.5" customHeight="1" x14ac:dyDescent="0.15">
      <c r="A77" s="511" t="s">
        <v>81</v>
      </c>
      <c r="B77" s="323" t="s">
        <v>73</v>
      </c>
      <c r="C77" s="239">
        <f t="shared" ref="C77:C81" si="115">SUM(E77:P77)</f>
        <v>0</v>
      </c>
      <c r="D77" s="342">
        <f>IF(C2=0,,C77/$C$2)</f>
        <v>0</v>
      </c>
      <c r="E77" s="309">
        <f t="shared" ref="E77:P77" si="116">E409+E414+E419+E424+E429+E434+E439</f>
        <v>0</v>
      </c>
      <c r="F77" s="309">
        <f t="shared" si="116"/>
        <v>0</v>
      </c>
      <c r="G77" s="309">
        <f t="shared" si="116"/>
        <v>0</v>
      </c>
      <c r="H77" s="309">
        <f t="shared" si="116"/>
        <v>0</v>
      </c>
      <c r="I77" s="309">
        <f t="shared" si="116"/>
        <v>0</v>
      </c>
      <c r="J77" s="309">
        <f t="shared" si="116"/>
        <v>0</v>
      </c>
      <c r="K77" s="309">
        <f t="shared" si="116"/>
        <v>0</v>
      </c>
      <c r="L77" s="309">
        <f t="shared" si="116"/>
        <v>0</v>
      </c>
      <c r="M77" s="309">
        <f t="shared" si="116"/>
        <v>0</v>
      </c>
      <c r="N77" s="309">
        <f t="shared" si="116"/>
        <v>0</v>
      </c>
      <c r="O77" s="309">
        <f t="shared" si="116"/>
        <v>0</v>
      </c>
      <c r="P77" s="309">
        <f t="shared" si="116"/>
        <v>0</v>
      </c>
      <c r="W77" s="239">
        <f t="shared" ref="W77:W81" si="117">SUM(E77:G77)</f>
        <v>0</v>
      </c>
      <c r="X77" s="239">
        <f t="shared" ref="X77:X81" si="118">SUM(H77:J77)</f>
        <v>0</v>
      </c>
      <c r="Y77" s="239">
        <f t="shared" ref="Y77:Y81" si="119">SUM(K77:M77)</f>
        <v>0</v>
      </c>
      <c r="Z77" s="239">
        <f t="shared" ref="Z77:Z81" si="120">SUM(N77:P77)</f>
        <v>0</v>
      </c>
    </row>
    <row r="78" spans="1:26" ht="13.5" customHeight="1" x14ac:dyDescent="0.15">
      <c r="A78" s="516"/>
      <c r="B78" s="323" t="s">
        <v>74</v>
      </c>
      <c r="C78" s="239">
        <f t="shared" si="115"/>
        <v>0</v>
      </c>
      <c r="D78" s="239"/>
      <c r="E78" s="309">
        <f t="shared" ref="E78:P78" si="121">E410+E415+E420+E425+E430+E435+E440</f>
        <v>0</v>
      </c>
      <c r="F78" s="309">
        <f t="shared" si="121"/>
        <v>0</v>
      </c>
      <c r="G78" s="309">
        <f t="shared" si="121"/>
        <v>0</v>
      </c>
      <c r="H78" s="309">
        <f t="shared" si="121"/>
        <v>0</v>
      </c>
      <c r="I78" s="309">
        <f t="shared" si="121"/>
        <v>0</v>
      </c>
      <c r="J78" s="309">
        <f t="shared" si="121"/>
        <v>0</v>
      </c>
      <c r="K78" s="309">
        <f t="shared" si="121"/>
        <v>0</v>
      </c>
      <c r="L78" s="309">
        <f t="shared" si="121"/>
        <v>0</v>
      </c>
      <c r="M78" s="309">
        <f t="shared" si="121"/>
        <v>0</v>
      </c>
      <c r="N78" s="309">
        <f t="shared" si="121"/>
        <v>0</v>
      </c>
      <c r="O78" s="309">
        <f t="shared" si="121"/>
        <v>0</v>
      </c>
      <c r="P78" s="309">
        <f t="shared" si="121"/>
        <v>0</v>
      </c>
      <c r="W78" s="239">
        <f t="shared" si="117"/>
        <v>0</v>
      </c>
      <c r="X78" s="239">
        <f t="shared" si="118"/>
        <v>0</v>
      </c>
      <c r="Y78" s="239">
        <f t="shared" si="119"/>
        <v>0</v>
      </c>
      <c r="Z78" s="239">
        <f t="shared" si="120"/>
        <v>0</v>
      </c>
    </row>
    <row r="79" spans="1:26" ht="13.5" customHeight="1" x14ac:dyDescent="0.15">
      <c r="A79" s="516"/>
      <c r="B79" s="354" t="s">
        <v>75</v>
      </c>
      <c r="C79" s="239">
        <f t="shared" si="115"/>
        <v>0</v>
      </c>
      <c r="D79" s="342">
        <f>IF((C$79+C$80)=0,,C79/(C$79+C$80))</f>
        <v>0</v>
      </c>
      <c r="E79" s="309">
        <f t="shared" ref="E79:P79" si="122">E412+E417+E422+E427+E432+E437+E442</f>
        <v>0</v>
      </c>
      <c r="F79" s="309">
        <f t="shared" si="122"/>
        <v>0</v>
      </c>
      <c r="G79" s="309">
        <f t="shared" si="122"/>
        <v>0</v>
      </c>
      <c r="H79" s="309">
        <f t="shared" si="122"/>
        <v>0</v>
      </c>
      <c r="I79" s="309">
        <f t="shared" si="122"/>
        <v>0</v>
      </c>
      <c r="J79" s="309">
        <f t="shared" si="122"/>
        <v>0</v>
      </c>
      <c r="K79" s="309">
        <f t="shared" si="122"/>
        <v>0</v>
      </c>
      <c r="L79" s="309">
        <f t="shared" si="122"/>
        <v>0</v>
      </c>
      <c r="M79" s="309">
        <f t="shared" si="122"/>
        <v>0</v>
      </c>
      <c r="N79" s="309">
        <f t="shared" si="122"/>
        <v>0</v>
      </c>
      <c r="O79" s="309">
        <f t="shared" si="122"/>
        <v>0</v>
      </c>
      <c r="P79" s="309">
        <f t="shared" si="122"/>
        <v>0</v>
      </c>
      <c r="W79" s="239">
        <f t="shared" si="117"/>
        <v>0</v>
      </c>
      <c r="X79" s="239">
        <f t="shared" si="118"/>
        <v>0</v>
      </c>
      <c r="Y79" s="239">
        <f t="shared" si="119"/>
        <v>0</v>
      </c>
      <c r="Z79" s="239">
        <f t="shared" si="120"/>
        <v>0</v>
      </c>
    </row>
    <row r="80" spans="1:26" ht="13.5" customHeight="1" x14ac:dyDescent="0.15">
      <c r="A80" s="516"/>
      <c r="B80" s="324" t="s">
        <v>76</v>
      </c>
      <c r="C80" s="239">
        <f t="shared" si="115"/>
        <v>0</v>
      </c>
      <c r="D80" s="342">
        <f>IF((C$79+C$80)=0,,C80/(C$79+C$80))</f>
        <v>0</v>
      </c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2"/>
      <c r="P80" s="282"/>
      <c r="W80" s="239">
        <f t="shared" si="117"/>
        <v>0</v>
      </c>
      <c r="X80" s="239">
        <f t="shared" si="118"/>
        <v>0</v>
      </c>
      <c r="Y80" s="239">
        <f t="shared" si="119"/>
        <v>0</v>
      </c>
      <c r="Z80" s="239">
        <f t="shared" si="120"/>
        <v>0</v>
      </c>
    </row>
    <row r="81" spans="1:26" ht="13.5" customHeight="1" x14ac:dyDescent="0.15">
      <c r="A81" s="516"/>
      <c r="B81" s="323" t="s">
        <v>77</v>
      </c>
      <c r="C81" s="239">
        <f t="shared" si="115"/>
        <v>0</v>
      </c>
      <c r="D81" s="239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2"/>
      <c r="P81" s="282"/>
      <c r="W81" s="239">
        <f t="shared" si="117"/>
        <v>0</v>
      </c>
      <c r="X81" s="239">
        <f t="shared" si="118"/>
        <v>0</v>
      </c>
      <c r="Y81" s="239">
        <f t="shared" si="119"/>
        <v>0</v>
      </c>
      <c r="Z81" s="239">
        <f t="shared" si="120"/>
        <v>0</v>
      </c>
    </row>
    <row r="82" spans="1:26" ht="13.5" customHeight="1" x14ac:dyDescent="0.15">
      <c r="A82" s="516"/>
      <c r="B82" s="324" t="s">
        <v>78</v>
      </c>
      <c r="C82" s="214">
        <f t="shared" ref="C82:P82" si="123">IF(C77=0,,C78/C77)</f>
        <v>0</v>
      </c>
      <c r="D82" s="239"/>
      <c r="E82" s="309">
        <f t="shared" si="123"/>
        <v>0</v>
      </c>
      <c r="F82" s="309">
        <f t="shared" si="123"/>
        <v>0</v>
      </c>
      <c r="G82" s="309">
        <f t="shared" si="123"/>
        <v>0</v>
      </c>
      <c r="H82" s="309">
        <f t="shared" si="123"/>
        <v>0</v>
      </c>
      <c r="I82" s="309">
        <f t="shared" si="123"/>
        <v>0</v>
      </c>
      <c r="J82" s="309">
        <f t="shared" si="123"/>
        <v>0</v>
      </c>
      <c r="K82" s="309">
        <f t="shared" si="123"/>
        <v>0</v>
      </c>
      <c r="L82" s="309">
        <f t="shared" si="123"/>
        <v>0</v>
      </c>
      <c r="M82" s="309">
        <f t="shared" si="123"/>
        <v>0</v>
      </c>
      <c r="N82" s="309">
        <f t="shared" si="123"/>
        <v>0</v>
      </c>
      <c r="O82" s="309">
        <f t="shared" si="123"/>
        <v>0</v>
      </c>
      <c r="P82" s="309">
        <f t="shared" si="123"/>
        <v>0</v>
      </c>
      <c r="W82" s="214">
        <f t="shared" ref="W82:Z82" si="124">IF(W77=0,,W78/W77)</f>
        <v>0</v>
      </c>
      <c r="X82" s="214">
        <f t="shared" si="124"/>
        <v>0</v>
      </c>
      <c r="Y82" s="214">
        <f t="shared" si="124"/>
        <v>0</v>
      </c>
      <c r="Z82" s="214">
        <f t="shared" si="124"/>
        <v>0</v>
      </c>
    </row>
    <row r="83" spans="1:26" ht="13.5" customHeight="1" x14ac:dyDescent="0.15">
      <c r="A83" s="517"/>
      <c r="B83" s="324" t="s">
        <v>79</v>
      </c>
      <c r="C83" s="264">
        <f t="shared" ref="C83:P83" si="125">IF((C78-C463)=0,,C81/(C78-C463))</f>
        <v>0</v>
      </c>
      <c r="D83" s="345"/>
      <c r="E83" s="310">
        <f t="shared" si="125"/>
        <v>0</v>
      </c>
      <c r="F83" s="310">
        <f t="shared" si="125"/>
        <v>0</v>
      </c>
      <c r="G83" s="310">
        <f t="shared" si="125"/>
        <v>0</v>
      </c>
      <c r="H83" s="310">
        <f t="shared" si="125"/>
        <v>0</v>
      </c>
      <c r="I83" s="310">
        <f t="shared" si="125"/>
        <v>0</v>
      </c>
      <c r="J83" s="310">
        <f t="shared" si="125"/>
        <v>0</v>
      </c>
      <c r="K83" s="310">
        <f t="shared" si="125"/>
        <v>0</v>
      </c>
      <c r="L83" s="310">
        <f t="shared" si="125"/>
        <v>0</v>
      </c>
      <c r="M83" s="310">
        <f t="shared" si="125"/>
        <v>0</v>
      </c>
      <c r="N83" s="310">
        <f t="shared" si="125"/>
        <v>0</v>
      </c>
      <c r="O83" s="310">
        <f t="shared" si="125"/>
        <v>0</v>
      </c>
      <c r="P83" s="310">
        <f t="shared" si="125"/>
        <v>0</v>
      </c>
      <c r="W83" s="310">
        <f t="shared" ref="W83:Z83" si="126">IF((W78-W463)=0,,W81/(W78-W463))</f>
        <v>0</v>
      </c>
      <c r="X83" s="310">
        <f t="shared" si="126"/>
        <v>0</v>
      </c>
      <c r="Y83" s="310">
        <f t="shared" si="126"/>
        <v>0</v>
      </c>
      <c r="Z83" s="310">
        <f t="shared" si="126"/>
        <v>0</v>
      </c>
    </row>
    <row r="84" spans="1:26" ht="13.5" customHeight="1" x14ac:dyDescent="0.15">
      <c r="A84" s="518" t="s">
        <v>50</v>
      </c>
      <c r="B84" s="356" t="s">
        <v>82</v>
      </c>
      <c r="C84" s="202">
        <f t="shared" ref="C84:C94" si="127">SUM(E84:P84)</f>
        <v>0</v>
      </c>
      <c r="D84" s="361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W84" s="202">
        <f t="shared" ref="W84:W94" si="128">SUM(E84:G84)</f>
        <v>0</v>
      </c>
      <c r="X84" s="202">
        <f t="shared" ref="X84:X94" si="129">SUM(H84:J84)</f>
        <v>0</v>
      </c>
      <c r="Y84" s="202">
        <f t="shared" ref="Y84:Y94" si="130">SUM(K84:M84)</f>
        <v>0</v>
      </c>
      <c r="Z84" s="202">
        <f t="shared" ref="Z84:Z94" si="131">SUM(N84:P84)</f>
        <v>0</v>
      </c>
    </row>
    <row r="85" spans="1:26" ht="13.5" customHeight="1" x14ac:dyDescent="0.15">
      <c r="A85" s="519"/>
      <c r="B85" s="356" t="s">
        <v>83</v>
      </c>
      <c r="C85" s="202">
        <f t="shared" si="127"/>
        <v>0</v>
      </c>
      <c r="D85" s="361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W85" s="202">
        <f t="shared" si="128"/>
        <v>0</v>
      </c>
      <c r="X85" s="202">
        <f t="shared" si="129"/>
        <v>0</v>
      </c>
      <c r="Y85" s="202">
        <f t="shared" si="130"/>
        <v>0</v>
      </c>
      <c r="Z85" s="202">
        <f t="shared" si="131"/>
        <v>0</v>
      </c>
    </row>
    <row r="86" spans="1:26" ht="13.5" customHeight="1" x14ac:dyDescent="0.15">
      <c r="A86" s="519"/>
      <c r="B86" s="356" t="s">
        <v>191</v>
      </c>
      <c r="C86" s="202">
        <f t="shared" si="127"/>
        <v>0</v>
      </c>
      <c r="D86" s="361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7"/>
      <c r="P86" s="347"/>
      <c r="W86" s="202">
        <f t="shared" si="128"/>
        <v>0</v>
      </c>
      <c r="X86" s="202">
        <f t="shared" si="129"/>
        <v>0</v>
      </c>
      <c r="Y86" s="202">
        <f t="shared" si="130"/>
        <v>0</v>
      </c>
      <c r="Z86" s="202">
        <f t="shared" si="131"/>
        <v>0</v>
      </c>
    </row>
    <row r="87" spans="1:26" ht="13.5" customHeight="1" x14ac:dyDescent="0.15">
      <c r="A87" s="519"/>
      <c r="B87" s="356" t="s">
        <v>192</v>
      </c>
      <c r="C87" s="202">
        <f t="shared" si="127"/>
        <v>0</v>
      </c>
      <c r="D87" s="361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W87" s="202">
        <f t="shared" si="128"/>
        <v>0</v>
      </c>
      <c r="X87" s="202">
        <f t="shared" si="129"/>
        <v>0</v>
      </c>
      <c r="Y87" s="202">
        <f t="shared" si="130"/>
        <v>0</v>
      </c>
      <c r="Z87" s="202">
        <f t="shared" si="131"/>
        <v>0</v>
      </c>
    </row>
    <row r="88" spans="1:26" ht="13.5" customHeight="1" x14ac:dyDescent="0.15">
      <c r="A88" s="519"/>
      <c r="B88" s="356" t="s">
        <v>193</v>
      </c>
      <c r="C88" s="202">
        <f t="shared" si="127"/>
        <v>0</v>
      </c>
      <c r="D88" s="361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W88" s="202">
        <f t="shared" si="128"/>
        <v>0</v>
      </c>
      <c r="X88" s="202">
        <f t="shared" si="129"/>
        <v>0</v>
      </c>
      <c r="Y88" s="202">
        <f t="shared" si="130"/>
        <v>0</v>
      </c>
      <c r="Z88" s="202">
        <f t="shared" si="131"/>
        <v>0</v>
      </c>
    </row>
    <row r="89" spans="1:26" ht="13.5" customHeight="1" x14ac:dyDescent="0.15">
      <c r="A89" s="519"/>
      <c r="B89" s="356" t="s">
        <v>84</v>
      </c>
      <c r="C89" s="202">
        <f t="shared" si="127"/>
        <v>0</v>
      </c>
      <c r="D89" s="361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W89" s="202">
        <f t="shared" si="128"/>
        <v>0</v>
      </c>
      <c r="X89" s="202">
        <f t="shared" si="129"/>
        <v>0</v>
      </c>
      <c r="Y89" s="202">
        <f t="shared" si="130"/>
        <v>0</v>
      </c>
      <c r="Z89" s="202">
        <f t="shared" si="131"/>
        <v>0</v>
      </c>
    </row>
    <row r="90" spans="1:26" ht="13.5" customHeight="1" x14ac:dyDescent="0.15">
      <c r="A90" s="519"/>
      <c r="B90" s="356" t="s">
        <v>85</v>
      </c>
      <c r="C90" s="202">
        <f t="shared" si="127"/>
        <v>0</v>
      </c>
      <c r="D90" s="361"/>
      <c r="E90" s="347"/>
      <c r="F90" s="347"/>
      <c r="G90" s="347"/>
      <c r="H90" s="347"/>
      <c r="I90" s="347"/>
      <c r="J90" s="347"/>
      <c r="K90" s="347"/>
      <c r="L90" s="347"/>
      <c r="M90" s="347"/>
      <c r="N90" s="347"/>
      <c r="O90" s="347"/>
      <c r="P90" s="347"/>
      <c r="W90" s="202">
        <f t="shared" si="128"/>
        <v>0</v>
      </c>
      <c r="X90" s="202">
        <f t="shared" si="129"/>
        <v>0</v>
      </c>
      <c r="Y90" s="202">
        <f t="shared" si="130"/>
        <v>0</v>
      </c>
      <c r="Z90" s="202">
        <f t="shared" si="131"/>
        <v>0</v>
      </c>
    </row>
    <row r="91" spans="1:26" x14ac:dyDescent="0.15">
      <c r="A91" s="519"/>
      <c r="B91" s="356" t="s">
        <v>86</v>
      </c>
      <c r="C91" s="202">
        <f t="shared" si="127"/>
        <v>0</v>
      </c>
      <c r="D91" s="361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W91" s="202">
        <f t="shared" si="128"/>
        <v>0</v>
      </c>
      <c r="X91" s="202">
        <f t="shared" si="129"/>
        <v>0</v>
      </c>
      <c r="Y91" s="202">
        <f t="shared" si="130"/>
        <v>0</v>
      </c>
      <c r="Z91" s="202">
        <f t="shared" si="131"/>
        <v>0</v>
      </c>
    </row>
    <row r="92" spans="1:26" x14ac:dyDescent="0.15">
      <c r="A92" s="519"/>
      <c r="B92" s="356" t="s">
        <v>87</v>
      </c>
      <c r="C92" s="202">
        <f t="shared" si="127"/>
        <v>0</v>
      </c>
      <c r="D92" s="361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W92" s="202">
        <f t="shared" si="128"/>
        <v>0</v>
      </c>
      <c r="X92" s="202">
        <f t="shared" si="129"/>
        <v>0</v>
      </c>
      <c r="Y92" s="202">
        <f t="shared" si="130"/>
        <v>0</v>
      </c>
      <c r="Z92" s="202">
        <f t="shared" si="131"/>
        <v>0</v>
      </c>
    </row>
    <row r="93" spans="1:26" x14ac:dyDescent="0.15">
      <c r="A93" s="519"/>
      <c r="B93" s="362" t="s">
        <v>194</v>
      </c>
      <c r="C93" s="202">
        <f t="shared" si="127"/>
        <v>0</v>
      </c>
      <c r="D93" s="361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W93" s="202">
        <f t="shared" si="128"/>
        <v>0</v>
      </c>
      <c r="X93" s="202">
        <f t="shared" si="129"/>
        <v>0</v>
      </c>
      <c r="Y93" s="202">
        <f t="shared" si="130"/>
        <v>0</v>
      </c>
      <c r="Z93" s="202">
        <f t="shared" si="131"/>
        <v>0</v>
      </c>
    </row>
    <row r="94" spans="1:26" x14ac:dyDescent="0.15">
      <c r="A94" s="519"/>
      <c r="B94" s="363" t="s">
        <v>88</v>
      </c>
      <c r="C94" s="202">
        <f t="shared" si="127"/>
        <v>0</v>
      </c>
      <c r="D94" s="361"/>
      <c r="E94" s="309">
        <f t="shared" ref="E94:P94" si="132">E85+E88+E90+E91+E92</f>
        <v>0</v>
      </c>
      <c r="F94" s="309">
        <f t="shared" si="132"/>
        <v>0</v>
      </c>
      <c r="G94" s="309">
        <f t="shared" si="132"/>
        <v>0</v>
      </c>
      <c r="H94" s="309">
        <f t="shared" si="132"/>
        <v>0</v>
      </c>
      <c r="I94" s="309">
        <f t="shared" si="132"/>
        <v>0</v>
      </c>
      <c r="J94" s="309">
        <f t="shared" si="132"/>
        <v>0</v>
      </c>
      <c r="K94" s="309">
        <f t="shared" si="132"/>
        <v>0</v>
      </c>
      <c r="L94" s="309">
        <f t="shared" si="132"/>
        <v>0</v>
      </c>
      <c r="M94" s="309">
        <f t="shared" si="132"/>
        <v>0</v>
      </c>
      <c r="N94" s="309">
        <f t="shared" si="132"/>
        <v>0</v>
      </c>
      <c r="O94" s="309">
        <f t="shared" si="132"/>
        <v>0</v>
      </c>
      <c r="P94" s="309">
        <f t="shared" si="132"/>
        <v>0</v>
      </c>
      <c r="W94" s="202">
        <f t="shared" si="128"/>
        <v>0</v>
      </c>
      <c r="X94" s="202">
        <f t="shared" si="129"/>
        <v>0</v>
      </c>
      <c r="Y94" s="202">
        <f t="shared" si="130"/>
        <v>0</v>
      </c>
      <c r="Z94" s="202">
        <f t="shared" si="131"/>
        <v>0</v>
      </c>
    </row>
    <row r="95" spans="1:26" x14ac:dyDescent="0.15">
      <c r="A95" s="520"/>
      <c r="B95" s="364" t="s">
        <v>89</v>
      </c>
      <c r="C95" s="201">
        <f t="shared" ref="C95:P95" si="133">IF(C2=0,,C94/C2)</f>
        <v>0</v>
      </c>
      <c r="D95" s="361"/>
      <c r="E95" s="309">
        <f t="shared" si="133"/>
        <v>0</v>
      </c>
      <c r="F95" s="309">
        <f t="shared" si="133"/>
        <v>0</v>
      </c>
      <c r="G95" s="309">
        <f t="shared" si="133"/>
        <v>0</v>
      </c>
      <c r="H95" s="309">
        <f t="shared" si="133"/>
        <v>0</v>
      </c>
      <c r="I95" s="309">
        <f t="shared" si="133"/>
        <v>0</v>
      </c>
      <c r="J95" s="309">
        <f t="shared" si="133"/>
        <v>0</v>
      </c>
      <c r="K95" s="309">
        <f t="shared" si="133"/>
        <v>0</v>
      </c>
      <c r="L95" s="309">
        <f t="shared" si="133"/>
        <v>0</v>
      </c>
      <c r="M95" s="309">
        <f t="shared" si="133"/>
        <v>0</v>
      </c>
      <c r="N95" s="309">
        <f t="shared" si="133"/>
        <v>0</v>
      </c>
      <c r="O95" s="309">
        <f t="shared" si="133"/>
        <v>0</v>
      </c>
      <c r="P95" s="309">
        <f t="shared" si="133"/>
        <v>0</v>
      </c>
      <c r="W95" s="201">
        <f t="shared" ref="W95:Z95" si="134">IF(W2=0,,W94/W2)</f>
        <v>0</v>
      </c>
      <c r="X95" s="201">
        <f t="shared" si="134"/>
        <v>0</v>
      </c>
      <c r="Y95" s="201">
        <f t="shared" si="134"/>
        <v>0</v>
      </c>
      <c r="Z95" s="201">
        <f t="shared" si="134"/>
        <v>0</v>
      </c>
    </row>
    <row r="96" spans="1:26" x14ac:dyDescent="0.15">
      <c r="A96" s="521" t="s">
        <v>90</v>
      </c>
      <c r="B96" s="365" t="s">
        <v>91</v>
      </c>
      <c r="C96" s="239">
        <f t="shared" ref="C96:C103" si="135">SUM(E96:P96)</f>
        <v>0</v>
      </c>
      <c r="D96" s="337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2"/>
      <c r="P96" s="282"/>
      <c r="W96" s="239">
        <f t="shared" ref="W96:W103" si="136">SUM(E96:G96)</f>
        <v>0</v>
      </c>
      <c r="X96" s="239">
        <f t="shared" ref="X96:X103" si="137">SUM(H96:J96)</f>
        <v>0</v>
      </c>
      <c r="Y96" s="239">
        <f t="shared" ref="Y96:Y103" si="138">SUM(K96:M96)</f>
        <v>0</v>
      </c>
      <c r="Z96" s="239">
        <f t="shared" ref="Z96:Z103" si="139">SUM(N96:P96)</f>
        <v>0</v>
      </c>
    </row>
    <row r="97" spans="1:26" s="303" customFormat="1" ht="14.25" customHeight="1" x14ac:dyDescent="0.15">
      <c r="A97" s="521"/>
      <c r="B97" s="366" t="s">
        <v>92</v>
      </c>
      <c r="C97" s="345">
        <f t="shared" ref="C97:P97" si="140">IF(C4=0,,C96/C4)</f>
        <v>0</v>
      </c>
      <c r="D97" s="325"/>
      <c r="E97" s="367">
        <f t="shared" si="140"/>
        <v>0</v>
      </c>
      <c r="F97" s="367">
        <f t="shared" si="140"/>
        <v>0</v>
      </c>
      <c r="G97" s="367">
        <f t="shared" si="140"/>
        <v>0</v>
      </c>
      <c r="H97" s="367">
        <f t="shared" si="140"/>
        <v>0</v>
      </c>
      <c r="I97" s="367">
        <f t="shared" si="140"/>
        <v>0</v>
      </c>
      <c r="J97" s="367">
        <f t="shared" si="140"/>
        <v>0</v>
      </c>
      <c r="K97" s="367">
        <f t="shared" si="140"/>
        <v>0</v>
      </c>
      <c r="L97" s="367">
        <f t="shared" si="140"/>
        <v>0</v>
      </c>
      <c r="M97" s="367">
        <f t="shared" si="140"/>
        <v>0</v>
      </c>
      <c r="N97" s="367">
        <f t="shared" si="140"/>
        <v>0</v>
      </c>
      <c r="O97" s="367">
        <f t="shared" si="140"/>
        <v>0</v>
      </c>
      <c r="P97" s="367">
        <f t="shared" si="140"/>
        <v>0</v>
      </c>
      <c r="W97" s="345">
        <f t="shared" ref="W97:Z97" si="141">IF(W4=0,,W96/W4)</f>
        <v>0</v>
      </c>
      <c r="X97" s="345">
        <f t="shared" si="141"/>
        <v>0</v>
      </c>
      <c r="Y97" s="345">
        <f t="shared" si="141"/>
        <v>0</v>
      </c>
      <c r="Z97" s="345">
        <f t="shared" si="141"/>
        <v>0</v>
      </c>
    </row>
    <row r="98" spans="1:26" x14ac:dyDescent="0.15">
      <c r="A98" s="521"/>
      <c r="B98" s="365" t="s">
        <v>93</v>
      </c>
      <c r="C98" s="239">
        <f t="shared" si="135"/>
        <v>0</v>
      </c>
      <c r="D98" s="337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W98" s="239">
        <f t="shared" si="136"/>
        <v>0</v>
      </c>
      <c r="X98" s="239">
        <f t="shared" si="137"/>
        <v>0</v>
      </c>
      <c r="Y98" s="239">
        <f t="shared" si="138"/>
        <v>0</v>
      </c>
      <c r="Z98" s="239">
        <f t="shared" si="139"/>
        <v>0</v>
      </c>
    </row>
    <row r="99" spans="1:26" s="303" customFormat="1" x14ac:dyDescent="0.15">
      <c r="A99" s="521"/>
      <c r="B99" s="366" t="s">
        <v>94</v>
      </c>
      <c r="C99" s="345">
        <f t="shared" ref="C99:P99" si="142">IF(C20=0,,C98/C20)</f>
        <v>0</v>
      </c>
      <c r="D99" s="325"/>
      <c r="E99" s="367">
        <f t="shared" si="142"/>
        <v>0</v>
      </c>
      <c r="F99" s="367">
        <f t="shared" si="142"/>
        <v>0</v>
      </c>
      <c r="G99" s="367">
        <f t="shared" si="142"/>
        <v>0</v>
      </c>
      <c r="H99" s="367">
        <f t="shared" si="142"/>
        <v>0</v>
      </c>
      <c r="I99" s="367">
        <f t="shared" si="142"/>
        <v>0</v>
      </c>
      <c r="J99" s="367">
        <f t="shared" si="142"/>
        <v>0</v>
      </c>
      <c r="K99" s="367">
        <f t="shared" si="142"/>
        <v>0</v>
      </c>
      <c r="L99" s="367">
        <f t="shared" si="142"/>
        <v>0</v>
      </c>
      <c r="M99" s="367">
        <f t="shared" si="142"/>
        <v>0</v>
      </c>
      <c r="N99" s="367">
        <f t="shared" si="142"/>
        <v>0</v>
      </c>
      <c r="O99" s="367">
        <f t="shared" si="142"/>
        <v>0</v>
      </c>
      <c r="P99" s="367">
        <f t="shared" si="142"/>
        <v>0</v>
      </c>
      <c r="W99" s="345">
        <f t="shared" ref="W99:Z99" si="143">IF(W20=0,,W98/W20)</f>
        <v>0</v>
      </c>
      <c r="X99" s="345">
        <f t="shared" si="143"/>
        <v>0</v>
      </c>
      <c r="Y99" s="345">
        <f t="shared" si="143"/>
        <v>0</v>
      </c>
      <c r="Z99" s="345">
        <f t="shared" si="143"/>
        <v>0</v>
      </c>
    </row>
    <row r="100" spans="1:26" x14ac:dyDescent="0.15">
      <c r="A100" s="458" t="s">
        <v>95</v>
      </c>
      <c r="B100" s="356" t="s">
        <v>96</v>
      </c>
      <c r="C100" s="202">
        <f t="shared" si="135"/>
        <v>0</v>
      </c>
      <c r="D100" s="358"/>
      <c r="E100" s="282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82"/>
      <c r="W100" s="202">
        <f t="shared" si="136"/>
        <v>0</v>
      </c>
      <c r="X100" s="202">
        <f t="shared" si="137"/>
        <v>0</v>
      </c>
      <c r="Y100" s="202">
        <f t="shared" si="138"/>
        <v>0</v>
      </c>
      <c r="Z100" s="202">
        <f t="shared" si="139"/>
        <v>0</v>
      </c>
    </row>
    <row r="101" spans="1:26" x14ac:dyDescent="0.15">
      <c r="A101" s="458"/>
      <c r="B101" s="368" t="s">
        <v>97</v>
      </c>
      <c r="C101" s="202">
        <f t="shared" si="135"/>
        <v>0</v>
      </c>
      <c r="D101" s="358"/>
      <c r="E101" s="282"/>
      <c r="F101" s="282"/>
      <c r="G101" s="282"/>
      <c r="H101" s="282"/>
      <c r="I101" s="282"/>
      <c r="J101" s="282"/>
      <c r="K101" s="282"/>
      <c r="L101" s="282"/>
      <c r="M101" s="282"/>
      <c r="N101" s="282"/>
      <c r="O101" s="282"/>
      <c r="P101" s="282"/>
      <c r="W101" s="202">
        <f t="shared" si="136"/>
        <v>0</v>
      </c>
      <c r="X101" s="202">
        <f t="shared" si="137"/>
        <v>0</v>
      </c>
      <c r="Y101" s="202">
        <f t="shared" si="138"/>
        <v>0</v>
      </c>
      <c r="Z101" s="202">
        <f t="shared" si="139"/>
        <v>0</v>
      </c>
    </row>
    <row r="102" spans="1:26" x14ac:dyDescent="0.15">
      <c r="A102" s="458"/>
      <c r="B102" s="368" t="s">
        <v>98</v>
      </c>
      <c r="C102" s="202">
        <f t="shared" si="135"/>
        <v>0</v>
      </c>
      <c r="D102" s="358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82"/>
      <c r="W102" s="202">
        <f t="shared" si="136"/>
        <v>0</v>
      </c>
      <c r="X102" s="202">
        <f t="shared" si="137"/>
        <v>0</v>
      </c>
      <c r="Y102" s="202">
        <f t="shared" si="138"/>
        <v>0</v>
      </c>
      <c r="Z102" s="202">
        <f t="shared" si="139"/>
        <v>0</v>
      </c>
    </row>
    <row r="103" spans="1:26" x14ac:dyDescent="0.15">
      <c r="A103" s="458"/>
      <c r="B103" s="356" t="s">
        <v>99</v>
      </c>
      <c r="C103" s="202">
        <f t="shared" si="135"/>
        <v>0</v>
      </c>
      <c r="D103" s="358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2"/>
      <c r="P103" s="282"/>
      <c r="W103" s="202">
        <f t="shared" si="136"/>
        <v>0</v>
      </c>
      <c r="X103" s="202">
        <f t="shared" si="137"/>
        <v>0</v>
      </c>
      <c r="Y103" s="202">
        <f t="shared" si="138"/>
        <v>0</v>
      </c>
      <c r="Z103" s="202">
        <f t="shared" si="139"/>
        <v>0</v>
      </c>
    </row>
    <row r="104" spans="1:26" s="303" customFormat="1" x14ac:dyDescent="0.15">
      <c r="A104" s="458"/>
      <c r="B104" s="369" t="s">
        <v>100</v>
      </c>
      <c r="C104" s="210">
        <f t="shared" ref="C104:P104" si="144">IF((C64+C71+C78)=0,,C103/(C64+C71+C78))</f>
        <v>0</v>
      </c>
      <c r="D104" s="370"/>
      <c r="E104" s="310">
        <f t="shared" si="144"/>
        <v>0</v>
      </c>
      <c r="F104" s="310">
        <f t="shared" si="144"/>
        <v>0</v>
      </c>
      <c r="G104" s="310">
        <f t="shared" si="144"/>
        <v>0</v>
      </c>
      <c r="H104" s="310">
        <f t="shared" si="144"/>
        <v>0</v>
      </c>
      <c r="I104" s="310">
        <f t="shared" si="144"/>
        <v>0</v>
      </c>
      <c r="J104" s="310">
        <f t="shared" si="144"/>
        <v>0</v>
      </c>
      <c r="K104" s="310">
        <f t="shared" si="144"/>
        <v>0</v>
      </c>
      <c r="L104" s="310">
        <f t="shared" si="144"/>
        <v>0</v>
      </c>
      <c r="M104" s="310">
        <f t="shared" si="144"/>
        <v>0</v>
      </c>
      <c r="N104" s="310">
        <f t="shared" si="144"/>
        <v>0</v>
      </c>
      <c r="O104" s="310">
        <f t="shared" si="144"/>
        <v>0</v>
      </c>
      <c r="P104" s="310">
        <f t="shared" si="144"/>
        <v>0</v>
      </c>
      <c r="W104" s="210">
        <f t="shared" ref="W104:Z104" si="145">IF((W64+W71+W78)=0,,W103/(W64+W71+W78))</f>
        <v>0</v>
      </c>
      <c r="X104" s="210">
        <f t="shared" si="145"/>
        <v>0</v>
      </c>
      <c r="Y104" s="210">
        <f t="shared" si="145"/>
        <v>0</v>
      </c>
      <c r="Z104" s="210">
        <f t="shared" si="145"/>
        <v>0</v>
      </c>
    </row>
    <row r="105" spans="1:26" x14ac:dyDescent="0.15">
      <c r="A105" s="458"/>
      <c r="B105" s="356" t="s">
        <v>101</v>
      </c>
      <c r="C105" s="202">
        <f t="shared" ref="C105:C109" si="146">SUM(E105:P105)</f>
        <v>0</v>
      </c>
      <c r="D105" s="358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W105" s="202">
        <f t="shared" ref="W105:W109" si="147">SUM(E105:G105)</f>
        <v>0</v>
      </c>
      <c r="X105" s="202">
        <f t="shared" ref="X105:X109" si="148">SUM(H105:J105)</f>
        <v>0</v>
      </c>
      <c r="Y105" s="202">
        <f t="shared" ref="Y105:Y109" si="149">SUM(K105:M105)</f>
        <v>0</v>
      </c>
      <c r="Z105" s="202">
        <f t="shared" ref="Z105:Z109" si="150">SUM(N105:P105)</f>
        <v>0</v>
      </c>
    </row>
    <row r="106" spans="1:26" x14ac:dyDescent="0.15">
      <c r="A106" s="506" t="s">
        <v>102</v>
      </c>
      <c r="B106" s="323" t="s">
        <v>103</v>
      </c>
      <c r="C106" s="239">
        <f t="shared" si="146"/>
        <v>0</v>
      </c>
      <c r="D106" s="239"/>
      <c r="E106" s="282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  <c r="W106" s="239">
        <f t="shared" si="147"/>
        <v>0</v>
      </c>
      <c r="X106" s="239">
        <f t="shared" si="148"/>
        <v>0</v>
      </c>
      <c r="Y106" s="239">
        <f t="shared" si="149"/>
        <v>0</v>
      </c>
      <c r="Z106" s="239">
        <f t="shared" si="150"/>
        <v>0</v>
      </c>
    </row>
    <row r="107" spans="1:26" x14ac:dyDescent="0.15">
      <c r="A107" s="506"/>
      <c r="B107" s="371" t="s">
        <v>104</v>
      </c>
      <c r="C107" s="239">
        <f t="shared" si="146"/>
        <v>0</v>
      </c>
      <c r="D107" s="239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W107" s="239">
        <f t="shared" si="147"/>
        <v>0</v>
      </c>
      <c r="X107" s="239">
        <f t="shared" si="148"/>
        <v>0</v>
      </c>
      <c r="Y107" s="239">
        <f t="shared" si="149"/>
        <v>0</v>
      </c>
      <c r="Z107" s="239">
        <f t="shared" si="150"/>
        <v>0</v>
      </c>
    </row>
    <row r="108" spans="1:26" x14ac:dyDescent="0.15">
      <c r="A108" s="506"/>
      <c r="B108" s="371" t="s">
        <v>105</v>
      </c>
      <c r="C108" s="239">
        <f t="shared" si="146"/>
        <v>0</v>
      </c>
      <c r="D108" s="239"/>
      <c r="E108" s="282"/>
      <c r="F108" s="282"/>
      <c r="G108" s="282"/>
      <c r="H108" s="282"/>
      <c r="I108" s="282"/>
      <c r="J108" s="282"/>
      <c r="K108" s="282"/>
      <c r="L108" s="282"/>
      <c r="M108" s="282"/>
      <c r="N108" s="282"/>
      <c r="O108" s="282"/>
      <c r="P108" s="282"/>
      <c r="W108" s="239">
        <f t="shared" si="147"/>
        <v>0</v>
      </c>
      <c r="X108" s="239">
        <f t="shared" si="148"/>
        <v>0</v>
      </c>
      <c r="Y108" s="239">
        <f t="shared" si="149"/>
        <v>0</v>
      </c>
      <c r="Z108" s="239">
        <f t="shared" si="150"/>
        <v>0</v>
      </c>
    </row>
    <row r="109" spans="1:26" x14ac:dyDescent="0.15">
      <c r="A109" s="506"/>
      <c r="B109" s="323" t="s">
        <v>106</v>
      </c>
      <c r="C109" s="239">
        <f t="shared" si="146"/>
        <v>0</v>
      </c>
      <c r="D109" s="239"/>
      <c r="E109" s="282"/>
      <c r="F109" s="282"/>
      <c r="G109" s="282"/>
      <c r="H109" s="282"/>
      <c r="I109" s="282"/>
      <c r="J109" s="282"/>
      <c r="K109" s="282"/>
      <c r="L109" s="282"/>
      <c r="M109" s="282"/>
      <c r="N109" s="282"/>
      <c r="O109" s="282"/>
      <c r="P109" s="282"/>
      <c r="W109" s="239">
        <f t="shared" si="147"/>
        <v>0</v>
      </c>
      <c r="X109" s="239">
        <f t="shared" si="148"/>
        <v>0</v>
      </c>
      <c r="Y109" s="239">
        <f t="shared" si="149"/>
        <v>0</v>
      </c>
      <c r="Z109" s="239">
        <f t="shared" si="150"/>
        <v>0</v>
      </c>
    </row>
    <row r="110" spans="1:26" s="303" customFormat="1" x14ac:dyDescent="0.15">
      <c r="A110" s="506"/>
      <c r="B110" s="355" t="s">
        <v>107</v>
      </c>
      <c r="C110" s="345">
        <f t="shared" ref="C110:P110" si="151">IF((C64+C71+C78)=0,,C109/(C64+C71+C78))</f>
        <v>0</v>
      </c>
      <c r="D110" s="325"/>
      <c r="E110" s="367">
        <f t="shared" si="151"/>
        <v>0</v>
      </c>
      <c r="F110" s="367">
        <f t="shared" si="151"/>
        <v>0</v>
      </c>
      <c r="G110" s="367">
        <f t="shared" si="151"/>
        <v>0</v>
      </c>
      <c r="H110" s="367">
        <f t="shared" si="151"/>
        <v>0</v>
      </c>
      <c r="I110" s="367">
        <f t="shared" si="151"/>
        <v>0</v>
      </c>
      <c r="J110" s="367">
        <f t="shared" si="151"/>
        <v>0</v>
      </c>
      <c r="K110" s="367">
        <f t="shared" si="151"/>
        <v>0</v>
      </c>
      <c r="L110" s="367">
        <f t="shared" si="151"/>
        <v>0</v>
      </c>
      <c r="M110" s="367">
        <f t="shared" si="151"/>
        <v>0</v>
      </c>
      <c r="N110" s="367">
        <f t="shared" si="151"/>
        <v>0</v>
      </c>
      <c r="O110" s="367">
        <f t="shared" si="151"/>
        <v>0</v>
      </c>
      <c r="P110" s="367">
        <f t="shared" si="151"/>
        <v>0</v>
      </c>
      <c r="W110" s="345">
        <f t="shared" ref="W110:Z110" si="152">IF((W64+W71+W78)=0,,W109/(W64+W71+W78))</f>
        <v>0</v>
      </c>
      <c r="X110" s="345">
        <f t="shared" si="152"/>
        <v>0</v>
      </c>
      <c r="Y110" s="345">
        <f t="shared" si="152"/>
        <v>0</v>
      </c>
      <c r="Z110" s="345">
        <f t="shared" si="152"/>
        <v>0</v>
      </c>
    </row>
    <row r="111" spans="1:26" x14ac:dyDescent="0.15">
      <c r="A111" s="506"/>
      <c r="B111" s="323" t="s">
        <v>108</v>
      </c>
      <c r="C111" s="239">
        <f t="shared" ref="C111:C118" si="153">SUM(E111:P111)</f>
        <v>0</v>
      </c>
      <c r="D111" s="239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2"/>
      <c r="P111" s="282"/>
      <c r="W111" s="239">
        <f t="shared" ref="W111:W118" si="154">SUM(E111:G111)</f>
        <v>0</v>
      </c>
      <c r="X111" s="239">
        <f t="shared" ref="X111:X118" si="155">SUM(H111:J111)</f>
        <v>0</v>
      </c>
      <c r="Y111" s="239">
        <f t="shared" ref="Y111:Y118" si="156">SUM(K111:M111)</f>
        <v>0</v>
      </c>
      <c r="Z111" s="239">
        <f t="shared" ref="Z111:Z118" si="157">SUM(N111:P111)</f>
        <v>0</v>
      </c>
    </row>
    <row r="112" spans="1:26" x14ac:dyDescent="0.15">
      <c r="A112" s="458" t="s">
        <v>109</v>
      </c>
      <c r="B112" s="356" t="s">
        <v>110</v>
      </c>
      <c r="C112" s="202">
        <f t="shared" si="153"/>
        <v>0</v>
      </c>
      <c r="D112" s="358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2"/>
      <c r="P112" s="282"/>
      <c r="W112" s="202">
        <f t="shared" si="154"/>
        <v>0</v>
      </c>
      <c r="X112" s="202">
        <f t="shared" si="155"/>
        <v>0</v>
      </c>
      <c r="Y112" s="202">
        <f t="shared" si="156"/>
        <v>0</v>
      </c>
      <c r="Z112" s="202">
        <f t="shared" si="157"/>
        <v>0</v>
      </c>
    </row>
    <row r="113" spans="1:26" x14ac:dyDescent="0.15">
      <c r="A113" s="458"/>
      <c r="B113" s="356" t="s">
        <v>111</v>
      </c>
      <c r="C113" s="202">
        <f t="shared" si="153"/>
        <v>0</v>
      </c>
      <c r="D113" s="358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W113" s="202">
        <f t="shared" si="154"/>
        <v>0</v>
      </c>
      <c r="X113" s="202">
        <f t="shared" si="155"/>
        <v>0</v>
      </c>
      <c r="Y113" s="202">
        <f t="shared" si="156"/>
        <v>0</v>
      </c>
      <c r="Z113" s="202">
        <f t="shared" si="157"/>
        <v>0</v>
      </c>
    </row>
    <row r="114" spans="1:26" x14ac:dyDescent="0.15">
      <c r="A114" s="458"/>
      <c r="B114" s="372" t="s">
        <v>112</v>
      </c>
      <c r="C114" s="202">
        <f t="shared" si="153"/>
        <v>0</v>
      </c>
      <c r="D114" s="358"/>
      <c r="E114" s="309">
        <f t="shared" ref="E114:P114" si="158">IF(E112=0,,E113/E112)</f>
        <v>0</v>
      </c>
      <c r="F114" s="309">
        <f t="shared" si="158"/>
        <v>0</v>
      </c>
      <c r="G114" s="309">
        <f t="shared" si="158"/>
        <v>0</v>
      </c>
      <c r="H114" s="309">
        <f t="shared" si="158"/>
        <v>0</v>
      </c>
      <c r="I114" s="309">
        <f t="shared" si="158"/>
        <v>0</v>
      </c>
      <c r="J114" s="309">
        <f t="shared" si="158"/>
        <v>0</v>
      </c>
      <c r="K114" s="309">
        <f t="shared" si="158"/>
        <v>0</v>
      </c>
      <c r="L114" s="309">
        <f t="shared" si="158"/>
        <v>0</v>
      </c>
      <c r="M114" s="309">
        <f t="shared" si="158"/>
        <v>0</v>
      </c>
      <c r="N114" s="309">
        <f t="shared" si="158"/>
        <v>0</v>
      </c>
      <c r="O114" s="309">
        <f t="shared" si="158"/>
        <v>0</v>
      </c>
      <c r="P114" s="309">
        <f t="shared" si="158"/>
        <v>0</v>
      </c>
      <c r="W114" s="202">
        <f t="shared" si="154"/>
        <v>0</v>
      </c>
      <c r="X114" s="202">
        <f t="shared" si="155"/>
        <v>0</v>
      </c>
      <c r="Y114" s="202">
        <f t="shared" si="156"/>
        <v>0</v>
      </c>
      <c r="Z114" s="202">
        <f t="shared" si="157"/>
        <v>0</v>
      </c>
    </row>
    <row r="115" spans="1:26" x14ac:dyDescent="0.15">
      <c r="A115" s="458"/>
      <c r="B115" s="373" t="s">
        <v>113</v>
      </c>
      <c r="C115" s="202">
        <f t="shared" si="153"/>
        <v>0</v>
      </c>
      <c r="D115" s="358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2"/>
      <c r="P115" s="282"/>
      <c r="W115" s="202">
        <f t="shared" si="154"/>
        <v>0</v>
      </c>
      <c r="X115" s="202">
        <f t="shared" si="155"/>
        <v>0</v>
      </c>
      <c r="Y115" s="202">
        <f t="shared" si="156"/>
        <v>0</v>
      </c>
      <c r="Z115" s="202">
        <f t="shared" si="157"/>
        <v>0</v>
      </c>
    </row>
    <row r="116" spans="1:26" x14ac:dyDescent="0.15">
      <c r="A116" s="458"/>
      <c r="B116" s="373" t="s">
        <v>114</v>
      </c>
      <c r="C116" s="202">
        <f t="shared" si="153"/>
        <v>0</v>
      </c>
      <c r="D116" s="358"/>
      <c r="E116" s="282"/>
      <c r="F116" s="282"/>
      <c r="G116" s="282"/>
      <c r="H116" s="282"/>
      <c r="I116" s="282"/>
      <c r="J116" s="282"/>
      <c r="K116" s="282"/>
      <c r="L116" s="282"/>
      <c r="M116" s="282"/>
      <c r="N116" s="282"/>
      <c r="O116" s="282"/>
      <c r="P116" s="282"/>
      <c r="W116" s="202">
        <f t="shared" si="154"/>
        <v>0</v>
      </c>
      <c r="X116" s="202">
        <f t="shared" si="155"/>
        <v>0</v>
      </c>
      <c r="Y116" s="202">
        <f t="shared" si="156"/>
        <v>0</v>
      </c>
      <c r="Z116" s="202">
        <f t="shared" si="157"/>
        <v>0</v>
      </c>
    </row>
    <row r="117" spans="1:26" ht="14.25" customHeight="1" x14ac:dyDescent="0.15">
      <c r="A117" s="458"/>
      <c r="B117" s="372" t="s">
        <v>115</v>
      </c>
      <c r="C117" s="202">
        <f t="shared" si="153"/>
        <v>0</v>
      </c>
      <c r="D117" s="358"/>
      <c r="E117" s="309">
        <f t="shared" ref="E117:P117" si="159">IF(E115=0,,E116/E115)</f>
        <v>0</v>
      </c>
      <c r="F117" s="309">
        <f t="shared" si="159"/>
        <v>0</v>
      </c>
      <c r="G117" s="309">
        <f t="shared" si="159"/>
        <v>0</v>
      </c>
      <c r="H117" s="309">
        <f t="shared" si="159"/>
        <v>0</v>
      </c>
      <c r="I117" s="309">
        <f t="shared" si="159"/>
        <v>0</v>
      </c>
      <c r="J117" s="309">
        <f t="shared" si="159"/>
        <v>0</v>
      </c>
      <c r="K117" s="309">
        <f t="shared" si="159"/>
        <v>0</v>
      </c>
      <c r="L117" s="309">
        <f t="shared" si="159"/>
        <v>0</v>
      </c>
      <c r="M117" s="309">
        <f t="shared" si="159"/>
        <v>0</v>
      </c>
      <c r="N117" s="309">
        <f t="shared" si="159"/>
        <v>0</v>
      </c>
      <c r="O117" s="309">
        <f t="shared" si="159"/>
        <v>0</v>
      </c>
      <c r="P117" s="309">
        <f t="shared" si="159"/>
        <v>0</v>
      </c>
      <c r="W117" s="202">
        <f t="shared" si="154"/>
        <v>0</v>
      </c>
      <c r="X117" s="202">
        <f t="shared" si="155"/>
        <v>0</v>
      </c>
      <c r="Y117" s="202">
        <f t="shared" si="156"/>
        <v>0</v>
      </c>
      <c r="Z117" s="202">
        <f t="shared" si="157"/>
        <v>0</v>
      </c>
    </row>
    <row r="118" spans="1:26" x14ac:dyDescent="0.15">
      <c r="A118" s="458"/>
      <c r="B118" s="356" t="s">
        <v>195</v>
      </c>
      <c r="C118" s="202">
        <f t="shared" si="153"/>
        <v>0</v>
      </c>
      <c r="D118" s="358"/>
      <c r="E118" s="309">
        <f t="shared" ref="E118:P118" si="160">E113+E116</f>
        <v>0</v>
      </c>
      <c r="F118" s="309">
        <f t="shared" si="160"/>
        <v>0</v>
      </c>
      <c r="G118" s="309">
        <f t="shared" si="160"/>
        <v>0</v>
      </c>
      <c r="H118" s="309">
        <f t="shared" si="160"/>
        <v>0</v>
      </c>
      <c r="I118" s="309">
        <f t="shared" si="160"/>
        <v>0</v>
      </c>
      <c r="J118" s="309">
        <f t="shared" si="160"/>
        <v>0</v>
      </c>
      <c r="K118" s="309">
        <f t="shared" si="160"/>
        <v>0</v>
      </c>
      <c r="L118" s="309">
        <f t="shared" si="160"/>
        <v>0</v>
      </c>
      <c r="M118" s="309">
        <f t="shared" si="160"/>
        <v>0</v>
      </c>
      <c r="N118" s="309">
        <f t="shared" si="160"/>
        <v>0</v>
      </c>
      <c r="O118" s="309">
        <f t="shared" si="160"/>
        <v>0</v>
      </c>
      <c r="P118" s="309">
        <f t="shared" si="160"/>
        <v>0</v>
      </c>
      <c r="W118" s="202">
        <f t="shared" si="154"/>
        <v>0</v>
      </c>
      <c r="X118" s="202">
        <f t="shared" si="155"/>
        <v>0</v>
      </c>
      <c r="Y118" s="202">
        <f t="shared" si="156"/>
        <v>0</v>
      </c>
      <c r="Z118" s="202">
        <f t="shared" si="157"/>
        <v>0</v>
      </c>
    </row>
    <row r="119" spans="1:26" s="303" customFormat="1" x14ac:dyDescent="0.15">
      <c r="A119" s="458"/>
      <c r="B119" s="369" t="s">
        <v>117</v>
      </c>
      <c r="C119" s="374">
        <f t="shared" ref="C119:P119" si="161">IF((C64+C71+C78)=0,,C118/(C64+C71+C78))</f>
        <v>0</v>
      </c>
      <c r="D119" s="370"/>
      <c r="E119" s="375">
        <f t="shared" si="161"/>
        <v>0</v>
      </c>
      <c r="F119" s="375">
        <f t="shared" si="161"/>
        <v>0</v>
      </c>
      <c r="G119" s="375">
        <f t="shared" si="161"/>
        <v>0</v>
      </c>
      <c r="H119" s="375">
        <f t="shared" si="161"/>
        <v>0</v>
      </c>
      <c r="I119" s="375">
        <f t="shared" si="161"/>
        <v>0</v>
      </c>
      <c r="J119" s="375">
        <f t="shared" si="161"/>
        <v>0</v>
      </c>
      <c r="K119" s="375">
        <f t="shared" si="161"/>
        <v>0</v>
      </c>
      <c r="L119" s="375">
        <f t="shared" si="161"/>
        <v>0</v>
      </c>
      <c r="M119" s="375">
        <f t="shared" si="161"/>
        <v>0</v>
      </c>
      <c r="N119" s="375">
        <f t="shared" si="161"/>
        <v>0</v>
      </c>
      <c r="O119" s="375">
        <f t="shared" si="161"/>
        <v>0</v>
      </c>
      <c r="P119" s="375">
        <f t="shared" si="161"/>
        <v>0</v>
      </c>
      <c r="W119" s="374">
        <f t="shared" ref="W119:Z119" si="162">IF((W64+W71+W78)=0,,W118/(W64+W71+W78))</f>
        <v>0</v>
      </c>
      <c r="X119" s="374">
        <f t="shared" si="162"/>
        <v>0</v>
      </c>
      <c r="Y119" s="374">
        <f t="shared" si="162"/>
        <v>0</v>
      </c>
      <c r="Z119" s="374">
        <f t="shared" si="162"/>
        <v>0</v>
      </c>
    </row>
    <row r="120" spans="1:26" ht="14.25" customHeight="1" x14ac:dyDescent="0.15">
      <c r="A120" s="507" t="s">
        <v>118</v>
      </c>
      <c r="B120" s="323" t="s">
        <v>73</v>
      </c>
      <c r="C120" s="239">
        <f t="shared" ref="C120:C125" si="163">SUM(E120:P120)</f>
        <v>0</v>
      </c>
      <c r="D120" s="239"/>
      <c r="E120" s="376"/>
      <c r="F120" s="376"/>
      <c r="G120" s="376"/>
      <c r="H120" s="376"/>
      <c r="I120" s="376"/>
      <c r="J120" s="376"/>
      <c r="K120" s="376"/>
      <c r="L120" s="376"/>
      <c r="M120" s="376"/>
      <c r="N120" s="376"/>
      <c r="O120" s="376"/>
      <c r="P120" s="376"/>
      <c r="W120" s="239">
        <f t="shared" ref="W120:W125" si="164">SUM(E120:G120)</f>
        <v>0</v>
      </c>
      <c r="X120" s="239">
        <f t="shared" ref="X120:X125" si="165">SUM(H120:J120)</f>
        <v>0</v>
      </c>
      <c r="Y120" s="239">
        <f t="shared" ref="Y120:Y125" si="166">SUM(K120:M120)</f>
        <v>0</v>
      </c>
      <c r="Z120" s="239">
        <f t="shared" ref="Z120:Z125" si="167">SUM(N120:P120)</f>
        <v>0</v>
      </c>
    </row>
    <row r="121" spans="1:26" x14ac:dyDescent="0.15">
      <c r="A121" s="507"/>
      <c r="B121" s="323" t="s">
        <v>74</v>
      </c>
      <c r="C121" s="239">
        <f t="shared" si="163"/>
        <v>0</v>
      </c>
      <c r="D121" s="239"/>
      <c r="E121" s="376"/>
      <c r="F121" s="376"/>
      <c r="G121" s="376"/>
      <c r="H121" s="376"/>
      <c r="I121" s="376"/>
      <c r="J121" s="376"/>
      <c r="K121" s="376"/>
      <c r="L121" s="376"/>
      <c r="M121" s="376"/>
      <c r="N121" s="376"/>
      <c r="O121" s="376"/>
      <c r="P121" s="376"/>
      <c r="W121" s="239">
        <f t="shared" si="164"/>
        <v>0</v>
      </c>
      <c r="X121" s="239">
        <f t="shared" si="165"/>
        <v>0</v>
      </c>
      <c r="Y121" s="239">
        <f t="shared" si="166"/>
        <v>0</v>
      </c>
      <c r="Z121" s="239">
        <f t="shared" si="167"/>
        <v>0</v>
      </c>
    </row>
    <row r="122" spans="1:26" x14ac:dyDescent="0.15">
      <c r="A122" s="507"/>
      <c r="B122" s="323" t="s">
        <v>119</v>
      </c>
      <c r="C122" s="239">
        <f t="shared" si="163"/>
        <v>0</v>
      </c>
      <c r="D122" s="239"/>
      <c r="E122" s="376"/>
      <c r="F122" s="376"/>
      <c r="G122" s="376"/>
      <c r="H122" s="376"/>
      <c r="I122" s="376"/>
      <c r="J122" s="376"/>
      <c r="K122" s="376"/>
      <c r="L122" s="376"/>
      <c r="M122" s="376"/>
      <c r="N122" s="376"/>
      <c r="O122" s="376"/>
      <c r="P122" s="376"/>
      <c r="W122" s="239">
        <f t="shared" si="164"/>
        <v>0</v>
      </c>
      <c r="X122" s="239">
        <f t="shared" si="165"/>
        <v>0</v>
      </c>
      <c r="Y122" s="239">
        <f t="shared" si="166"/>
        <v>0</v>
      </c>
      <c r="Z122" s="239">
        <f t="shared" si="167"/>
        <v>0</v>
      </c>
    </row>
    <row r="123" spans="1:26" ht="13.5" customHeight="1" x14ac:dyDescent="0.15">
      <c r="A123" s="458" t="s">
        <v>120</v>
      </c>
      <c r="B123" s="356" t="s">
        <v>73</v>
      </c>
      <c r="C123" s="202">
        <f t="shared" si="163"/>
        <v>0</v>
      </c>
      <c r="D123" s="358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47"/>
      <c r="P123" s="347"/>
      <c r="W123" s="202">
        <f t="shared" si="164"/>
        <v>0</v>
      </c>
      <c r="X123" s="202">
        <f t="shared" si="165"/>
        <v>0</v>
      </c>
      <c r="Y123" s="202">
        <f t="shared" si="166"/>
        <v>0</v>
      </c>
      <c r="Z123" s="202">
        <f t="shared" si="167"/>
        <v>0</v>
      </c>
    </row>
    <row r="124" spans="1:26" ht="14.25" customHeight="1" x14ac:dyDescent="0.15">
      <c r="A124" s="458"/>
      <c r="B124" s="356" t="s">
        <v>74</v>
      </c>
      <c r="C124" s="202">
        <f t="shared" si="163"/>
        <v>0</v>
      </c>
      <c r="D124" s="358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W124" s="202">
        <f t="shared" si="164"/>
        <v>0</v>
      </c>
      <c r="X124" s="202">
        <f t="shared" si="165"/>
        <v>0</v>
      </c>
      <c r="Y124" s="202">
        <f t="shared" si="166"/>
        <v>0</v>
      </c>
      <c r="Z124" s="202">
        <f t="shared" si="167"/>
        <v>0</v>
      </c>
    </row>
    <row r="125" spans="1:26" x14ac:dyDescent="0.15">
      <c r="A125" s="458"/>
      <c r="B125" s="356" t="s">
        <v>119</v>
      </c>
      <c r="C125" s="202">
        <f t="shared" si="163"/>
        <v>0</v>
      </c>
      <c r="D125" s="358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W125" s="202">
        <f t="shared" si="164"/>
        <v>0</v>
      </c>
      <c r="X125" s="202">
        <f t="shared" si="165"/>
        <v>0</v>
      </c>
      <c r="Y125" s="202">
        <f t="shared" si="166"/>
        <v>0</v>
      </c>
      <c r="Z125" s="202">
        <f t="shared" si="167"/>
        <v>0</v>
      </c>
    </row>
    <row r="126" spans="1:26" ht="15" customHeight="1" x14ac:dyDescent="0.15">
      <c r="A126" s="508" t="s">
        <v>196</v>
      </c>
      <c r="B126" s="464"/>
      <c r="C126" s="464"/>
      <c r="D126" s="464"/>
      <c r="E126" s="464"/>
      <c r="F126" s="464"/>
      <c r="G126" s="464"/>
      <c r="H126" s="464"/>
      <c r="I126" s="464"/>
      <c r="J126" s="464"/>
      <c r="K126" s="464"/>
      <c r="L126" s="464"/>
      <c r="M126" s="464"/>
      <c r="N126" s="464"/>
      <c r="O126" s="464"/>
      <c r="P126" s="465"/>
      <c r="W126" s="195"/>
      <c r="X126" s="195"/>
      <c r="Y126" s="195"/>
      <c r="Z126" s="195"/>
    </row>
    <row r="127" spans="1:26" ht="15" customHeight="1" x14ac:dyDescent="0.15">
      <c r="A127" s="494" t="s">
        <v>122</v>
      </c>
      <c r="B127" s="377" t="s">
        <v>73</v>
      </c>
      <c r="C127" s="378">
        <f t="shared" ref="C127:C133" si="168">SUM(E127:P127)</f>
        <v>0</v>
      </c>
      <c r="D127" s="379">
        <f>IF($C$2=0,,C127/$C$2)</f>
        <v>0</v>
      </c>
      <c r="E127" s="380"/>
      <c r="F127" s="380"/>
      <c r="G127" s="380"/>
      <c r="H127" s="380"/>
      <c r="I127" s="380"/>
      <c r="J127" s="380"/>
      <c r="K127" s="380"/>
      <c r="L127" s="380"/>
      <c r="M127" s="380"/>
      <c r="N127" s="380"/>
      <c r="O127" s="380"/>
      <c r="P127" s="380"/>
      <c r="W127" s="378">
        <f t="shared" ref="W127:W133" si="169">SUM(E127:G127)</f>
        <v>0</v>
      </c>
      <c r="X127" s="378">
        <f t="shared" ref="X127:X133" si="170">SUM(H127:J127)</f>
        <v>0</v>
      </c>
      <c r="Y127" s="378">
        <f t="shared" ref="Y127:Y133" si="171">SUM(K127:M127)</f>
        <v>0</v>
      </c>
      <c r="Z127" s="378">
        <f t="shared" ref="Z127:Z133" si="172">SUM(N127:P127)</f>
        <v>0</v>
      </c>
    </row>
    <row r="128" spans="1:26" x14ac:dyDescent="0.15">
      <c r="A128" s="495"/>
      <c r="B128" s="377" t="s">
        <v>74</v>
      </c>
      <c r="C128" s="378">
        <f t="shared" si="168"/>
        <v>0</v>
      </c>
      <c r="D128" s="381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W128" s="378">
        <f t="shared" si="169"/>
        <v>0</v>
      </c>
      <c r="X128" s="378">
        <f t="shared" si="170"/>
        <v>0</v>
      </c>
      <c r="Y128" s="378">
        <f t="shared" si="171"/>
        <v>0</v>
      </c>
      <c r="Z128" s="378">
        <f t="shared" si="172"/>
        <v>0</v>
      </c>
    </row>
    <row r="129" spans="1:26" ht="14.25" customHeight="1" x14ac:dyDescent="0.15">
      <c r="A129" s="495"/>
      <c r="B129" s="377" t="s">
        <v>123</v>
      </c>
      <c r="C129" s="347">
        <f t="shared" ref="C129:P129" si="173">IF(C127=0,,(C128-C131)/C127)</f>
        <v>0</v>
      </c>
      <c r="D129" s="381"/>
      <c r="E129" s="346">
        <f t="shared" si="173"/>
        <v>0</v>
      </c>
      <c r="F129" s="346">
        <f t="shared" si="173"/>
        <v>0</v>
      </c>
      <c r="G129" s="346">
        <f t="shared" si="173"/>
        <v>0</v>
      </c>
      <c r="H129" s="346">
        <f t="shared" si="173"/>
        <v>0</v>
      </c>
      <c r="I129" s="346">
        <f t="shared" si="173"/>
        <v>0</v>
      </c>
      <c r="J129" s="346">
        <f t="shared" si="173"/>
        <v>0</v>
      </c>
      <c r="K129" s="346">
        <f t="shared" si="173"/>
        <v>0</v>
      </c>
      <c r="L129" s="346">
        <f t="shared" si="173"/>
        <v>0</v>
      </c>
      <c r="M129" s="346">
        <f t="shared" si="173"/>
        <v>0</v>
      </c>
      <c r="N129" s="346">
        <f t="shared" si="173"/>
        <v>0</v>
      </c>
      <c r="O129" s="346">
        <f t="shared" si="173"/>
        <v>0</v>
      </c>
      <c r="P129" s="346">
        <f t="shared" si="173"/>
        <v>0</v>
      </c>
      <c r="W129" s="347">
        <f t="shared" ref="W129:Z129" si="174">IF(W127=0,,(W128-W131)/W127)</f>
        <v>0</v>
      </c>
      <c r="X129" s="347">
        <f t="shared" si="174"/>
        <v>0</v>
      </c>
      <c r="Y129" s="347">
        <f t="shared" si="174"/>
        <v>0</v>
      </c>
      <c r="Z129" s="347">
        <f t="shared" si="174"/>
        <v>0</v>
      </c>
    </row>
    <row r="130" spans="1:26" x14ac:dyDescent="0.15">
      <c r="A130" s="495"/>
      <c r="B130" s="377" t="s">
        <v>119</v>
      </c>
      <c r="C130" s="378">
        <f t="shared" si="168"/>
        <v>0</v>
      </c>
      <c r="D130" s="381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W130" s="378">
        <f t="shared" si="169"/>
        <v>0</v>
      </c>
      <c r="X130" s="378">
        <f t="shared" si="170"/>
        <v>0</v>
      </c>
      <c r="Y130" s="378">
        <f t="shared" si="171"/>
        <v>0</v>
      </c>
      <c r="Z130" s="378">
        <f t="shared" si="172"/>
        <v>0</v>
      </c>
    </row>
    <row r="131" spans="1:26" x14ac:dyDescent="0.15">
      <c r="A131" s="495"/>
      <c r="B131" s="377" t="s">
        <v>124</v>
      </c>
      <c r="C131" s="378">
        <f t="shared" si="168"/>
        <v>0</v>
      </c>
      <c r="D131" s="381"/>
      <c r="E131" s="380"/>
      <c r="F131" s="380"/>
      <c r="G131" s="380"/>
      <c r="H131" s="380"/>
      <c r="I131" s="380"/>
      <c r="J131" s="380"/>
      <c r="K131" s="380"/>
      <c r="L131" s="380"/>
      <c r="M131" s="380"/>
      <c r="N131" s="380"/>
      <c r="O131" s="380"/>
      <c r="P131" s="380"/>
      <c r="W131" s="378">
        <f t="shared" si="169"/>
        <v>0</v>
      </c>
      <c r="X131" s="378">
        <f t="shared" si="170"/>
        <v>0</v>
      </c>
      <c r="Y131" s="378">
        <f t="shared" si="171"/>
        <v>0</v>
      </c>
      <c r="Z131" s="378">
        <f t="shared" si="172"/>
        <v>0</v>
      </c>
    </row>
    <row r="132" spans="1:26" ht="15" customHeight="1" x14ac:dyDescent="0.15">
      <c r="A132" s="496" t="s">
        <v>125</v>
      </c>
      <c r="B132" s="382" t="s">
        <v>73</v>
      </c>
      <c r="C132" s="383">
        <f t="shared" si="168"/>
        <v>0</v>
      </c>
      <c r="D132" s="379">
        <f>IF($C$2=0,,C132/$C$2)</f>
        <v>0</v>
      </c>
      <c r="E132" s="380"/>
      <c r="F132" s="380"/>
      <c r="G132" s="380"/>
      <c r="H132" s="380"/>
      <c r="I132" s="380"/>
      <c r="J132" s="380"/>
      <c r="K132" s="380"/>
      <c r="L132" s="380"/>
      <c r="M132" s="380"/>
      <c r="N132" s="380"/>
      <c r="O132" s="380"/>
      <c r="P132" s="380"/>
      <c r="W132" s="383">
        <f t="shared" si="169"/>
        <v>0</v>
      </c>
      <c r="X132" s="383">
        <f t="shared" si="170"/>
        <v>0</v>
      </c>
      <c r="Y132" s="383">
        <f t="shared" si="171"/>
        <v>0</v>
      </c>
      <c r="Z132" s="383">
        <f t="shared" si="172"/>
        <v>0</v>
      </c>
    </row>
    <row r="133" spans="1:26" x14ac:dyDescent="0.15">
      <c r="A133" s="496"/>
      <c r="B133" s="382" t="s">
        <v>74</v>
      </c>
      <c r="C133" s="383">
        <f t="shared" si="168"/>
        <v>0</v>
      </c>
      <c r="D133" s="317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W133" s="383">
        <f t="shared" si="169"/>
        <v>0</v>
      </c>
      <c r="X133" s="383">
        <f t="shared" si="170"/>
        <v>0</v>
      </c>
      <c r="Y133" s="383">
        <f t="shared" si="171"/>
        <v>0</v>
      </c>
      <c r="Z133" s="383">
        <f t="shared" si="172"/>
        <v>0</v>
      </c>
    </row>
    <row r="134" spans="1:26" ht="14.25" customHeight="1" x14ac:dyDescent="0.15">
      <c r="A134" s="496"/>
      <c r="B134" s="382" t="s">
        <v>123</v>
      </c>
      <c r="C134" s="384">
        <f t="shared" ref="C134:P134" si="175">IF(C132=0,,(C133-C136)/C132)</f>
        <v>0</v>
      </c>
      <c r="D134" s="317"/>
      <c r="E134" s="346">
        <f t="shared" si="175"/>
        <v>0</v>
      </c>
      <c r="F134" s="346">
        <f t="shared" si="175"/>
        <v>0</v>
      </c>
      <c r="G134" s="346">
        <f t="shared" si="175"/>
        <v>0</v>
      </c>
      <c r="H134" s="346">
        <f t="shared" si="175"/>
        <v>0</v>
      </c>
      <c r="I134" s="346">
        <f t="shared" si="175"/>
        <v>0</v>
      </c>
      <c r="J134" s="346">
        <f t="shared" si="175"/>
        <v>0</v>
      </c>
      <c r="K134" s="346">
        <f t="shared" si="175"/>
        <v>0</v>
      </c>
      <c r="L134" s="346">
        <f t="shared" si="175"/>
        <v>0</v>
      </c>
      <c r="M134" s="346">
        <f t="shared" si="175"/>
        <v>0</v>
      </c>
      <c r="N134" s="346">
        <f t="shared" si="175"/>
        <v>0</v>
      </c>
      <c r="O134" s="346">
        <f t="shared" si="175"/>
        <v>0</v>
      </c>
      <c r="P134" s="346">
        <f t="shared" si="175"/>
        <v>0</v>
      </c>
      <c r="W134" s="384">
        <f t="shared" ref="W134:Z134" si="176">IF(W132=0,,(W133-W136)/W132)</f>
        <v>0</v>
      </c>
      <c r="X134" s="384">
        <f t="shared" si="176"/>
        <v>0</v>
      </c>
      <c r="Y134" s="384">
        <f t="shared" si="176"/>
        <v>0</v>
      </c>
      <c r="Z134" s="384">
        <f t="shared" si="176"/>
        <v>0</v>
      </c>
    </row>
    <row r="135" spans="1:26" x14ac:dyDescent="0.15">
      <c r="A135" s="496"/>
      <c r="B135" s="382" t="s">
        <v>119</v>
      </c>
      <c r="C135" s="383">
        <f t="shared" ref="C135:C138" si="177">SUM(E135:P135)</f>
        <v>0</v>
      </c>
      <c r="D135" s="317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W135" s="383">
        <f t="shared" ref="W135:W138" si="178">SUM(E135:G135)</f>
        <v>0</v>
      </c>
      <c r="X135" s="383">
        <f t="shared" ref="X135:X138" si="179">SUM(H135:J135)</f>
        <v>0</v>
      </c>
      <c r="Y135" s="383">
        <f t="shared" ref="Y135:Y138" si="180">SUM(K135:M135)</f>
        <v>0</v>
      </c>
      <c r="Z135" s="383">
        <f t="shared" ref="Z135:Z138" si="181">SUM(N135:P135)</f>
        <v>0</v>
      </c>
    </row>
    <row r="136" spans="1:26" x14ac:dyDescent="0.15">
      <c r="A136" s="496"/>
      <c r="B136" s="382" t="s">
        <v>124</v>
      </c>
      <c r="C136" s="383">
        <f t="shared" si="177"/>
        <v>0</v>
      </c>
      <c r="D136" s="317"/>
      <c r="E136" s="380"/>
      <c r="F136" s="380"/>
      <c r="G136" s="380"/>
      <c r="H136" s="380"/>
      <c r="I136" s="380"/>
      <c r="J136" s="380"/>
      <c r="K136" s="380"/>
      <c r="L136" s="380"/>
      <c r="M136" s="380"/>
      <c r="N136" s="380"/>
      <c r="O136" s="380"/>
      <c r="P136" s="380"/>
      <c r="W136" s="383">
        <f t="shared" si="178"/>
        <v>0</v>
      </c>
      <c r="X136" s="383">
        <f t="shared" si="179"/>
        <v>0</v>
      </c>
      <c r="Y136" s="383">
        <f t="shared" si="180"/>
        <v>0</v>
      </c>
      <c r="Z136" s="383">
        <f t="shared" si="181"/>
        <v>0</v>
      </c>
    </row>
    <row r="137" spans="1:26" ht="15" customHeight="1" x14ac:dyDescent="0.15">
      <c r="A137" s="494" t="s">
        <v>126</v>
      </c>
      <c r="B137" s="377" t="s">
        <v>73</v>
      </c>
      <c r="C137" s="378">
        <f t="shared" si="177"/>
        <v>0</v>
      </c>
      <c r="D137" s="379">
        <f>IF($C$2=0,,C137/$C$2)</f>
        <v>0</v>
      </c>
      <c r="E137" s="380"/>
      <c r="F137" s="380"/>
      <c r="G137" s="380"/>
      <c r="H137" s="380"/>
      <c r="I137" s="380"/>
      <c r="J137" s="380"/>
      <c r="K137" s="380"/>
      <c r="L137" s="380"/>
      <c r="M137" s="380"/>
      <c r="N137" s="380"/>
      <c r="O137" s="380"/>
      <c r="P137" s="380"/>
      <c r="W137" s="378">
        <f t="shared" si="178"/>
        <v>0</v>
      </c>
      <c r="X137" s="378">
        <f t="shared" si="179"/>
        <v>0</v>
      </c>
      <c r="Y137" s="378">
        <f t="shared" si="180"/>
        <v>0</v>
      </c>
      <c r="Z137" s="378">
        <f t="shared" si="181"/>
        <v>0</v>
      </c>
    </row>
    <row r="138" spans="1:26" x14ac:dyDescent="0.15">
      <c r="A138" s="495"/>
      <c r="B138" s="377" t="s">
        <v>74</v>
      </c>
      <c r="C138" s="378">
        <f t="shared" si="177"/>
        <v>0</v>
      </c>
      <c r="D138" s="381"/>
      <c r="E138" s="380"/>
      <c r="F138" s="380"/>
      <c r="G138" s="380"/>
      <c r="H138" s="380"/>
      <c r="I138" s="380"/>
      <c r="J138" s="380"/>
      <c r="K138" s="380"/>
      <c r="L138" s="380"/>
      <c r="M138" s="380"/>
      <c r="N138" s="380"/>
      <c r="O138" s="380"/>
      <c r="P138" s="380"/>
      <c r="W138" s="378">
        <f t="shared" si="178"/>
        <v>0</v>
      </c>
      <c r="X138" s="378">
        <f t="shared" si="179"/>
        <v>0</v>
      </c>
      <c r="Y138" s="378">
        <f t="shared" si="180"/>
        <v>0</v>
      </c>
      <c r="Z138" s="378">
        <f t="shared" si="181"/>
        <v>0</v>
      </c>
    </row>
    <row r="139" spans="1:26" ht="14.25" customHeight="1" x14ac:dyDescent="0.15">
      <c r="A139" s="495"/>
      <c r="B139" s="377" t="s">
        <v>123</v>
      </c>
      <c r="C139" s="347">
        <f t="shared" ref="C139:P139" si="182">IF(C137=0,,(C138-C141)/C137)</f>
        <v>0</v>
      </c>
      <c r="D139" s="381"/>
      <c r="E139" s="346">
        <f t="shared" si="182"/>
        <v>0</v>
      </c>
      <c r="F139" s="346">
        <f t="shared" si="182"/>
        <v>0</v>
      </c>
      <c r="G139" s="346">
        <f t="shared" si="182"/>
        <v>0</v>
      </c>
      <c r="H139" s="346">
        <f t="shared" si="182"/>
        <v>0</v>
      </c>
      <c r="I139" s="346">
        <f t="shared" si="182"/>
        <v>0</v>
      </c>
      <c r="J139" s="346">
        <f t="shared" si="182"/>
        <v>0</v>
      </c>
      <c r="K139" s="346">
        <f t="shared" si="182"/>
        <v>0</v>
      </c>
      <c r="L139" s="346">
        <f t="shared" si="182"/>
        <v>0</v>
      </c>
      <c r="M139" s="346">
        <f t="shared" si="182"/>
        <v>0</v>
      </c>
      <c r="N139" s="346">
        <f t="shared" si="182"/>
        <v>0</v>
      </c>
      <c r="O139" s="346">
        <f t="shared" si="182"/>
        <v>0</v>
      </c>
      <c r="P139" s="346">
        <f t="shared" si="182"/>
        <v>0</v>
      </c>
      <c r="W139" s="347">
        <f t="shared" ref="W139:Z139" si="183">IF(W137=0,,(W138-W141)/W137)</f>
        <v>0</v>
      </c>
      <c r="X139" s="347">
        <f t="shared" si="183"/>
        <v>0</v>
      </c>
      <c r="Y139" s="347">
        <f t="shared" si="183"/>
        <v>0</v>
      </c>
      <c r="Z139" s="347">
        <f t="shared" si="183"/>
        <v>0</v>
      </c>
    </row>
    <row r="140" spans="1:26" x14ac:dyDescent="0.15">
      <c r="A140" s="495"/>
      <c r="B140" s="377" t="s">
        <v>119</v>
      </c>
      <c r="C140" s="378">
        <f t="shared" ref="C140:C143" si="184">SUM(E140:P140)</f>
        <v>0</v>
      </c>
      <c r="D140" s="381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W140" s="378">
        <f t="shared" ref="W140:W143" si="185">SUM(E140:G140)</f>
        <v>0</v>
      </c>
      <c r="X140" s="378">
        <f t="shared" ref="X140:X143" si="186">SUM(H140:J140)</f>
        <v>0</v>
      </c>
      <c r="Y140" s="378">
        <f t="shared" ref="Y140:Y143" si="187">SUM(K140:M140)</f>
        <v>0</v>
      </c>
      <c r="Z140" s="378">
        <f t="shared" ref="Z140:Z143" si="188">SUM(N140:P140)</f>
        <v>0</v>
      </c>
    </row>
    <row r="141" spans="1:26" x14ac:dyDescent="0.15">
      <c r="A141" s="495"/>
      <c r="B141" s="377" t="s">
        <v>124</v>
      </c>
      <c r="C141" s="378">
        <f t="shared" si="184"/>
        <v>0</v>
      </c>
      <c r="D141" s="381"/>
      <c r="E141" s="380"/>
      <c r="F141" s="380"/>
      <c r="G141" s="380"/>
      <c r="H141" s="380"/>
      <c r="I141" s="380"/>
      <c r="J141" s="380"/>
      <c r="K141" s="380"/>
      <c r="L141" s="380"/>
      <c r="M141" s="380"/>
      <c r="N141" s="380"/>
      <c r="O141" s="380"/>
      <c r="P141" s="380"/>
      <c r="W141" s="378">
        <f t="shared" si="185"/>
        <v>0</v>
      </c>
      <c r="X141" s="378">
        <f t="shared" si="186"/>
        <v>0</v>
      </c>
      <c r="Y141" s="378">
        <f t="shared" si="187"/>
        <v>0</v>
      </c>
      <c r="Z141" s="378">
        <f t="shared" si="188"/>
        <v>0</v>
      </c>
    </row>
    <row r="142" spans="1:26" ht="15" customHeight="1" x14ac:dyDescent="0.15">
      <c r="A142" s="503" t="s">
        <v>127</v>
      </c>
      <c r="B142" s="382" t="s">
        <v>73</v>
      </c>
      <c r="C142" s="383">
        <f t="shared" si="184"/>
        <v>0</v>
      </c>
      <c r="D142" s="379">
        <f>IF($C$2=0,,C142/$C$2)</f>
        <v>0</v>
      </c>
      <c r="E142" s="380"/>
      <c r="F142" s="380"/>
      <c r="G142" s="380"/>
      <c r="H142" s="380"/>
      <c r="I142" s="380"/>
      <c r="J142" s="380"/>
      <c r="K142" s="380"/>
      <c r="L142" s="380"/>
      <c r="M142" s="380"/>
      <c r="N142" s="380"/>
      <c r="O142" s="380"/>
      <c r="P142" s="380"/>
      <c r="W142" s="383">
        <f t="shared" si="185"/>
        <v>0</v>
      </c>
      <c r="X142" s="383">
        <f t="shared" si="186"/>
        <v>0</v>
      </c>
      <c r="Y142" s="383">
        <f t="shared" si="187"/>
        <v>0</v>
      </c>
      <c r="Z142" s="383">
        <f t="shared" si="188"/>
        <v>0</v>
      </c>
    </row>
    <row r="143" spans="1:26" x14ac:dyDescent="0.15">
      <c r="A143" s="504"/>
      <c r="B143" s="382" t="s">
        <v>74</v>
      </c>
      <c r="C143" s="383">
        <f t="shared" si="184"/>
        <v>0</v>
      </c>
      <c r="D143" s="317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W143" s="383">
        <f t="shared" si="185"/>
        <v>0</v>
      </c>
      <c r="X143" s="383">
        <f t="shared" si="186"/>
        <v>0</v>
      </c>
      <c r="Y143" s="383">
        <f t="shared" si="187"/>
        <v>0</v>
      </c>
      <c r="Z143" s="383">
        <f t="shared" si="188"/>
        <v>0</v>
      </c>
    </row>
    <row r="144" spans="1:26" ht="14.25" customHeight="1" x14ac:dyDescent="0.15">
      <c r="A144" s="504"/>
      <c r="B144" s="382" t="s">
        <v>123</v>
      </c>
      <c r="C144" s="384">
        <f t="shared" ref="C144:P144" si="189">IF(C142=0,,(C143-C146)/C142)</f>
        <v>0</v>
      </c>
      <c r="D144" s="317"/>
      <c r="E144" s="346">
        <f t="shared" si="189"/>
        <v>0</v>
      </c>
      <c r="F144" s="346">
        <f t="shared" si="189"/>
        <v>0</v>
      </c>
      <c r="G144" s="346">
        <f t="shared" si="189"/>
        <v>0</v>
      </c>
      <c r="H144" s="346">
        <f t="shared" si="189"/>
        <v>0</v>
      </c>
      <c r="I144" s="346">
        <f t="shared" si="189"/>
        <v>0</v>
      </c>
      <c r="J144" s="346">
        <f t="shared" si="189"/>
        <v>0</v>
      </c>
      <c r="K144" s="346">
        <f t="shared" si="189"/>
        <v>0</v>
      </c>
      <c r="L144" s="346">
        <f t="shared" si="189"/>
        <v>0</v>
      </c>
      <c r="M144" s="346">
        <f t="shared" si="189"/>
        <v>0</v>
      </c>
      <c r="N144" s="346">
        <f t="shared" si="189"/>
        <v>0</v>
      </c>
      <c r="O144" s="346">
        <f t="shared" si="189"/>
        <v>0</v>
      </c>
      <c r="P144" s="346">
        <f t="shared" si="189"/>
        <v>0</v>
      </c>
      <c r="W144" s="384">
        <f t="shared" ref="W144:Z144" si="190">IF(W142=0,,(W143-W146)/W142)</f>
        <v>0</v>
      </c>
      <c r="X144" s="384">
        <f t="shared" si="190"/>
        <v>0</v>
      </c>
      <c r="Y144" s="384">
        <f t="shared" si="190"/>
        <v>0</v>
      </c>
      <c r="Z144" s="384">
        <f t="shared" si="190"/>
        <v>0</v>
      </c>
    </row>
    <row r="145" spans="1:26" x14ac:dyDescent="0.15">
      <c r="A145" s="504"/>
      <c r="B145" s="382" t="s">
        <v>119</v>
      </c>
      <c r="C145" s="383">
        <f t="shared" ref="C145:C148" si="191">SUM(E145:P145)</f>
        <v>0</v>
      </c>
      <c r="D145" s="317"/>
      <c r="E145" s="380"/>
      <c r="F145" s="380"/>
      <c r="G145" s="380"/>
      <c r="H145" s="380"/>
      <c r="I145" s="380"/>
      <c r="J145" s="380"/>
      <c r="K145" s="380"/>
      <c r="L145" s="380"/>
      <c r="M145" s="380"/>
      <c r="N145" s="380"/>
      <c r="O145" s="380"/>
      <c r="P145" s="380"/>
      <c r="W145" s="383">
        <f t="shared" ref="W145:W148" si="192">SUM(E145:G145)</f>
        <v>0</v>
      </c>
      <c r="X145" s="383">
        <f t="shared" ref="X145:X148" si="193">SUM(H145:J145)</f>
        <v>0</v>
      </c>
      <c r="Y145" s="383">
        <f t="shared" ref="Y145:Y148" si="194">SUM(K145:M145)</f>
        <v>0</v>
      </c>
      <c r="Z145" s="383">
        <f t="shared" ref="Z145:Z148" si="195">SUM(N145:P145)</f>
        <v>0</v>
      </c>
    </row>
    <row r="146" spans="1:26" x14ac:dyDescent="0.15">
      <c r="A146" s="505"/>
      <c r="B146" s="382" t="s">
        <v>124</v>
      </c>
      <c r="C146" s="383">
        <f t="shared" si="191"/>
        <v>0</v>
      </c>
      <c r="D146" s="317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W146" s="383">
        <f t="shared" si="192"/>
        <v>0</v>
      </c>
      <c r="X146" s="383">
        <f t="shared" si="193"/>
        <v>0</v>
      </c>
      <c r="Y146" s="383">
        <f t="shared" si="194"/>
        <v>0</v>
      </c>
      <c r="Z146" s="383">
        <f t="shared" si="195"/>
        <v>0</v>
      </c>
    </row>
    <row r="147" spans="1:26" ht="15" customHeight="1" x14ac:dyDescent="0.15">
      <c r="A147" s="494" t="s">
        <v>128</v>
      </c>
      <c r="B147" s="377" t="s">
        <v>73</v>
      </c>
      <c r="C147" s="378">
        <f t="shared" si="191"/>
        <v>0</v>
      </c>
      <c r="D147" s="379">
        <f>IF($C$2=0,,C147/$C$2)</f>
        <v>0</v>
      </c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W147" s="378">
        <f t="shared" si="192"/>
        <v>0</v>
      </c>
      <c r="X147" s="378">
        <f t="shared" si="193"/>
        <v>0</v>
      </c>
      <c r="Y147" s="378">
        <f t="shared" si="194"/>
        <v>0</v>
      </c>
      <c r="Z147" s="378">
        <f t="shared" si="195"/>
        <v>0</v>
      </c>
    </row>
    <row r="148" spans="1:26" x14ac:dyDescent="0.15">
      <c r="A148" s="495"/>
      <c r="B148" s="377" t="s">
        <v>74</v>
      </c>
      <c r="C148" s="378">
        <f t="shared" si="191"/>
        <v>0</v>
      </c>
      <c r="D148" s="381"/>
      <c r="E148" s="380"/>
      <c r="F148" s="380"/>
      <c r="G148" s="380"/>
      <c r="H148" s="380"/>
      <c r="I148" s="380"/>
      <c r="J148" s="380"/>
      <c r="K148" s="380"/>
      <c r="L148" s="380"/>
      <c r="M148" s="380"/>
      <c r="N148" s="380"/>
      <c r="O148" s="380"/>
      <c r="P148" s="380"/>
      <c r="W148" s="378">
        <f t="shared" si="192"/>
        <v>0</v>
      </c>
      <c r="X148" s="378">
        <f t="shared" si="193"/>
        <v>0</v>
      </c>
      <c r="Y148" s="378">
        <f t="shared" si="194"/>
        <v>0</v>
      </c>
      <c r="Z148" s="378">
        <f t="shared" si="195"/>
        <v>0</v>
      </c>
    </row>
    <row r="149" spans="1:26" ht="14.25" customHeight="1" x14ac:dyDescent="0.15">
      <c r="A149" s="495"/>
      <c r="B149" s="377" t="s">
        <v>123</v>
      </c>
      <c r="C149" s="347">
        <f t="shared" ref="C149:P149" si="196">IF(C147=0,,(C148-C151)/C147)</f>
        <v>0</v>
      </c>
      <c r="D149" s="381"/>
      <c r="E149" s="346">
        <f t="shared" si="196"/>
        <v>0</v>
      </c>
      <c r="F149" s="346">
        <f t="shared" si="196"/>
        <v>0</v>
      </c>
      <c r="G149" s="346">
        <f t="shared" si="196"/>
        <v>0</v>
      </c>
      <c r="H149" s="346">
        <f t="shared" si="196"/>
        <v>0</v>
      </c>
      <c r="I149" s="346">
        <f t="shared" si="196"/>
        <v>0</v>
      </c>
      <c r="J149" s="346">
        <f t="shared" si="196"/>
        <v>0</v>
      </c>
      <c r="K149" s="346">
        <f t="shared" si="196"/>
        <v>0</v>
      </c>
      <c r="L149" s="346">
        <f t="shared" si="196"/>
        <v>0</v>
      </c>
      <c r="M149" s="346">
        <f t="shared" si="196"/>
        <v>0</v>
      </c>
      <c r="N149" s="346">
        <f t="shared" si="196"/>
        <v>0</v>
      </c>
      <c r="O149" s="346">
        <f t="shared" si="196"/>
        <v>0</v>
      </c>
      <c r="P149" s="346">
        <f t="shared" si="196"/>
        <v>0</v>
      </c>
      <c r="W149" s="347">
        <f t="shared" ref="W149:Z149" si="197">IF(W147=0,,(W148-W151)/W147)</f>
        <v>0</v>
      </c>
      <c r="X149" s="347">
        <f t="shared" si="197"/>
        <v>0</v>
      </c>
      <c r="Y149" s="347">
        <f t="shared" si="197"/>
        <v>0</v>
      </c>
      <c r="Z149" s="347">
        <f t="shared" si="197"/>
        <v>0</v>
      </c>
    </row>
    <row r="150" spans="1:26" x14ac:dyDescent="0.15">
      <c r="A150" s="495"/>
      <c r="B150" s="377" t="s">
        <v>119</v>
      </c>
      <c r="C150" s="378">
        <f t="shared" ref="C150:C153" si="198">SUM(E150:P150)</f>
        <v>0</v>
      </c>
      <c r="D150" s="381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W150" s="378">
        <f t="shared" ref="W150:W153" si="199">SUM(E150:G150)</f>
        <v>0</v>
      </c>
      <c r="X150" s="378">
        <f t="shared" ref="X150:X153" si="200">SUM(H150:J150)</f>
        <v>0</v>
      </c>
      <c r="Y150" s="378">
        <f t="shared" ref="Y150:Y153" si="201">SUM(K150:M150)</f>
        <v>0</v>
      </c>
      <c r="Z150" s="378">
        <f t="shared" ref="Z150:Z153" si="202">SUM(N150:P150)</f>
        <v>0</v>
      </c>
    </row>
    <row r="151" spans="1:26" x14ac:dyDescent="0.15">
      <c r="A151" s="495"/>
      <c r="B151" s="377" t="s">
        <v>124</v>
      </c>
      <c r="C151" s="378">
        <f t="shared" si="198"/>
        <v>0</v>
      </c>
      <c r="D151" s="381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W151" s="378">
        <f t="shared" si="199"/>
        <v>0</v>
      </c>
      <c r="X151" s="378">
        <f t="shared" si="200"/>
        <v>0</v>
      </c>
      <c r="Y151" s="378">
        <f t="shared" si="201"/>
        <v>0</v>
      </c>
      <c r="Z151" s="378">
        <f t="shared" si="202"/>
        <v>0</v>
      </c>
    </row>
    <row r="152" spans="1:26" ht="15" customHeight="1" x14ac:dyDescent="0.15">
      <c r="A152" s="501" t="s">
        <v>197</v>
      </c>
      <c r="B152" s="382" t="s">
        <v>73</v>
      </c>
      <c r="C152" s="383">
        <f t="shared" si="198"/>
        <v>0</v>
      </c>
      <c r="D152" s="379">
        <f>IF($C$2=0,,C152/$C$2)</f>
        <v>0</v>
      </c>
      <c r="E152" s="380"/>
      <c r="F152" s="380"/>
      <c r="G152" s="380"/>
      <c r="H152" s="380"/>
      <c r="I152" s="380"/>
      <c r="J152" s="380"/>
      <c r="K152" s="380"/>
      <c r="L152" s="380"/>
      <c r="M152" s="380"/>
      <c r="N152" s="380"/>
      <c r="O152" s="380"/>
      <c r="P152" s="380"/>
      <c r="W152" s="383">
        <f t="shared" si="199"/>
        <v>0</v>
      </c>
      <c r="X152" s="383">
        <f t="shared" si="200"/>
        <v>0</v>
      </c>
      <c r="Y152" s="383">
        <f t="shared" si="201"/>
        <v>0</v>
      </c>
      <c r="Z152" s="383">
        <f t="shared" si="202"/>
        <v>0</v>
      </c>
    </row>
    <row r="153" spans="1:26" x14ac:dyDescent="0.15">
      <c r="A153" s="502"/>
      <c r="B153" s="382" t="s">
        <v>74</v>
      </c>
      <c r="C153" s="383">
        <f t="shared" si="198"/>
        <v>0</v>
      </c>
      <c r="D153" s="317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W153" s="383">
        <f t="shared" si="199"/>
        <v>0</v>
      </c>
      <c r="X153" s="383">
        <f t="shared" si="200"/>
        <v>0</v>
      </c>
      <c r="Y153" s="383">
        <f t="shared" si="201"/>
        <v>0</v>
      </c>
      <c r="Z153" s="383">
        <f t="shared" si="202"/>
        <v>0</v>
      </c>
    </row>
    <row r="154" spans="1:26" x14ac:dyDescent="0.15">
      <c r="A154" s="502"/>
      <c r="B154" s="382" t="s">
        <v>123</v>
      </c>
      <c r="C154" s="384">
        <f t="shared" ref="C154:P154" si="203">IF(C152=0,,(C153-C156)/C152)</f>
        <v>0</v>
      </c>
      <c r="D154" s="317"/>
      <c r="E154" s="346">
        <f t="shared" si="203"/>
        <v>0</v>
      </c>
      <c r="F154" s="346">
        <f t="shared" si="203"/>
        <v>0</v>
      </c>
      <c r="G154" s="346">
        <f t="shared" si="203"/>
        <v>0</v>
      </c>
      <c r="H154" s="346">
        <f t="shared" si="203"/>
        <v>0</v>
      </c>
      <c r="I154" s="346">
        <f t="shared" si="203"/>
        <v>0</v>
      </c>
      <c r="J154" s="346">
        <f t="shared" si="203"/>
        <v>0</v>
      </c>
      <c r="K154" s="346">
        <f t="shared" si="203"/>
        <v>0</v>
      </c>
      <c r="L154" s="346">
        <f t="shared" si="203"/>
        <v>0</v>
      </c>
      <c r="M154" s="346">
        <f t="shared" si="203"/>
        <v>0</v>
      </c>
      <c r="N154" s="346">
        <f t="shared" si="203"/>
        <v>0</v>
      </c>
      <c r="O154" s="346">
        <f t="shared" si="203"/>
        <v>0</v>
      </c>
      <c r="P154" s="346">
        <f t="shared" si="203"/>
        <v>0</v>
      </c>
      <c r="W154" s="384">
        <f t="shared" ref="W154:Z154" si="204">IF(W152=0,,(W153-W156)/W152)</f>
        <v>0</v>
      </c>
      <c r="X154" s="384">
        <f t="shared" si="204"/>
        <v>0</v>
      </c>
      <c r="Y154" s="384">
        <f t="shared" si="204"/>
        <v>0</v>
      </c>
      <c r="Z154" s="384">
        <f t="shared" si="204"/>
        <v>0</v>
      </c>
    </row>
    <row r="155" spans="1:26" x14ac:dyDescent="0.15">
      <c r="A155" s="502"/>
      <c r="B155" s="382" t="s">
        <v>119</v>
      </c>
      <c r="C155" s="383">
        <f t="shared" ref="C155:C158" si="205">SUM(E155:P155)</f>
        <v>0</v>
      </c>
      <c r="D155" s="317"/>
      <c r="E155" s="380"/>
      <c r="F155" s="380"/>
      <c r="G155" s="380"/>
      <c r="H155" s="380"/>
      <c r="I155" s="380"/>
      <c r="J155" s="380"/>
      <c r="K155" s="380"/>
      <c r="L155" s="380"/>
      <c r="M155" s="380"/>
      <c r="N155" s="380"/>
      <c r="O155" s="380"/>
      <c r="P155" s="380"/>
      <c r="W155" s="383">
        <f t="shared" ref="W155:W158" si="206">SUM(E155:G155)</f>
        <v>0</v>
      </c>
      <c r="X155" s="383">
        <f t="shared" ref="X155:X158" si="207">SUM(H155:J155)</f>
        <v>0</v>
      </c>
      <c r="Y155" s="383">
        <f t="shared" ref="Y155:Y158" si="208">SUM(K155:M155)</f>
        <v>0</v>
      </c>
      <c r="Z155" s="383">
        <f t="shared" ref="Z155:Z158" si="209">SUM(N155:P155)</f>
        <v>0</v>
      </c>
    </row>
    <row r="156" spans="1:26" x14ac:dyDescent="0.15">
      <c r="A156" s="502"/>
      <c r="B156" s="382" t="s">
        <v>124</v>
      </c>
      <c r="C156" s="383">
        <f t="shared" si="205"/>
        <v>0</v>
      </c>
      <c r="D156" s="317"/>
      <c r="E156" s="380"/>
      <c r="F156" s="380"/>
      <c r="G156" s="380"/>
      <c r="H156" s="380"/>
      <c r="I156" s="380"/>
      <c r="J156" s="380"/>
      <c r="K156" s="380"/>
      <c r="L156" s="380"/>
      <c r="M156" s="380"/>
      <c r="N156" s="380"/>
      <c r="O156" s="380"/>
      <c r="P156" s="380"/>
      <c r="W156" s="383">
        <f t="shared" si="206"/>
        <v>0</v>
      </c>
      <c r="X156" s="383">
        <f t="shared" si="207"/>
        <v>0</v>
      </c>
      <c r="Y156" s="383">
        <f t="shared" si="208"/>
        <v>0</v>
      </c>
      <c r="Z156" s="383">
        <f t="shared" si="209"/>
        <v>0</v>
      </c>
    </row>
    <row r="157" spans="1:26" x14ac:dyDescent="0.15">
      <c r="A157" s="500" t="s">
        <v>130</v>
      </c>
      <c r="B157" s="377" t="s">
        <v>73</v>
      </c>
      <c r="C157" s="378">
        <f t="shared" si="205"/>
        <v>0</v>
      </c>
      <c r="D157" s="379">
        <f>IF($C$2=0,,C157/$C$2)</f>
        <v>0</v>
      </c>
      <c r="E157" s="380"/>
      <c r="F157" s="380"/>
      <c r="G157" s="380"/>
      <c r="H157" s="380"/>
      <c r="I157" s="380"/>
      <c r="J157" s="380"/>
      <c r="K157" s="380"/>
      <c r="L157" s="380"/>
      <c r="M157" s="380"/>
      <c r="N157" s="380"/>
      <c r="O157" s="380"/>
      <c r="P157" s="380"/>
      <c r="W157" s="378">
        <f t="shared" si="206"/>
        <v>0</v>
      </c>
      <c r="X157" s="378">
        <f t="shared" si="207"/>
        <v>0</v>
      </c>
      <c r="Y157" s="378">
        <f t="shared" si="208"/>
        <v>0</v>
      </c>
      <c r="Z157" s="378">
        <f t="shared" si="209"/>
        <v>0</v>
      </c>
    </row>
    <row r="158" spans="1:26" x14ac:dyDescent="0.15">
      <c r="A158" s="500"/>
      <c r="B158" s="377" t="s">
        <v>74</v>
      </c>
      <c r="C158" s="378">
        <f t="shared" si="205"/>
        <v>0</v>
      </c>
      <c r="D158" s="381"/>
      <c r="E158" s="380"/>
      <c r="F158" s="380"/>
      <c r="G158" s="380"/>
      <c r="H158" s="380"/>
      <c r="I158" s="380"/>
      <c r="J158" s="380"/>
      <c r="K158" s="380"/>
      <c r="L158" s="380"/>
      <c r="M158" s="380"/>
      <c r="N158" s="380"/>
      <c r="O158" s="380"/>
      <c r="P158" s="380"/>
      <c r="W158" s="378">
        <f t="shared" si="206"/>
        <v>0</v>
      </c>
      <c r="X158" s="378">
        <f t="shared" si="207"/>
        <v>0</v>
      </c>
      <c r="Y158" s="378">
        <f t="shared" si="208"/>
        <v>0</v>
      </c>
      <c r="Z158" s="378">
        <f t="shared" si="209"/>
        <v>0</v>
      </c>
    </row>
    <row r="159" spans="1:26" x14ac:dyDescent="0.15">
      <c r="A159" s="500"/>
      <c r="B159" s="377" t="s">
        <v>123</v>
      </c>
      <c r="C159" s="347">
        <f t="shared" ref="C159:P159" si="210">IF(C157=0,,(C158-C161)/C157)</f>
        <v>0</v>
      </c>
      <c r="D159" s="381"/>
      <c r="E159" s="346">
        <f t="shared" si="210"/>
        <v>0</v>
      </c>
      <c r="F159" s="346">
        <f t="shared" si="210"/>
        <v>0</v>
      </c>
      <c r="G159" s="346">
        <f t="shared" si="210"/>
        <v>0</v>
      </c>
      <c r="H159" s="346">
        <f t="shared" si="210"/>
        <v>0</v>
      </c>
      <c r="I159" s="346">
        <f t="shared" si="210"/>
        <v>0</v>
      </c>
      <c r="J159" s="346">
        <f t="shared" si="210"/>
        <v>0</v>
      </c>
      <c r="K159" s="346">
        <f t="shared" si="210"/>
        <v>0</v>
      </c>
      <c r="L159" s="346">
        <f t="shared" si="210"/>
        <v>0</v>
      </c>
      <c r="M159" s="346">
        <f t="shared" si="210"/>
        <v>0</v>
      </c>
      <c r="N159" s="346">
        <f t="shared" si="210"/>
        <v>0</v>
      </c>
      <c r="O159" s="346">
        <f t="shared" si="210"/>
        <v>0</v>
      </c>
      <c r="P159" s="346">
        <f t="shared" si="210"/>
        <v>0</v>
      </c>
      <c r="W159" s="347">
        <f t="shared" ref="W159:Z159" si="211">IF(W157=0,,(W158-W161)/W157)</f>
        <v>0</v>
      </c>
      <c r="X159" s="347">
        <f t="shared" si="211"/>
        <v>0</v>
      </c>
      <c r="Y159" s="347">
        <f t="shared" si="211"/>
        <v>0</v>
      </c>
      <c r="Z159" s="347">
        <f t="shared" si="211"/>
        <v>0</v>
      </c>
    </row>
    <row r="160" spans="1:26" x14ac:dyDescent="0.15">
      <c r="A160" s="500"/>
      <c r="B160" s="377" t="s">
        <v>119</v>
      </c>
      <c r="C160" s="378">
        <f t="shared" ref="C160:C163" si="212">SUM(E160:P160)</f>
        <v>0</v>
      </c>
      <c r="D160" s="381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W160" s="378">
        <f t="shared" ref="W160:W163" si="213">SUM(E160:G160)</f>
        <v>0</v>
      </c>
      <c r="X160" s="378">
        <f t="shared" ref="X160:X163" si="214">SUM(H160:J160)</f>
        <v>0</v>
      </c>
      <c r="Y160" s="378">
        <f t="shared" ref="Y160:Y163" si="215">SUM(K160:M160)</f>
        <v>0</v>
      </c>
      <c r="Z160" s="378">
        <f t="shared" ref="Z160:Z163" si="216">SUM(N160:P160)</f>
        <v>0</v>
      </c>
    </row>
    <row r="161" spans="1:26" x14ac:dyDescent="0.15">
      <c r="A161" s="500"/>
      <c r="B161" s="377" t="s">
        <v>124</v>
      </c>
      <c r="C161" s="378">
        <f t="shared" si="212"/>
        <v>0</v>
      </c>
      <c r="D161" s="381"/>
      <c r="E161" s="380"/>
      <c r="F161" s="380"/>
      <c r="G161" s="380"/>
      <c r="H161" s="380"/>
      <c r="I161" s="380"/>
      <c r="J161" s="380"/>
      <c r="K161" s="380"/>
      <c r="L161" s="380"/>
      <c r="M161" s="380"/>
      <c r="N161" s="380"/>
      <c r="O161" s="380"/>
      <c r="P161" s="380"/>
      <c r="W161" s="378">
        <f t="shared" si="213"/>
        <v>0</v>
      </c>
      <c r="X161" s="378">
        <f t="shared" si="214"/>
        <v>0</v>
      </c>
      <c r="Y161" s="378">
        <f t="shared" si="215"/>
        <v>0</v>
      </c>
      <c r="Z161" s="378">
        <f t="shared" si="216"/>
        <v>0</v>
      </c>
    </row>
    <row r="162" spans="1:26" x14ac:dyDescent="0.15">
      <c r="A162" s="501" t="s">
        <v>131</v>
      </c>
      <c r="B162" s="382" t="s">
        <v>73</v>
      </c>
      <c r="C162" s="383">
        <f t="shared" si="212"/>
        <v>0</v>
      </c>
      <c r="D162" s="379">
        <f>IF($C$2=0,,C162/$C$2)</f>
        <v>0</v>
      </c>
      <c r="E162" s="380"/>
      <c r="F162" s="380"/>
      <c r="G162" s="380"/>
      <c r="H162" s="380"/>
      <c r="I162" s="380"/>
      <c r="J162" s="380"/>
      <c r="K162" s="380"/>
      <c r="L162" s="380"/>
      <c r="M162" s="380"/>
      <c r="N162" s="380"/>
      <c r="O162" s="380"/>
      <c r="P162" s="380"/>
      <c r="W162" s="383">
        <f t="shared" si="213"/>
        <v>0</v>
      </c>
      <c r="X162" s="383">
        <f t="shared" si="214"/>
        <v>0</v>
      </c>
      <c r="Y162" s="383">
        <f t="shared" si="215"/>
        <v>0</v>
      </c>
      <c r="Z162" s="383">
        <f t="shared" si="216"/>
        <v>0</v>
      </c>
    </row>
    <row r="163" spans="1:26" x14ac:dyDescent="0.15">
      <c r="A163" s="502"/>
      <c r="B163" s="382" t="s">
        <v>74</v>
      </c>
      <c r="C163" s="383">
        <f t="shared" si="212"/>
        <v>0</v>
      </c>
      <c r="D163" s="317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W163" s="383">
        <f t="shared" si="213"/>
        <v>0</v>
      </c>
      <c r="X163" s="383">
        <f t="shared" si="214"/>
        <v>0</v>
      </c>
      <c r="Y163" s="383">
        <f t="shared" si="215"/>
        <v>0</v>
      </c>
      <c r="Z163" s="383">
        <f t="shared" si="216"/>
        <v>0</v>
      </c>
    </row>
    <row r="164" spans="1:26" x14ac:dyDescent="0.15">
      <c r="A164" s="502"/>
      <c r="B164" s="382" t="s">
        <v>123</v>
      </c>
      <c r="C164" s="384">
        <f t="shared" ref="C164:P164" si="217">IF(C162=0,,(C163-C166)/C162)</f>
        <v>0</v>
      </c>
      <c r="D164" s="317"/>
      <c r="E164" s="346">
        <f t="shared" si="217"/>
        <v>0</v>
      </c>
      <c r="F164" s="346">
        <f t="shared" si="217"/>
        <v>0</v>
      </c>
      <c r="G164" s="346">
        <f t="shared" si="217"/>
        <v>0</v>
      </c>
      <c r="H164" s="346">
        <f t="shared" si="217"/>
        <v>0</v>
      </c>
      <c r="I164" s="346">
        <f t="shared" si="217"/>
        <v>0</v>
      </c>
      <c r="J164" s="346">
        <f t="shared" si="217"/>
        <v>0</v>
      </c>
      <c r="K164" s="346">
        <f t="shared" si="217"/>
        <v>0</v>
      </c>
      <c r="L164" s="346">
        <f t="shared" si="217"/>
        <v>0</v>
      </c>
      <c r="M164" s="346">
        <f t="shared" si="217"/>
        <v>0</v>
      </c>
      <c r="N164" s="346">
        <f t="shared" si="217"/>
        <v>0</v>
      </c>
      <c r="O164" s="346">
        <f t="shared" si="217"/>
        <v>0</v>
      </c>
      <c r="P164" s="346">
        <f t="shared" si="217"/>
        <v>0</v>
      </c>
      <c r="W164" s="384">
        <f t="shared" ref="W164:Z164" si="218">IF(W162=0,,(W163-W166)/W162)</f>
        <v>0</v>
      </c>
      <c r="X164" s="384">
        <f t="shared" si="218"/>
        <v>0</v>
      </c>
      <c r="Y164" s="384">
        <f t="shared" si="218"/>
        <v>0</v>
      </c>
      <c r="Z164" s="384">
        <f t="shared" si="218"/>
        <v>0</v>
      </c>
    </row>
    <row r="165" spans="1:26" x14ac:dyDescent="0.15">
      <c r="A165" s="502"/>
      <c r="B165" s="382" t="s">
        <v>119</v>
      </c>
      <c r="C165" s="383">
        <f t="shared" ref="C165:C168" si="219">SUM(E165:P165)</f>
        <v>0</v>
      </c>
      <c r="D165" s="317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W165" s="383">
        <f t="shared" ref="W165:W168" si="220">SUM(E165:G165)</f>
        <v>0</v>
      </c>
      <c r="X165" s="383">
        <f t="shared" ref="X165:X168" si="221">SUM(H165:J165)</f>
        <v>0</v>
      </c>
      <c r="Y165" s="383">
        <f t="shared" ref="Y165:Y168" si="222">SUM(K165:M165)</f>
        <v>0</v>
      </c>
      <c r="Z165" s="383">
        <f t="shared" ref="Z165:Z168" si="223">SUM(N165:P165)</f>
        <v>0</v>
      </c>
    </row>
    <row r="166" spans="1:26" x14ac:dyDescent="0.15">
      <c r="A166" s="502"/>
      <c r="B166" s="382" t="s">
        <v>124</v>
      </c>
      <c r="C166" s="383">
        <f t="shared" si="219"/>
        <v>0</v>
      </c>
      <c r="D166" s="317"/>
      <c r="E166" s="380"/>
      <c r="F166" s="380"/>
      <c r="G166" s="380"/>
      <c r="H166" s="380"/>
      <c r="I166" s="380"/>
      <c r="J166" s="380"/>
      <c r="K166" s="380"/>
      <c r="L166" s="380"/>
      <c r="M166" s="380"/>
      <c r="N166" s="380"/>
      <c r="O166" s="380"/>
      <c r="P166" s="380"/>
      <c r="W166" s="383">
        <f t="shared" si="220"/>
        <v>0</v>
      </c>
      <c r="X166" s="383">
        <f t="shared" si="221"/>
        <v>0</v>
      </c>
      <c r="Y166" s="383">
        <f t="shared" si="222"/>
        <v>0</v>
      </c>
      <c r="Z166" s="383">
        <f t="shared" si="223"/>
        <v>0</v>
      </c>
    </row>
    <row r="167" spans="1:26" x14ac:dyDescent="0.15">
      <c r="A167" s="494" t="s">
        <v>132</v>
      </c>
      <c r="B167" s="377" t="s">
        <v>73</v>
      </c>
      <c r="C167" s="378">
        <f t="shared" si="219"/>
        <v>0</v>
      </c>
      <c r="D167" s="379">
        <f>IF($C$2=0,,C167/$C$2)</f>
        <v>0</v>
      </c>
      <c r="E167" s="380"/>
      <c r="F167" s="380"/>
      <c r="G167" s="380"/>
      <c r="H167" s="380"/>
      <c r="I167" s="380"/>
      <c r="J167" s="380"/>
      <c r="K167" s="380"/>
      <c r="L167" s="380"/>
      <c r="M167" s="380"/>
      <c r="N167" s="380"/>
      <c r="O167" s="380"/>
      <c r="P167" s="380"/>
      <c r="W167" s="378">
        <f t="shared" si="220"/>
        <v>0</v>
      </c>
      <c r="X167" s="378">
        <f t="shared" si="221"/>
        <v>0</v>
      </c>
      <c r="Y167" s="378">
        <f t="shared" si="222"/>
        <v>0</v>
      </c>
      <c r="Z167" s="378">
        <f t="shared" si="223"/>
        <v>0</v>
      </c>
    </row>
    <row r="168" spans="1:26" x14ac:dyDescent="0.15">
      <c r="A168" s="495"/>
      <c r="B168" s="377" t="s">
        <v>74</v>
      </c>
      <c r="C168" s="378">
        <f t="shared" si="219"/>
        <v>0</v>
      </c>
      <c r="D168" s="381"/>
      <c r="E168" s="380"/>
      <c r="F168" s="380"/>
      <c r="G168" s="380"/>
      <c r="H168" s="380"/>
      <c r="I168" s="380"/>
      <c r="J168" s="380"/>
      <c r="K168" s="380"/>
      <c r="L168" s="380"/>
      <c r="M168" s="380"/>
      <c r="N168" s="380"/>
      <c r="O168" s="380"/>
      <c r="P168" s="380"/>
      <c r="W168" s="378">
        <f t="shared" si="220"/>
        <v>0</v>
      </c>
      <c r="X168" s="378">
        <f t="shared" si="221"/>
        <v>0</v>
      </c>
      <c r="Y168" s="378">
        <f t="shared" si="222"/>
        <v>0</v>
      </c>
      <c r="Z168" s="378">
        <f t="shared" si="223"/>
        <v>0</v>
      </c>
    </row>
    <row r="169" spans="1:26" x14ac:dyDescent="0.15">
      <c r="A169" s="495"/>
      <c r="B169" s="377" t="s">
        <v>123</v>
      </c>
      <c r="C169" s="347">
        <f t="shared" ref="C169:P169" si="224">IF(C167=0,,(C168-C171)/C167)</f>
        <v>0</v>
      </c>
      <c r="D169" s="381"/>
      <c r="E169" s="346">
        <f t="shared" si="224"/>
        <v>0</v>
      </c>
      <c r="F169" s="346">
        <f t="shared" si="224"/>
        <v>0</v>
      </c>
      <c r="G169" s="346">
        <f t="shared" si="224"/>
        <v>0</v>
      </c>
      <c r="H169" s="346">
        <f t="shared" si="224"/>
        <v>0</v>
      </c>
      <c r="I169" s="346">
        <f t="shared" si="224"/>
        <v>0</v>
      </c>
      <c r="J169" s="346">
        <f t="shared" si="224"/>
        <v>0</v>
      </c>
      <c r="K169" s="346">
        <f t="shared" si="224"/>
        <v>0</v>
      </c>
      <c r="L169" s="346">
        <f t="shared" si="224"/>
        <v>0</v>
      </c>
      <c r="M169" s="346">
        <f t="shared" si="224"/>
        <v>0</v>
      </c>
      <c r="N169" s="346">
        <f t="shared" si="224"/>
        <v>0</v>
      </c>
      <c r="O169" s="346">
        <f t="shared" si="224"/>
        <v>0</v>
      </c>
      <c r="P169" s="346">
        <f t="shared" si="224"/>
        <v>0</v>
      </c>
      <c r="W169" s="347">
        <f t="shared" ref="W169:Z169" si="225">IF(W167=0,,(W168-W171)/W167)</f>
        <v>0</v>
      </c>
      <c r="X169" s="347">
        <f t="shared" si="225"/>
        <v>0</v>
      </c>
      <c r="Y169" s="347">
        <f t="shared" si="225"/>
        <v>0</v>
      </c>
      <c r="Z169" s="347">
        <f t="shared" si="225"/>
        <v>0</v>
      </c>
    </row>
    <row r="170" spans="1:26" x14ac:dyDescent="0.15">
      <c r="A170" s="495"/>
      <c r="B170" s="377" t="s">
        <v>119</v>
      </c>
      <c r="C170" s="378">
        <f t="shared" ref="C170:C173" si="226">SUM(E170:P170)</f>
        <v>0</v>
      </c>
      <c r="D170" s="381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W170" s="378">
        <f t="shared" ref="W170:W173" si="227">SUM(E170:G170)</f>
        <v>0</v>
      </c>
      <c r="X170" s="378">
        <f t="shared" ref="X170:X173" si="228">SUM(H170:J170)</f>
        <v>0</v>
      </c>
      <c r="Y170" s="378">
        <f t="shared" ref="Y170:Y173" si="229">SUM(K170:M170)</f>
        <v>0</v>
      </c>
      <c r="Z170" s="378">
        <f t="shared" ref="Z170:Z173" si="230">SUM(N170:P170)</f>
        <v>0</v>
      </c>
    </row>
    <row r="171" spans="1:26" x14ac:dyDescent="0.15">
      <c r="A171" s="495"/>
      <c r="B171" s="377" t="s">
        <v>124</v>
      </c>
      <c r="C171" s="378">
        <f t="shared" si="226"/>
        <v>0</v>
      </c>
      <c r="D171" s="381"/>
      <c r="E171" s="380"/>
      <c r="F171" s="380"/>
      <c r="G171" s="380"/>
      <c r="H171" s="380"/>
      <c r="I171" s="380"/>
      <c r="J171" s="380"/>
      <c r="K171" s="380"/>
      <c r="L171" s="380"/>
      <c r="M171" s="380"/>
      <c r="N171" s="380"/>
      <c r="O171" s="380"/>
      <c r="P171" s="380"/>
      <c r="W171" s="378">
        <f t="shared" si="227"/>
        <v>0</v>
      </c>
      <c r="X171" s="378">
        <f t="shared" si="228"/>
        <v>0</v>
      </c>
      <c r="Y171" s="378">
        <f t="shared" si="229"/>
        <v>0</v>
      </c>
      <c r="Z171" s="378">
        <f t="shared" si="230"/>
        <v>0</v>
      </c>
    </row>
    <row r="172" spans="1:26" x14ac:dyDescent="0.15">
      <c r="A172" s="501" t="s">
        <v>133</v>
      </c>
      <c r="B172" s="382" t="s">
        <v>73</v>
      </c>
      <c r="C172" s="383">
        <f t="shared" si="226"/>
        <v>0</v>
      </c>
      <c r="D172" s="379">
        <f>IF($C$2=0,,C172/$C$2)</f>
        <v>0</v>
      </c>
      <c r="E172" s="380"/>
      <c r="F172" s="380"/>
      <c r="G172" s="380"/>
      <c r="H172" s="380"/>
      <c r="I172" s="380"/>
      <c r="J172" s="380"/>
      <c r="K172" s="380"/>
      <c r="L172" s="380"/>
      <c r="M172" s="380"/>
      <c r="N172" s="380"/>
      <c r="O172" s="380"/>
      <c r="P172" s="380"/>
      <c r="W172" s="383">
        <f t="shared" si="227"/>
        <v>0</v>
      </c>
      <c r="X172" s="383">
        <f t="shared" si="228"/>
        <v>0</v>
      </c>
      <c r="Y172" s="383">
        <f t="shared" si="229"/>
        <v>0</v>
      </c>
      <c r="Z172" s="383">
        <f t="shared" si="230"/>
        <v>0</v>
      </c>
    </row>
    <row r="173" spans="1:26" x14ac:dyDescent="0.15">
      <c r="A173" s="502"/>
      <c r="B173" s="382" t="s">
        <v>74</v>
      </c>
      <c r="C173" s="383">
        <f t="shared" si="226"/>
        <v>0</v>
      </c>
      <c r="D173" s="317"/>
      <c r="E173" s="380"/>
      <c r="F173" s="380"/>
      <c r="G173" s="380"/>
      <c r="H173" s="380"/>
      <c r="I173" s="380"/>
      <c r="J173" s="380"/>
      <c r="K173" s="380"/>
      <c r="L173" s="380"/>
      <c r="M173" s="380"/>
      <c r="N173" s="380"/>
      <c r="O173" s="380"/>
      <c r="P173" s="380"/>
      <c r="W173" s="383">
        <f t="shared" si="227"/>
        <v>0</v>
      </c>
      <c r="X173" s="383">
        <f t="shared" si="228"/>
        <v>0</v>
      </c>
      <c r="Y173" s="383">
        <f t="shared" si="229"/>
        <v>0</v>
      </c>
      <c r="Z173" s="383">
        <f t="shared" si="230"/>
        <v>0</v>
      </c>
    </row>
    <row r="174" spans="1:26" x14ac:dyDescent="0.15">
      <c r="A174" s="502"/>
      <c r="B174" s="382" t="s">
        <v>123</v>
      </c>
      <c r="C174" s="384">
        <f t="shared" ref="C174:P174" si="231">IF(C172=0,,(C173-C176)/C172)</f>
        <v>0</v>
      </c>
      <c r="D174" s="317"/>
      <c r="E174" s="346">
        <f t="shared" si="231"/>
        <v>0</v>
      </c>
      <c r="F174" s="346">
        <f t="shared" si="231"/>
        <v>0</v>
      </c>
      <c r="G174" s="346">
        <f t="shared" si="231"/>
        <v>0</v>
      </c>
      <c r="H174" s="346">
        <f t="shared" si="231"/>
        <v>0</v>
      </c>
      <c r="I174" s="346">
        <f t="shared" si="231"/>
        <v>0</v>
      </c>
      <c r="J174" s="346">
        <f t="shared" si="231"/>
        <v>0</v>
      </c>
      <c r="K174" s="346">
        <f t="shared" si="231"/>
        <v>0</v>
      </c>
      <c r="L174" s="346">
        <f t="shared" si="231"/>
        <v>0</v>
      </c>
      <c r="M174" s="346">
        <f t="shared" si="231"/>
        <v>0</v>
      </c>
      <c r="N174" s="346">
        <f t="shared" si="231"/>
        <v>0</v>
      </c>
      <c r="O174" s="346">
        <f t="shared" si="231"/>
        <v>0</v>
      </c>
      <c r="P174" s="346">
        <f t="shared" si="231"/>
        <v>0</v>
      </c>
      <c r="W174" s="384">
        <f t="shared" ref="W174:Z174" si="232">IF(W172=0,,(W173-W176)/W172)</f>
        <v>0</v>
      </c>
      <c r="X174" s="384">
        <f t="shared" si="232"/>
        <v>0</v>
      </c>
      <c r="Y174" s="384">
        <f t="shared" si="232"/>
        <v>0</v>
      </c>
      <c r="Z174" s="384">
        <f t="shared" si="232"/>
        <v>0</v>
      </c>
    </row>
    <row r="175" spans="1:26" x14ac:dyDescent="0.15">
      <c r="A175" s="502"/>
      <c r="B175" s="382" t="s">
        <v>119</v>
      </c>
      <c r="C175" s="383">
        <f t="shared" ref="C175:C178" si="233">SUM(E175:P175)</f>
        <v>0</v>
      </c>
      <c r="D175" s="317"/>
      <c r="E175" s="380"/>
      <c r="F175" s="380"/>
      <c r="G175" s="380"/>
      <c r="H175" s="380"/>
      <c r="I175" s="380"/>
      <c r="J175" s="380"/>
      <c r="K175" s="380"/>
      <c r="L175" s="380"/>
      <c r="M175" s="380"/>
      <c r="N175" s="380"/>
      <c r="O175" s="380"/>
      <c r="P175" s="380"/>
      <c r="W175" s="383">
        <f t="shared" ref="W175:W178" si="234">SUM(E175:G175)</f>
        <v>0</v>
      </c>
      <c r="X175" s="383">
        <f t="shared" ref="X175:X178" si="235">SUM(H175:J175)</f>
        <v>0</v>
      </c>
      <c r="Y175" s="383">
        <f t="shared" ref="Y175:Y178" si="236">SUM(K175:M175)</f>
        <v>0</v>
      </c>
      <c r="Z175" s="383">
        <f t="shared" ref="Z175:Z178" si="237">SUM(N175:P175)</f>
        <v>0</v>
      </c>
    </row>
    <row r="176" spans="1:26" x14ac:dyDescent="0.15">
      <c r="A176" s="502"/>
      <c r="B176" s="382" t="s">
        <v>124</v>
      </c>
      <c r="C176" s="383">
        <f t="shared" si="233"/>
        <v>0</v>
      </c>
      <c r="D176" s="317"/>
      <c r="E176" s="380"/>
      <c r="F176" s="380"/>
      <c r="G176" s="380"/>
      <c r="H176" s="380"/>
      <c r="I176" s="380"/>
      <c r="J176" s="380"/>
      <c r="K176" s="380"/>
      <c r="L176" s="380"/>
      <c r="M176" s="380"/>
      <c r="N176" s="380"/>
      <c r="O176" s="380"/>
      <c r="P176" s="380"/>
      <c r="W176" s="383">
        <f t="shared" si="234"/>
        <v>0</v>
      </c>
      <c r="X176" s="383">
        <f t="shared" si="235"/>
        <v>0</v>
      </c>
      <c r="Y176" s="383">
        <f t="shared" si="236"/>
        <v>0</v>
      </c>
      <c r="Z176" s="383">
        <f t="shared" si="237"/>
        <v>0</v>
      </c>
    </row>
    <row r="177" spans="1:26" x14ac:dyDescent="0.15">
      <c r="A177" s="500" t="s">
        <v>134</v>
      </c>
      <c r="B177" s="377" t="s">
        <v>73</v>
      </c>
      <c r="C177" s="378">
        <f t="shared" si="233"/>
        <v>0</v>
      </c>
      <c r="D177" s="379">
        <f>IF($C$2=0,,C177/$C$2)</f>
        <v>0</v>
      </c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W177" s="378">
        <f t="shared" si="234"/>
        <v>0</v>
      </c>
      <c r="X177" s="378">
        <f t="shared" si="235"/>
        <v>0</v>
      </c>
      <c r="Y177" s="378">
        <f t="shared" si="236"/>
        <v>0</v>
      </c>
      <c r="Z177" s="378">
        <f t="shared" si="237"/>
        <v>0</v>
      </c>
    </row>
    <row r="178" spans="1:26" x14ac:dyDescent="0.15">
      <c r="A178" s="500"/>
      <c r="B178" s="377" t="s">
        <v>74</v>
      </c>
      <c r="C178" s="378">
        <f t="shared" si="233"/>
        <v>0</v>
      </c>
      <c r="D178" s="381"/>
      <c r="E178" s="380"/>
      <c r="F178" s="380"/>
      <c r="G178" s="380"/>
      <c r="H178" s="380"/>
      <c r="I178" s="380"/>
      <c r="J178" s="380"/>
      <c r="K178" s="380"/>
      <c r="L178" s="380"/>
      <c r="M178" s="380"/>
      <c r="N178" s="380"/>
      <c r="O178" s="380"/>
      <c r="P178" s="380"/>
      <c r="W178" s="378">
        <f t="shared" si="234"/>
        <v>0</v>
      </c>
      <c r="X178" s="378">
        <f t="shared" si="235"/>
        <v>0</v>
      </c>
      <c r="Y178" s="378">
        <f t="shared" si="236"/>
        <v>0</v>
      </c>
      <c r="Z178" s="378">
        <f t="shared" si="237"/>
        <v>0</v>
      </c>
    </row>
    <row r="179" spans="1:26" x14ac:dyDescent="0.15">
      <c r="A179" s="500"/>
      <c r="B179" s="377" t="s">
        <v>123</v>
      </c>
      <c r="C179" s="347">
        <f t="shared" ref="C179:P179" si="238">IF(C177=0,,(C178-C181)/C177)</f>
        <v>0</v>
      </c>
      <c r="D179" s="381"/>
      <c r="E179" s="346">
        <f t="shared" si="238"/>
        <v>0</v>
      </c>
      <c r="F179" s="346">
        <f t="shared" si="238"/>
        <v>0</v>
      </c>
      <c r="G179" s="346">
        <f t="shared" si="238"/>
        <v>0</v>
      </c>
      <c r="H179" s="346">
        <f t="shared" si="238"/>
        <v>0</v>
      </c>
      <c r="I179" s="346">
        <f t="shared" si="238"/>
        <v>0</v>
      </c>
      <c r="J179" s="346">
        <f t="shared" si="238"/>
        <v>0</v>
      </c>
      <c r="K179" s="346">
        <f t="shared" si="238"/>
        <v>0</v>
      </c>
      <c r="L179" s="346">
        <f t="shared" si="238"/>
        <v>0</v>
      </c>
      <c r="M179" s="346">
        <f t="shared" si="238"/>
        <v>0</v>
      </c>
      <c r="N179" s="346">
        <f t="shared" si="238"/>
        <v>0</v>
      </c>
      <c r="O179" s="346">
        <f t="shared" si="238"/>
        <v>0</v>
      </c>
      <c r="P179" s="346">
        <f t="shared" si="238"/>
        <v>0</v>
      </c>
      <c r="W179" s="347">
        <f t="shared" ref="W179:Z179" si="239">IF(W177=0,,(W178-W181)/W177)</f>
        <v>0</v>
      </c>
      <c r="X179" s="347">
        <f t="shared" si="239"/>
        <v>0</v>
      </c>
      <c r="Y179" s="347">
        <f t="shared" si="239"/>
        <v>0</v>
      </c>
      <c r="Z179" s="347">
        <f t="shared" si="239"/>
        <v>0</v>
      </c>
    </row>
    <row r="180" spans="1:26" x14ac:dyDescent="0.15">
      <c r="A180" s="500"/>
      <c r="B180" s="377" t="s">
        <v>119</v>
      </c>
      <c r="C180" s="378">
        <f t="shared" ref="C180:C183" si="240">SUM(E180:P180)</f>
        <v>0</v>
      </c>
      <c r="D180" s="381"/>
      <c r="E180" s="380"/>
      <c r="F180" s="380"/>
      <c r="G180" s="380"/>
      <c r="H180" s="380"/>
      <c r="I180" s="380"/>
      <c r="J180" s="380"/>
      <c r="K180" s="380"/>
      <c r="L180" s="380"/>
      <c r="M180" s="380"/>
      <c r="N180" s="380"/>
      <c r="O180" s="380"/>
      <c r="P180" s="380"/>
      <c r="W180" s="378">
        <f t="shared" ref="W180:W183" si="241">SUM(E180:G180)</f>
        <v>0</v>
      </c>
      <c r="X180" s="378">
        <f t="shared" ref="X180:X183" si="242">SUM(H180:J180)</f>
        <v>0</v>
      </c>
      <c r="Y180" s="378">
        <f t="shared" ref="Y180:Y183" si="243">SUM(K180:M180)</f>
        <v>0</v>
      </c>
      <c r="Z180" s="378">
        <f t="shared" ref="Z180:Z183" si="244">SUM(N180:P180)</f>
        <v>0</v>
      </c>
    </row>
    <row r="181" spans="1:26" x14ac:dyDescent="0.15">
      <c r="A181" s="500"/>
      <c r="B181" s="377" t="s">
        <v>124</v>
      </c>
      <c r="C181" s="378">
        <f t="shared" si="240"/>
        <v>0</v>
      </c>
      <c r="D181" s="381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W181" s="378">
        <f t="shared" si="241"/>
        <v>0</v>
      </c>
      <c r="X181" s="378">
        <f t="shared" si="242"/>
        <v>0</v>
      </c>
      <c r="Y181" s="378">
        <f t="shared" si="243"/>
        <v>0</v>
      </c>
      <c r="Z181" s="378">
        <f t="shared" si="244"/>
        <v>0</v>
      </c>
    </row>
    <row r="182" spans="1:26" x14ac:dyDescent="0.15">
      <c r="A182" s="501" t="s">
        <v>135</v>
      </c>
      <c r="B182" s="382" t="s">
        <v>73</v>
      </c>
      <c r="C182" s="383">
        <f t="shared" si="240"/>
        <v>0</v>
      </c>
      <c r="D182" s="379">
        <f>IF($C$2=0,,C182/$C$2)</f>
        <v>0</v>
      </c>
      <c r="E182" s="380"/>
      <c r="F182" s="380"/>
      <c r="G182" s="380"/>
      <c r="H182" s="380"/>
      <c r="I182" s="380"/>
      <c r="J182" s="380"/>
      <c r="K182" s="380"/>
      <c r="L182" s="380"/>
      <c r="M182" s="380"/>
      <c r="N182" s="380"/>
      <c r="O182" s="380"/>
      <c r="P182" s="380"/>
      <c r="W182" s="383">
        <f t="shared" si="241"/>
        <v>0</v>
      </c>
      <c r="X182" s="383">
        <f t="shared" si="242"/>
        <v>0</v>
      </c>
      <c r="Y182" s="383">
        <f t="shared" si="243"/>
        <v>0</v>
      </c>
      <c r="Z182" s="383">
        <f t="shared" si="244"/>
        <v>0</v>
      </c>
    </row>
    <row r="183" spans="1:26" x14ac:dyDescent="0.15">
      <c r="A183" s="502"/>
      <c r="B183" s="382" t="s">
        <v>74</v>
      </c>
      <c r="C183" s="383">
        <f t="shared" si="240"/>
        <v>0</v>
      </c>
      <c r="D183" s="317"/>
      <c r="E183" s="380"/>
      <c r="F183" s="380"/>
      <c r="G183" s="380"/>
      <c r="H183" s="380"/>
      <c r="I183" s="380"/>
      <c r="J183" s="380"/>
      <c r="K183" s="380"/>
      <c r="L183" s="380"/>
      <c r="M183" s="380"/>
      <c r="N183" s="380"/>
      <c r="O183" s="380"/>
      <c r="P183" s="380"/>
      <c r="W183" s="383">
        <f t="shared" si="241"/>
        <v>0</v>
      </c>
      <c r="X183" s="383">
        <f t="shared" si="242"/>
        <v>0</v>
      </c>
      <c r="Y183" s="383">
        <f t="shared" si="243"/>
        <v>0</v>
      </c>
      <c r="Z183" s="383">
        <f t="shared" si="244"/>
        <v>0</v>
      </c>
    </row>
    <row r="184" spans="1:26" x14ac:dyDescent="0.15">
      <c r="A184" s="502"/>
      <c r="B184" s="382" t="s">
        <v>123</v>
      </c>
      <c r="C184" s="384">
        <f t="shared" ref="C184:P184" si="245">IF(C182=0,,(C183-C186)/C182)</f>
        <v>0</v>
      </c>
      <c r="D184" s="317"/>
      <c r="E184" s="346">
        <f t="shared" si="245"/>
        <v>0</v>
      </c>
      <c r="F184" s="346">
        <f t="shared" si="245"/>
        <v>0</v>
      </c>
      <c r="G184" s="346">
        <f t="shared" si="245"/>
        <v>0</v>
      </c>
      <c r="H184" s="346">
        <f t="shared" si="245"/>
        <v>0</v>
      </c>
      <c r="I184" s="346">
        <f t="shared" si="245"/>
        <v>0</v>
      </c>
      <c r="J184" s="346">
        <f t="shared" si="245"/>
        <v>0</v>
      </c>
      <c r="K184" s="346">
        <f t="shared" si="245"/>
        <v>0</v>
      </c>
      <c r="L184" s="346">
        <f t="shared" si="245"/>
        <v>0</v>
      </c>
      <c r="M184" s="346">
        <f t="shared" si="245"/>
        <v>0</v>
      </c>
      <c r="N184" s="346">
        <f t="shared" si="245"/>
        <v>0</v>
      </c>
      <c r="O184" s="346">
        <f t="shared" si="245"/>
        <v>0</v>
      </c>
      <c r="P184" s="346">
        <f t="shared" si="245"/>
        <v>0</v>
      </c>
      <c r="W184" s="384">
        <f t="shared" ref="W184:Z184" si="246">IF(W182=0,,(W183-W186)/W182)</f>
        <v>0</v>
      </c>
      <c r="X184" s="384">
        <f t="shared" si="246"/>
        <v>0</v>
      </c>
      <c r="Y184" s="384">
        <f t="shared" si="246"/>
        <v>0</v>
      </c>
      <c r="Z184" s="384">
        <f t="shared" si="246"/>
        <v>0</v>
      </c>
    </row>
    <row r="185" spans="1:26" x14ac:dyDescent="0.15">
      <c r="A185" s="502"/>
      <c r="B185" s="382" t="s">
        <v>119</v>
      </c>
      <c r="C185" s="383">
        <f t="shared" ref="C185:C188" si="247">SUM(E185:P185)</f>
        <v>0</v>
      </c>
      <c r="D185" s="317"/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380"/>
      <c r="W185" s="383">
        <f t="shared" ref="W185:W188" si="248">SUM(E185:G185)</f>
        <v>0</v>
      </c>
      <c r="X185" s="383">
        <f t="shared" ref="X185:X188" si="249">SUM(H185:J185)</f>
        <v>0</v>
      </c>
      <c r="Y185" s="383">
        <f t="shared" ref="Y185:Y188" si="250">SUM(K185:M185)</f>
        <v>0</v>
      </c>
      <c r="Z185" s="383">
        <f t="shared" ref="Z185:Z188" si="251">SUM(N185:P185)</f>
        <v>0</v>
      </c>
    </row>
    <row r="186" spans="1:26" x14ac:dyDescent="0.15">
      <c r="A186" s="502"/>
      <c r="B186" s="382" t="s">
        <v>124</v>
      </c>
      <c r="C186" s="383">
        <f t="shared" si="247"/>
        <v>0</v>
      </c>
      <c r="D186" s="317"/>
      <c r="E186" s="380"/>
      <c r="F186" s="380"/>
      <c r="G186" s="380"/>
      <c r="H186" s="380"/>
      <c r="I186" s="380"/>
      <c r="J186" s="380"/>
      <c r="K186" s="380"/>
      <c r="L186" s="380"/>
      <c r="M186" s="380"/>
      <c r="N186" s="380"/>
      <c r="O186" s="380"/>
      <c r="P186" s="380"/>
      <c r="W186" s="383">
        <f t="shared" si="248"/>
        <v>0</v>
      </c>
      <c r="X186" s="383">
        <f t="shared" si="249"/>
        <v>0</v>
      </c>
      <c r="Y186" s="383">
        <f t="shared" si="250"/>
        <v>0</v>
      </c>
      <c r="Z186" s="383">
        <f t="shared" si="251"/>
        <v>0</v>
      </c>
    </row>
    <row r="187" spans="1:26" x14ac:dyDescent="0.15">
      <c r="A187" s="494" t="s">
        <v>136</v>
      </c>
      <c r="B187" s="377" t="s">
        <v>73</v>
      </c>
      <c r="C187" s="378">
        <f t="shared" si="247"/>
        <v>0</v>
      </c>
      <c r="D187" s="379">
        <f>IF($C$2=0,,C187/$C$2)</f>
        <v>0</v>
      </c>
      <c r="E187" s="380"/>
      <c r="F187" s="380"/>
      <c r="G187" s="380"/>
      <c r="H187" s="380"/>
      <c r="I187" s="380"/>
      <c r="J187" s="380"/>
      <c r="K187" s="380"/>
      <c r="L187" s="380"/>
      <c r="M187" s="380"/>
      <c r="N187" s="380"/>
      <c r="O187" s="380"/>
      <c r="P187" s="380"/>
      <c r="W187" s="378">
        <f t="shared" si="248"/>
        <v>0</v>
      </c>
      <c r="X187" s="378">
        <f t="shared" si="249"/>
        <v>0</v>
      </c>
      <c r="Y187" s="378">
        <f t="shared" si="250"/>
        <v>0</v>
      </c>
      <c r="Z187" s="378">
        <f t="shared" si="251"/>
        <v>0</v>
      </c>
    </row>
    <row r="188" spans="1:26" x14ac:dyDescent="0.15">
      <c r="A188" s="495"/>
      <c r="B188" s="377" t="s">
        <v>74</v>
      </c>
      <c r="C188" s="378">
        <f t="shared" si="247"/>
        <v>0</v>
      </c>
      <c r="D188" s="381"/>
      <c r="E188" s="380"/>
      <c r="F188" s="380"/>
      <c r="G188" s="380"/>
      <c r="H188" s="380"/>
      <c r="I188" s="380"/>
      <c r="J188" s="380"/>
      <c r="K188" s="380"/>
      <c r="L188" s="380"/>
      <c r="M188" s="380"/>
      <c r="N188" s="380"/>
      <c r="O188" s="380"/>
      <c r="P188" s="380"/>
      <c r="W188" s="378">
        <f t="shared" si="248"/>
        <v>0</v>
      </c>
      <c r="X188" s="378">
        <f t="shared" si="249"/>
        <v>0</v>
      </c>
      <c r="Y188" s="378">
        <f t="shared" si="250"/>
        <v>0</v>
      </c>
      <c r="Z188" s="378">
        <f t="shared" si="251"/>
        <v>0</v>
      </c>
    </row>
    <row r="189" spans="1:26" x14ac:dyDescent="0.15">
      <c r="A189" s="495"/>
      <c r="B189" s="377" t="s">
        <v>123</v>
      </c>
      <c r="C189" s="347">
        <f t="shared" ref="C189:P189" si="252">IF(C187=0,,(C188-C191)/C187)</f>
        <v>0</v>
      </c>
      <c r="D189" s="381"/>
      <c r="E189" s="346">
        <f t="shared" si="252"/>
        <v>0</v>
      </c>
      <c r="F189" s="346">
        <f t="shared" si="252"/>
        <v>0</v>
      </c>
      <c r="G189" s="346">
        <f t="shared" si="252"/>
        <v>0</v>
      </c>
      <c r="H189" s="346">
        <f t="shared" si="252"/>
        <v>0</v>
      </c>
      <c r="I189" s="346">
        <f t="shared" si="252"/>
        <v>0</v>
      </c>
      <c r="J189" s="346">
        <f t="shared" si="252"/>
        <v>0</v>
      </c>
      <c r="K189" s="346">
        <f t="shared" si="252"/>
        <v>0</v>
      </c>
      <c r="L189" s="346">
        <f t="shared" si="252"/>
        <v>0</v>
      </c>
      <c r="M189" s="346">
        <f t="shared" si="252"/>
        <v>0</v>
      </c>
      <c r="N189" s="346">
        <f t="shared" si="252"/>
        <v>0</v>
      </c>
      <c r="O189" s="346">
        <f t="shared" si="252"/>
        <v>0</v>
      </c>
      <c r="P189" s="346">
        <f t="shared" si="252"/>
        <v>0</v>
      </c>
      <c r="W189" s="347">
        <f t="shared" ref="W189:Z189" si="253">IF(W187=0,,(W188-W191)/W187)</f>
        <v>0</v>
      </c>
      <c r="X189" s="347">
        <f t="shared" si="253"/>
        <v>0</v>
      </c>
      <c r="Y189" s="347">
        <f t="shared" si="253"/>
        <v>0</v>
      </c>
      <c r="Z189" s="347">
        <f t="shared" si="253"/>
        <v>0</v>
      </c>
    </row>
    <row r="190" spans="1:26" x14ac:dyDescent="0.15">
      <c r="A190" s="495"/>
      <c r="B190" s="377" t="s">
        <v>119</v>
      </c>
      <c r="C190" s="378">
        <f t="shared" ref="C190:C193" si="254">SUM(E190:P190)</f>
        <v>0</v>
      </c>
      <c r="D190" s="381"/>
      <c r="E190" s="380"/>
      <c r="F190" s="380"/>
      <c r="G190" s="380"/>
      <c r="H190" s="380"/>
      <c r="I190" s="380"/>
      <c r="J190" s="380"/>
      <c r="K190" s="380"/>
      <c r="L190" s="380"/>
      <c r="M190" s="380"/>
      <c r="N190" s="380"/>
      <c r="O190" s="380"/>
      <c r="P190" s="380"/>
      <c r="W190" s="378">
        <f t="shared" ref="W190:W193" si="255">SUM(E190:G190)</f>
        <v>0</v>
      </c>
      <c r="X190" s="378">
        <f t="shared" ref="X190:X193" si="256">SUM(H190:J190)</f>
        <v>0</v>
      </c>
      <c r="Y190" s="378">
        <f t="shared" ref="Y190:Y193" si="257">SUM(K190:M190)</f>
        <v>0</v>
      </c>
      <c r="Z190" s="378">
        <f t="shared" ref="Z190:Z193" si="258">SUM(N190:P190)</f>
        <v>0</v>
      </c>
    </row>
    <row r="191" spans="1:26" x14ac:dyDescent="0.15">
      <c r="A191" s="495"/>
      <c r="B191" s="377" t="s">
        <v>124</v>
      </c>
      <c r="C191" s="378">
        <f t="shared" si="254"/>
        <v>0</v>
      </c>
      <c r="D191" s="381"/>
      <c r="E191" s="380"/>
      <c r="F191" s="380"/>
      <c r="G191" s="380"/>
      <c r="H191" s="380"/>
      <c r="I191" s="380"/>
      <c r="J191" s="380"/>
      <c r="K191" s="380"/>
      <c r="L191" s="380"/>
      <c r="M191" s="380"/>
      <c r="N191" s="380"/>
      <c r="O191" s="380"/>
      <c r="P191" s="380"/>
      <c r="W191" s="378">
        <f t="shared" si="255"/>
        <v>0</v>
      </c>
      <c r="X191" s="378">
        <f t="shared" si="256"/>
        <v>0</v>
      </c>
      <c r="Y191" s="378">
        <f t="shared" si="257"/>
        <v>0</v>
      </c>
      <c r="Z191" s="378">
        <f t="shared" si="258"/>
        <v>0</v>
      </c>
    </row>
    <row r="192" spans="1:26" x14ac:dyDescent="0.15">
      <c r="A192" s="501" t="s">
        <v>137</v>
      </c>
      <c r="B192" s="382" t="s">
        <v>73</v>
      </c>
      <c r="C192" s="383">
        <f t="shared" si="254"/>
        <v>0</v>
      </c>
      <c r="D192" s="379">
        <f>IF($C$2=0,,C192/$C$2)</f>
        <v>0</v>
      </c>
      <c r="E192" s="380"/>
      <c r="F192" s="380"/>
      <c r="G192" s="380"/>
      <c r="H192" s="380"/>
      <c r="I192" s="380"/>
      <c r="J192" s="380"/>
      <c r="K192" s="380"/>
      <c r="L192" s="380"/>
      <c r="M192" s="380"/>
      <c r="N192" s="380"/>
      <c r="O192" s="380"/>
      <c r="P192" s="380"/>
      <c r="W192" s="383">
        <f t="shared" si="255"/>
        <v>0</v>
      </c>
      <c r="X192" s="383">
        <f t="shared" si="256"/>
        <v>0</v>
      </c>
      <c r="Y192" s="383">
        <f t="shared" si="257"/>
        <v>0</v>
      </c>
      <c r="Z192" s="383">
        <f t="shared" si="258"/>
        <v>0</v>
      </c>
    </row>
    <row r="193" spans="1:26" x14ac:dyDescent="0.15">
      <c r="A193" s="502"/>
      <c r="B193" s="382" t="s">
        <v>74</v>
      </c>
      <c r="C193" s="383">
        <f t="shared" si="254"/>
        <v>0</v>
      </c>
      <c r="D193" s="317"/>
      <c r="E193" s="380"/>
      <c r="F193" s="380"/>
      <c r="G193" s="380"/>
      <c r="H193" s="380"/>
      <c r="I193" s="380"/>
      <c r="J193" s="380"/>
      <c r="K193" s="380"/>
      <c r="L193" s="380"/>
      <c r="M193" s="380"/>
      <c r="N193" s="380"/>
      <c r="O193" s="380"/>
      <c r="P193" s="380"/>
      <c r="W193" s="383">
        <f t="shared" si="255"/>
        <v>0</v>
      </c>
      <c r="X193" s="383">
        <f t="shared" si="256"/>
        <v>0</v>
      </c>
      <c r="Y193" s="383">
        <f t="shared" si="257"/>
        <v>0</v>
      </c>
      <c r="Z193" s="383">
        <f t="shared" si="258"/>
        <v>0</v>
      </c>
    </row>
    <row r="194" spans="1:26" x14ac:dyDescent="0.15">
      <c r="A194" s="502"/>
      <c r="B194" s="382" t="s">
        <v>123</v>
      </c>
      <c r="C194" s="384">
        <f t="shared" ref="C194:P194" si="259">IF(C192=0,,(C193-C196)/C192)</f>
        <v>0</v>
      </c>
      <c r="D194" s="317"/>
      <c r="E194" s="346">
        <f t="shared" si="259"/>
        <v>0</v>
      </c>
      <c r="F194" s="346">
        <f t="shared" si="259"/>
        <v>0</v>
      </c>
      <c r="G194" s="346">
        <f t="shared" si="259"/>
        <v>0</v>
      </c>
      <c r="H194" s="346">
        <f t="shared" si="259"/>
        <v>0</v>
      </c>
      <c r="I194" s="346">
        <f t="shared" si="259"/>
        <v>0</v>
      </c>
      <c r="J194" s="346">
        <f t="shared" si="259"/>
        <v>0</v>
      </c>
      <c r="K194" s="346">
        <f t="shared" si="259"/>
        <v>0</v>
      </c>
      <c r="L194" s="346">
        <f t="shared" si="259"/>
        <v>0</v>
      </c>
      <c r="M194" s="346">
        <f t="shared" si="259"/>
        <v>0</v>
      </c>
      <c r="N194" s="346">
        <f t="shared" si="259"/>
        <v>0</v>
      </c>
      <c r="O194" s="346">
        <f t="shared" si="259"/>
        <v>0</v>
      </c>
      <c r="P194" s="346">
        <f t="shared" si="259"/>
        <v>0</v>
      </c>
      <c r="W194" s="384">
        <f t="shared" ref="W194:Z194" si="260">IF(W192=0,,(W193-W196)/W192)</f>
        <v>0</v>
      </c>
      <c r="X194" s="384">
        <f t="shared" si="260"/>
        <v>0</v>
      </c>
      <c r="Y194" s="384">
        <f t="shared" si="260"/>
        <v>0</v>
      </c>
      <c r="Z194" s="384">
        <f t="shared" si="260"/>
        <v>0</v>
      </c>
    </row>
    <row r="195" spans="1:26" x14ac:dyDescent="0.15">
      <c r="A195" s="502"/>
      <c r="B195" s="382" t="s">
        <v>119</v>
      </c>
      <c r="C195" s="383">
        <f t="shared" ref="C195:C198" si="261">SUM(E195:P195)</f>
        <v>0</v>
      </c>
      <c r="D195" s="317"/>
      <c r="E195" s="380"/>
      <c r="F195" s="380"/>
      <c r="G195" s="380"/>
      <c r="H195" s="380"/>
      <c r="I195" s="380"/>
      <c r="J195" s="380"/>
      <c r="K195" s="380"/>
      <c r="L195" s="380"/>
      <c r="M195" s="380"/>
      <c r="N195" s="380"/>
      <c r="O195" s="380"/>
      <c r="P195" s="380"/>
      <c r="W195" s="383">
        <f t="shared" ref="W195:W198" si="262">SUM(E195:G195)</f>
        <v>0</v>
      </c>
      <c r="X195" s="383">
        <f t="shared" ref="X195:X198" si="263">SUM(H195:J195)</f>
        <v>0</v>
      </c>
      <c r="Y195" s="383">
        <f t="shared" ref="Y195:Y198" si="264">SUM(K195:M195)</f>
        <v>0</v>
      </c>
      <c r="Z195" s="383">
        <f t="shared" ref="Z195:Z198" si="265">SUM(N195:P195)</f>
        <v>0</v>
      </c>
    </row>
    <row r="196" spans="1:26" x14ac:dyDescent="0.15">
      <c r="A196" s="502"/>
      <c r="B196" s="382" t="s">
        <v>124</v>
      </c>
      <c r="C196" s="383">
        <f t="shared" si="261"/>
        <v>0</v>
      </c>
      <c r="D196" s="317"/>
      <c r="E196" s="380"/>
      <c r="F196" s="380"/>
      <c r="G196" s="380"/>
      <c r="H196" s="380"/>
      <c r="I196" s="380"/>
      <c r="J196" s="380"/>
      <c r="K196" s="380"/>
      <c r="L196" s="380"/>
      <c r="M196" s="380"/>
      <c r="N196" s="380"/>
      <c r="O196" s="380"/>
      <c r="P196" s="380"/>
      <c r="W196" s="383">
        <f t="shared" si="262"/>
        <v>0</v>
      </c>
      <c r="X196" s="383">
        <f t="shared" si="263"/>
        <v>0</v>
      </c>
      <c r="Y196" s="383">
        <f t="shared" si="264"/>
        <v>0</v>
      </c>
      <c r="Z196" s="383">
        <f t="shared" si="265"/>
        <v>0</v>
      </c>
    </row>
    <row r="197" spans="1:26" x14ac:dyDescent="0.15">
      <c r="A197" s="500" t="s">
        <v>138</v>
      </c>
      <c r="B197" s="377" t="s">
        <v>73</v>
      </c>
      <c r="C197" s="378">
        <f t="shared" si="261"/>
        <v>0</v>
      </c>
      <c r="D197" s="379">
        <f>IF($C$2=0,,C197/$C$2)</f>
        <v>0</v>
      </c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W197" s="378">
        <f t="shared" si="262"/>
        <v>0</v>
      </c>
      <c r="X197" s="378">
        <f t="shared" si="263"/>
        <v>0</v>
      </c>
      <c r="Y197" s="378">
        <f t="shared" si="264"/>
        <v>0</v>
      </c>
      <c r="Z197" s="378">
        <f t="shared" si="265"/>
        <v>0</v>
      </c>
    </row>
    <row r="198" spans="1:26" x14ac:dyDescent="0.15">
      <c r="A198" s="500"/>
      <c r="B198" s="377" t="s">
        <v>74</v>
      </c>
      <c r="C198" s="378">
        <f t="shared" si="261"/>
        <v>0</v>
      </c>
      <c r="D198" s="381"/>
      <c r="E198" s="380"/>
      <c r="F198" s="380"/>
      <c r="G198" s="380"/>
      <c r="H198" s="380"/>
      <c r="I198" s="380"/>
      <c r="J198" s="380"/>
      <c r="K198" s="380"/>
      <c r="L198" s="380"/>
      <c r="M198" s="380"/>
      <c r="N198" s="380"/>
      <c r="O198" s="380"/>
      <c r="P198" s="380"/>
      <c r="W198" s="378">
        <f t="shared" si="262"/>
        <v>0</v>
      </c>
      <c r="X198" s="378">
        <f t="shared" si="263"/>
        <v>0</v>
      </c>
      <c r="Y198" s="378">
        <f t="shared" si="264"/>
        <v>0</v>
      </c>
      <c r="Z198" s="378">
        <f t="shared" si="265"/>
        <v>0</v>
      </c>
    </row>
    <row r="199" spans="1:26" x14ac:dyDescent="0.15">
      <c r="A199" s="500"/>
      <c r="B199" s="377" t="s">
        <v>123</v>
      </c>
      <c r="C199" s="347">
        <f t="shared" ref="C199:P199" si="266">IF(C197=0,,(C198-C201)/C197)</f>
        <v>0</v>
      </c>
      <c r="D199" s="381"/>
      <c r="E199" s="346">
        <f t="shared" si="266"/>
        <v>0</v>
      </c>
      <c r="F199" s="346">
        <f t="shared" si="266"/>
        <v>0</v>
      </c>
      <c r="G199" s="346">
        <f t="shared" si="266"/>
        <v>0</v>
      </c>
      <c r="H199" s="346">
        <f t="shared" si="266"/>
        <v>0</v>
      </c>
      <c r="I199" s="346">
        <f t="shared" si="266"/>
        <v>0</v>
      </c>
      <c r="J199" s="346">
        <f t="shared" si="266"/>
        <v>0</v>
      </c>
      <c r="K199" s="346">
        <f t="shared" si="266"/>
        <v>0</v>
      </c>
      <c r="L199" s="346">
        <f t="shared" si="266"/>
        <v>0</v>
      </c>
      <c r="M199" s="346">
        <f t="shared" si="266"/>
        <v>0</v>
      </c>
      <c r="N199" s="346">
        <f t="shared" si="266"/>
        <v>0</v>
      </c>
      <c r="O199" s="346">
        <f t="shared" si="266"/>
        <v>0</v>
      </c>
      <c r="P199" s="346">
        <f t="shared" si="266"/>
        <v>0</v>
      </c>
      <c r="W199" s="347">
        <f t="shared" ref="W199:Z199" si="267">IF(W197=0,,(W198-W201)/W197)</f>
        <v>0</v>
      </c>
      <c r="X199" s="347">
        <f t="shared" si="267"/>
        <v>0</v>
      </c>
      <c r="Y199" s="347">
        <f t="shared" si="267"/>
        <v>0</v>
      </c>
      <c r="Z199" s="347">
        <f t="shared" si="267"/>
        <v>0</v>
      </c>
    </row>
    <row r="200" spans="1:26" x14ac:dyDescent="0.15">
      <c r="A200" s="500"/>
      <c r="B200" s="377" t="s">
        <v>119</v>
      </c>
      <c r="C200" s="378">
        <f t="shared" ref="C200:C203" si="268">SUM(E200:P200)</f>
        <v>0</v>
      </c>
      <c r="D200" s="381"/>
      <c r="E200" s="380"/>
      <c r="F200" s="380"/>
      <c r="G200" s="380"/>
      <c r="H200" s="380"/>
      <c r="I200" s="380"/>
      <c r="J200" s="380"/>
      <c r="K200" s="380"/>
      <c r="L200" s="380"/>
      <c r="M200" s="380"/>
      <c r="N200" s="380"/>
      <c r="O200" s="380"/>
      <c r="P200" s="380"/>
      <c r="W200" s="378">
        <f t="shared" ref="W200:W203" si="269">SUM(E200:G200)</f>
        <v>0</v>
      </c>
      <c r="X200" s="378">
        <f t="shared" ref="X200:X203" si="270">SUM(H200:J200)</f>
        <v>0</v>
      </c>
      <c r="Y200" s="378">
        <f t="shared" ref="Y200:Y203" si="271">SUM(K200:M200)</f>
        <v>0</v>
      </c>
      <c r="Z200" s="378">
        <f t="shared" ref="Z200:Z203" si="272">SUM(N200:P200)</f>
        <v>0</v>
      </c>
    </row>
    <row r="201" spans="1:26" x14ac:dyDescent="0.15">
      <c r="A201" s="500"/>
      <c r="B201" s="377" t="s">
        <v>124</v>
      </c>
      <c r="C201" s="378">
        <f t="shared" si="268"/>
        <v>0</v>
      </c>
      <c r="D201" s="381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W201" s="378">
        <f t="shared" si="269"/>
        <v>0</v>
      </c>
      <c r="X201" s="378">
        <f t="shared" si="270"/>
        <v>0</v>
      </c>
      <c r="Y201" s="378">
        <f t="shared" si="271"/>
        <v>0</v>
      </c>
      <c r="Z201" s="378">
        <f t="shared" si="272"/>
        <v>0</v>
      </c>
    </row>
    <row r="202" spans="1:26" x14ac:dyDescent="0.15">
      <c r="A202" s="501" t="s">
        <v>139</v>
      </c>
      <c r="B202" s="382" t="s">
        <v>73</v>
      </c>
      <c r="C202" s="383">
        <f t="shared" si="268"/>
        <v>0</v>
      </c>
      <c r="D202" s="379">
        <f>IF($C$2=0,,C202/$C$2)</f>
        <v>0</v>
      </c>
      <c r="E202" s="380"/>
      <c r="F202" s="380"/>
      <c r="G202" s="380"/>
      <c r="H202" s="380"/>
      <c r="I202" s="380"/>
      <c r="J202" s="380"/>
      <c r="K202" s="380"/>
      <c r="L202" s="380"/>
      <c r="M202" s="380"/>
      <c r="N202" s="380"/>
      <c r="O202" s="380"/>
      <c r="P202" s="380"/>
      <c r="W202" s="383">
        <f t="shared" si="269"/>
        <v>0</v>
      </c>
      <c r="X202" s="383">
        <f t="shared" si="270"/>
        <v>0</v>
      </c>
      <c r="Y202" s="383">
        <f t="shared" si="271"/>
        <v>0</v>
      </c>
      <c r="Z202" s="383">
        <f t="shared" si="272"/>
        <v>0</v>
      </c>
    </row>
    <row r="203" spans="1:26" x14ac:dyDescent="0.15">
      <c r="A203" s="502"/>
      <c r="B203" s="382" t="s">
        <v>74</v>
      </c>
      <c r="C203" s="383">
        <f t="shared" si="268"/>
        <v>0</v>
      </c>
      <c r="D203" s="317"/>
      <c r="E203" s="380"/>
      <c r="F203" s="380"/>
      <c r="G203" s="380"/>
      <c r="H203" s="380"/>
      <c r="I203" s="380"/>
      <c r="J203" s="380"/>
      <c r="K203" s="380"/>
      <c r="L203" s="380"/>
      <c r="M203" s="380"/>
      <c r="N203" s="380"/>
      <c r="O203" s="380"/>
      <c r="P203" s="380"/>
      <c r="W203" s="383">
        <f t="shared" si="269"/>
        <v>0</v>
      </c>
      <c r="X203" s="383">
        <f t="shared" si="270"/>
        <v>0</v>
      </c>
      <c r="Y203" s="383">
        <f t="shared" si="271"/>
        <v>0</v>
      </c>
      <c r="Z203" s="383">
        <f t="shared" si="272"/>
        <v>0</v>
      </c>
    </row>
    <row r="204" spans="1:26" x14ac:dyDescent="0.15">
      <c r="A204" s="502"/>
      <c r="B204" s="382" t="s">
        <v>123</v>
      </c>
      <c r="C204" s="384">
        <f t="shared" ref="C204:P204" si="273">IF(C202=0,,(C203-C206)/C202)</f>
        <v>0</v>
      </c>
      <c r="D204" s="317"/>
      <c r="E204" s="346">
        <f t="shared" si="273"/>
        <v>0</v>
      </c>
      <c r="F204" s="346">
        <f t="shared" si="273"/>
        <v>0</v>
      </c>
      <c r="G204" s="346">
        <f t="shared" si="273"/>
        <v>0</v>
      </c>
      <c r="H204" s="346">
        <f t="shared" si="273"/>
        <v>0</v>
      </c>
      <c r="I204" s="346">
        <f t="shared" si="273"/>
        <v>0</v>
      </c>
      <c r="J204" s="346">
        <f t="shared" si="273"/>
        <v>0</v>
      </c>
      <c r="K204" s="346">
        <f t="shared" si="273"/>
        <v>0</v>
      </c>
      <c r="L204" s="346">
        <f t="shared" si="273"/>
        <v>0</v>
      </c>
      <c r="M204" s="346">
        <f t="shared" si="273"/>
        <v>0</v>
      </c>
      <c r="N204" s="346">
        <f t="shared" si="273"/>
        <v>0</v>
      </c>
      <c r="O204" s="346">
        <f t="shared" si="273"/>
        <v>0</v>
      </c>
      <c r="P204" s="346">
        <f t="shared" si="273"/>
        <v>0</v>
      </c>
      <c r="W204" s="384">
        <f t="shared" ref="W204:Z204" si="274">IF(W202=0,,(W203-W206)/W202)</f>
        <v>0</v>
      </c>
      <c r="X204" s="384">
        <f t="shared" si="274"/>
        <v>0</v>
      </c>
      <c r="Y204" s="384">
        <f t="shared" si="274"/>
        <v>0</v>
      </c>
      <c r="Z204" s="384">
        <f t="shared" si="274"/>
        <v>0</v>
      </c>
    </row>
    <row r="205" spans="1:26" x14ac:dyDescent="0.15">
      <c r="A205" s="502"/>
      <c r="B205" s="382" t="s">
        <v>119</v>
      </c>
      <c r="C205" s="383">
        <f t="shared" ref="C205:C208" si="275">SUM(E205:P205)</f>
        <v>0</v>
      </c>
      <c r="D205" s="317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W205" s="383">
        <f t="shared" ref="W205:W208" si="276">SUM(E205:G205)</f>
        <v>0</v>
      </c>
      <c r="X205" s="383">
        <f t="shared" ref="X205:X208" si="277">SUM(H205:J205)</f>
        <v>0</v>
      </c>
      <c r="Y205" s="383">
        <f t="shared" ref="Y205:Y208" si="278">SUM(K205:M205)</f>
        <v>0</v>
      </c>
      <c r="Z205" s="383">
        <f t="shared" ref="Z205:Z208" si="279">SUM(N205:P205)</f>
        <v>0</v>
      </c>
    </row>
    <row r="206" spans="1:26" x14ac:dyDescent="0.15">
      <c r="A206" s="502"/>
      <c r="B206" s="382" t="s">
        <v>124</v>
      </c>
      <c r="C206" s="383">
        <f t="shared" si="275"/>
        <v>0</v>
      </c>
      <c r="D206" s="317"/>
      <c r="E206" s="380"/>
      <c r="F206" s="380"/>
      <c r="G206" s="380"/>
      <c r="H206" s="380"/>
      <c r="I206" s="380"/>
      <c r="J206" s="380"/>
      <c r="K206" s="380"/>
      <c r="L206" s="380"/>
      <c r="M206" s="380"/>
      <c r="N206" s="380"/>
      <c r="O206" s="380"/>
      <c r="P206" s="380"/>
      <c r="W206" s="383">
        <f t="shared" si="276"/>
        <v>0</v>
      </c>
      <c r="X206" s="383">
        <f t="shared" si="277"/>
        <v>0</v>
      </c>
      <c r="Y206" s="383">
        <f t="shared" si="278"/>
        <v>0</v>
      </c>
      <c r="Z206" s="383">
        <f t="shared" si="279"/>
        <v>0</v>
      </c>
    </row>
    <row r="207" spans="1:26" x14ac:dyDescent="0.15">
      <c r="A207" s="494" t="s">
        <v>140</v>
      </c>
      <c r="B207" s="377" t="s">
        <v>73</v>
      </c>
      <c r="C207" s="378">
        <f t="shared" si="275"/>
        <v>0</v>
      </c>
      <c r="D207" s="379">
        <f>IF($C$2=0,,C207/$C$2)</f>
        <v>0</v>
      </c>
      <c r="E207" s="380"/>
      <c r="F207" s="380"/>
      <c r="G207" s="380"/>
      <c r="H207" s="380"/>
      <c r="I207" s="380"/>
      <c r="J207" s="380"/>
      <c r="K207" s="380"/>
      <c r="L207" s="380"/>
      <c r="M207" s="380"/>
      <c r="N207" s="380"/>
      <c r="O207" s="380"/>
      <c r="P207" s="380"/>
      <c r="W207" s="378">
        <f t="shared" si="276"/>
        <v>0</v>
      </c>
      <c r="X207" s="378">
        <f t="shared" si="277"/>
        <v>0</v>
      </c>
      <c r="Y207" s="378">
        <f t="shared" si="278"/>
        <v>0</v>
      </c>
      <c r="Z207" s="378">
        <f t="shared" si="279"/>
        <v>0</v>
      </c>
    </row>
    <row r="208" spans="1:26" x14ac:dyDescent="0.15">
      <c r="A208" s="495"/>
      <c r="B208" s="377" t="s">
        <v>74</v>
      </c>
      <c r="C208" s="378">
        <f t="shared" si="275"/>
        <v>0</v>
      </c>
      <c r="D208" s="381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W208" s="378">
        <f t="shared" si="276"/>
        <v>0</v>
      </c>
      <c r="X208" s="378">
        <f t="shared" si="277"/>
        <v>0</v>
      </c>
      <c r="Y208" s="378">
        <f t="shared" si="278"/>
        <v>0</v>
      </c>
      <c r="Z208" s="378">
        <f t="shared" si="279"/>
        <v>0</v>
      </c>
    </row>
    <row r="209" spans="1:26" x14ac:dyDescent="0.15">
      <c r="A209" s="495"/>
      <c r="B209" s="377" t="s">
        <v>123</v>
      </c>
      <c r="C209" s="347">
        <f t="shared" ref="C209:P209" si="280">IF(C207=0,,(C208-C211)/C207)</f>
        <v>0</v>
      </c>
      <c r="D209" s="381"/>
      <c r="E209" s="346">
        <f t="shared" si="280"/>
        <v>0</v>
      </c>
      <c r="F209" s="346">
        <f t="shared" si="280"/>
        <v>0</v>
      </c>
      <c r="G209" s="346">
        <f t="shared" si="280"/>
        <v>0</v>
      </c>
      <c r="H209" s="346">
        <f t="shared" si="280"/>
        <v>0</v>
      </c>
      <c r="I209" s="346">
        <f t="shared" si="280"/>
        <v>0</v>
      </c>
      <c r="J209" s="346">
        <f t="shared" si="280"/>
        <v>0</v>
      </c>
      <c r="K209" s="346">
        <f t="shared" si="280"/>
        <v>0</v>
      </c>
      <c r="L209" s="346">
        <f t="shared" si="280"/>
        <v>0</v>
      </c>
      <c r="M209" s="346">
        <f t="shared" si="280"/>
        <v>0</v>
      </c>
      <c r="N209" s="346">
        <f t="shared" si="280"/>
        <v>0</v>
      </c>
      <c r="O209" s="346">
        <f t="shared" si="280"/>
        <v>0</v>
      </c>
      <c r="P209" s="346">
        <f t="shared" si="280"/>
        <v>0</v>
      </c>
      <c r="W209" s="347">
        <f t="shared" ref="W209:Z209" si="281">IF(W207=0,,(W208-W211)/W207)</f>
        <v>0</v>
      </c>
      <c r="X209" s="347">
        <f t="shared" si="281"/>
        <v>0</v>
      </c>
      <c r="Y209" s="347">
        <f t="shared" si="281"/>
        <v>0</v>
      </c>
      <c r="Z209" s="347">
        <f t="shared" si="281"/>
        <v>0</v>
      </c>
    </row>
    <row r="210" spans="1:26" x14ac:dyDescent="0.15">
      <c r="A210" s="495"/>
      <c r="B210" s="377" t="s">
        <v>119</v>
      </c>
      <c r="C210" s="378">
        <f t="shared" ref="C210:C213" si="282">SUM(E210:P210)</f>
        <v>0</v>
      </c>
      <c r="D210" s="381"/>
      <c r="E210" s="380"/>
      <c r="F210" s="380"/>
      <c r="G210" s="380"/>
      <c r="H210" s="380"/>
      <c r="I210" s="380"/>
      <c r="J210" s="380"/>
      <c r="K210" s="380"/>
      <c r="L210" s="380"/>
      <c r="M210" s="380"/>
      <c r="N210" s="380"/>
      <c r="O210" s="380"/>
      <c r="P210" s="380"/>
      <c r="W210" s="378">
        <f t="shared" ref="W210:W213" si="283">SUM(E210:G210)</f>
        <v>0</v>
      </c>
      <c r="X210" s="378">
        <f t="shared" ref="X210:X213" si="284">SUM(H210:J210)</f>
        <v>0</v>
      </c>
      <c r="Y210" s="378">
        <f t="shared" ref="Y210:Y213" si="285">SUM(K210:M210)</f>
        <v>0</v>
      </c>
      <c r="Z210" s="378">
        <f t="shared" ref="Z210:Z213" si="286">SUM(N210:P210)</f>
        <v>0</v>
      </c>
    </row>
    <row r="211" spans="1:26" x14ac:dyDescent="0.15">
      <c r="A211" s="495"/>
      <c r="B211" s="377" t="s">
        <v>124</v>
      </c>
      <c r="C211" s="378">
        <f t="shared" si="282"/>
        <v>0</v>
      </c>
      <c r="D211" s="381"/>
      <c r="E211" s="380"/>
      <c r="F211" s="380"/>
      <c r="G211" s="380"/>
      <c r="H211" s="380"/>
      <c r="I211" s="380"/>
      <c r="J211" s="380"/>
      <c r="K211" s="380"/>
      <c r="L211" s="380"/>
      <c r="M211" s="380"/>
      <c r="N211" s="380"/>
      <c r="O211" s="380"/>
      <c r="P211" s="380"/>
      <c r="W211" s="378">
        <f t="shared" si="283"/>
        <v>0</v>
      </c>
      <c r="X211" s="378">
        <f t="shared" si="284"/>
        <v>0</v>
      </c>
      <c r="Y211" s="378">
        <f t="shared" si="285"/>
        <v>0</v>
      </c>
      <c r="Z211" s="378">
        <f t="shared" si="286"/>
        <v>0</v>
      </c>
    </row>
    <row r="212" spans="1:26" ht="15" customHeight="1" x14ac:dyDescent="0.15">
      <c r="A212" s="501" t="s">
        <v>141</v>
      </c>
      <c r="B212" s="382" t="s">
        <v>73</v>
      </c>
      <c r="C212" s="383">
        <f t="shared" si="282"/>
        <v>0</v>
      </c>
      <c r="D212" s="379">
        <f>IF($C$2=0,,C212/$C$2)</f>
        <v>0</v>
      </c>
      <c r="E212" s="380"/>
      <c r="F212" s="380"/>
      <c r="G212" s="380"/>
      <c r="H212" s="380"/>
      <c r="I212" s="380"/>
      <c r="J212" s="380"/>
      <c r="K212" s="380"/>
      <c r="L212" s="380"/>
      <c r="M212" s="380"/>
      <c r="N212" s="380"/>
      <c r="O212" s="380"/>
      <c r="P212" s="380"/>
      <c r="W212" s="383">
        <f t="shared" si="283"/>
        <v>0</v>
      </c>
      <c r="X212" s="383">
        <f t="shared" si="284"/>
        <v>0</v>
      </c>
      <c r="Y212" s="383">
        <f t="shared" si="285"/>
        <v>0</v>
      </c>
      <c r="Z212" s="383">
        <f t="shared" si="286"/>
        <v>0</v>
      </c>
    </row>
    <row r="213" spans="1:26" x14ac:dyDescent="0.15">
      <c r="A213" s="502"/>
      <c r="B213" s="382" t="s">
        <v>74</v>
      </c>
      <c r="C213" s="383">
        <f t="shared" si="282"/>
        <v>0</v>
      </c>
      <c r="D213" s="317"/>
      <c r="E213" s="380"/>
      <c r="F213" s="380"/>
      <c r="G213" s="380"/>
      <c r="H213" s="380"/>
      <c r="I213" s="380"/>
      <c r="J213" s="380"/>
      <c r="K213" s="380"/>
      <c r="L213" s="380"/>
      <c r="M213" s="380"/>
      <c r="N213" s="380"/>
      <c r="O213" s="380"/>
      <c r="P213" s="380"/>
      <c r="W213" s="383">
        <f t="shared" si="283"/>
        <v>0</v>
      </c>
      <c r="X213" s="383">
        <f t="shared" si="284"/>
        <v>0</v>
      </c>
      <c r="Y213" s="383">
        <f t="shared" si="285"/>
        <v>0</v>
      </c>
      <c r="Z213" s="383">
        <f t="shared" si="286"/>
        <v>0</v>
      </c>
    </row>
    <row r="214" spans="1:26" x14ac:dyDescent="0.15">
      <c r="A214" s="502"/>
      <c r="B214" s="382" t="s">
        <v>123</v>
      </c>
      <c r="C214" s="384">
        <f t="shared" ref="C214:P214" si="287">IF(C212=0,,(C213-C216)/C212)</f>
        <v>0</v>
      </c>
      <c r="D214" s="317"/>
      <c r="E214" s="346">
        <f t="shared" si="287"/>
        <v>0</v>
      </c>
      <c r="F214" s="346">
        <f t="shared" si="287"/>
        <v>0</v>
      </c>
      <c r="G214" s="346">
        <f t="shared" si="287"/>
        <v>0</v>
      </c>
      <c r="H214" s="346">
        <f t="shared" si="287"/>
        <v>0</v>
      </c>
      <c r="I214" s="346">
        <f t="shared" si="287"/>
        <v>0</v>
      </c>
      <c r="J214" s="346">
        <f t="shared" si="287"/>
        <v>0</v>
      </c>
      <c r="K214" s="346">
        <f t="shared" si="287"/>
        <v>0</v>
      </c>
      <c r="L214" s="346">
        <f t="shared" si="287"/>
        <v>0</v>
      </c>
      <c r="M214" s="346">
        <f t="shared" si="287"/>
        <v>0</v>
      </c>
      <c r="N214" s="346">
        <f t="shared" si="287"/>
        <v>0</v>
      </c>
      <c r="O214" s="346">
        <f t="shared" si="287"/>
        <v>0</v>
      </c>
      <c r="P214" s="346">
        <f t="shared" si="287"/>
        <v>0</v>
      </c>
      <c r="W214" s="384">
        <f t="shared" ref="W214:Z214" si="288">IF(W212=0,,(W213-W216)/W212)</f>
        <v>0</v>
      </c>
      <c r="X214" s="384">
        <f t="shared" si="288"/>
        <v>0</v>
      </c>
      <c r="Y214" s="384">
        <f t="shared" si="288"/>
        <v>0</v>
      </c>
      <c r="Z214" s="384">
        <f t="shared" si="288"/>
        <v>0</v>
      </c>
    </row>
    <row r="215" spans="1:26" x14ac:dyDescent="0.15">
      <c r="A215" s="502"/>
      <c r="B215" s="382" t="s">
        <v>119</v>
      </c>
      <c r="C215" s="383">
        <f t="shared" ref="C215:C218" si="289">SUM(E215:P215)</f>
        <v>0</v>
      </c>
      <c r="D215" s="317"/>
      <c r="E215" s="380"/>
      <c r="F215" s="380"/>
      <c r="G215" s="380"/>
      <c r="H215" s="380"/>
      <c r="I215" s="380"/>
      <c r="J215" s="380"/>
      <c r="K215" s="380"/>
      <c r="L215" s="380"/>
      <c r="M215" s="380"/>
      <c r="N215" s="380"/>
      <c r="O215" s="380"/>
      <c r="P215" s="380"/>
      <c r="W215" s="383">
        <f t="shared" ref="W215:W218" si="290">SUM(E215:G215)</f>
        <v>0</v>
      </c>
      <c r="X215" s="383">
        <f t="shared" ref="X215:X218" si="291">SUM(H215:J215)</f>
        <v>0</v>
      </c>
      <c r="Y215" s="383">
        <f t="shared" ref="Y215:Y218" si="292">SUM(K215:M215)</f>
        <v>0</v>
      </c>
      <c r="Z215" s="383">
        <f t="shared" ref="Z215:Z218" si="293">SUM(N215:P215)</f>
        <v>0</v>
      </c>
    </row>
    <row r="216" spans="1:26" x14ac:dyDescent="0.15">
      <c r="A216" s="502"/>
      <c r="B216" s="382" t="s">
        <v>124</v>
      </c>
      <c r="C216" s="383">
        <f t="shared" si="289"/>
        <v>0</v>
      </c>
      <c r="D216" s="317"/>
      <c r="E216" s="380"/>
      <c r="F216" s="380"/>
      <c r="G216" s="380"/>
      <c r="H216" s="380"/>
      <c r="I216" s="380"/>
      <c r="J216" s="380"/>
      <c r="K216" s="380"/>
      <c r="L216" s="380"/>
      <c r="M216" s="380"/>
      <c r="N216" s="380"/>
      <c r="O216" s="380"/>
      <c r="P216" s="380"/>
      <c r="W216" s="383">
        <f t="shared" si="290"/>
        <v>0</v>
      </c>
      <c r="X216" s="383">
        <f t="shared" si="291"/>
        <v>0</v>
      </c>
      <c r="Y216" s="383">
        <f t="shared" si="292"/>
        <v>0</v>
      </c>
      <c r="Z216" s="383">
        <f t="shared" si="293"/>
        <v>0</v>
      </c>
    </row>
    <row r="217" spans="1:26" ht="15" customHeight="1" x14ac:dyDescent="0.15">
      <c r="A217" s="500" t="s">
        <v>142</v>
      </c>
      <c r="B217" s="377" t="s">
        <v>73</v>
      </c>
      <c r="C217" s="378">
        <f t="shared" si="289"/>
        <v>0</v>
      </c>
      <c r="D217" s="379">
        <f>IF($C$2=0,,C217/$C$2)</f>
        <v>0</v>
      </c>
      <c r="E217" s="380"/>
      <c r="F217" s="380"/>
      <c r="G217" s="380"/>
      <c r="H217" s="380"/>
      <c r="I217" s="380"/>
      <c r="J217" s="380"/>
      <c r="K217" s="380"/>
      <c r="L217" s="380"/>
      <c r="M217" s="380"/>
      <c r="N217" s="380"/>
      <c r="O217" s="380"/>
      <c r="P217" s="380"/>
      <c r="W217" s="378">
        <f t="shared" si="290"/>
        <v>0</v>
      </c>
      <c r="X217" s="378">
        <f t="shared" si="291"/>
        <v>0</v>
      </c>
      <c r="Y217" s="378">
        <f t="shared" si="292"/>
        <v>0</v>
      </c>
      <c r="Z217" s="378">
        <f t="shared" si="293"/>
        <v>0</v>
      </c>
    </row>
    <row r="218" spans="1:26" x14ac:dyDescent="0.15">
      <c r="A218" s="500"/>
      <c r="B218" s="377" t="s">
        <v>74</v>
      </c>
      <c r="C218" s="378">
        <f t="shared" si="289"/>
        <v>0</v>
      </c>
      <c r="D218" s="381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W218" s="378">
        <f t="shared" si="290"/>
        <v>0</v>
      </c>
      <c r="X218" s="378">
        <f t="shared" si="291"/>
        <v>0</v>
      </c>
      <c r="Y218" s="378">
        <f t="shared" si="292"/>
        <v>0</v>
      </c>
      <c r="Z218" s="378">
        <f t="shared" si="293"/>
        <v>0</v>
      </c>
    </row>
    <row r="219" spans="1:26" x14ac:dyDescent="0.15">
      <c r="A219" s="500"/>
      <c r="B219" s="377" t="s">
        <v>123</v>
      </c>
      <c r="C219" s="347">
        <f t="shared" ref="C219:P219" si="294">IF(C217=0,,(C218-C221)/C217)</f>
        <v>0</v>
      </c>
      <c r="D219" s="381"/>
      <c r="E219" s="346">
        <f t="shared" si="294"/>
        <v>0</v>
      </c>
      <c r="F219" s="346">
        <f t="shared" si="294"/>
        <v>0</v>
      </c>
      <c r="G219" s="346">
        <f t="shared" si="294"/>
        <v>0</v>
      </c>
      <c r="H219" s="346">
        <f t="shared" si="294"/>
        <v>0</v>
      </c>
      <c r="I219" s="346">
        <f t="shared" si="294"/>
        <v>0</v>
      </c>
      <c r="J219" s="346">
        <f t="shared" si="294"/>
        <v>0</v>
      </c>
      <c r="K219" s="346">
        <f t="shared" si="294"/>
        <v>0</v>
      </c>
      <c r="L219" s="346">
        <f t="shared" si="294"/>
        <v>0</v>
      </c>
      <c r="M219" s="346">
        <f t="shared" si="294"/>
        <v>0</v>
      </c>
      <c r="N219" s="346">
        <f t="shared" si="294"/>
        <v>0</v>
      </c>
      <c r="O219" s="346">
        <f t="shared" si="294"/>
        <v>0</v>
      </c>
      <c r="P219" s="346">
        <f t="shared" si="294"/>
        <v>0</v>
      </c>
      <c r="W219" s="347">
        <f t="shared" ref="W219:Z219" si="295">IF(W217=0,,(W218-W221)/W217)</f>
        <v>0</v>
      </c>
      <c r="X219" s="347">
        <f t="shared" si="295"/>
        <v>0</v>
      </c>
      <c r="Y219" s="347">
        <f t="shared" si="295"/>
        <v>0</v>
      </c>
      <c r="Z219" s="347">
        <f t="shared" si="295"/>
        <v>0</v>
      </c>
    </row>
    <row r="220" spans="1:26" x14ac:dyDescent="0.15">
      <c r="A220" s="500"/>
      <c r="B220" s="377" t="s">
        <v>119</v>
      </c>
      <c r="C220" s="378">
        <f t="shared" ref="C220:C223" si="296">SUM(E220:P220)</f>
        <v>0</v>
      </c>
      <c r="D220" s="381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W220" s="378">
        <f t="shared" ref="W220:W223" si="297">SUM(E220:G220)</f>
        <v>0</v>
      </c>
      <c r="X220" s="378">
        <f t="shared" ref="X220:X223" si="298">SUM(H220:J220)</f>
        <v>0</v>
      </c>
      <c r="Y220" s="378">
        <f t="shared" ref="Y220:Y223" si="299">SUM(K220:M220)</f>
        <v>0</v>
      </c>
      <c r="Z220" s="378">
        <f t="shared" ref="Z220:Z223" si="300">SUM(N220:P220)</f>
        <v>0</v>
      </c>
    </row>
    <row r="221" spans="1:26" x14ac:dyDescent="0.15">
      <c r="A221" s="500"/>
      <c r="B221" s="377" t="s">
        <v>124</v>
      </c>
      <c r="C221" s="378">
        <f t="shared" si="296"/>
        <v>0</v>
      </c>
      <c r="D221" s="381"/>
      <c r="E221" s="380"/>
      <c r="F221" s="380"/>
      <c r="G221" s="380"/>
      <c r="H221" s="380"/>
      <c r="I221" s="380"/>
      <c r="J221" s="380"/>
      <c r="K221" s="380"/>
      <c r="L221" s="380"/>
      <c r="M221" s="380"/>
      <c r="N221" s="380"/>
      <c r="O221" s="380"/>
      <c r="P221" s="380"/>
      <c r="W221" s="378">
        <f t="shared" si="297"/>
        <v>0</v>
      </c>
      <c r="X221" s="378">
        <f t="shared" si="298"/>
        <v>0</v>
      </c>
      <c r="Y221" s="378">
        <f t="shared" si="299"/>
        <v>0</v>
      </c>
      <c r="Z221" s="378">
        <f t="shared" si="300"/>
        <v>0</v>
      </c>
    </row>
    <row r="222" spans="1:26" x14ac:dyDescent="0.15">
      <c r="A222" s="501" t="s">
        <v>143</v>
      </c>
      <c r="B222" s="382" t="s">
        <v>73</v>
      </c>
      <c r="C222" s="383">
        <f t="shared" si="296"/>
        <v>0</v>
      </c>
      <c r="D222" s="379">
        <f>IF($C$2=0,,C222/$C$2)</f>
        <v>0</v>
      </c>
      <c r="E222" s="380"/>
      <c r="F222" s="380"/>
      <c r="G222" s="380"/>
      <c r="H222" s="380"/>
      <c r="I222" s="380"/>
      <c r="J222" s="380"/>
      <c r="K222" s="380"/>
      <c r="L222" s="380"/>
      <c r="M222" s="380"/>
      <c r="N222" s="380"/>
      <c r="O222" s="380"/>
      <c r="P222" s="380"/>
      <c r="W222" s="383">
        <f t="shared" si="297"/>
        <v>0</v>
      </c>
      <c r="X222" s="383">
        <f t="shared" si="298"/>
        <v>0</v>
      </c>
      <c r="Y222" s="383">
        <f t="shared" si="299"/>
        <v>0</v>
      </c>
      <c r="Z222" s="383">
        <f t="shared" si="300"/>
        <v>0</v>
      </c>
    </row>
    <row r="223" spans="1:26" x14ac:dyDescent="0.15">
      <c r="A223" s="502"/>
      <c r="B223" s="382" t="s">
        <v>74</v>
      </c>
      <c r="C223" s="383">
        <f t="shared" si="296"/>
        <v>0</v>
      </c>
      <c r="D223" s="317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W223" s="383">
        <f t="shared" si="297"/>
        <v>0</v>
      </c>
      <c r="X223" s="383">
        <f t="shared" si="298"/>
        <v>0</v>
      </c>
      <c r="Y223" s="383">
        <f t="shared" si="299"/>
        <v>0</v>
      </c>
      <c r="Z223" s="383">
        <f t="shared" si="300"/>
        <v>0</v>
      </c>
    </row>
    <row r="224" spans="1:26" x14ac:dyDescent="0.15">
      <c r="A224" s="502"/>
      <c r="B224" s="382" t="s">
        <v>123</v>
      </c>
      <c r="C224" s="384">
        <f t="shared" ref="C224:P224" si="301">IF(C222=0,,(C223-C226)/C222)</f>
        <v>0</v>
      </c>
      <c r="D224" s="317"/>
      <c r="E224" s="346">
        <f t="shared" si="301"/>
        <v>0</v>
      </c>
      <c r="F224" s="346">
        <f t="shared" si="301"/>
        <v>0</v>
      </c>
      <c r="G224" s="346">
        <f t="shared" si="301"/>
        <v>0</v>
      </c>
      <c r="H224" s="346">
        <f t="shared" si="301"/>
        <v>0</v>
      </c>
      <c r="I224" s="346">
        <f t="shared" si="301"/>
        <v>0</v>
      </c>
      <c r="J224" s="346">
        <f t="shared" si="301"/>
        <v>0</v>
      </c>
      <c r="K224" s="346">
        <f t="shared" si="301"/>
        <v>0</v>
      </c>
      <c r="L224" s="346">
        <f t="shared" si="301"/>
        <v>0</v>
      </c>
      <c r="M224" s="346">
        <f t="shared" si="301"/>
        <v>0</v>
      </c>
      <c r="N224" s="346">
        <f t="shared" si="301"/>
        <v>0</v>
      </c>
      <c r="O224" s="346">
        <f t="shared" si="301"/>
        <v>0</v>
      </c>
      <c r="P224" s="346">
        <f t="shared" si="301"/>
        <v>0</v>
      </c>
      <c r="W224" s="384">
        <f t="shared" ref="W224:Z224" si="302">IF(W222=0,,(W223-W226)/W222)</f>
        <v>0</v>
      </c>
      <c r="X224" s="384">
        <f t="shared" si="302"/>
        <v>0</v>
      </c>
      <c r="Y224" s="384">
        <f t="shared" si="302"/>
        <v>0</v>
      </c>
      <c r="Z224" s="384">
        <f t="shared" si="302"/>
        <v>0</v>
      </c>
    </row>
    <row r="225" spans="1:26" x14ac:dyDescent="0.15">
      <c r="A225" s="502"/>
      <c r="B225" s="382" t="s">
        <v>119</v>
      </c>
      <c r="C225" s="383">
        <f t="shared" ref="C225:C228" si="303">SUM(E225:P225)</f>
        <v>0</v>
      </c>
      <c r="D225" s="317"/>
      <c r="E225" s="380"/>
      <c r="F225" s="380"/>
      <c r="G225" s="380"/>
      <c r="H225" s="380"/>
      <c r="I225" s="380"/>
      <c r="J225" s="380"/>
      <c r="K225" s="380"/>
      <c r="L225" s="380"/>
      <c r="M225" s="380"/>
      <c r="N225" s="380"/>
      <c r="O225" s="380"/>
      <c r="P225" s="380"/>
      <c r="W225" s="383">
        <f t="shared" ref="W225:W228" si="304">SUM(E225:G225)</f>
        <v>0</v>
      </c>
      <c r="X225" s="383">
        <f t="shared" ref="X225:X228" si="305">SUM(H225:J225)</f>
        <v>0</v>
      </c>
      <c r="Y225" s="383">
        <f t="shared" ref="Y225:Y228" si="306">SUM(K225:M225)</f>
        <v>0</v>
      </c>
      <c r="Z225" s="383">
        <f t="shared" ref="Z225:Z228" si="307">SUM(N225:P225)</f>
        <v>0</v>
      </c>
    </row>
    <row r="226" spans="1:26" x14ac:dyDescent="0.15">
      <c r="A226" s="502"/>
      <c r="B226" s="382" t="s">
        <v>124</v>
      </c>
      <c r="C226" s="383">
        <f t="shared" si="303"/>
        <v>0</v>
      </c>
      <c r="D226" s="317"/>
      <c r="E226" s="380"/>
      <c r="F226" s="380"/>
      <c r="G226" s="380"/>
      <c r="H226" s="380"/>
      <c r="I226" s="380"/>
      <c r="J226" s="380"/>
      <c r="K226" s="380"/>
      <c r="L226" s="380"/>
      <c r="M226" s="380"/>
      <c r="N226" s="380"/>
      <c r="O226" s="380"/>
      <c r="P226" s="380"/>
      <c r="W226" s="383">
        <f t="shared" si="304"/>
        <v>0</v>
      </c>
      <c r="X226" s="383">
        <f t="shared" si="305"/>
        <v>0</v>
      </c>
      <c r="Y226" s="383">
        <f t="shared" si="306"/>
        <v>0</v>
      </c>
      <c r="Z226" s="383">
        <f t="shared" si="307"/>
        <v>0</v>
      </c>
    </row>
    <row r="227" spans="1:26" x14ac:dyDescent="0.15">
      <c r="A227" s="494" t="s">
        <v>144</v>
      </c>
      <c r="B227" s="377" t="s">
        <v>73</v>
      </c>
      <c r="C227" s="378">
        <f t="shared" si="303"/>
        <v>0</v>
      </c>
      <c r="D227" s="379">
        <f>IF($C$2=0,,C227/$C$2)</f>
        <v>0</v>
      </c>
      <c r="E227" s="380"/>
      <c r="F227" s="380"/>
      <c r="G227" s="380"/>
      <c r="H227" s="380"/>
      <c r="I227" s="380"/>
      <c r="J227" s="380"/>
      <c r="K227" s="380"/>
      <c r="L227" s="380"/>
      <c r="M227" s="380"/>
      <c r="N227" s="380"/>
      <c r="O227" s="380"/>
      <c r="P227" s="380"/>
      <c r="W227" s="378">
        <f t="shared" si="304"/>
        <v>0</v>
      </c>
      <c r="X227" s="378">
        <f t="shared" si="305"/>
        <v>0</v>
      </c>
      <c r="Y227" s="378">
        <f t="shared" si="306"/>
        <v>0</v>
      </c>
      <c r="Z227" s="378">
        <f t="shared" si="307"/>
        <v>0</v>
      </c>
    </row>
    <row r="228" spans="1:26" x14ac:dyDescent="0.15">
      <c r="A228" s="495"/>
      <c r="B228" s="377" t="s">
        <v>74</v>
      </c>
      <c r="C228" s="378">
        <f t="shared" si="303"/>
        <v>0</v>
      </c>
      <c r="D228" s="381"/>
      <c r="E228" s="380"/>
      <c r="F228" s="380"/>
      <c r="G228" s="380"/>
      <c r="H228" s="380"/>
      <c r="I228" s="380"/>
      <c r="J228" s="380"/>
      <c r="K228" s="380"/>
      <c r="L228" s="380"/>
      <c r="M228" s="380"/>
      <c r="N228" s="380"/>
      <c r="O228" s="380"/>
      <c r="P228" s="380"/>
      <c r="W228" s="378">
        <f t="shared" si="304"/>
        <v>0</v>
      </c>
      <c r="X228" s="378">
        <f t="shared" si="305"/>
        <v>0</v>
      </c>
      <c r="Y228" s="378">
        <f t="shared" si="306"/>
        <v>0</v>
      </c>
      <c r="Z228" s="378">
        <f t="shared" si="307"/>
        <v>0</v>
      </c>
    </row>
    <row r="229" spans="1:26" x14ac:dyDescent="0.15">
      <c r="A229" s="495"/>
      <c r="B229" s="377" t="s">
        <v>123</v>
      </c>
      <c r="C229" s="347">
        <f t="shared" ref="C229:P229" si="308">IF(C227=0,,(C228-C231)/C227)</f>
        <v>0</v>
      </c>
      <c r="D229" s="381"/>
      <c r="E229" s="346">
        <f t="shared" si="308"/>
        <v>0</v>
      </c>
      <c r="F229" s="346">
        <f t="shared" si="308"/>
        <v>0</v>
      </c>
      <c r="G229" s="346">
        <f t="shared" si="308"/>
        <v>0</v>
      </c>
      <c r="H229" s="346">
        <f t="shared" si="308"/>
        <v>0</v>
      </c>
      <c r="I229" s="346">
        <f t="shared" si="308"/>
        <v>0</v>
      </c>
      <c r="J229" s="346">
        <f t="shared" si="308"/>
        <v>0</v>
      </c>
      <c r="K229" s="346">
        <f t="shared" si="308"/>
        <v>0</v>
      </c>
      <c r="L229" s="346">
        <f t="shared" si="308"/>
        <v>0</v>
      </c>
      <c r="M229" s="346">
        <f t="shared" si="308"/>
        <v>0</v>
      </c>
      <c r="N229" s="346">
        <f t="shared" si="308"/>
        <v>0</v>
      </c>
      <c r="O229" s="346">
        <f t="shared" si="308"/>
        <v>0</v>
      </c>
      <c r="P229" s="346">
        <f t="shared" si="308"/>
        <v>0</v>
      </c>
      <c r="W229" s="347">
        <f t="shared" ref="W229:Z229" si="309">IF(W227=0,,(W228-W231)/W227)</f>
        <v>0</v>
      </c>
      <c r="X229" s="347">
        <f t="shared" si="309"/>
        <v>0</v>
      </c>
      <c r="Y229" s="347">
        <f t="shared" si="309"/>
        <v>0</v>
      </c>
      <c r="Z229" s="347">
        <f t="shared" si="309"/>
        <v>0</v>
      </c>
    </row>
    <row r="230" spans="1:26" x14ac:dyDescent="0.15">
      <c r="A230" s="495"/>
      <c r="B230" s="377" t="s">
        <v>119</v>
      </c>
      <c r="C230" s="378">
        <f t="shared" ref="C230:C233" si="310">SUM(E230:P230)</f>
        <v>0</v>
      </c>
      <c r="D230" s="381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W230" s="378">
        <f t="shared" ref="W230:W233" si="311">SUM(E230:G230)</f>
        <v>0</v>
      </c>
      <c r="X230" s="378">
        <f t="shared" ref="X230:X233" si="312">SUM(H230:J230)</f>
        <v>0</v>
      </c>
      <c r="Y230" s="378">
        <f t="shared" ref="Y230:Y233" si="313">SUM(K230:M230)</f>
        <v>0</v>
      </c>
      <c r="Z230" s="378">
        <f t="shared" ref="Z230:Z233" si="314">SUM(N230:P230)</f>
        <v>0</v>
      </c>
    </row>
    <row r="231" spans="1:26" x14ac:dyDescent="0.15">
      <c r="A231" s="495"/>
      <c r="B231" s="377" t="s">
        <v>124</v>
      </c>
      <c r="C231" s="378">
        <f t="shared" si="310"/>
        <v>0</v>
      </c>
      <c r="D231" s="381"/>
      <c r="E231" s="380"/>
      <c r="F231" s="380"/>
      <c r="G231" s="380"/>
      <c r="H231" s="380"/>
      <c r="I231" s="380"/>
      <c r="J231" s="380"/>
      <c r="K231" s="380"/>
      <c r="L231" s="380"/>
      <c r="M231" s="380"/>
      <c r="N231" s="380"/>
      <c r="O231" s="380"/>
      <c r="P231" s="380"/>
      <c r="W231" s="378">
        <f t="shared" si="311"/>
        <v>0</v>
      </c>
      <c r="X231" s="378">
        <f t="shared" si="312"/>
        <v>0</v>
      </c>
      <c r="Y231" s="378">
        <f t="shared" si="313"/>
        <v>0</v>
      </c>
      <c r="Z231" s="378">
        <f t="shared" si="314"/>
        <v>0</v>
      </c>
    </row>
    <row r="232" spans="1:26" x14ac:dyDescent="0.15">
      <c r="A232" s="501" t="s">
        <v>145</v>
      </c>
      <c r="B232" s="382" t="s">
        <v>73</v>
      </c>
      <c r="C232" s="383">
        <f t="shared" si="310"/>
        <v>0</v>
      </c>
      <c r="D232" s="379">
        <f>IF($C$2=0,,C232/$C$2)</f>
        <v>0</v>
      </c>
      <c r="E232" s="380"/>
      <c r="F232" s="380"/>
      <c r="G232" s="380"/>
      <c r="H232" s="380"/>
      <c r="I232" s="380"/>
      <c r="J232" s="380"/>
      <c r="K232" s="380"/>
      <c r="L232" s="380"/>
      <c r="M232" s="380"/>
      <c r="N232" s="380"/>
      <c r="O232" s="380"/>
      <c r="P232" s="380"/>
      <c r="W232" s="383">
        <f t="shared" si="311"/>
        <v>0</v>
      </c>
      <c r="X232" s="383">
        <f t="shared" si="312"/>
        <v>0</v>
      </c>
      <c r="Y232" s="383">
        <f t="shared" si="313"/>
        <v>0</v>
      </c>
      <c r="Z232" s="383">
        <f t="shared" si="314"/>
        <v>0</v>
      </c>
    </row>
    <row r="233" spans="1:26" x14ac:dyDescent="0.15">
      <c r="A233" s="502"/>
      <c r="B233" s="382" t="s">
        <v>74</v>
      </c>
      <c r="C233" s="383">
        <f t="shared" si="310"/>
        <v>0</v>
      </c>
      <c r="D233" s="317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W233" s="383">
        <f t="shared" si="311"/>
        <v>0</v>
      </c>
      <c r="X233" s="383">
        <f t="shared" si="312"/>
        <v>0</v>
      </c>
      <c r="Y233" s="383">
        <f t="shared" si="313"/>
        <v>0</v>
      </c>
      <c r="Z233" s="383">
        <f t="shared" si="314"/>
        <v>0</v>
      </c>
    </row>
    <row r="234" spans="1:26" x14ac:dyDescent="0.15">
      <c r="A234" s="502"/>
      <c r="B234" s="382" t="s">
        <v>123</v>
      </c>
      <c r="C234" s="384">
        <f t="shared" ref="C234:P234" si="315">IF(C232=0,,(C233-C236)/C232)</f>
        <v>0</v>
      </c>
      <c r="D234" s="317"/>
      <c r="E234" s="346">
        <f t="shared" si="315"/>
        <v>0</v>
      </c>
      <c r="F234" s="346">
        <f t="shared" si="315"/>
        <v>0</v>
      </c>
      <c r="G234" s="346">
        <f t="shared" si="315"/>
        <v>0</v>
      </c>
      <c r="H234" s="346">
        <f t="shared" si="315"/>
        <v>0</v>
      </c>
      <c r="I234" s="346">
        <f t="shared" si="315"/>
        <v>0</v>
      </c>
      <c r="J234" s="346">
        <f t="shared" si="315"/>
        <v>0</v>
      </c>
      <c r="K234" s="346">
        <f t="shared" si="315"/>
        <v>0</v>
      </c>
      <c r="L234" s="346">
        <f t="shared" si="315"/>
        <v>0</v>
      </c>
      <c r="M234" s="346">
        <f t="shared" si="315"/>
        <v>0</v>
      </c>
      <c r="N234" s="346">
        <f t="shared" si="315"/>
        <v>0</v>
      </c>
      <c r="O234" s="346">
        <f t="shared" si="315"/>
        <v>0</v>
      </c>
      <c r="P234" s="346">
        <f t="shared" si="315"/>
        <v>0</v>
      </c>
      <c r="W234" s="384">
        <f t="shared" ref="W234:Z234" si="316">IF(W232=0,,(W233-W236)/W232)</f>
        <v>0</v>
      </c>
      <c r="X234" s="384">
        <f t="shared" si="316"/>
        <v>0</v>
      </c>
      <c r="Y234" s="384">
        <f t="shared" si="316"/>
        <v>0</v>
      </c>
      <c r="Z234" s="384">
        <f t="shared" si="316"/>
        <v>0</v>
      </c>
    </row>
    <row r="235" spans="1:26" x14ac:dyDescent="0.15">
      <c r="A235" s="502"/>
      <c r="B235" s="382" t="s">
        <v>119</v>
      </c>
      <c r="C235" s="383">
        <f t="shared" ref="C235:C238" si="317">SUM(E235:P235)</f>
        <v>0</v>
      </c>
      <c r="D235" s="317"/>
      <c r="E235" s="380"/>
      <c r="F235" s="380"/>
      <c r="G235" s="380"/>
      <c r="H235" s="380"/>
      <c r="I235" s="380"/>
      <c r="J235" s="380"/>
      <c r="K235" s="380"/>
      <c r="L235" s="380"/>
      <c r="M235" s="380"/>
      <c r="N235" s="380"/>
      <c r="O235" s="380"/>
      <c r="P235" s="380"/>
      <c r="W235" s="383">
        <f t="shared" ref="W235:W238" si="318">SUM(E235:G235)</f>
        <v>0</v>
      </c>
      <c r="X235" s="383">
        <f t="shared" ref="X235:X238" si="319">SUM(H235:J235)</f>
        <v>0</v>
      </c>
      <c r="Y235" s="383">
        <f t="shared" ref="Y235:Y238" si="320">SUM(K235:M235)</f>
        <v>0</v>
      </c>
      <c r="Z235" s="383">
        <f t="shared" ref="Z235:Z238" si="321">SUM(N235:P235)</f>
        <v>0</v>
      </c>
    </row>
    <row r="236" spans="1:26" x14ac:dyDescent="0.15">
      <c r="A236" s="502"/>
      <c r="B236" s="382" t="s">
        <v>124</v>
      </c>
      <c r="C236" s="383">
        <f t="shared" si="317"/>
        <v>0</v>
      </c>
      <c r="D236" s="317"/>
      <c r="E236" s="380"/>
      <c r="F236" s="380"/>
      <c r="G236" s="380"/>
      <c r="H236" s="380"/>
      <c r="I236" s="380"/>
      <c r="J236" s="380"/>
      <c r="K236" s="380"/>
      <c r="L236" s="380"/>
      <c r="M236" s="380"/>
      <c r="N236" s="380"/>
      <c r="O236" s="380"/>
      <c r="P236" s="380"/>
      <c r="W236" s="383">
        <f t="shared" si="318"/>
        <v>0</v>
      </c>
      <c r="X236" s="383">
        <f t="shared" si="319"/>
        <v>0</v>
      </c>
      <c r="Y236" s="383">
        <f t="shared" si="320"/>
        <v>0</v>
      </c>
      <c r="Z236" s="383">
        <f t="shared" si="321"/>
        <v>0</v>
      </c>
    </row>
    <row r="237" spans="1:26" x14ac:dyDescent="0.15">
      <c r="A237" s="447" t="s">
        <v>146</v>
      </c>
      <c r="B237" s="377" t="s">
        <v>73</v>
      </c>
      <c r="C237" s="378">
        <f t="shared" si="317"/>
        <v>0</v>
      </c>
      <c r="D237" s="379">
        <f>IF($C$2=0,,C237/$C$2)</f>
        <v>0</v>
      </c>
      <c r="E237" s="380"/>
      <c r="F237" s="380"/>
      <c r="G237" s="380"/>
      <c r="H237" s="380"/>
      <c r="I237" s="380"/>
      <c r="J237" s="380"/>
      <c r="K237" s="380"/>
      <c r="L237" s="380"/>
      <c r="M237" s="380"/>
      <c r="N237" s="380"/>
      <c r="O237" s="380"/>
      <c r="P237" s="380"/>
      <c r="W237" s="378">
        <f t="shared" si="318"/>
        <v>0</v>
      </c>
      <c r="X237" s="378">
        <f t="shared" si="319"/>
        <v>0</v>
      </c>
      <c r="Y237" s="378">
        <f t="shared" si="320"/>
        <v>0</v>
      </c>
      <c r="Z237" s="378">
        <f t="shared" si="321"/>
        <v>0</v>
      </c>
    </row>
    <row r="238" spans="1:26" x14ac:dyDescent="0.15">
      <c r="A238" s="440"/>
      <c r="B238" s="377" t="s">
        <v>74</v>
      </c>
      <c r="C238" s="378">
        <f t="shared" si="317"/>
        <v>0</v>
      </c>
      <c r="D238" s="381"/>
      <c r="E238" s="380"/>
      <c r="F238" s="380"/>
      <c r="G238" s="380"/>
      <c r="H238" s="380"/>
      <c r="I238" s="380"/>
      <c r="J238" s="380"/>
      <c r="K238" s="380"/>
      <c r="L238" s="380"/>
      <c r="M238" s="380"/>
      <c r="N238" s="380"/>
      <c r="O238" s="380"/>
      <c r="P238" s="380"/>
      <c r="W238" s="378">
        <f t="shared" si="318"/>
        <v>0</v>
      </c>
      <c r="X238" s="378">
        <f t="shared" si="319"/>
        <v>0</v>
      </c>
      <c r="Y238" s="378">
        <f t="shared" si="320"/>
        <v>0</v>
      </c>
      <c r="Z238" s="378">
        <f t="shared" si="321"/>
        <v>0</v>
      </c>
    </row>
    <row r="239" spans="1:26" x14ac:dyDescent="0.15">
      <c r="A239" s="440"/>
      <c r="B239" s="377" t="s">
        <v>123</v>
      </c>
      <c r="C239" s="347">
        <f t="shared" ref="C239:P239" si="322">IF(C237=0,,(C238-C241)/C237)</f>
        <v>0</v>
      </c>
      <c r="D239" s="381"/>
      <c r="E239" s="346">
        <f t="shared" si="322"/>
        <v>0</v>
      </c>
      <c r="F239" s="346">
        <f t="shared" si="322"/>
        <v>0</v>
      </c>
      <c r="G239" s="346">
        <f t="shared" si="322"/>
        <v>0</v>
      </c>
      <c r="H239" s="346">
        <f t="shared" si="322"/>
        <v>0</v>
      </c>
      <c r="I239" s="346">
        <f t="shared" si="322"/>
        <v>0</v>
      </c>
      <c r="J239" s="346">
        <f t="shared" si="322"/>
        <v>0</v>
      </c>
      <c r="K239" s="346">
        <f t="shared" si="322"/>
        <v>0</v>
      </c>
      <c r="L239" s="346">
        <f t="shared" si="322"/>
        <v>0</v>
      </c>
      <c r="M239" s="346">
        <f t="shared" si="322"/>
        <v>0</v>
      </c>
      <c r="N239" s="346">
        <f t="shared" si="322"/>
        <v>0</v>
      </c>
      <c r="O239" s="346">
        <f t="shared" si="322"/>
        <v>0</v>
      </c>
      <c r="P239" s="346">
        <f t="shared" si="322"/>
        <v>0</v>
      </c>
      <c r="W239" s="347">
        <f t="shared" ref="W239:Z239" si="323">IF(W237=0,,(W238-W241)/W237)</f>
        <v>0</v>
      </c>
      <c r="X239" s="347">
        <f t="shared" si="323"/>
        <v>0</v>
      </c>
      <c r="Y239" s="347">
        <f t="shared" si="323"/>
        <v>0</v>
      </c>
      <c r="Z239" s="347">
        <f t="shared" si="323"/>
        <v>0</v>
      </c>
    </row>
    <row r="240" spans="1:26" x14ac:dyDescent="0.15">
      <c r="A240" s="440"/>
      <c r="B240" s="377" t="s">
        <v>119</v>
      </c>
      <c r="C240" s="378">
        <f t="shared" ref="C240:C243" si="324">SUM(E240:P240)</f>
        <v>0</v>
      </c>
      <c r="D240" s="381"/>
      <c r="E240" s="380"/>
      <c r="F240" s="380"/>
      <c r="G240" s="380"/>
      <c r="H240" s="380"/>
      <c r="I240" s="380"/>
      <c r="J240" s="380"/>
      <c r="K240" s="380"/>
      <c r="L240" s="380"/>
      <c r="M240" s="380"/>
      <c r="N240" s="380"/>
      <c r="O240" s="380"/>
      <c r="P240" s="380"/>
      <c r="W240" s="378">
        <f t="shared" ref="W240:W243" si="325">SUM(E240:G240)</f>
        <v>0</v>
      </c>
      <c r="X240" s="378">
        <f t="shared" ref="X240:X243" si="326">SUM(H240:J240)</f>
        <v>0</v>
      </c>
      <c r="Y240" s="378">
        <f t="shared" ref="Y240:Y243" si="327">SUM(K240:M240)</f>
        <v>0</v>
      </c>
      <c r="Z240" s="378">
        <f t="shared" ref="Z240:Z243" si="328">SUM(N240:P240)</f>
        <v>0</v>
      </c>
    </row>
    <row r="241" spans="1:26" x14ac:dyDescent="0.15">
      <c r="A241" s="440"/>
      <c r="B241" s="377" t="s">
        <v>124</v>
      </c>
      <c r="C241" s="378">
        <f t="shared" si="324"/>
        <v>0</v>
      </c>
      <c r="D241" s="381"/>
      <c r="E241" s="380"/>
      <c r="F241" s="380"/>
      <c r="G241" s="380"/>
      <c r="H241" s="380"/>
      <c r="I241" s="380"/>
      <c r="J241" s="380"/>
      <c r="K241" s="380"/>
      <c r="L241" s="380"/>
      <c r="M241" s="380"/>
      <c r="N241" s="380"/>
      <c r="O241" s="380"/>
      <c r="P241" s="380"/>
      <c r="W241" s="378">
        <f t="shared" si="325"/>
        <v>0</v>
      </c>
      <c r="X241" s="378">
        <f t="shared" si="326"/>
        <v>0</v>
      </c>
      <c r="Y241" s="378">
        <f t="shared" si="327"/>
        <v>0</v>
      </c>
      <c r="Z241" s="378">
        <f t="shared" si="328"/>
        <v>0</v>
      </c>
    </row>
    <row r="242" spans="1:26" ht="15" customHeight="1" x14ac:dyDescent="0.15">
      <c r="A242" s="452" t="s">
        <v>147</v>
      </c>
      <c r="B242" s="382" t="s">
        <v>73</v>
      </c>
      <c r="C242" s="383">
        <f t="shared" si="324"/>
        <v>0</v>
      </c>
      <c r="D242" s="379">
        <f>IF($C$2=0,,C242/$C$2)</f>
        <v>0</v>
      </c>
      <c r="E242" s="380"/>
      <c r="F242" s="380"/>
      <c r="G242" s="380"/>
      <c r="H242" s="380"/>
      <c r="I242" s="380"/>
      <c r="J242" s="380"/>
      <c r="K242" s="380"/>
      <c r="L242" s="380"/>
      <c r="M242" s="380"/>
      <c r="N242" s="380"/>
      <c r="O242" s="380"/>
      <c r="P242" s="380"/>
      <c r="W242" s="383">
        <f t="shared" si="325"/>
        <v>0</v>
      </c>
      <c r="X242" s="383">
        <f t="shared" si="326"/>
        <v>0</v>
      </c>
      <c r="Y242" s="383">
        <f t="shared" si="327"/>
        <v>0</v>
      </c>
      <c r="Z242" s="383">
        <f t="shared" si="328"/>
        <v>0</v>
      </c>
    </row>
    <row r="243" spans="1:26" x14ac:dyDescent="0.15">
      <c r="A243" s="449"/>
      <c r="B243" s="382" t="s">
        <v>74</v>
      </c>
      <c r="C243" s="383">
        <f t="shared" si="324"/>
        <v>0</v>
      </c>
      <c r="D243" s="317"/>
      <c r="E243" s="380"/>
      <c r="F243" s="380"/>
      <c r="G243" s="380"/>
      <c r="H243" s="380"/>
      <c r="I243" s="380"/>
      <c r="J243" s="380"/>
      <c r="K243" s="380"/>
      <c r="L243" s="380"/>
      <c r="M243" s="380"/>
      <c r="N243" s="380"/>
      <c r="O243" s="380"/>
      <c r="P243" s="380"/>
      <c r="W243" s="383">
        <f t="shared" si="325"/>
        <v>0</v>
      </c>
      <c r="X243" s="383">
        <f t="shared" si="326"/>
        <v>0</v>
      </c>
      <c r="Y243" s="383">
        <f t="shared" si="327"/>
        <v>0</v>
      </c>
      <c r="Z243" s="383">
        <f t="shared" si="328"/>
        <v>0</v>
      </c>
    </row>
    <row r="244" spans="1:26" x14ac:dyDescent="0.15">
      <c r="A244" s="449"/>
      <c r="B244" s="382" t="s">
        <v>123</v>
      </c>
      <c r="C244" s="384">
        <f t="shared" ref="C244:P244" si="329">IF(C242=0,,(C243-C246)/C242)</f>
        <v>0</v>
      </c>
      <c r="D244" s="317"/>
      <c r="E244" s="346">
        <f t="shared" si="329"/>
        <v>0</v>
      </c>
      <c r="F244" s="346">
        <f t="shared" si="329"/>
        <v>0</v>
      </c>
      <c r="G244" s="346">
        <f t="shared" si="329"/>
        <v>0</v>
      </c>
      <c r="H244" s="346">
        <f t="shared" si="329"/>
        <v>0</v>
      </c>
      <c r="I244" s="346">
        <f t="shared" si="329"/>
        <v>0</v>
      </c>
      <c r="J244" s="346">
        <f t="shared" si="329"/>
        <v>0</v>
      </c>
      <c r="K244" s="346">
        <f t="shared" si="329"/>
        <v>0</v>
      </c>
      <c r="L244" s="346">
        <f t="shared" si="329"/>
        <v>0</v>
      </c>
      <c r="M244" s="346">
        <f t="shared" si="329"/>
        <v>0</v>
      </c>
      <c r="N244" s="346">
        <f t="shared" si="329"/>
        <v>0</v>
      </c>
      <c r="O244" s="346">
        <f t="shared" si="329"/>
        <v>0</v>
      </c>
      <c r="P244" s="346">
        <f t="shared" si="329"/>
        <v>0</v>
      </c>
      <c r="W244" s="384">
        <f t="shared" ref="W244:Z244" si="330">IF(W242=0,,(W243-W246)/W242)</f>
        <v>0</v>
      </c>
      <c r="X244" s="384">
        <f t="shared" si="330"/>
        <v>0</v>
      </c>
      <c r="Y244" s="384">
        <f t="shared" si="330"/>
        <v>0</v>
      </c>
      <c r="Z244" s="384">
        <f t="shared" si="330"/>
        <v>0</v>
      </c>
    </row>
    <row r="245" spans="1:26" x14ac:dyDescent="0.15">
      <c r="A245" s="449"/>
      <c r="B245" s="382" t="s">
        <v>119</v>
      </c>
      <c r="C245" s="383">
        <f t="shared" ref="C245:C248" si="331">SUM(E245:P245)</f>
        <v>0</v>
      </c>
      <c r="D245" s="317"/>
      <c r="E245" s="380"/>
      <c r="F245" s="380"/>
      <c r="G245" s="380"/>
      <c r="H245" s="380"/>
      <c r="I245" s="380"/>
      <c r="J245" s="380"/>
      <c r="K245" s="380"/>
      <c r="L245" s="380"/>
      <c r="M245" s="380"/>
      <c r="N245" s="380"/>
      <c r="O245" s="380"/>
      <c r="P245" s="380"/>
      <c r="W245" s="383">
        <f t="shared" ref="W245:W248" si="332">SUM(E245:G245)</f>
        <v>0</v>
      </c>
      <c r="X245" s="383">
        <f t="shared" ref="X245:X248" si="333">SUM(H245:J245)</f>
        <v>0</v>
      </c>
      <c r="Y245" s="383">
        <f t="shared" ref="Y245:Y248" si="334">SUM(K245:M245)</f>
        <v>0</v>
      </c>
      <c r="Z245" s="383">
        <f t="shared" ref="Z245:Z248" si="335">SUM(N245:P245)</f>
        <v>0</v>
      </c>
    </row>
    <row r="246" spans="1:26" x14ac:dyDescent="0.15">
      <c r="A246" s="449"/>
      <c r="B246" s="382" t="s">
        <v>124</v>
      </c>
      <c r="C246" s="383">
        <f t="shared" si="331"/>
        <v>0</v>
      </c>
      <c r="D246" s="317"/>
      <c r="E246" s="380"/>
      <c r="F246" s="380"/>
      <c r="G246" s="380"/>
      <c r="H246" s="380"/>
      <c r="I246" s="380"/>
      <c r="J246" s="380"/>
      <c r="K246" s="380"/>
      <c r="L246" s="380"/>
      <c r="M246" s="380"/>
      <c r="N246" s="380"/>
      <c r="O246" s="380"/>
      <c r="P246" s="380"/>
      <c r="W246" s="383">
        <f t="shared" si="332"/>
        <v>0</v>
      </c>
      <c r="X246" s="383">
        <f t="shared" si="333"/>
        <v>0</v>
      </c>
      <c r="Y246" s="383">
        <f t="shared" si="334"/>
        <v>0</v>
      </c>
      <c r="Z246" s="383">
        <f t="shared" si="335"/>
        <v>0</v>
      </c>
    </row>
    <row r="247" spans="1:26" x14ac:dyDescent="0.15">
      <c r="A247" s="500" t="s">
        <v>148</v>
      </c>
      <c r="B247" s="377" t="s">
        <v>73</v>
      </c>
      <c r="C247" s="378">
        <f t="shared" si="331"/>
        <v>0</v>
      </c>
      <c r="D247" s="379">
        <f>IF($C$2=0,,C247/$C$2)</f>
        <v>0</v>
      </c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W247" s="378">
        <f t="shared" si="332"/>
        <v>0</v>
      </c>
      <c r="X247" s="378">
        <f t="shared" si="333"/>
        <v>0</v>
      </c>
      <c r="Y247" s="378">
        <f t="shared" si="334"/>
        <v>0</v>
      </c>
      <c r="Z247" s="378">
        <f t="shared" si="335"/>
        <v>0</v>
      </c>
    </row>
    <row r="248" spans="1:26" x14ac:dyDescent="0.15">
      <c r="A248" s="500"/>
      <c r="B248" s="377" t="s">
        <v>74</v>
      </c>
      <c r="C248" s="378">
        <f t="shared" si="331"/>
        <v>0</v>
      </c>
      <c r="D248" s="381"/>
      <c r="E248" s="380"/>
      <c r="F248" s="380"/>
      <c r="G248" s="380"/>
      <c r="H248" s="380"/>
      <c r="I248" s="380"/>
      <c r="J248" s="380"/>
      <c r="K248" s="380"/>
      <c r="L248" s="380"/>
      <c r="M248" s="380"/>
      <c r="N248" s="380"/>
      <c r="O248" s="380"/>
      <c r="P248" s="380"/>
      <c r="W248" s="378">
        <f t="shared" si="332"/>
        <v>0</v>
      </c>
      <c r="X248" s="378">
        <f t="shared" si="333"/>
        <v>0</v>
      </c>
      <c r="Y248" s="378">
        <f t="shared" si="334"/>
        <v>0</v>
      </c>
      <c r="Z248" s="378">
        <f t="shared" si="335"/>
        <v>0</v>
      </c>
    </row>
    <row r="249" spans="1:26" x14ac:dyDescent="0.15">
      <c r="A249" s="500"/>
      <c r="B249" s="377" t="s">
        <v>123</v>
      </c>
      <c r="C249" s="347">
        <f t="shared" ref="C249:P249" si="336">IF(C247=0,,(C248-C251)/C247)</f>
        <v>0</v>
      </c>
      <c r="D249" s="381"/>
      <c r="E249" s="346">
        <f t="shared" si="336"/>
        <v>0</v>
      </c>
      <c r="F249" s="346">
        <f t="shared" si="336"/>
        <v>0</v>
      </c>
      <c r="G249" s="346">
        <f t="shared" si="336"/>
        <v>0</v>
      </c>
      <c r="H249" s="346">
        <f t="shared" si="336"/>
        <v>0</v>
      </c>
      <c r="I249" s="346">
        <f t="shared" si="336"/>
        <v>0</v>
      </c>
      <c r="J249" s="346">
        <f t="shared" si="336"/>
        <v>0</v>
      </c>
      <c r="K249" s="346">
        <f t="shared" si="336"/>
        <v>0</v>
      </c>
      <c r="L249" s="346">
        <f t="shared" si="336"/>
        <v>0</v>
      </c>
      <c r="M249" s="346">
        <f t="shared" si="336"/>
        <v>0</v>
      </c>
      <c r="N249" s="346">
        <f t="shared" si="336"/>
        <v>0</v>
      </c>
      <c r="O249" s="346">
        <f t="shared" si="336"/>
        <v>0</v>
      </c>
      <c r="P249" s="346">
        <f t="shared" si="336"/>
        <v>0</v>
      </c>
      <c r="W249" s="347">
        <f t="shared" ref="W249:Z249" si="337">IF(W247=0,,(W248-W251)/W247)</f>
        <v>0</v>
      </c>
      <c r="X249" s="347">
        <f t="shared" si="337"/>
        <v>0</v>
      </c>
      <c r="Y249" s="347">
        <f t="shared" si="337"/>
        <v>0</v>
      </c>
      <c r="Z249" s="347">
        <f t="shared" si="337"/>
        <v>0</v>
      </c>
    </row>
    <row r="250" spans="1:26" x14ac:dyDescent="0.15">
      <c r="A250" s="500"/>
      <c r="B250" s="377" t="s">
        <v>119</v>
      </c>
      <c r="C250" s="378">
        <f t="shared" ref="C250:C253" si="338">SUM(E250:P250)</f>
        <v>0</v>
      </c>
      <c r="D250" s="381"/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  <c r="W250" s="378">
        <f t="shared" ref="W250:W253" si="339">SUM(E250:G250)</f>
        <v>0</v>
      </c>
      <c r="X250" s="378">
        <f t="shared" ref="X250:X253" si="340">SUM(H250:J250)</f>
        <v>0</v>
      </c>
      <c r="Y250" s="378">
        <f t="shared" ref="Y250:Y253" si="341">SUM(K250:M250)</f>
        <v>0</v>
      </c>
      <c r="Z250" s="378">
        <f t="shared" ref="Z250:Z253" si="342">SUM(N250:P250)</f>
        <v>0</v>
      </c>
    </row>
    <row r="251" spans="1:26" x14ac:dyDescent="0.15">
      <c r="A251" s="500"/>
      <c r="B251" s="377" t="s">
        <v>124</v>
      </c>
      <c r="C251" s="378">
        <f t="shared" si="338"/>
        <v>0</v>
      </c>
      <c r="D251" s="381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W251" s="378">
        <f t="shared" si="339"/>
        <v>0</v>
      </c>
      <c r="X251" s="378">
        <f t="shared" si="340"/>
        <v>0</v>
      </c>
      <c r="Y251" s="378">
        <f t="shared" si="341"/>
        <v>0</v>
      </c>
      <c r="Z251" s="378">
        <f t="shared" si="342"/>
        <v>0</v>
      </c>
    </row>
    <row r="252" spans="1:26" x14ac:dyDescent="0.15">
      <c r="A252" s="501" t="s">
        <v>149</v>
      </c>
      <c r="B252" s="382" t="s">
        <v>73</v>
      </c>
      <c r="C252" s="383">
        <f t="shared" si="338"/>
        <v>0</v>
      </c>
      <c r="D252" s="379">
        <f>IF($C$2=0,,C252/$C$2)</f>
        <v>0</v>
      </c>
      <c r="E252" s="380"/>
      <c r="F252" s="380"/>
      <c r="G252" s="380"/>
      <c r="H252" s="380"/>
      <c r="I252" s="380"/>
      <c r="J252" s="380"/>
      <c r="K252" s="380"/>
      <c r="L252" s="380"/>
      <c r="M252" s="380"/>
      <c r="N252" s="380"/>
      <c r="O252" s="380"/>
      <c r="P252" s="380"/>
      <c r="W252" s="383">
        <f t="shared" si="339"/>
        <v>0</v>
      </c>
      <c r="X252" s="383">
        <f t="shared" si="340"/>
        <v>0</v>
      </c>
      <c r="Y252" s="383">
        <f t="shared" si="341"/>
        <v>0</v>
      </c>
      <c r="Z252" s="383">
        <f t="shared" si="342"/>
        <v>0</v>
      </c>
    </row>
    <row r="253" spans="1:26" x14ac:dyDescent="0.15">
      <c r="A253" s="502"/>
      <c r="B253" s="382" t="s">
        <v>74</v>
      </c>
      <c r="C253" s="383">
        <f t="shared" si="338"/>
        <v>0</v>
      </c>
      <c r="D253" s="317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W253" s="383">
        <f t="shared" si="339"/>
        <v>0</v>
      </c>
      <c r="X253" s="383">
        <f t="shared" si="340"/>
        <v>0</v>
      </c>
      <c r="Y253" s="383">
        <f t="shared" si="341"/>
        <v>0</v>
      </c>
      <c r="Z253" s="383">
        <f t="shared" si="342"/>
        <v>0</v>
      </c>
    </row>
    <row r="254" spans="1:26" x14ac:dyDescent="0.15">
      <c r="A254" s="502"/>
      <c r="B254" s="382" t="s">
        <v>123</v>
      </c>
      <c r="C254" s="384">
        <f t="shared" ref="C254:P254" si="343">IF(C252=0,,(C253-C256)/C252)</f>
        <v>0</v>
      </c>
      <c r="D254" s="317"/>
      <c r="E254" s="346">
        <f t="shared" si="343"/>
        <v>0</v>
      </c>
      <c r="F254" s="346">
        <f t="shared" si="343"/>
        <v>0</v>
      </c>
      <c r="G254" s="346">
        <f t="shared" si="343"/>
        <v>0</v>
      </c>
      <c r="H254" s="346">
        <f t="shared" si="343"/>
        <v>0</v>
      </c>
      <c r="I254" s="346">
        <f t="shared" si="343"/>
        <v>0</v>
      </c>
      <c r="J254" s="346">
        <f t="shared" si="343"/>
        <v>0</v>
      </c>
      <c r="K254" s="346">
        <f t="shared" si="343"/>
        <v>0</v>
      </c>
      <c r="L254" s="346">
        <f t="shared" si="343"/>
        <v>0</v>
      </c>
      <c r="M254" s="346">
        <f t="shared" si="343"/>
        <v>0</v>
      </c>
      <c r="N254" s="346">
        <f t="shared" si="343"/>
        <v>0</v>
      </c>
      <c r="O254" s="346">
        <f t="shared" si="343"/>
        <v>0</v>
      </c>
      <c r="P254" s="346">
        <f t="shared" si="343"/>
        <v>0</v>
      </c>
      <c r="W254" s="384">
        <f t="shared" ref="W254:Z254" si="344">IF(W252=0,,(W253-W256)/W252)</f>
        <v>0</v>
      </c>
      <c r="X254" s="384">
        <f t="shared" si="344"/>
        <v>0</v>
      </c>
      <c r="Y254" s="384">
        <f t="shared" si="344"/>
        <v>0</v>
      </c>
      <c r="Z254" s="384">
        <f t="shared" si="344"/>
        <v>0</v>
      </c>
    </row>
    <row r="255" spans="1:26" x14ac:dyDescent="0.15">
      <c r="A255" s="502"/>
      <c r="B255" s="382" t="s">
        <v>119</v>
      </c>
      <c r="C255" s="383">
        <f t="shared" ref="C255:C258" si="345">SUM(E255:P255)</f>
        <v>0</v>
      </c>
      <c r="D255" s="317"/>
      <c r="E255" s="380"/>
      <c r="F255" s="380"/>
      <c r="G255" s="380"/>
      <c r="H255" s="380"/>
      <c r="I255" s="380"/>
      <c r="J255" s="380"/>
      <c r="K255" s="380"/>
      <c r="L255" s="380"/>
      <c r="M255" s="380"/>
      <c r="N255" s="380"/>
      <c r="O255" s="380"/>
      <c r="P255" s="380"/>
      <c r="W255" s="383">
        <f t="shared" ref="W255:W258" si="346">SUM(E255:G255)</f>
        <v>0</v>
      </c>
      <c r="X255" s="383">
        <f t="shared" ref="X255:X258" si="347">SUM(H255:J255)</f>
        <v>0</v>
      </c>
      <c r="Y255" s="383">
        <f t="shared" ref="Y255:Y258" si="348">SUM(K255:M255)</f>
        <v>0</v>
      </c>
      <c r="Z255" s="383">
        <f t="shared" ref="Z255:Z258" si="349">SUM(N255:P255)</f>
        <v>0</v>
      </c>
    </row>
    <row r="256" spans="1:26" x14ac:dyDescent="0.15">
      <c r="A256" s="502"/>
      <c r="B256" s="382" t="s">
        <v>124</v>
      </c>
      <c r="C256" s="383">
        <f t="shared" si="345"/>
        <v>0</v>
      </c>
      <c r="D256" s="317"/>
      <c r="E256" s="380"/>
      <c r="F256" s="380"/>
      <c r="G256" s="380"/>
      <c r="H256" s="380"/>
      <c r="I256" s="380"/>
      <c r="J256" s="380"/>
      <c r="K256" s="380"/>
      <c r="L256" s="380"/>
      <c r="M256" s="380"/>
      <c r="N256" s="380"/>
      <c r="O256" s="380"/>
      <c r="P256" s="380"/>
      <c r="W256" s="383">
        <f t="shared" si="346"/>
        <v>0</v>
      </c>
      <c r="X256" s="383">
        <f t="shared" si="347"/>
        <v>0</v>
      </c>
      <c r="Y256" s="383">
        <f t="shared" si="348"/>
        <v>0</v>
      </c>
      <c r="Z256" s="383">
        <f t="shared" si="349"/>
        <v>0</v>
      </c>
    </row>
    <row r="257" spans="1:26" x14ac:dyDescent="0.15">
      <c r="A257" s="494" t="s">
        <v>150</v>
      </c>
      <c r="B257" s="377" t="s">
        <v>73</v>
      </c>
      <c r="C257" s="378">
        <f t="shared" si="345"/>
        <v>0</v>
      </c>
      <c r="D257" s="379">
        <f>IF($C$2=0,,C257/$C$2)</f>
        <v>0</v>
      </c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W257" s="378">
        <f t="shared" si="346"/>
        <v>0</v>
      </c>
      <c r="X257" s="378">
        <f t="shared" si="347"/>
        <v>0</v>
      </c>
      <c r="Y257" s="378">
        <f t="shared" si="348"/>
        <v>0</v>
      </c>
      <c r="Z257" s="378">
        <f t="shared" si="349"/>
        <v>0</v>
      </c>
    </row>
    <row r="258" spans="1:26" x14ac:dyDescent="0.15">
      <c r="A258" s="495"/>
      <c r="B258" s="377" t="s">
        <v>74</v>
      </c>
      <c r="C258" s="378">
        <f t="shared" si="345"/>
        <v>0</v>
      </c>
      <c r="D258" s="381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W258" s="378">
        <f t="shared" si="346"/>
        <v>0</v>
      </c>
      <c r="X258" s="378">
        <f t="shared" si="347"/>
        <v>0</v>
      </c>
      <c r="Y258" s="378">
        <f t="shared" si="348"/>
        <v>0</v>
      </c>
      <c r="Z258" s="378">
        <f t="shared" si="349"/>
        <v>0</v>
      </c>
    </row>
    <row r="259" spans="1:26" x14ac:dyDescent="0.15">
      <c r="A259" s="495"/>
      <c r="B259" s="377" t="s">
        <v>123</v>
      </c>
      <c r="C259" s="347">
        <f t="shared" ref="C259:P259" si="350">IF(C257=0,,(C258-C261)/C257)</f>
        <v>0</v>
      </c>
      <c r="D259" s="381"/>
      <c r="E259" s="346">
        <f t="shared" si="350"/>
        <v>0</v>
      </c>
      <c r="F259" s="346">
        <f t="shared" si="350"/>
        <v>0</v>
      </c>
      <c r="G259" s="346">
        <f t="shared" si="350"/>
        <v>0</v>
      </c>
      <c r="H259" s="346">
        <f t="shared" si="350"/>
        <v>0</v>
      </c>
      <c r="I259" s="346">
        <f t="shared" si="350"/>
        <v>0</v>
      </c>
      <c r="J259" s="346">
        <f t="shared" si="350"/>
        <v>0</v>
      </c>
      <c r="K259" s="346">
        <f t="shared" si="350"/>
        <v>0</v>
      </c>
      <c r="L259" s="346">
        <f t="shared" si="350"/>
        <v>0</v>
      </c>
      <c r="M259" s="346">
        <f t="shared" si="350"/>
        <v>0</v>
      </c>
      <c r="N259" s="346">
        <f t="shared" si="350"/>
        <v>0</v>
      </c>
      <c r="O259" s="346">
        <f t="shared" si="350"/>
        <v>0</v>
      </c>
      <c r="P259" s="346">
        <f t="shared" si="350"/>
        <v>0</v>
      </c>
      <c r="W259" s="347">
        <f t="shared" ref="W259:Z259" si="351">IF(W257=0,,(W258-W261)/W257)</f>
        <v>0</v>
      </c>
      <c r="X259" s="347">
        <f t="shared" si="351"/>
        <v>0</v>
      </c>
      <c r="Y259" s="347">
        <f t="shared" si="351"/>
        <v>0</v>
      </c>
      <c r="Z259" s="347">
        <f t="shared" si="351"/>
        <v>0</v>
      </c>
    </row>
    <row r="260" spans="1:26" x14ac:dyDescent="0.15">
      <c r="A260" s="495"/>
      <c r="B260" s="377" t="s">
        <v>119</v>
      </c>
      <c r="C260" s="378">
        <f t="shared" ref="C260:C263" si="352">SUM(E260:P260)</f>
        <v>0</v>
      </c>
      <c r="D260" s="381"/>
      <c r="E260" s="380"/>
      <c r="F260" s="380"/>
      <c r="G260" s="380"/>
      <c r="H260" s="380"/>
      <c r="I260" s="380"/>
      <c r="J260" s="380"/>
      <c r="K260" s="380"/>
      <c r="L260" s="380"/>
      <c r="M260" s="380"/>
      <c r="N260" s="380"/>
      <c r="O260" s="380"/>
      <c r="P260" s="380"/>
      <c r="W260" s="378">
        <f t="shared" ref="W260:W263" si="353">SUM(E260:G260)</f>
        <v>0</v>
      </c>
      <c r="X260" s="378">
        <f t="shared" ref="X260:X263" si="354">SUM(H260:J260)</f>
        <v>0</v>
      </c>
      <c r="Y260" s="378">
        <f t="shared" ref="Y260:Y263" si="355">SUM(K260:M260)</f>
        <v>0</v>
      </c>
      <c r="Z260" s="378">
        <f t="shared" ref="Z260:Z263" si="356">SUM(N260:P260)</f>
        <v>0</v>
      </c>
    </row>
    <row r="261" spans="1:26" x14ac:dyDescent="0.15">
      <c r="A261" s="495"/>
      <c r="B261" s="377" t="s">
        <v>124</v>
      </c>
      <c r="C261" s="378">
        <f t="shared" si="352"/>
        <v>0</v>
      </c>
      <c r="D261" s="381"/>
      <c r="E261" s="380"/>
      <c r="F261" s="380"/>
      <c r="G261" s="380"/>
      <c r="H261" s="380"/>
      <c r="I261" s="380"/>
      <c r="J261" s="380"/>
      <c r="K261" s="380"/>
      <c r="L261" s="380"/>
      <c r="M261" s="380"/>
      <c r="N261" s="380"/>
      <c r="O261" s="380"/>
      <c r="P261" s="380"/>
      <c r="W261" s="378">
        <f t="shared" si="353"/>
        <v>0</v>
      </c>
      <c r="X261" s="378">
        <f t="shared" si="354"/>
        <v>0</v>
      </c>
      <c r="Y261" s="378">
        <f t="shared" si="355"/>
        <v>0</v>
      </c>
      <c r="Z261" s="378">
        <f t="shared" si="356"/>
        <v>0</v>
      </c>
    </row>
    <row r="262" spans="1:26" ht="15" customHeight="1" x14ac:dyDescent="0.15">
      <c r="A262" s="498" t="s">
        <v>155</v>
      </c>
      <c r="B262" s="382" t="s">
        <v>73</v>
      </c>
      <c r="C262" s="383">
        <f t="shared" si="352"/>
        <v>0</v>
      </c>
      <c r="D262" s="379">
        <f>IF($C$2=0,,C262/$C$2)</f>
        <v>0</v>
      </c>
      <c r="E262" s="380"/>
      <c r="F262" s="380"/>
      <c r="G262" s="380"/>
      <c r="H262" s="380"/>
      <c r="I262" s="380"/>
      <c r="J262" s="380"/>
      <c r="K262" s="380"/>
      <c r="L262" s="380"/>
      <c r="M262" s="380"/>
      <c r="N262" s="380"/>
      <c r="O262" s="380"/>
      <c r="P262" s="380"/>
      <c r="W262" s="383">
        <f t="shared" si="353"/>
        <v>0</v>
      </c>
      <c r="X262" s="383">
        <f t="shared" si="354"/>
        <v>0</v>
      </c>
      <c r="Y262" s="383">
        <f t="shared" si="355"/>
        <v>0</v>
      </c>
      <c r="Z262" s="383">
        <f t="shared" si="356"/>
        <v>0</v>
      </c>
    </row>
    <row r="263" spans="1:26" x14ac:dyDescent="0.15">
      <c r="A263" s="499"/>
      <c r="B263" s="382" t="s">
        <v>74</v>
      </c>
      <c r="C263" s="383">
        <f t="shared" si="352"/>
        <v>0</v>
      </c>
      <c r="D263" s="317"/>
      <c r="E263" s="380"/>
      <c r="F263" s="380"/>
      <c r="G263" s="380"/>
      <c r="H263" s="380"/>
      <c r="I263" s="380"/>
      <c r="J263" s="380"/>
      <c r="K263" s="380"/>
      <c r="L263" s="380"/>
      <c r="M263" s="380"/>
      <c r="N263" s="380"/>
      <c r="O263" s="380"/>
      <c r="P263" s="380"/>
      <c r="W263" s="383">
        <f t="shared" si="353"/>
        <v>0</v>
      </c>
      <c r="X263" s="383">
        <f t="shared" si="354"/>
        <v>0</v>
      </c>
      <c r="Y263" s="383">
        <f t="shared" si="355"/>
        <v>0</v>
      </c>
      <c r="Z263" s="383">
        <f t="shared" si="356"/>
        <v>0</v>
      </c>
    </row>
    <row r="264" spans="1:26" x14ac:dyDescent="0.15">
      <c r="A264" s="499"/>
      <c r="B264" s="382" t="s">
        <v>123</v>
      </c>
      <c r="C264" s="384">
        <f t="shared" ref="C264:P264" si="357">IF(C262=0,,(C263-C266)/C262)</f>
        <v>0</v>
      </c>
      <c r="D264" s="317"/>
      <c r="E264" s="346">
        <f t="shared" si="357"/>
        <v>0</v>
      </c>
      <c r="F264" s="346">
        <f t="shared" si="357"/>
        <v>0</v>
      </c>
      <c r="G264" s="346">
        <f t="shared" si="357"/>
        <v>0</v>
      </c>
      <c r="H264" s="346">
        <f t="shared" si="357"/>
        <v>0</v>
      </c>
      <c r="I264" s="346">
        <f t="shared" si="357"/>
        <v>0</v>
      </c>
      <c r="J264" s="346">
        <f t="shared" si="357"/>
        <v>0</v>
      </c>
      <c r="K264" s="346">
        <f t="shared" si="357"/>
        <v>0</v>
      </c>
      <c r="L264" s="346">
        <f t="shared" si="357"/>
        <v>0</v>
      </c>
      <c r="M264" s="346">
        <f t="shared" si="357"/>
        <v>0</v>
      </c>
      <c r="N264" s="346">
        <f t="shared" si="357"/>
        <v>0</v>
      </c>
      <c r="O264" s="346">
        <f t="shared" si="357"/>
        <v>0</v>
      </c>
      <c r="P264" s="346">
        <f t="shared" si="357"/>
        <v>0</v>
      </c>
      <c r="W264" s="384">
        <f t="shared" ref="W264:Z264" si="358">IF(W262=0,,(W263-W266)/W262)</f>
        <v>0</v>
      </c>
      <c r="X264" s="384">
        <f t="shared" si="358"/>
        <v>0</v>
      </c>
      <c r="Y264" s="384">
        <f t="shared" si="358"/>
        <v>0</v>
      </c>
      <c r="Z264" s="384">
        <f t="shared" si="358"/>
        <v>0</v>
      </c>
    </row>
    <row r="265" spans="1:26" x14ac:dyDescent="0.15">
      <c r="A265" s="499"/>
      <c r="B265" s="382" t="s">
        <v>119</v>
      </c>
      <c r="C265" s="383">
        <f t="shared" ref="C265:C269" si="359">SUM(E265:P265)</f>
        <v>0</v>
      </c>
      <c r="D265" s="317"/>
      <c r="E265" s="380"/>
      <c r="F265" s="380"/>
      <c r="G265" s="380"/>
      <c r="H265" s="380"/>
      <c r="I265" s="380"/>
      <c r="J265" s="380"/>
      <c r="K265" s="380"/>
      <c r="L265" s="380"/>
      <c r="M265" s="380"/>
      <c r="N265" s="380"/>
      <c r="O265" s="380"/>
      <c r="P265" s="380"/>
      <c r="W265" s="383">
        <f t="shared" ref="W265:W269" si="360">SUM(E265:G265)</f>
        <v>0</v>
      </c>
      <c r="X265" s="383">
        <f t="shared" ref="X265:X269" si="361">SUM(H265:J265)</f>
        <v>0</v>
      </c>
      <c r="Y265" s="383">
        <f t="shared" ref="Y265:Y269" si="362">SUM(K265:M265)</f>
        <v>0</v>
      </c>
      <c r="Z265" s="383">
        <f t="shared" ref="Z265:Z269" si="363">SUM(N265:P265)</f>
        <v>0</v>
      </c>
    </row>
    <row r="266" spans="1:26" x14ac:dyDescent="0.15">
      <c r="A266" s="499"/>
      <c r="B266" s="382" t="s">
        <v>124</v>
      </c>
      <c r="C266" s="383">
        <f t="shared" si="359"/>
        <v>0</v>
      </c>
      <c r="D266" s="317"/>
      <c r="E266" s="380"/>
      <c r="F266" s="380"/>
      <c r="G266" s="380"/>
      <c r="H266" s="380"/>
      <c r="I266" s="380"/>
      <c r="J266" s="380"/>
      <c r="K266" s="380"/>
      <c r="L266" s="380"/>
      <c r="M266" s="380"/>
      <c r="N266" s="380"/>
      <c r="O266" s="380"/>
      <c r="P266" s="380"/>
      <c r="W266" s="383">
        <f t="shared" si="360"/>
        <v>0</v>
      </c>
      <c r="X266" s="383">
        <f t="shared" si="361"/>
        <v>0</v>
      </c>
      <c r="Y266" s="383">
        <f t="shared" si="362"/>
        <v>0</v>
      </c>
      <c r="Z266" s="383">
        <f t="shared" si="363"/>
        <v>0</v>
      </c>
    </row>
    <row r="267" spans="1:26" ht="15" customHeight="1" x14ac:dyDescent="0.15">
      <c r="A267" s="508" t="s">
        <v>198</v>
      </c>
      <c r="B267" s="464"/>
      <c r="C267" s="464"/>
      <c r="D267" s="464"/>
      <c r="E267" s="464"/>
      <c r="F267" s="464"/>
      <c r="G267" s="464"/>
      <c r="H267" s="464"/>
      <c r="I267" s="464"/>
      <c r="J267" s="464"/>
      <c r="K267" s="464"/>
      <c r="L267" s="464"/>
      <c r="M267" s="464"/>
      <c r="N267" s="464"/>
      <c r="O267" s="464"/>
      <c r="P267" s="465"/>
      <c r="W267" s="195"/>
      <c r="X267" s="195"/>
      <c r="Y267" s="195"/>
      <c r="Z267" s="195"/>
    </row>
    <row r="268" spans="1:26" ht="15" customHeight="1" x14ac:dyDescent="0.15">
      <c r="A268" s="494" t="s">
        <v>122</v>
      </c>
      <c r="B268" s="377" t="s">
        <v>73</v>
      </c>
      <c r="C268" s="378">
        <f t="shared" si="359"/>
        <v>0</v>
      </c>
      <c r="D268" s="379">
        <f>IF($C$2=0,,C268/$C$2)</f>
        <v>0</v>
      </c>
      <c r="E268" s="380"/>
      <c r="F268" s="380"/>
      <c r="G268" s="380"/>
      <c r="H268" s="380"/>
      <c r="I268" s="380"/>
      <c r="J268" s="380"/>
      <c r="K268" s="380"/>
      <c r="L268" s="380"/>
      <c r="M268" s="380"/>
      <c r="N268" s="380"/>
      <c r="O268" s="380"/>
      <c r="P268" s="380"/>
      <c r="W268" s="378">
        <f t="shared" si="360"/>
        <v>0</v>
      </c>
      <c r="X268" s="378">
        <f t="shared" si="361"/>
        <v>0</v>
      </c>
      <c r="Y268" s="378">
        <f t="shared" si="362"/>
        <v>0</v>
      </c>
      <c r="Z268" s="378">
        <f t="shared" si="363"/>
        <v>0</v>
      </c>
    </row>
    <row r="269" spans="1:26" x14ac:dyDescent="0.15">
      <c r="A269" s="495"/>
      <c r="B269" s="377" t="s">
        <v>74</v>
      </c>
      <c r="C269" s="378">
        <f t="shared" si="359"/>
        <v>0</v>
      </c>
      <c r="D269" s="381"/>
      <c r="E269" s="380"/>
      <c r="F269" s="380"/>
      <c r="G269" s="380"/>
      <c r="H269" s="380"/>
      <c r="I269" s="380"/>
      <c r="J269" s="380"/>
      <c r="K269" s="380"/>
      <c r="L269" s="380"/>
      <c r="M269" s="380"/>
      <c r="N269" s="380"/>
      <c r="O269" s="380"/>
      <c r="P269" s="380"/>
      <c r="W269" s="378">
        <f t="shared" si="360"/>
        <v>0</v>
      </c>
      <c r="X269" s="378">
        <f t="shared" si="361"/>
        <v>0</v>
      </c>
      <c r="Y269" s="378">
        <f t="shared" si="362"/>
        <v>0</v>
      </c>
      <c r="Z269" s="378">
        <f t="shared" si="363"/>
        <v>0</v>
      </c>
    </row>
    <row r="270" spans="1:26" ht="14.25" customHeight="1" x14ac:dyDescent="0.15">
      <c r="A270" s="495"/>
      <c r="B270" s="377" t="s">
        <v>123</v>
      </c>
      <c r="C270" s="347">
        <f t="shared" ref="C270:P270" si="364">IF(C268=0,,(C269-C272)/C268)</f>
        <v>0</v>
      </c>
      <c r="D270" s="381"/>
      <c r="E270" s="346">
        <f t="shared" si="364"/>
        <v>0</v>
      </c>
      <c r="F270" s="346">
        <f t="shared" si="364"/>
        <v>0</v>
      </c>
      <c r="G270" s="346">
        <f t="shared" si="364"/>
        <v>0</v>
      </c>
      <c r="H270" s="346">
        <f t="shared" si="364"/>
        <v>0</v>
      </c>
      <c r="I270" s="346">
        <f t="shared" si="364"/>
        <v>0</v>
      </c>
      <c r="J270" s="346">
        <f t="shared" si="364"/>
        <v>0</v>
      </c>
      <c r="K270" s="346">
        <f t="shared" si="364"/>
        <v>0</v>
      </c>
      <c r="L270" s="346">
        <f t="shared" si="364"/>
        <v>0</v>
      </c>
      <c r="M270" s="346">
        <f t="shared" si="364"/>
        <v>0</v>
      </c>
      <c r="N270" s="346">
        <f t="shared" si="364"/>
        <v>0</v>
      </c>
      <c r="O270" s="346">
        <f t="shared" si="364"/>
        <v>0</v>
      </c>
      <c r="P270" s="346">
        <f t="shared" si="364"/>
        <v>0</v>
      </c>
      <c r="W270" s="347">
        <f t="shared" ref="W270:Z270" si="365">IF(W268=0,,(W269-W272)/W268)</f>
        <v>0</v>
      </c>
      <c r="X270" s="347">
        <f t="shared" si="365"/>
        <v>0</v>
      </c>
      <c r="Y270" s="347">
        <f t="shared" si="365"/>
        <v>0</v>
      </c>
      <c r="Z270" s="347">
        <f t="shared" si="365"/>
        <v>0</v>
      </c>
    </row>
    <row r="271" spans="1:26" x14ac:dyDescent="0.15">
      <c r="A271" s="495"/>
      <c r="B271" s="377" t="s">
        <v>119</v>
      </c>
      <c r="C271" s="378">
        <f t="shared" ref="C271:C274" si="366">SUM(E271:P271)</f>
        <v>0</v>
      </c>
      <c r="D271" s="381"/>
      <c r="E271" s="380"/>
      <c r="F271" s="380"/>
      <c r="G271" s="380"/>
      <c r="H271" s="380"/>
      <c r="I271" s="380"/>
      <c r="J271" s="380"/>
      <c r="K271" s="380"/>
      <c r="L271" s="380"/>
      <c r="M271" s="380"/>
      <c r="N271" s="380"/>
      <c r="O271" s="380"/>
      <c r="P271" s="380"/>
      <c r="W271" s="378">
        <f t="shared" ref="W271:W274" si="367">SUM(E271:G271)</f>
        <v>0</v>
      </c>
      <c r="X271" s="378">
        <f t="shared" ref="X271:X274" si="368">SUM(H271:J271)</f>
        <v>0</v>
      </c>
      <c r="Y271" s="378">
        <f t="shared" ref="Y271:Y274" si="369">SUM(K271:M271)</f>
        <v>0</v>
      </c>
      <c r="Z271" s="378">
        <f t="shared" ref="Z271:Z274" si="370">SUM(N271:P271)</f>
        <v>0</v>
      </c>
    </row>
    <row r="272" spans="1:26" x14ac:dyDescent="0.15">
      <c r="A272" s="495"/>
      <c r="B272" s="377" t="s">
        <v>124</v>
      </c>
      <c r="C272" s="378">
        <f t="shared" si="366"/>
        <v>0</v>
      </c>
      <c r="D272" s="381"/>
      <c r="E272" s="380"/>
      <c r="F272" s="380"/>
      <c r="G272" s="380"/>
      <c r="H272" s="380"/>
      <c r="I272" s="380"/>
      <c r="J272" s="380"/>
      <c r="K272" s="380"/>
      <c r="L272" s="380"/>
      <c r="M272" s="380"/>
      <c r="N272" s="380"/>
      <c r="O272" s="380"/>
      <c r="P272" s="380"/>
      <c r="W272" s="378">
        <f t="shared" si="367"/>
        <v>0</v>
      </c>
      <c r="X272" s="378">
        <f t="shared" si="368"/>
        <v>0</v>
      </c>
      <c r="Y272" s="378">
        <f t="shared" si="369"/>
        <v>0</v>
      </c>
      <c r="Z272" s="378">
        <f t="shared" si="370"/>
        <v>0</v>
      </c>
    </row>
    <row r="273" spans="1:26" ht="15" customHeight="1" x14ac:dyDescent="0.15">
      <c r="A273" s="496" t="s">
        <v>125</v>
      </c>
      <c r="B273" s="382" t="s">
        <v>73</v>
      </c>
      <c r="C273" s="383">
        <f t="shared" si="366"/>
        <v>0</v>
      </c>
      <c r="D273" s="379">
        <f>IF($C$2=0,,C273/$C$2)</f>
        <v>0</v>
      </c>
      <c r="E273" s="380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W273" s="383">
        <f t="shared" si="367"/>
        <v>0</v>
      </c>
      <c r="X273" s="383">
        <f t="shared" si="368"/>
        <v>0</v>
      </c>
      <c r="Y273" s="383">
        <f t="shared" si="369"/>
        <v>0</v>
      </c>
      <c r="Z273" s="383">
        <f t="shared" si="370"/>
        <v>0</v>
      </c>
    </row>
    <row r="274" spans="1:26" x14ac:dyDescent="0.15">
      <c r="A274" s="496"/>
      <c r="B274" s="382" t="s">
        <v>74</v>
      </c>
      <c r="C274" s="383">
        <f t="shared" si="366"/>
        <v>0</v>
      </c>
      <c r="D274" s="317"/>
      <c r="E274" s="380"/>
      <c r="F274" s="380"/>
      <c r="G274" s="380"/>
      <c r="H274" s="380"/>
      <c r="I274" s="380"/>
      <c r="J274" s="380"/>
      <c r="K274" s="380"/>
      <c r="L274" s="380"/>
      <c r="M274" s="380"/>
      <c r="N274" s="380"/>
      <c r="O274" s="380"/>
      <c r="P274" s="380"/>
      <c r="W274" s="383">
        <f t="shared" si="367"/>
        <v>0</v>
      </c>
      <c r="X274" s="383">
        <f t="shared" si="368"/>
        <v>0</v>
      </c>
      <c r="Y274" s="383">
        <f t="shared" si="369"/>
        <v>0</v>
      </c>
      <c r="Z274" s="383">
        <f t="shared" si="370"/>
        <v>0</v>
      </c>
    </row>
    <row r="275" spans="1:26" ht="14.25" customHeight="1" x14ac:dyDescent="0.15">
      <c r="A275" s="496"/>
      <c r="B275" s="382" t="s">
        <v>123</v>
      </c>
      <c r="C275" s="384">
        <f t="shared" ref="C275:P275" si="371">IF(C273=0,,(C274-C277)/C273)</f>
        <v>0</v>
      </c>
      <c r="D275" s="317"/>
      <c r="E275" s="346">
        <f t="shared" si="371"/>
        <v>0</v>
      </c>
      <c r="F275" s="346">
        <f t="shared" si="371"/>
        <v>0</v>
      </c>
      <c r="G275" s="346">
        <f t="shared" si="371"/>
        <v>0</v>
      </c>
      <c r="H275" s="346">
        <f t="shared" si="371"/>
        <v>0</v>
      </c>
      <c r="I275" s="346">
        <f t="shared" si="371"/>
        <v>0</v>
      </c>
      <c r="J275" s="346">
        <f t="shared" si="371"/>
        <v>0</v>
      </c>
      <c r="K275" s="346">
        <f t="shared" si="371"/>
        <v>0</v>
      </c>
      <c r="L275" s="346">
        <f t="shared" si="371"/>
        <v>0</v>
      </c>
      <c r="M275" s="346">
        <f t="shared" si="371"/>
        <v>0</v>
      </c>
      <c r="N275" s="346">
        <f t="shared" si="371"/>
        <v>0</v>
      </c>
      <c r="O275" s="346">
        <f t="shared" si="371"/>
        <v>0</v>
      </c>
      <c r="P275" s="346">
        <f t="shared" si="371"/>
        <v>0</v>
      </c>
      <c r="W275" s="384">
        <f t="shared" ref="W275:Z275" si="372">IF(W273=0,,(W274-W277)/W273)</f>
        <v>0</v>
      </c>
      <c r="X275" s="384">
        <f t="shared" si="372"/>
        <v>0</v>
      </c>
      <c r="Y275" s="384">
        <f t="shared" si="372"/>
        <v>0</v>
      </c>
      <c r="Z275" s="384">
        <f t="shared" si="372"/>
        <v>0</v>
      </c>
    </row>
    <row r="276" spans="1:26" x14ac:dyDescent="0.15">
      <c r="A276" s="496"/>
      <c r="B276" s="382" t="s">
        <v>119</v>
      </c>
      <c r="C276" s="383">
        <f t="shared" ref="C276:C279" si="373">SUM(E276:P276)</f>
        <v>0</v>
      </c>
      <c r="D276" s="317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W276" s="383">
        <f t="shared" ref="W276:W279" si="374">SUM(E276:G276)</f>
        <v>0</v>
      </c>
      <c r="X276" s="383">
        <f t="shared" ref="X276:X279" si="375">SUM(H276:J276)</f>
        <v>0</v>
      </c>
      <c r="Y276" s="383">
        <f t="shared" ref="Y276:Y279" si="376">SUM(K276:M276)</f>
        <v>0</v>
      </c>
      <c r="Z276" s="383">
        <f t="shared" ref="Z276:Z279" si="377">SUM(N276:P276)</f>
        <v>0</v>
      </c>
    </row>
    <row r="277" spans="1:26" x14ac:dyDescent="0.15">
      <c r="A277" s="496"/>
      <c r="B277" s="382" t="s">
        <v>124</v>
      </c>
      <c r="C277" s="383">
        <f t="shared" si="373"/>
        <v>0</v>
      </c>
      <c r="D277" s="317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W277" s="383">
        <f t="shared" si="374"/>
        <v>0</v>
      </c>
      <c r="X277" s="383">
        <f t="shared" si="375"/>
        <v>0</v>
      </c>
      <c r="Y277" s="383">
        <f t="shared" si="376"/>
        <v>0</v>
      </c>
      <c r="Z277" s="383">
        <f t="shared" si="377"/>
        <v>0</v>
      </c>
    </row>
    <row r="278" spans="1:26" ht="15" customHeight="1" x14ac:dyDescent="0.15">
      <c r="A278" s="494" t="s">
        <v>126</v>
      </c>
      <c r="B278" s="377" t="s">
        <v>73</v>
      </c>
      <c r="C278" s="378">
        <f t="shared" si="373"/>
        <v>0</v>
      </c>
      <c r="D278" s="379">
        <f>IF($C$2=0,,C278/$C$2)</f>
        <v>0</v>
      </c>
      <c r="E278" s="380"/>
      <c r="F278" s="380"/>
      <c r="G278" s="380"/>
      <c r="H278" s="380"/>
      <c r="I278" s="380"/>
      <c r="J278" s="380"/>
      <c r="K278" s="380"/>
      <c r="L278" s="380"/>
      <c r="M278" s="380"/>
      <c r="N278" s="380"/>
      <c r="O278" s="380"/>
      <c r="P278" s="380"/>
      <c r="W278" s="378">
        <f t="shared" si="374"/>
        <v>0</v>
      </c>
      <c r="X278" s="378">
        <f t="shared" si="375"/>
        <v>0</v>
      </c>
      <c r="Y278" s="378">
        <f t="shared" si="376"/>
        <v>0</v>
      </c>
      <c r="Z278" s="378">
        <f t="shared" si="377"/>
        <v>0</v>
      </c>
    </row>
    <row r="279" spans="1:26" x14ac:dyDescent="0.15">
      <c r="A279" s="495"/>
      <c r="B279" s="377" t="s">
        <v>74</v>
      </c>
      <c r="C279" s="378">
        <f t="shared" si="373"/>
        <v>0</v>
      </c>
      <c r="D279" s="381"/>
      <c r="E279" s="380"/>
      <c r="F279" s="380"/>
      <c r="G279" s="380"/>
      <c r="H279" s="380"/>
      <c r="I279" s="380"/>
      <c r="J279" s="380"/>
      <c r="K279" s="380"/>
      <c r="L279" s="380"/>
      <c r="M279" s="380"/>
      <c r="N279" s="380"/>
      <c r="O279" s="380"/>
      <c r="P279" s="380"/>
      <c r="W279" s="378">
        <f t="shared" si="374"/>
        <v>0</v>
      </c>
      <c r="X279" s="378">
        <f t="shared" si="375"/>
        <v>0</v>
      </c>
      <c r="Y279" s="378">
        <f t="shared" si="376"/>
        <v>0</v>
      </c>
      <c r="Z279" s="378">
        <f t="shared" si="377"/>
        <v>0</v>
      </c>
    </row>
    <row r="280" spans="1:26" ht="14.25" customHeight="1" x14ac:dyDescent="0.15">
      <c r="A280" s="495"/>
      <c r="B280" s="377" t="s">
        <v>123</v>
      </c>
      <c r="C280" s="347">
        <f t="shared" ref="C280:P280" si="378">IF(C278=0,,(C279-C282)/C278)</f>
        <v>0</v>
      </c>
      <c r="D280" s="381"/>
      <c r="E280" s="346">
        <f t="shared" si="378"/>
        <v>0</v>
      </c>
      <c r="F280" s="346">
        <f t="shared" si="378"/>
        <v>0</v>
      </c>
      <c r="G280" s="346">
        <f t="shared" si="378"/>
        <v>0</v>
      </c>
      <c r="H280" s="346">
        <f t="shared" si="378"/>
        <v>0</v>
      </c>
      <c r="I280" s="346">
        <f t="shared" si="378"/>
        <v>0</v>
      </c>
      <c r="J280" s="346">
        <f t="shared" si="378"/>
        <v>0</v>
      </c>
      <c r="K280" s="346">
        <f t="shared" si="378"/>
        <v>0</v>
      </c>
      <c r="L280" s="346">
        <f t="shared" si="378"/>
        <v>0</v>
      </c>
      <c r="M280" s="346">
        <f t="shared" si="378"/>
        <v>0</v>
      </c>
      <c r="N280" s="346">
        <f t="shared" si="378"/>
        <v>0</v>
      </c>
      <c r="O280" s="346">
        <f t="shared" si="378"/>
        <v>0</v>
      </c>
      <c r="P280" s="346">
        <f t="shared" si="378"/>
        <v>0</v>
      </c>
      <c r="W280" s="347">
        <f t="shared" ref="W280:Z280" si="379">IF(W278=0,,(W279-W282)/W278)</f>
        <v>0</v>
      </c>
      <c r="X280" s="347">
        <f t="shared" si="379"/>
        <v>0</v>
      </c>
      <c r="Y280" s="347">
        <f t="shared" si="379"/>
        <v>0</v>
      </c>
      <c r="Z280" s="347">
        <f t="shared" si="379"/>
        <v>0</v>
      </c>
    </row>
    <row r="281" spans="1:26" x14ac:dyDescent="0.15">
      <c r="A281" s="495"/>
      <c r="B281" s="377" t="s">
        <v>119</v>
      </c>
      <c r="C281" s="378">
        <f t="shared" ref="C281:C284" si="380">SUM(E281:P281)</f>
        <v>0</v>
      </c>
      <c r="D281" s="381"/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W281" s="378">
        <f t="shared" ref="W281:W284" si="381">SUM(E281:G281)</f>
        <v>0</v>
      </c>
      <c r="X281" s="378">
        <f t="shared" ref="X281:X284" si="382">SUM(H281:J281)</f>
        <v>0</v>
      </c>
      <c r="Y281" s="378">
        <f t="shared" ref="Y281:Y284" si="383">SUM(K281:M281)</f>
        <v>0</v>
      </c>
      <c r="Z281" s="378">
        <f t="shared" ref="Z281:Z284" si="384">SUM(N281:P281)</f>
        <v>0</v>
      </c>
    </row>
    <row r="282" spans="1:26" x14ac:dyDescent="0.15">
      <c r="A282" s="495"/>
      <c r="B282" s="377" t="s">
        <v>124</v>
      </c>
      <c r="C282" s="378">
        <f t="shared" si="380"/>
        <v>0</v>
      </c>
      <c r="D282" s="381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W282" s="378">
        <f t="shared" si="381"/>
        <v>0</v>
      </c>
      <c r="X282" s="378">
        <f t="shared" si="382"/>
        <v>0</v>
      </c>
      <c r="Y282" s="378">
        <f t="shared" si="383"/>
        <v>0</v>
      </c>
      <c r="Z282" s="378">
        <f t="shared" si="384"/>
        <v>0</v>
      </c>
    </row>
    <row r="283" spans="1:26" ht="15" customHeight="1" x14ac:dyDescent="0.15">
      <c r="A283" s="503" t="s">
        <v>127</v>
      </c>
      <c r="B283" s="382" t="s">
        <v>73</v>
      </c>
      <c r="C283" s="383">
        <f t="shared" si="380"/>
        <v>0</v>
      </c>
      <c r="D283" s="379">
        <f>IF($C$2=0,,C283/$C$2)</f>
        <v>0</v>
      </c>
      <c r="E283" s="380"/>
      <c r="F283" s="380"/>
      <c r="G283" s="380"/>
      <c r="H283" s="380"/>
      <c r="I283" s="380"/>
      <c r="J283" s="380"/>
      <c r="K283" s="380"/>
      <c r="L283" s="380"/>
      <c r="M283" s="380"/>
      <c r="N283" s="380"/>
      <c r="O283" s="380"/>
      <c r="P283" s="380"/>
      <c r="W283" s="383">
        <f t="shared" si="381"/>
        <v>0</v>
      </c>
      <c r="X283" s="383">
        <f t="shared" si="382"/>
        <v>0</v>
      </c>
      <c r="Y283" s="383">
        <f t="shared" si="383"/>
        <v>0</v>
      </c>
      <c r="Z283" s="383">
        <f t="shared" si="384"/>
        <v>0</v>
      </c>
    </row>
    <row r="284" spans="1:26" x14ac:dyDescent="0.15">
      <c r="A284" s="504"/>
      <c r="B284" s="382" t="s">
        <v>74</v>
      </c>
      <c r="C284" s="383">
        <f t="shared" si="380"/>
        <v>0</v>
      </c>
      <c r="D284" s="317"/>
      <c r="E284" s="380"/>
      <c r="F284" s="380"/>
      <c r="G284" s="380"/>
      <c r="H284" s="380"/>
      <c r="I284" s="380"/>
      <c r="J284" s="380"/>
      <c r="K284" s="380"/>
      <c r="L284" s="380"/>
      <c r="M284" s="380"/>
      <c r="N284" s="380"/>
      <c r="O284" s="380"/>
      <c r="P284" s="380"/>
      <c r="W284" s="383">
        <f t="shared" si="381"/>
        <v>0</v>
      </c>
      <c r="X284" s="383">
        <f t="shared" si="382"/>
        <v>0</v>
      </c>
      <c r="Y284" s="383">
        <f t="shared" si="383"/>
        <v>0</v>
      </c>
      <c r="Z284" s="383">
        <f t="shared" si="384"/>
        <v>0</v>
      </c>
    </row>
    <row r="285" spans="1:26" ht="14.25" customHeight="1" x14ac:dyDescent="0.15">
      <c r="A285" s="504"/>
      <c r="B285" s="382" t="s">
        <v>123</v>
      </c>
      <c r="C285" s="384">
        <f t="shared" ref="C285:P285" si="385">IF(C283=0,,(C284-C287)/C283)</f>
        <v>0</v>
      </c>
      <c r="D285" s="317"/>
      <c r="E285" s="346">
        <f t="shared" si="385"/>
        <v>0</v>
      </c>
      <c r="F285" s="346">
        <f t="shared" si="385"/>
        <v>0</v>
      </c>
      <c r="G285" s="346">
        <f t="shared" si="385"/>
        <v>0</v>
      </c>
      <c r="H285" s="346">
        <f t="shared" si="385"/>
        <v>0</v>
      </c>
      <c r="I285" s="346">
        <f t="shared" si="385"/>
        <v>0</v>
      </c>
      <c r="J285" s="346">
        <f t="shared" si="385"/>
        <v>0</v>
      </c>
      <c r="K285" s="346">
        <f t="shared" si="385"/>
        <v>0</v>
      </c>
      <c r="L285" s="346">
        <f t="shared" si="385"/>
        <v>0</v>
      </c>
      <c r="M285" s="346">
        <f t="shared" si="385"/>
        <v>0</v>
      </c>
      <c r="N285" s="346">
        <f t="shared" si="385"/>
        <v>0</v>
      </c>
      <c r="O285" s="346">
        <f t="shared" si="385"/>
        <v>0</v>
      </c>
      <c r="P285" s="346">
        <f t="shared" si="385"/>
        <v>0</v>
      </c>
      <c r="W285" s="384">
        <f t="shared" ref="W285:Z285" si="386">IF(W283=0,,(W284-W287)/W283)</f>
        <v>0</v>
      </c>
      <c r="X285" s="384">
        <f t="shared" si="386"/>
        <v>0</v>
      </c>
      <c r="Y285" s="384">
        <f t="shared" si="386"/>
        <v>0</v>
      </c>
      <c r="Z285" s="384">
        <f t="shared" si="386"/>
        <v>0</v>
      </c>
    </row>
    <row r="286" spans="1:26" x14ac:dyDescent="0.15">
      <c r="A286" s="504"/>
      <c r="B286" s="382" t="s">
        <v>119</v>
      </c>
      <c r="C286" s="383">
        <f t="shared" ref="C286:C289" si="387">SUM(E286:P286)</f>
        <v>0</v>
      </c>
      <c r="D286" s="317"/>
      <c r="E286" s="380"/>
      <c r="F286" s="380"/>
      <c r="G286" s="380"/>
      <c r="H286" s="380"/>
      <c r="I286" s="380"/>
      <c r="J286" s="380"/>
      <c r="K286" s="380"/>
      <c r="L286" s="380"/>
      <c r="M286" s="380"/>
      <c r="N286" s="380"/>
      <c r="O286" s="380"/>
      <c r="P286" s="380"/>
      <c r="W286" s="383">
        <f t="shared" ref="W286:W289" si="388">SUM(E286:G286)</f>
        <v>0</v>
      </c>
      <c r="X286" s="383">
        <f t="shared" ref="X286:X289" si="389">SUM(H286:J286)</f>
        <v>0</v>
      </c>
      <c r="Y286" s="383">
        <f t="shared" ref="Y286:Y289" si="390">SUM(K286:M286)</f>
        <v>0</v>
      </c>
      <c r="Z286" s="383">
        <f t="shared" ref="Z286:Z289" si="391">SUM(N286:P286)</f>
        <v>0</v>
      </c>
    </row>
    <row r="287" spans="1:26" x14ac:dyDescent="0.15">
      <c r="A287" s="505"/>
      <c r="B287" s="382" t="s">
        <v>124</v>
      </c>
      <c r="C287" s="383">
        <f t="shared" si="387"/>
        <v>0</v>
      </c>
      <c r="D287" s="317"/>
      <c r="E287" s="380"/>
      <c r="F287" s="380"/>
      <c r="G287" s="380"/>
      <c r="H287" s="380"/>
      <c r="I287" s="380"/>
      <c r="J287" s="380"/>
      <c r="K287" s="380"/>
      <c r="L287" s="380"/>
      <c r="M287" s="380"/>
      <c r="N287" s="380"/>
      <c r="O287" s="380"/>
      <c r="P287" s="380"/>
      <c r="W287" s="383">
        <f t="shared" si="388"/>
        <v>0</v>
      </c>
      <c r="X287" s="383">
        <f t="shared" si="389"/>
        <v>0</v>
      </c>
      <c r="Y287" s="383">
        <f t="shared" si="390"/>
        <v>0</v>
      </c>
      <c r="Z287" s="383">
        <f t="shared" si="391"/>
        <v>0</v>
      </c>
    </row>
    <row r="288" spans="1:26" ht="15" customHeight="1" x14ac:dyDescent="0.15">
      <c r="A288" s="494" t="s">
        <v>128</v>
      </c>
      <c r="B288" s="377" t="s">
        <v>73</v>
      </c>
      <c r="C288" s="378">
        <f t="shared" si="387"/>
        <v>0</v>
      </c>
      <c r="D288" s="379">
        <f>IF($C$2=0,,C288/$C$2)</f>
        <v>0</v>
      </c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W288" s="378">
        <f t="shared" si="388"/>
        <v>0</v>
      </c>
      <c r="X288" s="378">
        <f t="shared" si="389"/>
        <v>0</v>
      </c>
      <c r="Y288" s="378">
        <f t="shared" si="390"/>
        <v>0</v>
      </c>
      <c r="Z288" s="378">
        <f t="shared" si="391"/>
        <v>0</v>
      </c>
    </row>
    <row r="289" spans="1:26" x14ac:dyDescent="0.15">
      <c r="A289" s="495"/>
      <c r="B289" s="377" t="s">
        <v>74</v>
      </c>
      <c r="C289" s="378">
        <f t="shared" si="387"/>
        <v>0</v>
      </c>
      <c r="D289" s="381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W289" s="378">
        <f t="shared" si="388"/>
        <v>0</v>
      </c>
      <c r="X289" s="378">
        <f t="shared" si="389"/>
        <v>0</v>
      </c>
      <c r="Y289" s="378">
        <f t="shared" si="390"/>
        <v>0</v>
      </c>
      <c r="Z289" s="378">
        <f t="shared" si="391"/>
        <v>0</v>
      </c>
    </row>
    <row r="290" spans="1:26" ht="14.25" customHeight="1" x14ac:dyDescent="0.15">
      <c r="A290" s="495"/>
      <c r="B290" s="377" t="s">
        <v>123</v>
      </c>
      <c r="C290" s="347">
        <f t="shared" ref="C290:P290" si="392">IF(C288=0,,(C289-C292)/C288)</f>
        <v>0</v>
      </c>
      <c r="D290" s="381"/>
      <c r="E290" s="346">
        <f t="shared" si="392"/>
        <v>0</v>
      </c>
      <c r="F290" s="346">
        <f t="shared" si="392"/>
        <v>0</v>
      </c>
      <c r="G290" s="346">
        <f t="shared" si="392"/>
        <v>0</v>
      </c>
      <c r="H290" s="346">
        <f t="shared" si="392"/>
        <v>0</v>
      </c>
      <c r="I290" s="346">
        <f t="shared" si="392"/>
        <v>0</v>
      </c>
      <c r="J290" s="346">
        <f t="shared" si="392"/>
        <v>0</v>
      </c>
      <c r="K290" s="346">
        <f t="shared" si="392"/>
        <v>0</v>
      </c>
      <c r="L290" s="346">
        <f t="shared" si="392"/>
        <v>0</v>
      </c>
      <c r="M290" s="346">
        <f t="shared" si="392"/>
        <v>0</v>
      </c>
      <c r="N290" s="346">
        <f t="shared" si="392"/>
        <v>0</v>
      </c>
      <c r="O290" s="346">
        <f t="shared" si="392"/>
        <v>0</v>
      </c>
      <c r="P290" s="346">
        <f t="shared" si="392"/>
        <v>0</v>
      </c>
      <c r="W290" s="347">
        <f t="shared" ref="W290:Z290" si="393">IF(W288=0,,(W289-W292)/W288)</f>
        <v>0</v>
      </c>
      <c r="X290" s="347">
        <f t="shared" si="393"/>
        <v>0</v>
      </c>
      <c r="Y290" s="347">
        <f t="shared" si="393"/>
        <v>0</v>
      </c>
      <c r="Z290" s="347">
        <f t="shared" si="393"/>
        <v>0</v>
      </c>
    </row>
    <row r="291" spans="1:26" x14ac:dyDescent="0.15">
      <c r="A291" s="495"/>
      <c r="B291" s="377" t="s">
        <v>119</v>
      </c>
      <c r="C291" s="378">
        <f t="shared" ref="C291:C294" si="394">SUM(E291:P291)</f>
        <v>0</v>
      </c>
      <c r="D291" s="381"/>
      <c r="E291" s="380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W291" s="378">
        <f t="shared" ref="W291:W294" si="395">SUM(E291:G291)</f>
        <v>0</v>
      </c>
      <c r="X291" s="378">
        <f t="shared" ref="X291:X294" si="396">SUM(H291:J291)</f>
        <v>0</v>
      </c>
      <c r="Y291" s="378">
        <f t="shared" ref="Y291:Y294" si="397">SUM(K291:M291)</f>
        <v>0</v>
      </c>
      <c r="Z291" s="378">
        <f t="shared" ref="Z291:Z294" si="398">SUM(N291:P291)</f>
        <v>0</v>
      </c>
    </row>
    <row r="292" spans="1:26" x14ac:dyDescent="0.15">
      <c r="A292" s="495"/>
      <c r="B292" s="377" t="s">
        <v>124</v>
      </c>
      <c r="C292" s="378">
        <f t="shared" si="394"/>
        <v>0</v>
      </c>
      <c r="D292" s="381"/>
      <c r="E292" s="380"/>
      <c r="F292" s="380"/>
      <c r="G292" s="380"/>
      <c r="H292" s="380"/>
      <c r="I292" s="380"/>
      <c r="J292" s="380"/>
      <c r="K292" s="380"/>
      <c r="L292" s="380"/>
      <c r="M292" s="380"/>
      <c r="N292" s="380"/>
      <c r="O292" s="380"/>
      <c r="P292" s="380"/>
      <c r="W292" s="378">
        <f t="shared" si="395"/>
        <v>0</v>
      </c>
      <c r="X292" s="378">
        <f t="shared" si="396"/>
        <v>0</v>
      </c>
      <c r="Y292" s="378">
        <f t="shared" si="397"/>
        <v>0</v>
      </c>
      <c r="Z292" s="378">
        <f t="shared" si="398"/>
        <v>0</v>
      </c>
    </row>
    <row r="293" spans="1:26" ht="15" customHeight="1" x14ac:dyDescent="0.15">
      <c r="A293" s="501" t="s">
        <v>197</v>
      </c>
      <c r="B293" s="382" t="s">
        <v>73</v>
      </c>
      <c r="C293" s="383">
        <f t="shared" si="394"/>
        <v>0</v>
      </c>
      <c r="D293" s="379">
        <f>IF($C$2=0,,C293/$C$2)</f>
        <v>0</v>
      </c>
      <c r="E293" s="380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W293" s="383">
        <f t="shared" si="395"/>
        <v>0</v>
      </c>
      <c r="X293" s="383">
        <f t="shared" si="396"/>
        <v>0</v>
      </c>
      <c r="Y293" s="383">
        <f t="shared" si="397"/>
        <v>0</v>
      </c>
      <c r="Z293" s="383">
        <f t="shared" si="398"/>
        <v>0</v>
      </c>
    </row>
    <row r="294" spans="1:26" x14ac:dyDescent="0.15">
      <c r="A294" s="502"/>
      <c r="B294" s="382" t="s">
        <v>74</v>
      </c>
      <c r="C294" s="383">
        <f t="shared" si="394"/>
        <v>0</v>
      </c>
      <c r="D294" s="317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W294" s="383">
        <f t="shared" si="395"/>
        <v>0</v>
      </c>
      <c r="X294" s="383">
        <f t="shared" si="396"/>
        <v>0</v>
      </c>
      <c r="Y294" s="383">
        <f t="shared" si="397"/>
        <v>0</v>
      </c>
      <c r="Z294" s="383">
        <f t="shared" si="398"/>
        <v>0</v>
      </c>
    </row>
    <row r="295" spans="1:26" x14ac:dyDescent="0.15">
      <c r="A295" s="502"/>
      <c r="B295" s="382" t="s">
        <v>123</v>
      </c>
      <c r="C295" s="384">
        <f t="shared" ref="C295:P295" si="399">IF(C293=0,,(C294-C297)/C293)</f>
        <v>0</v>
      </c>
      <c r="D295" s="317"/>
      <c r="E295" s="346">
        <f t="shared" si="399"/>
        <v>0</v>
      </c>
      <c r="F295" s="346">
        <f t="shared" si="399"/>
        <v>0</v>
      </c>
      <c r="G295" s="346">
        <f t="shared" si="399"/>
        <v>0</v>
      </c>
      <c r="H295" s="346">
        <f t="shared" si="399"/>
        <v>0</v>
      </c>
      <c r="I295" s="346">
        <f t="shared" si="399"/>
        <v>0</v>
      </c>
      <c r="J295" s="346">
        <f t="shared" si="399"/>
        <v>0</v>
      </c>
      <c r="K295" s="346">
        <f t="shared" si="399"/>
        <v>0</v>
      </c>
      <c r="L295" s="346">
        <f t="shared" si="399"/>
        <v>0</v>
      </c>
      <c r="M295" s="346">
        <f t="shared" si="399"/>
        <v>0</v>
      </c>
      <c r="N295" s="346">
        <f t="shared" si="399"/>
        <v>0</v>
      </c>
      <c r="O295" s="346">
        <f t="shared" si="399"/>
        <v>0</v>
      </c>
      <c r="P295" s="346">
        <f t="shared" si="399"/>
        <v>0</v>
      </c>
      <c r="W295" s="384">
        <f t="shared" ref="W295:Z295" si="400">IF(W293=0,,(W294-W297)/W293)</f>
        <v>0</v>
      </c>
      <c r="X295" s="384">
        <f t="shared" si="400"/>
        <v>0</v>
      </c>
      <c r="Y295" s="384">
        <f t="shared" si="400"/>
        <v>0</v>
      </c>
      <c r="Z295" s="384">
        <f t="shared" si="400"/>
        <v>0</v>
      </c>
    </row>
    <row r="296" spans="1:26" x14ac:dyDescent="0.15">
      <c r="A296" s="502"/>
      <c r="B296" s="382" t="s">
        <v>119</v>
      </c>
      <c r="C296" s="383">
        <f t="shared" ref="C296:C299" si="401">SUM(E296:P296)</f>
        <v>0</v>
      </c>
      <c r="D296" s="317"/>
      <c r="E296" s="380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W296" s="383">
        <f t="shared" ref="W296:W299" si="402">SUM(E296:G296)</f>
        <v>0</v>
      </c>
      <c r="X296" s="383">
        <f t="shared" ref="X296:X299" si="403">SUM(H296:J296)</f>
        <v>0</v>
      </c>
      <c r="Y296" s="383">
        <f t="shared" ref="Y296:Y299" si="404">SUM(K296:M296)</f>
        <v>0</v>
      </c>
      <c r="Z296" s="383">
        <f t="shared" ref="Z296:Z299" si="405">SUM(N296:P296)</f>
        <v>0</v>
      </c>
    </row>
    <row r="297" spans="1:26" x14ac:dyDescent="0.15">
      <c r="A297" s="502"/>
      <c r="B297" s="382" t="s">
        <v>124</v>
      </c>
      <c r="C297" s="383">
        <f t="shared" si="401"/>
        <v>0</v>
      </c>
      <c r="D297" s="317"/>
      <c r="E297" s="380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W297" s="383">
        <f t="shared" si="402"/>
        <v>0</v>
      </c>
      <c r="X297" s="383">
        <f t="shared" si="403"/>
        <v>0</v>
      </c>
      <c r="Y297" s="383">
        <f t="shared" si="404"/>
        <v>0</v>
      </c>
      <c r="Z297" s="383">
        <f t="shared" si="405"/>
        <v>0</v>
      </c>
    </row>
    <row r="298" spans="1:26" x14ac:dyDescent="0.15">
      <c r="A298" s="500" t="s">
        <v>130</v>
      </c>
      <c r="B298" s="377" t="s">
        <v>73</v>
      </c>
      <c r="C298" s="378">
        <f t="shared" si="401"/>
        <v>0</v>
      </c>
      <c r="D298" s="379">
        <f>IF($C$2=0,,C298/$C$2)</f>
        <v>0</v>
      </c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W298" s="378">
        <f t="shared" si="402"/>
        <v>0</v>
      </c>
      <c r="X298" s="378">
        <f t="shared" si="403"/>
        <v>0</v>
      </c>
      <c r="Y298" s="378">
        <f t="shared" si="404"/>
        <v>0</v>
      </c>
      <c r="Z298" s="378">
        <f t="shared" si="405"/>
        <v>0</v>
      </c>
    </row>
    <row r="299" spans="1:26" x14ac:dyDescent="0.15">
      <c r="A299" s="500"/>
      <c r="B299" s="377" t="s">
        <v>74</v>
      </c>
      <c r="C299" s="378">
        <f t="shared" si="401"/>
        <v>0</v>
      </c>
      <c r="D299" s="381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W299" s="378">
        <f t="shared" si="402"/>
        <v>0</v>
      </c>
      <c r="X299" s="378">
        <f t="shared" si="403"/>
        <v>0</v>
      </c>
      <c r="Y299" s="378">
        <f t="shared" si="404"/>
        <v>0</v>
      </c>
      <c r="Z299" s="378">
        <f t="shared" si="405"/>
        <v>0</v>
      </c>
    </row>
    <row r="300" spans="1:26" x14ac:dyDescent="0.15">
      <c r="A300" s="500"/>
      <c r="B300" s="377" t="s">
        <v>123</v>
      </c>
      <c r="C300" s="347">
        <f t="shared" ref="C300:P300" si="406">IF(C298=0,,(C299-C302)/C298)</f>
        <v>0</v>
      </c>
      <c r="D300" s="381"/>
      <c r="E300" s="346">
        <f t="shared" si="406"/>
        <v>0</v>
      </c>
      <c r="F300" s="346">
        <f t="shared" si="406"/>
        <v>0</v>
      </c>
      <c r="G300" s="346">
        <f t="shared" si="406"/>
        <v>0</v>
      </c>
      <c r="H300" s="346">
        <f t="shared" si="406"/>
        <v>0</v>
      </c>
      <c r="I300" s="346">
        <f t="shared" si="406"/>
        <v>0</v>
      </c>
      <c r="J300" s="346">
        <f t="shared" si="406"/>
        <v>0</v>
      </c>
      <c r="K300" s="346">
        <f t="shared" si="406"/>
        <v>0</v>
      </c>
      <c r="L300" s="346">
        <f t="shared" si="406"/>
        <v>0</v>
      </c>
      <c r="M300" s="346">
        <f t="shared" si="406"/>
        <v>0</v>
      </c>
      <c r="N300" s="346">
        <f t="shared" si="406"/>
        <v>0</v>
      </c>
      <c r="O300" s="346">
        <f t="shared" si="406"/>
        <v>0</v>
      </c>
      <c r="P300" s="346">
        <f t="shared" si="406"/>
        <v>0</v>
      </c>
      <c r="W300" s="347">
        <f t="shared" ref="W300:Z300" si="407">IF(W298=0,,(W299-W302)/W298)</f>
        <v>0</v>
      </c>
      <c r="X300" s="347">
        <f t="shared" si="407"/>
        <v>0</v>
      </c>
      <c r="Y300" s="347">
        <f t="shared" si="407"/>
        <v>0</v>
      </c>
      <c r="Z300" s="347">
        <f t="shared" si="407"/>
        <v>0</v>
      </c>
    </row>
    <row r="301" spans="1:26" x14ac:dyDescent="0.15">
      <c r="A301" s="500"/>
      <c r="B301" s="377" t="s">
        <v>119</v>
      </c>
      <c r="C301" s="378">
        <f t="shared" ref="C301:C304" si="408">SUM(E301:P301)</f>
        <v>0</v>
      </c>
      <c r="D301" s="381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W301" s="378">
        <f t="shared" ref="W301:W304" si="409">SUM(E301:G301)</f>
        <v>0</v>
      </c>
      <c r="X301" s="378">
        <f t="shared" ref="X301:X304" si="410">SUM(H301:J301)</f>
        <v>0</v>
      </c>
      <c r="Y301" s="378">
        <f t="shared" ref="Y301:Y304" si="411">SUM(K301:M301)</f>
        <v>0</v>
      </c>
      <c r="Z301" s="378">
        <f t="shared" ref="Z301:Z304" si="412">SUM(N301:P301)</f>
        <v>0</v>
      </c>
    </row>
    <row r="302" spans="1:26" x14ac:dyDescent="0.15">
      <c r="A302" s="500"/>
      <c r="B302" s="377" t="s">
        <v>124</v>
      </c>
      <c r="C302" s="378">
        <f t="shared" si="408"/>
        <v>0</v>
      </c>
      <c r="D302" s="381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W302" s="378">
        <f t="shared" si="409"/>
        <v>0</v>
      </c>
      <c r="X302" s="378">
        <f t="shared" si="410"/>
        <v>0</v>
      </c>
      <c r="Y302" s="378">
        <f t="shared" si="411"/>
        <v>0</v>
      </c>
      <c r="Z302" s="378">
        <f t="shared" si="412"/>
        <v>0</v>
      </c>
    </row>
    <row r="303" spans="1:26" x14ac:dyDescent="0.15">
      <c r="A303" s="501" t="s">
        <v>131</v>
      </c>
      <c r="B303" s="382" t="s">
        <v>73</v>
      </c>
      <c r="C303" s="383">
        <f t="shared" si="408"/>
        <v>0</v>
      </c>
      <c r="D303" s="379">
        <f>IF($C$2=0,,C303/$C$2)</f>
        <v>0</v>
      </c>
      <c r="E303" s="380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W303" s="383">
        <f t="shared" si="409"/>
        <v>0</v>
      </c>
      <c r="X303" s="383">
        <f t="shared" si="410"/>
        <v>0</v>
      </c>
      <c r="Y303" s="383">
        <f t="shared" si="411"/>
        <v>0</v>
      </c>
      <c r="Z303" s="383">
        <f t="shared" si="412"/>
        <v>0</v>
      </c>
    </row>
    <row r="304" spans="1:26" x14ac:dyDescent="0.15">
      <c r="A304" s="502"/>
      <c r="B304" s="382" t="s">
        <v>74</v>
      </c>
      <c r="C304" s="383">
        <f t="shared" si="408"/>
        <v>0</v>
      </c>
      <c r="D304" s="317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W304" s="383">
        <f t="shared" si="409"/>
        <v>0</v>
      </c>
      <c r="X304" s="383">
        <f t="shared" si="410"/>
        <v>0</v>
      </c>
      <c r="Y304" s="383">
        <f t="shared" si="411"/>
        <v>0</v>
      </c>
      <c r="Z304" s="383">
        <f t="shared" si="412"/>
        <v>0</v>
      </c>
    </row>
    <row r="305" spans="1:26" x14ac:dyDescent="0.15">
      <c r="A305" s="502"/>
      <c r="B305" s="382" t="s">
        <v>123</v>
      </c>
      <c r="C305" s="384">
        <f t="shared" ref="C305:P305" si="413">IF(C303=0,,(C304-C307)/C303)</f>
        <v>0</v>
      </c>
      <c r="D305" s="317"/>
      <c r="E305" s="346">
        <f t="shared" si="413"/>
        <v>0</v>
      </c>
      <c r="F305" s="346">
        <f t="shared" si="413"/>
        <v>0</v>
      </c>
      <c r="G305" s="346">
        <f t="shared" si="413"/>
        <v>0</v>
      </c>
      <c r="H305" s="346">
        <f t="shared" si="413"/>
        <v>0</v>
      </c>
      <c r="I305" s="346">
        <f t="shared" si="413"/>
        <v>0</v>
      </c>
      <c r="J305" s="346">
        <f t="shared" si="413"/>
        <v>0</v>
      </c>
      <c r="K305" s="346">
        <f t="shared" si="413"/>
        <v>0</v>
      </c>
      <c r="L305" s="346">
        <f t="shared" si="413"/>
        <v>0</v>
      </c>
      <c r="M305" s="346">
        <f t="shared" si="413"/>
        <v>0</v>
      </c>
      <c r="N305" s="346">
        <f t="shared" si="413"/>
        <v>0</v>
      </c>
      <c r="O305" s="346">
        <f t="shared" si="413"/>
        <v>0</v>
      </c>
      <c r="P305" s="346">
        <f t="shared" si="413"/>
        <v>0</v>
      </c>
      <c r="W305" s="384">
        <f t="shared" ref="W305:Z305" si="414">IF(W303=0,,(W304-W307)/W303)</f>
        <v>0</v>
      </c>
      <c r="X305" s="384">
        <f t="shared" si="414"/>
        <v>0</v>
      </c>
      <c r="Y305" s="384">
        <f t="shared" si="414"/>
        <v>0</v>
      </c>
      <c r="Z305" s="384">
        <f t="shared" si="414"/>
        <v>0</v>
      </c>
    </row>
    <row r="306" spans="1:26" x14ac:dyDescent="0.15">
      <c r="A306" s="502"/>
      <c r="B306" s="382" t="s">
        <v>119</v>
      </c>
      <c r="C306" s="383">
        <f t="shared" ref="C306:C309" si="415">SUM(E306:P306)</f>
        <v>0</v>
      </c>
      <c r="D306" s="317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W306" s="383">
        <f t="shared" ref="W306:W309" si="416">SUM(E306:G306)</f>
        <v>0</v>
      </c>
      <c r="X306" s="383">
        <f t="shared" ref="X306:X309" si="417">SUM(H306:J306)</f>
        <v>0</v>
      </c>
      <c r="Y306" s="383">
        <f t="shared" ref="Y306:Y309" si="418">SUM(K306:M306)</f>
        <v>0</v>
      </c>
      <c r="Z306" s="383">
        <f t="shared" ref="Z306:Z309" si="419">SUM(N306:P306)</f>
        <v>0</v>
      </c>
    </row>
    <row r="307" spans="1:26" x14ac:dyDescent="0.15">
      <c r="A307" s="502"/>
      <c r="B307" s="382" t="s">
        <v>124</v>
      </c>
      <c r="C307" s="383">
        <f t="shared" si="415"/>
        <v>0</v>
      </c>
      <c r="D307" s="317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W307" s="383">
        <f t="shared" si="416"/>
        <v>0</v>
      </c>
      <c r="X307" s="383">
        <f t="shared" si="417"/>
        <v>0</v>
      </c>
      <c r="Y307" s="383">
        <f t="shared" si="418"/>
        <v>0</v>
      </c>
      <c r="Z307" s="383">
        <f t="shared" si="419"/>
        <v>0</v>
      </c>
    </row>
    <row r="308" spans="1:26" x14ac:dyDescent="0.15">
      <c r="A308" s="494" t="s">
        <v>132</v>
      </c>
      <c r="B308" s="377" t="s">
        <v>73</v>
      </c>
      <c r="C308" s="378">
        <f t="shared" si="415"/>
        <v>0</v>
      </c>
      <c r="D308" s="379">
        <f>IF($C$2=0,,C308/$C$2)</f>
        <v>0</v>
      </c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W308" s="378">
        <f t="shared" si="416"/>
        <v>0</v>
      </c>
      <c r="X308" s="378">
        <f t="shared" si="417"/>
        <v>0</v>
      </c>
      <c r="Y308" s="378">
        <f t="shared" si="418"/>
        <v>0</v>
      </c>
      <c r="Z308" s="378">
        <f t="shared" si="419"/>
        <v>0</v>
      </c>
    </row>
    <row r="309" spans="1:26" x14ac:dyDescent="0.15">
      <c r="A309" s="495"/>
      <c r="B309" s="377" t="s">
        <v>74</v>
      </c>
      <c r="C309" s="378">
        <f t="shared" si="415"/>
        <v>0</v>
      </c>
      <c r="D309" s="381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W309" s="378">
        <f t="shared" si="416"/>
        <v>0</v>
      </c>
      <c r="X309" s="378">
        <f t="shared" si="417"/>
        <v>0</v>
      </c>
      <c r="Y309" s="378">
        <f t="shared" si="418"/>
        <v>0</v>
      </c>
      <c r="Z309" s="378">
        <f t="shared" si="419"/>
        <v>0</v>
      </c>
    </row>
    <row r="310" spans="1:26" x14ac:dyDescent="0.15">
      <c r="A310" s="495"/>
      <c r="B310" s="377" t="s">
        <v>123</v>
      </c>
      <c r="C310" s="347">
        <f t="shared" ref="C310:P310" si="420">IF(C308=0,,(C309-C312)/C308)</f>
        <v>0</v>
      </c>
      <c r="D310" s="381"/>
      <c r="E310" s="346">
        <f t="shared" si="420"/>
        <v>0</v>
      </c>
      <c r="F310" s="346">
        <f t="shared" si="420"/>
        <v>0</v>
      </c>
      <c r="G310" s="346">
        <f t="shared" si="420"/>
        <v>0</v>
      </c>
      <c r="H310" s="346">
        <f t="shared" si="420"/>
        <v>0</v>
      </c>
      <c r="I310" s="346">
        <f t="shared" si="420"/>
        <v>0</v>
      </c>
      <c r="J310" s="346">
        <f t="shared" si="420"/>
        <v>0</v>
      </c>
      <c r="K310" s="346">
        <f t="shared" si="420"/>
        <v>0</v>
      </c>
      <c r="L310" s="346">
        <f t="shared" si="420"/>
        <v>0</v>
      </c>
      <c r="M310" s="346">
        <f t="shared" si="420"/>
        <v>0</v>
      </c>
      <c r="N310" s="346">
        <f t="shared" si="420"/>
        <v>0</v>
      </c>
      <c r="O310" s="346">
        <f t="shared" si="420"/>
        <v>0</v>
      </c>
      <c r="P310" s="346">
        <f t="shared" si="420"/>
        <v>0</v>
      </c>
      <c r="W310" s="347">
        <f t="shared" ref="W310:Z310" si="421">IF(W308=0,,(W309-W312)/W308)</f>
        <v>0</v>
      </c>
      <c r="X310" s="347">
        <f t="shared" si="421"/>
        <v>0</v>
      </c>
      <c r="Y310" s="347">
        <f t="shared" si="421"/>
        <v>0</v>
      </c>
      <c r="Z310" s="347">
        <f t="shared" si="421"/>
        <v>0</v>
      </c>
    </row>
    <row r="311" spans="1:26" x14ac:dyDescent="0.15">
      <c r="A311" s="495"/>
      <c r="B311" s="377" t="s">
        <v>119</v>
      </c>
      <c r="C311" s="378">
        <f t="shared" ref="C311:C314" si="422">SUM(E311:P311)</f>
        <v>0</v>
      </c>
      <c r="D311" s="381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W311" s="378">
        <f t="shared" ref="W311:W314" si="423">SUM(E311:G311)</f>
        <v>0</v>
      </c>
      <c r="X311" s="378">
        <f t="shared" ref="X311:X314" si="424">SUM(H311:J311)</f>
        <v>0</v>
      </c>
      <c r="Y311" s="378">
        <f t="shared" ref="Y311:Y314" si="425">SUM(K311:M311)</f>
        <v>0</v>
      </c>
      <c r="Z311" s="378">
        <f t="shared" ref="Z311:Z314" si="426">SUM(N311:P311)</f>
        <v>0</v>
      </c>
    </row>
    <row r="312" spans="1:26" x14ac:dyDescent="0.15">
      <c r="A312" s="495"/>
      <c r="B312" s="377" t="s">
        <v>124</v>
      </c>
      <c r="C312" s="378">
        <f t="shared" si="422"/>
        <v>0</v>
      </c>
      <c r="D312" s="381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W312" s="378">
        <f t="shared" si="423"/>
        <v>0</v>
      </c>
      <c r="X312" s="378">
        <f t="shared" si="424"/>
        <v>0</v>
      </c>
      <c r="Y312" s="378">
        <f t="shared" si="425"/>
        <v>0</v>
      </c>
      <c r="Z312" s="378">
        <f t="shared" si="426"/>
        <v>0</v>
      </c>
    </row>
    <row r="313" spans="1:26" x14ac:dyDescent="0.15">
      <c r="A313" s="501" t="s">
        <v>133</v>
      </c>
      <c r="B313" s="382" t="s">
        <v>73</v>
      </c>
      <c r="C313" s="383">
        <f t="shared" si="422"/>
        <v>0</v>
      </c>
      <c r="D313" s="379">
        <f>IF($C$2=0,,C313/$C$2)</f>
        <v>0</v>
      </c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W313" s="383">
        <f t="shared" si="423"/>
        <v>0</v>
      </c>
      <c r="X313" s="383">
        <f t="shared" si="424"/>
        <v>0</v>
      </c>
      <c r="Y313" s="383">
        <f t="shared" si="425"/>
        <v>0</v>
      </c>
      <c r="Z313" s="383">
        <f t="shared" si="426"/>
        <v>0</v>
      </c>
    </row>
    <row r="314" spans="1:26" x14ac:dyDescent="0.15">
      <c r="A314" s="502"/>
      <c r="B314" s="382" t="s">
        <v>74</v>
      </c>
      <c r="C314" s="383">
        <f t="shared" si="422"/>
        <v>0</v>
      </c>
      <c r="D314" s="317"/>
      <c r="E314" s="380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W314" s="383">
        <f t="shared" si="423"/>
        <v>0</v>
      </c>
      <c r="X314" s="383">
        <f t="shared" si="424"/>
        <v>0</v>
      </c>
      <c r="Y314" s="383">
        <f t="shared" si="425"/>
        <v>0</v>
      </c>
      <c r="Z314" s="383">
        <f t="shared" si="426"/>
        <v>0</v>
      </c>
    </row>
    <row r="315" spans="1:26" x14ac:dyDescent="0.15">
      <c r="A315" s="502"/>
      <c r="B315" s="382" t="s">
        <v>123</v>
      </c>
      <c r="C315" s="384">
        <f t="shared" ref="C315:P315" si="427">IF(C313=0,,(C314-C317)/C313)</f>
        <v>0</v>
      </c>
      <c r="D315" s="317"/>
      <c r="E315" s="346">
        <f t="shared" si="427"/>
        <v>0</v>
      </c>
      <c r="F315" s="346">
        <f t="shared" si="427"/>
        <v>0</v>
      </c>
      <c r="G315" s="346">
        <f t="shared" si="427"/>
        <v>0</v>
      </c>
      <c r="H315" s="346">
        <f t="shared" si="427"/>
        <v>0</v>
      </c>
      <c r="I315" s="346">
        <f t="shared" si="427"/>
        <v>0</v>
      </c>
      <c r="J315" s="346">
        <f t="shared" si="427"/>
        <v>0</v>
      </c>
      <c r="K315" s="346">
        <f t="shared" si="427"/>
        <v>0</v>
      </c>
      <c r="L315" s="346">
        <f t="shared" si="427"/>
        <v>0</v>
      </c>
      <c r="M315" s="346">
        <f t="shared" si="427"/>
        <v>0</v>
      </c>
      <c r="N315" s="346">
        <f t="shared" si="427"/>
        <v>0</v>
      </c>
      <c r="O315" s="346">
        <f t="shared" si="427"/>
        <v>0</v>
      </c>
      <c r="P315" s="346">
        <f t="shared" si="427"/>
        <v>0</v>
      </c>
      <c r="W315" s="384">
        <f t="shared" ref="W315:Z315" si="428">IF(W313=0,,(W314-W317)/W313)</f>
        <v>0</v>
      </c>
      <c r="X315" s="384">
        <f t="shared" si="428"/>
        <v>0</v>
      </c>
      <c r="Y315" s="384">
        <f t="shared" si="428"/>
        <v>0</v>
      </c>
      <c r="Z315" s="384">
        <f t="shared" si="428"/>
        <v>0</v>
      </c>
    </row>
    <row r="316" spans="1:26" x14ac:dyDescent="0.15">
      <c r="A316" s="502"/>
      <c r="B316" s="382" t="s">
        <v>119</v>
      </c>
      <c r="C316" s="383">
        <f t="shared" ref="C316:C319" si="429">SUM(E316:P316)</f>
        <v>0</v>
      </c>
      <c r="D316" s="317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W316" s="383">
        <f t="shared" ref="W316:W319" si="430">SUM(E316:G316)</f>
        <v>0</v>
      </c>
      <c r="X316" s="383">
        <f t="shared" ref="X316:X319" si="431">SUM(H316:J316)</f>
        <v>0</v>
      </c>
      <c r="Y316" s="383">
        <f t="shared" ref="Y316:Y319" si="432">SUM(K316:M316)</f>
        <v>0</v>
      </c>
      <c r="Z316" s="383">
        <f t="shared" ref="Z316:Z319" si="433">SUM(N316:P316)</f>
        <v>0</v>
      </c>
    </row>
    <row r="317" spans="1:26" x14ac:dyDescent="0.15">
      <c r="A317" s="502"/>
      <c r="B317" s="382" t="s">
        <v>124</v>
      </c>
      <c r="C317" s="383">
        <f t="shared" si="429"/>
        <v>0</v>
      </c>
      <c r="D317" s="317"/>
      <c r="E317" s="380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W317" s="383">
        <f t="shared" si="430"/>
        <v>0</v>
      </c>
      <c r="X317" s="383">
        <f t="shared" si="431"/>
        <v>0</v>
      </c>
      <c r="Y317" s="383">
        <f t="shared" si="432"/>
        <v>0</v>
      </c>
      <c r="Z317" s="383">
        <f t="shared" si="433"/>
        <v>0</v>
      </c>
    </row>
    <row r="318" spans="1:26" x14ac:dyDescent="0.15">
      <c r="A318" s="500" t="s">
        <v>134</v>
      </c>
      <c r="B318" s="377" t="s">
        <v>73</v>
      </c>
      <c r="C318" s="378">
        <f t="shared" si="429"/>
        <v>0</v>
      </c>
      <c r="D318" s="379">
        <f>IF($C$2=0,,C318/$C$2)</f>
        <v>0</v>
      </c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W318" s="378">
        <f t="shared" si="430"/>
        <v>0</v>
      </c>
      <c r="X318" s="378">
        <f t="shared" si="431"/>
        <v>0</v>
      </c>
      <c r="Y318" s="378">
        <f t="shared" si="432"/>
        <v>0</v>
      </c>
      <c r="Z318" s="378">
        <f t="shared" si="433"/>
        <v>0</v>
      </c>
    </row>
    <row r="319" spans="1:26" x14ac:dyDescent="0.15">
      <c r="A319" s="500"/>
      <c r="B319" s="377" t="s">
        <v>74</v>
      </c>
      <c r="C319" s="378">
        <f t="shared" si="429"/>
        <v>0</v>
      </c>
      <c r="D319" s="381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W319" s="378">
        <f t="shared" si="430"/>
        <v>0</v>
      </c>
      <c r="X319" s="378">
        <f t="shared" si="431"/>
        <v>0</v>
      </c>
      <c r="Y319" s="378">
        <f t="shared" si="432"/>
        <v>0</v>
      </c>
      <c r="Z319" s="378">
        <f t="shared" si="433"/>
        <v>0</v>
      </c>
    </row>
    <row r="320" spans="1:26" x14ac:dyDescent="0.15">
      <c r="A320" s="500"/>
      <c r="B320" s="377" t="s">
        <v>123</v>
      </c>
      <c r="C320" s="347">
        <f t="shared" ref="C320:P320" si="434">IF(C318=0,,(C319-C322)/C318)</f>
        <v>0</v>
      </c>
      <c r="D320" s="381"/>
      <c r="E320" s="346">
        <f t="shared" si="434"/>
        <v>0</v>
      </c>
      <c r="F320" s="346">
        <f t="shared" si="434"/>
        <v>0</v>
      </c>
      <c r="G320" s="346">
        <f t="shared" si="434"/>
        <v>0</v>
      </c>
      <c r="H320" s="346">
        <f t="shared" si="434"/>
        <v>0</v>
      </c>
      <c r="I320" s="346">
        <f t="shared" si="434"/>
        <v>0</v>
      </c>
      <c r="J320" s="346">
        <f t="shared" si="434"/>
        <v>0</v>
      </c>
      <c r="K320" s="346">
        <f t="shared" si="434"/>
        <v>0</v>
      </c>
      <c r="L320" s="346">
        <f t="shared" si="434"/>
        <v>0</v>
      </c>
      <c r="M320" s="346">
        <f t="shared" si="434"/>
        <v>0</v>
      </c>
      <c r="N320" s="346">
        <f t="shared" si="434"/>
        <v>0</v>
      </c>
      <c r="O320" s="346">
        <f t="shared" si="434"/>
        <v>0</v>
      </c>
      <c r="P320" s="346">
        <f t="shared" si="434"/>
        <v>0</v>
      </c>
      <c r="W320" s="347">
        <f t="shared" ref="W320:Z320" si="435">IF(W318=0,,(W319-W322)/W318)</f>
        <v>0</v>
      </c>
      <c r="X320" s="347">
        <f t="shared" si="435"/>
        <v>0</v>
      </c>
      <c r="Y320" s="347">
        <f t="shared" si="435"/>
        <v>0</v>
      </c>
      <c r="Z320" s="347">
        <f t="shared" si="435"/>
        <v>0</v>
      </c>
    </row>
    <row r="321" spans="1:26" x14ac:dyDescent="0.15">
      <c r="A321" s="500"/>
      <c r="B321" s="377" t="s">
        <v>119</v>
      </c>
      <c r="C321" s="378">
        <f t="shared" ref="C321:C324" si="436">SUM(E321:P321)</f>
        <v>0</v>
      </c>
      <c r="D321" s="381"/>
      <c r="E321" s="380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W321" s="378">
        <f t="shared" ref="W321:W324" si="437">SUM(E321:G321)</f>
        <v>0</v>
      </c>
      <c r="X321" s="378">
        <f t="shared" ref="X321:X324" si="438">SUM(H321:J321)</f>
        <v>0</v>
      </c>
      <c r="Y321" s="378">
        <f t="shared" ref="Y321:Y324" si="439">SUM(K321:M321)</f>
        <v>0</v>
      </c>
      <c r="Z321" s="378">
        <f t="shared" ref="Z321:Z324" si="440">SUM(N321:P321)</f>
        <v>0</v>
      </c>
    </row>
    <row r="322" spans="1:26" x14ac:dyDescent="0.15">
      <c r="A322" s="500"/>
      <c r="B322" s="377" t="s">
        <v>124</v>
      </c>
      <c r="C322" s="378">
        <f t="shared" si="436"/>
        <v>0</v>
      </c>
      <c r="D322" s="381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W322" s="378">
        <f t="shared" si="437"/>
        <v>0</v>
      </c>
      <c r="X322" s="378">
        <f t="shared" si="438"/>
        <v>0</v>
      </c>
      <c r="Y322" s="378">
        <f t="shared" si="439"/>
        <v>0</v>
      </c>
      <c r="Z322" s="378">
        <f t="shared" si="440"/>
        <v>0</v>
      </c>
    </row>
    <row r="323" spans="1:26" x14ac:dyDescent="0.15">
      <c r="A323" s="501" t="s">
        <v>135</v>
      </c>
      <c r="B323" s="382" t="s">
        <v>73</v>
      </c>
      <c r="C323" s="383">
        <f t="shared" si="436"/>
        <v>0</v>
      </c>
      <c r="D323" s="379">
        <f>IF($C$2=0,,C323/$C$2)</f>
        <v>0</v>
      </c>
      <c r="E323" s="380"/>
      <c r="F323" s="380"/>
      <c r="G323" s="380"/>
      <c r="H323" s="380"/>
      <c r="I323" s="380"/>
      <c r="J323" s="380"/>
      <c r="K323" s="380"/>
      <c r="L323" s="380"/>
      <c r="M323" s="380"/>
      <c r="N323" s="380"/>
      <c r="O323" s="380"/>
      <c r="P323" s="380"/>
      <c r="W323" s="383">
        <f t="shared" si="437"/>
        <v>0</v>
      </c>
      <c r="X323" s="383">
        <f t="shared" si="438"/>
        <v>0</v>
      </c>
      <c r="Y323" s="383">
        <f t="shared" si="439"/>
        <v>0</v>
      </c>
      <c r="Z323" s="383">
        <f t="shared" si="440"/>
        <v>0</v>
      </c>
    </row>
    <row r="324" spans="1:26" x14ac:dyDescent="0.15">
      <c r="A324" s="502"/>
      <c r="B324" s="382" t="s">
        <v>74</v>
      </c>
      <c r="C324" s="383">
        <f t="shared" si="436"/>
        <v>0</v>
      </c>
      <c r="D324" s="317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W324" s="383">
        <f t="shared" si="437"/>
        <v>0</v>
      </c>
      <c r="X324" s="383">
        <f t="shared" si="438"/>
        <v>0</v>
      </c>
      <c r="Y324" s="383">
        <f t="shared" si="439"/>
        <v>0</v>
      </c>
      <c r="Z324" s="383">
        <f t="shared" si="440"/>
        <v>0</v>
      </c>
    </row>
    <row r="325" spans="1:26" x14ac:dyDescent="0.15">
      <c r="A325" s="502"/>
      <c r="B325" s="382" t="s">
        <v>123</v>
      </c>
      <c r="C325" s="384">
        <f t="shared" ref="C325:P325" si="441">IF(C323=0,,(C324-C327)/C323)</f>
        <v>0</v>
      </c>
      <c r="D325" s="317"/>
      <c r="E325" s="346">
        <f t="shared" si="441"/>
        <v>0</v>
      </c>
      <c r="F325" s="346">
        <f t="shared" si="441"/>
        <v>0</v>
      </c>
      <c r="G325" s="346">
        <f t="shared" si="441"/>
        <v>0</v>
      </c>
      <c r="H325" s="346">
        <f t="shared" si="441"/>
        <v>0</v>
      </c>
      <c r="I325" s="346">
        <f t="shared" si="441"/>
        <v>0</v>
      </c>
      <c r="J325" s="346">
        <f t="shared" si="441"/>
        <v>0</v>
      </c>
      <c r="K325" s="346">
        <f t="shared" si="441"/>
        <v>0</v>
      </c>
      <c r="L325" s="346">
        <f t="shared" si="441"/>
        <v>0</v>
      </c>
      <c r="M325" s="346">
        <f t="shared" si="441"/>
        <v>0</v>
      </c>
      <c r="N325" s="346">
        <f t="shared" si="441"/>
        <v>0</v>
      </c>
      <c r="O325" s="346">
        <f t="shared" si="441"/>
        <v>0</v>
      </c>
      <c r="P325" s="346">
        <f t="shared" si="441"/>
        <v>0</v>
      </c>
      <c r="W325" s="384">
        <f t="shared" ref="W325:Z325" si="442">IF(W323=0,,(W324-W327)/W323)</f>
        <v>0</v>
      </c>
      <c r="X325" s="384">
        <f t="shared" si="442"/>
        <v>0</v>
      </c>
      <c r="Y325" s="384">
        <f t="shared" si="442"/>
        <v>0</v>
      </c>
      <c r="Z325" s="384">
        <f t="shared" si="442"/>
        <v>0</v>
      </c>
    </row>
    <row r="326" spans="1:26" x14ac:dyDescent="0.15">
      <c r="A326" s="502"/>
      <c r="B326" s="382" t="s">
        <v>119</v>
      </c>
      <c r="C326" s="383">
        <f t="shared" ref="C326:C329" si="443">SUM(E326:P326)</f>
        <v>0</v>
      </c>
      <c r="D326" s="317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W326" s="383">
        <f t="shared" ref="W326:W329" si="444">SUM(E326:G326)</f>
        <v>0</v>
      </c>
      <c r="X326" s="383">
        <f t="shared" ref="X326:X329" si="445">SUM(H326:J326)</f>
        <v>0</v>
      </c>
      <c r="Y326" s="383">
        <f t="shared" ref="Y326:Y329" si="446">SUM(K326:M326)</f>
        <v>0</v>
      </c>
      <c r="Z326" s="383">
        <f t="shared" ref="Z326:Z329" si="447">SUM(N326:P326)</f>
        <v>0</v>
      </c>
    </row>
    <row r="327" spans="1:26" x14ac:dyDescent="0.15">
      <c r="A327" s="502"/>
      <c r="B327" s="382" t="s">
        <v>124</v>
      </c>
      <c r="C327" s="383">
        <f t="shared" si="443"/>
        <v>0</v>
      </c>
      <c r="D327" s="317"/>
      <c r="E327" s="380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  <c r="W327" s="383">
        <f t="shared" si="444"/>
        <v>0</v>
      </c>
      <c r="X327" s="383">
        <f t="shared" si="445"/>
        <v>0</v>
      </c>
      <c r="Y327" s="383">
        <f t="shared" si="446"/>
        <v>0</v>
      </c>
      <c r="Z327" s="383">
        <f t="shared" si="447"/>
        <v>0</v>
      </c>
    </row>
    <row r="328" spans="1:26" x14ac:dyDescent="0.15">
      <c r="A328" s="494" t="s">
        <v>136</v>
      </c>
      <c r="B328" s="377" t="s">
        <v>73</v>
      </c>
      <c r="C328" s="378">
        <f t="shared" si="443"/>
        <v>0</v>
      </c>
      <c r="D328" s="379">
        <f>IF($C$2=0,,C328/$C$2)</f>
        <v>0</v>
      </c>
      <c r="E328" s="380"/>
      <c r="F328" s="380"/>
      <c r="G328" s="380"/>
      <c r="H328" s="380"/>
      <c r="I328" s="380"/>
      <c r="J328" s="380"/>
      <c r="K328" s="380"/>
      <c r="L328" s="380"/>
      <c r="M328" s="380"/>
      <c r="N328" s="380"/>
      <c r="O328" s="380"/>
      <c r="P328" s="380"/>
      <c r="W328" s="378">
        <f t="shared" si="444"/>
        <v>0</v>
      </c>
      <c r="X328" s="378">
        <f t="shared" si="445"/>
        <v>0</v>
      </c>
      <c r="Y328" s="378">
        <f t="shared" si="446"/>
        <v>0</v>
      </c>
      <c r="Z328" s="378">
        <f t="shared" si="447"/>
        <v>0</v>
      </c>
    </row>
    <row r="329" spans="1:26" x14ac:dyDescent="0.15">
      <c r="A329" s="495"/>
      <c r="B329" s="377" t="s">
        <v>74</v>
      </c>
      <c r="C329" s="378">
        <f t="shared" si="443"/>
        <v>0</v>
      </c>
      <c r="D329" s="381"/>
      <c r="E329" s="380"/>
      <c r="F329" s="380"/>
      <c r="G329" s="380"/>
      <c r="H329" s="380"/>
      <c r="I329" s="380"/>
      <c r="J329" s="380"/>
      <c r="K329" s="380"/>
      <c r="L329" s="380"/>
      <c r="M329" s="380"/>
      <c r="N329" s="380"/>
      <c r="O329" s="380"/>
      <c r="P329" s="380"/>
      <c r="W329" s="378">
        <f t="shared" si="444"/>
        <v>0</v>
      </c>
      <c r="X329" s="378">
        <f t="shared" si="445"/>
        <v>0</v>
      </c>
      <c r="Y329" s="378">
        <f t="shared" si="446"/>
        <v>0</v>
      </c>
      <c r="Z329" s="378">
        <f t="shared" si="447"/>
        <v>0</v>
      </c>
    </row>
    <row r="330" spans="1:26" x14ac:dyDescent="0.15">
      <c r="A330" s="495"/>
      <c r="B330" s="377" t="s">
        <v>123</v>
      </c>
      <c r="C330" s="347">
        <f t="shared" ref="C330:P330" si="448">IF(C328=0,,(C329-C332)/C328)</f>
        <v>0</v>
      </c>
      <c r="D330" s="381"/>
      <c r="E330" s="346">
        <f t="shared" si="448"/>
        <v>0</v>
      </c>
      <c r="F330" s="346">
        <f t="shared" si="448"/>
        <v>0</v>
      </c>
      <c r="G330" s="346">
        <f t="shared" si="448"/>
        <v>0</v>
      </c>
      <c r="H330" s="346">
        <f t="shared" si="448"/>
        <v>0</v>
      </c>
      <c r="I330" s="346">
        <f t="shared" si="448"/>
        <v>0</v>
      </c>
      <c r="J330" s="346">
        <f t="shared" si="448"/>
        <v>0</v>
      </c>
      <c r="K330" s="346">
        <f t="shared" si="448"/>
        <v>0</v>
      </c>
      <c r="L330" s="346">
        <f t="shared" si="448"/>
        <v>0</v>
      </c>
      <c r="M330" s="346">
        <f t="shared" si="448"/>
        <v>0</v>
      </c>
      <c r="N330" s="346">
        <f t="shared" si="448"/>
        <v>0</v>
      </c>
      <c r="O330" s="346">
        <f t="shared" si="448"/>
        <v>0</v>
      </c>
      <c r="P330" s="346">
        <f t="shared" si="448"/>
        <v>0</v>
      </c>
      <c r="W330" s="347">
        <f t="shared" ref="W330:Z330" si="449">IF(W328=0,,(W329-W332)/W328)</f>
        <v>0</v>
      </c>
      <c r="X330" s="347">
        <f t="shared" si="449"/>
        <v>0</v>
      </c>
      <c r="Y330" s="347">
        <f t="shared" si="449"/>
        <v>0</v>
      </c>
      <c r="Z330" s="347">
        <f t="shared" si="449"/>
        <v>0</v>
      </c>
    </row>
    <row r="331" spans="1:26" x14ac:dyDescent="0.15">
      <c r="A331" s="495"/>
      <c r="B331" s="377" t="s">
        <v>119</v>
      </c>
      <c r="C331" s="378">
        <f t="shared" ref="C331:C334" si="450">SUM(E331:P331)</f>
        <v>0</v>
      </c>
      <c r="D331" s="381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W331" s="378">
        <f t="shared" ref="W331:W334" si="451">SUM(E331:G331)</f>
        <v>0</v>
      </c>
      <c r="X331" s="378">
        <f t="shared" ref="X331:X334" si="452">SUM(H331:J331)</f>
        <v>0</v>
      </c>
      <c r="Y331" s="378">
        <f t="shared" ref="Y331:Y334" si="453">SUM(K331:M331)</f>
        <v>0</v>
      </c>
      <c r="Z331" s="378">
        <f t="shared" ref="Z331:Z334" si="454">SUM(N331:P331)</f>
        <v>0</v>
      </c>
    </row>
    <row r="332" spans="1:26" x14ac:dyDescent="0.15">
      <c r="A332" s="495"/>
      <c r="B332" s="377" t="s">
        <v>124</v>
      </c>
      <c r="C332" s="378">
        <f t="shared" si="450"/>
        <v>0</v>
      </c>
      <c r="D332" s="381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W332" s="378">
        <f t="shared" si="451"/>
        <v>0</v>
      </c>
      <c r="X332" s="378">
        <f t="shared" si="452"/>
        <v>0</v>
      </c>
      <c r="Y332" s="378">
        <f t="shared" si="453"/>
        <v>0</v>
      </c>
      <c r="Z332" s="378">
        <f t="shared" si="454"/>
        <v>0</v>
      </c>
    </row>
    <row r="333" spans="1:26" x14ac:dyDescent="0.15">
      <c r="A333" s="501" t="s">
        <v>137</v>
      </c>
      <c r="B333" s="382" t="s">
        <v>73</v>
      </c>
      <c r="C333" s="383">
        <f t="shared" si="450"/>
        <v>0</v>
      </c>
      <c r="D333" s="379">
        <f>IF($C$2=0,,C333/$C$2)</f>
        <v>0</v>
      </c>
      <c r="E333" s="380"/>
      <c r="F333" s="380"/>
      <c r="G333" s="380"/>
      <c r="H333" s="380"/>
      <c r="I333" s="380"/>
      <c r="J333" s="380"/>
      <c r="K333" s="380"/>
      <c r="L333" s="380"/>
      <c r="M333" s="380"/>
      <c r="N333" s="380"/>
      <c r="O333" s="380"/>
      <c r="P333" s="380"/>
      <c r="W333" s="383">
        <f t="shared" si="451"/>
        <v>0</v>
      </c>
      <c r="X333" s="383">
        <f t="shared" si="452"/>
        <v>0</v>
      </c>
      <c r="Y333" s="383">
        <f t="shared" si="453"/>
        <v>0</v>
      </c>
      <c r="Z333" s="383">
        <f t="shared" si="454"/>
        <v>0</v>
      </c>
    </row>
    <row r="334" spans="1:26" x14ac:dyDescent="0.15">
      <c r="A334" s="502"/>
      <c r="B334" s="382" t="s">
        <v>74</v>
      </c>
      <c r="C334" s="383">
        <f t="shared" si="450"/>
        <v>0</v>
      </c>
      <c r="D334" s="317"/>
      <c r="E334" s="380"/>
      <c r="F334" s="380"/>
      <c r="G334" s="380"/>
      <c r="H334" s="380"/>
      <c r="I334" s="380"/>
      <c r="J334" s="380"/>
      <c r="K334" s="380"/>
      <c r="L334" s="380"/>
      <c r="M334" s="380"/>
      <c r="N334" s="380"/>
      <c r="O334" s="380"/>
      <c r="P334" s="380"/>
      <c r="W334" s="383">
        <f t="shared" si="451"/>
        <v>0</v>
      </c>
      <c r="X334" s="383">
        <f t="shared" si="452"/>
        <v>0</v>
      </c>
      <c r="Y334" s="383">
        <f t="shared" si="453"/>
        <v>0</v>
      </c>
      <c r="Z334" s="383">
        <f t="shared" si="454"/>
        <v>0</v>
      </c>
    </row>
    <row r="335" spans="1:26" x14ac:dyDescent="0.15">
      <c r="A335" s="502"/>
      <c r="B335" s="382" t="s">
        <v>123</v>
      </c>
      <c r="C335" s="384">
        <f t="shared" ref="C335:P335" si="455">IF(C333=0,,(C334-C337)/C333)</f>
        <v>0</v>
      </c>
      <c r="D335" s="317"/>
      <c r="E335" s="346">
        <f t="shared" si="455"/>
        <v>0</v>
      </c>
      <c r="F335" s="346">
        <f t="shared" si="455"/>
        <v>0</v>
      </c>
      <c r="G335" s="346">
        <f t="shared" si="455"/>
        <v>0</v>
      </c>
      <c r="H335" s="346">
        <f t="shared" si="455"/>
        <v>0</v>
      </c>
      <c r="I335" s="346">
        <f t="shared" si="455"/>
        <v>0</v>
      </c>
      <c r="J335" s="346">
        <f t="shared" si="455"/>
        <v>0</v>
      </c>
      <c r="K335" s="346">
        <f t="shared" si="455"/>
        <v>0</v>
      </c>
      <c r="L335" s="346">
        <f t="shared" si="455"/>
        <v>0</v>
      </c>
      <c r="M335" s="346">
        <f t="shared" si="455"/>
        <v>0</v>
      </c>
      <c r="N335" s="346">
        <f t="shared" si="455"/>
        <v>0</v>
      </c>
      <c r="O335" s="346">
        <f t="shared" si="455"/>
        <v>0</v>
      </c>
      <c r="P335" s="346">
        <f t="shared" si="455"/>
        <v>0</v>
      </c>
      <c r="W335" s="384">
        <f t="shared" ref="W335:Z335" si="456">IF(W333=0,,(W334-W337)/W333)</f>
        <v>0</v>
      </c>
      <c r="X335" s="384">
        <f t="shared" si="456"/>
        <v>0</v>
      </c>
      <c r="Y335" s="384">
        <f t="shared" si="456"/>
        <v>0</v>
      </c>
      <c r="Z335" s="384">
        <f t="shared" si="456"/>
        <v>0</v>
      </c>
    </row>
    <row r="336" spans="1:26" x14ac:dyDescent="0.15">
      <c r="A336" s="502"/>
      <c r="B336" s="382" t="s">
        <v>119</v>
      </c>
      <c r="C336" s="383">
        <f t="shared" ref="C336:C339" si="457">SUM(E336:P336)</f>
        <v>0</v>
      </c>
      <c r="D336" s="317"/>
      <c r="E336" s="380"/>
      <c r="F336" s="380"/>
      <c r="G336" s="380"/>
      <c r="H336" s="380"/>
      <c r="I336" s="380"/>
      <c r="J336" s="380"/>
      <c r="K336" s="380"/>
      <c r="L336" s="380"/>
      <c r="M336" s="380"/>
      <c r="N336" s="380"/>
      <c r="O336" s="380"/>
      <c r="P336" s="380"/>
      <c r="W336" s="383">
        <f t="shared" ref="W336:W339" si="458">SUM(E336:G336)</f>
        <v>0</v>
      </c>
      <c r="X336" s="383">
        <f t="shared" ref="X336:X339" si="459">SUM(H336:J336)</f>
        <v>0</v>
      </c>
      <c r="Y336" s="383">
        <f t="shared" ref="Y336:Y339" si="460">SUM(K336:M336)</f>
        <v>0</v>
      </c>
      <c r="Z336" s="383">
        <f t="shared" ref="Z336:Z339" si="461">SUM(N336:P336)</f>
        <v>0</v>
      </c>
    </row>
    <row r="337" spans="1:26" x14ac:dyDescent="0.15">
      <c r="A337" s="502"/>
      <c r="B337" s="382" t="s">
        <v>124</v>
      </c>
      <c r="C337" s="383">
        <f t="shared" si="457"/>
        <v>0</v>
      </c>
      <c r="D337" s="317"/>
      <c r="E337" s="380"/>
      <c r="F337" s="380"/>
      <c r="G337" s="380"/>
      <c r="H337" s="380"/>
      <c r="I337" s="380"/>
      <c r="J337" s="380"/>
      <c r="K337" s="380"/>
      <c r="L337" s="380"/>
      <c r="M337" s="380"/>
      <c r="N337" s="380"/>
      <c r="O337" s="380"/>
      <c r="P337" s="380"/>
      <c r="W337" s="383">
        <f t="shared" si="458"/>
        <v>0</v>
      </c>
      <c r="X337" s="383">
        <f t="shared" si="459"/>
        <v>0</v>
      </c>
      <c r="Y337" s="383">
        <f t="shared" si="460"/>
        <v>0</v>
      </c>
      <c r="Z337" s="383">
        <f t="shared" si="461"/>
        <v>0</v>
      </c>
    </row>
    <row r="338" spans="1:26" x14ac:dyDescent="0.15">
      <c r="A338" s="500" t="s">
        <v>138</v>
      </c>
      <c r="B338" s="377" t="s">
        <v>73</v>
      </c>
      <c r="C338" s="378">
        <f t="shared" si="457"/>
        <v>0</v>
      </c>
      <c r="D338" s="379">
        <f>IF($C$2=0,,C338/$C$2)</f>
        <v>0</v>
      </c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W338" s="378">
        <f t="shared" si="458"/>
        <v>0</v>
      </c>
      <c r="X338" s="378">
        <f t="shared" si="459"/>
        <v>0</v>
      </c>
      <c r="Y338" s="378">
        <f t="shared" si="460"/>
        <v>0</v>
      </c>
      <c r="Z338" s="378">
        <f t="shared" si="461"/>
        <v>0</v>
      </c>
    </row>
    <row r="339" spans="1:26" x14ac:dyDescent="0.15">
      <c r="A339" s="500"/>
      <c r="B339" s="377" t="s">
        <v>74</v>
      </c>
      <c r="C339" s="378">
        <f t="shared" si="457"/>
        <v>0</v>
      </c>
      <c r="D339" s="381"/>
      <c r="E339" s="380"/>
      <c r="F339" s="380"/>
      <c r="G339" s="380"/>
      <c r="H339" s="380"/>
      <c r="I339" s="380"/>
      <c r="J339" s="380"/>
      <c r="K339" s="380"/>
      <c r="L339" s="380"/>
      <c r="M339" s="380"/>
      <c r="N339" s="380"/>
      <c r="O339" s="380"/>
      <c r="P339" s="380"/>
      <c r="W339" s="378">
        <f t="shared" si="458"/>
        <v>0</v>
      </c>
      <c r="X339" s="378">
        <f t="shared" si="459"/>
        <v>0</v>
      </c>
      <c r="Y339" s="378">
        <f t="shared" si="460"/>
        <v>0</v>
      </c>
      <c r="Z339" s="378">
        <f t="shared" si="461"/>
        <v>0</v>
      </c>
    </row>
    <row r="340" spans="1:26" x14ac:dyDescent="0.15">
      <c r="A340" s="500"/>
      <c r="B340" s="377" t="s">
        <v>123</v>
      </c>
      <c r="C340" s="347">
        <f t="shared" ref="C340:P340" si="462">IF(C338=0,,(C339-C342)/C338)</f>
        <v>0</v>
      </c>
      <c r="D340" s="381"/>
      <c r="E340" s="346">
        <f t="shared" si="462"/>
        <v>0</v>
      </c>
      <c r="F340" s="346">
        <f t="shared" si="462"/>
        <v>0</v>
      </c>
      <c r="G340" s="346">
        <f t="shared" si="462"/>
        <v>0</v>
      </c>
      <c r="H340" s="346">
        <f t="shared" si="462"/>
        <v>0</v>
      </c>
      <c r="I340" s="346">
        <f t="shared" si="462"/>
        <v>0</v>
      </c>
      <c r="J340" s="346">
        <f t="shared" si="462"/>
        <v>0</v>
      </c>
      <c r="K340" s="346">
        <f t="shared" si="462"/>
        <v>0</v>
      </c>
      <c r="L340" s="346">
        <f t="shared" si="462"/>
        <v>0</v>
      </c>
      <c r="M340" s="346">
        <f t="shared" si="462"/>
        <v>0</v>
      </c>
      <c r="N340" s="346">
        <f t="shared" si="462"/>
        <v>0</v>
      </c>
      <c r="O340" s="346">
        <f t="shared" si="462"/>
        <v>0</v>
      </c>
      <c r="P340" s="346">
        <f t="shared" si="462"/>
        <v>0</v>
      </c>
      <c r="W340" s="347">
        <f t="shared" ref="W340:Z340" si="463">IF(W338=0,,(W339-W342)/W338)</f>
        <v>0</v>
      </c>
      <c r="X340" s="347">
        <f t="shared" si="463"/>
        <v>0</v>
      </c>
      <c r="Y340" s="347">
        <f t="shared" si="463"/>
        <v>0</v>
      </c>
      <c r="Z340" s="347">
        <f t="shared" si="463"/>
        <v>0</v>
      </c>
    </row>
    <row r="341" spans="1:26" x14ac:dyDescent="0.15">
      <c r="A341" s="500"/>
      <c r="B341" s="377" t="s">
        <v>119</v>
      </c>
      <c r="C341" s="378">
        <f t="shared" ref="C341:C344" si="464">SUM(E341:P341)</f>
        <v>0</v>
      </c>
      <c r="D341" s="381"/>
      <c r="E341" s="380"/>
      <c r="F341" s="380"/>
      <c r="G341" s="380"/>
      <c r="H341" s="380"/>
      <c r="I341" s="380"/>
      <c r="J341" s="380"/>
      <c r="K341" s="380"/>
      <c r="L341" s="380"/>
      <c r="M341" s="380"/>
      <c r="N341" s="380"/>
      <c r="O341" s="380"/>
      <c r="P341" s="380"/>
      <c r="W341" s="378">
        <f t="shared" ref="W341:W344" si="465">SUM(E341:G341)</f>
        <v>0</v>
      </c>
      <c r="X341" s="378">
        <f t="shared" ref="X341:X344" si="466">SUM(H341:J341)</f>
        <v>0</v>
      </c>
      <c r="Y341" s="378">
        <f t="shared" ref="Y341:Y344" si="467">SUM(K341:M341)</f>
        <v>0</v>
      </c>
      <c r="Z341" s="378">
        <f t="shared" ref="Z341:Z344" si="468">SUM(N341:P341)</f>
        <v>0</v>
      </c>
    </row>
    <row r="342" spans="1:26" x14ac:dyDescent="0.15">
      <c r="A342" s="500"/>
      <c r="B342" s="377" t="s">
        <v>124</v>
      </c>
      <c r="C342" s="378">
        <f t="shared" si="464"/>
        <v>0</v>
      </c>
      <c r="D342" s="381"/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W342" s="378">
        <f t="shared" si="465"/>
        <v>0</v>
      </c>
      <c r="X342" s="378">
        <f t="shared" si="466"/>
        <v>0</v>
      </c>
      <c r="Y342" s="378">
        <f t="shared" si="467"/>
        <v>0</v>
      </c>
      <c r="Z342" s="378">
        <f t="shared" si="468"/>
        <v>0</v>
      </c>
    </row>
    <row r="343" spans="1:26" x14ac:dyDescent="0.15">
      <c r="A343" s="501" t="s">
        <v>139</v>
      </c>
      <c r="B343" s="382" t="s">
        <v>73</v>
      </c>
      <c r="C343" s="383">
        <f t="shared" si="464"/>
        <v>0</v>
      </c>
      <c r="D343" s="379">
        <f>IF($C$2=0,,C343/$C$2)</f>
        <v>0</v>
      </c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W343" s="383">
        <f t="shared" si="465"/>
        <v>0</v>
      </c>
      <c r="X343" s="383">
        <f t="shared" si="466"/>
        <v>0</v>
      </c>
      <c r="Y343" s="383">
        <f t="shared" si="467"/>
        <v>0</v>
      </c>
      <c r="Z343" s="383">
        <f t="shared" si="468"/>
        <v>0</v>
      </c>
    </row>
    <row r="344" spans="1:26" x14ac:dyDescent="0.15">
      <c r="A344" s="502"/>
      <c r="B344" s="382" t="s">
        <v>74</v>
      </c>
      <c r="C344" s="383">
        <f t="shared" si="464"/>
        <v>0</v>
      </c>
      <c r="D344" s="317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W344" s="383">
        <f t="shared" si="465"/>
        <v>0</v>
      </c>
      <c r="X344" s="383">
        <f t="shared" si="466"/>
        <v>0</v>
      </c>
      <c r="Y344" s="383">
        <f t="shared" si="467"/>
        <v>0</v>
      </c>
      <c r="Z344" s="383">
        <f t="shared" si="468"/>
        <v>0</v>
      </c>
    </row>
    <row r="345" spans="1:26" x14ac:dyDescent="0.15">
      <c r="A345" s="502"/>
      <c r="B345" s="382" t="s">
        <v>123</v>
      </c>
      <c r="C345" s="384">
        <f t="shared" ref="C345:P345" si="469">IF(C343=0,,(C344-C347)/C343)</f>
        <v>0</v>
      </c>
      <c r="D345" s="317"/>
      <c r="E345" s="346">
        <f t="shared" si="469"/>
        <v>0</v>
      </c>
      <c r="F345" s="346">
        <f t="shared" si="469"/>
        <v>0</v>
      </c>
      <c r="G345" s="346">
        <f t="shared" si="469"/>
        <v>0</v>
      </c>
      <c r="H345" s="346">
        <f t="shared" si="469"/>
        <v>0</v>
      </c>
      <c r="I345" s="346">
        <f t="shared" si="469"/>
        <v>0</v>
      </c>
      <c r="J345" s="346">
        <f t="shared" si="469"/>
        <v>0</v>
      </c>
      <c r="K345" s="346">
        <f t="shared" si="469"/>
        <v>0</v>
      </c>
      <c r="L345" s="346">
        <f t="shared" si="469"/>
        <v>0</v>
      </c>
      <c r="M345" s="346">
        <f t="shared" si="469"/>
        <v>0</v>
      </c>
      <c r="N345" s="346">
        <f t="shared" si="469"/>
        <v>0</v>
      </c>
      <c r="O345" s="346">
        <f t="shared" si="469"/>
        <v>0</v>
      </c>
      <c r="P345" s="346">
        <f t="shared" si="469"/>
        <v>0</v>
      </c>
      <c r="W345" s="384">
        <f t="shared" ref="W345:Z345" si="470">IF(W343=0,,(W344-W347)/W343)</f>
        <v>0</v>
      </c>
      <c r="X345" s="384">
        <f t="shared" si="470"/>
        <v>0</v>
      </c>
      <c r="Y345" s="384">
        <f t="shared" si="470"/>
        <v>0</v>
      </c>
      <c r="Z345" s="384">
        <f t="shared" si="470"/>
        <v>0</v>
      </c>
    </row>
    <row r="346" spans="1:26" x14ac:dyDescent="0.15">
      <c r="A346" s="502"/>
      <c r="B346" s="382" t="s">
        <v>119</v>
      </c>
      <c r="C346" s="383">
        <f t="shared" ref="C346:C349" si="471">SUM(E346:P346)</f>
        <v>0</v>
      </c>
      <c r="D346" s="317"/>
      <c r="E346" s="380"/>
      <c r="F346" s="380"/>
      <c r="G346" s="380"/>
      <c r="H346" s="380"/>
      <c r="I346" s="380"/>
      <c r="J346" s="380"/>
      <c r="K346" s="380"/>
      <c r="L346" s="380"/>
      <c r="M346" s="380"/>
      <c r="N346" s="380"/>
      <c r="O346" s="380"/>
      <c r="P346" s="380"/>
      <c r="W346" s="383">
        <f t="shared" ref="W346:W349" si="472">SUM(E346:G346)</f>
        <v>0</v>
      </c>
      <c r="X346" s="383">
        <f t="shared" ref="X346:X349" si="473">SUM(H346:J346)</f>
        <v>0</v>
      </c>
      <c r="Y346" s="383">
        <f t="shared" ref="Y346:Y349" si="474">SUM(K346:M346)</f>
        <v>0</v>
      </c>
      <c r="Z346" s="383">
        <f t="shared" ref="Z346:Z349" si="475">SUM(N346:P346)</f>
        <v>0</v>
      </c>
    </row>
    <row r="347" spans="1:26" x14ac:dyDescent="0.15">
      <c r="A347" s="502"/>
      <c r="B347" s="382" t="s">
        <v>124</v>
      </c>
      <c r="C347" s="383">
        <f t="shared" si="471"/>
        <v>0</v>
      </c>
      <c r="D347" s="317"/>
      <c r="E347" s="380"/>
      <c r="F347" s="380"/>
      <c r="G347" s="380"/>
      <c r="H347" s="380"/>
      <c r="I347" s="380"/>
      <c r="J347" s="380"/>
      <c r="K347" s="380"/>
      <c r="L347" s="380"/>
      <c r="M347" s="380"/>
      <c r="N347" s="380"/>
      <c r="O347" s="380"/>
      <c r="P347" s="380"/>
      <c r="W347" s="383">
        <f t="shared" si="472"/>
        <v>0</v>
      </c>
      <c r="X347" s="383">
        <f t="shared" si="473"/>
        <v>0</v>
      </c>
      <c r="Y347" s="383">
        <f t="shared" si="474"/>
        <v>0</v>
      </c>
      <c r="Z347" s="383">
        <f t="shared" si="475"/>
        <v>0</v>
      </c>
    </row>
    <row r="348" spans="1:26" x14ac:dyDescent="0.15">
      <c r="A348" s="494" t="s">
        <v>140</v>
      </c>
      <c r="B348" s="377" t="s">
        <v>73</v>
      </c>
      <c r="C348" s="378">
        <f t="shared" si="471"/>
        <v>0</v>
      </c>
      <c r="D348" s="379">
        <f>IF($C$2=0,,C348/$C$2)</f>
        <v>0</v>
      </c>
      <c r="E348" s="380"/>
      <c r="F348" s="380"/>
      <c r="G348" s="380"/>
      <c r="H348" s="380"/>
      <c r="I348" s="380"/>
      <c r="J348" s="380"/>
      <c r="K348" s="380"/>
      <c r="L348" s="380"/>
      <c r="M348" s="380"/>
      <c r="N348" s="380"/>
      <c r="O348" s="380"/>
      <c r="P348" s="380"/>
      <c r="W348" s="378">
        <f t="shared" si="472"/>
        <v>0</v>
      </c>
      <c r="X348" s="378">
        <f t="shared" si="473"/>
        <v>0</v>
      </c>
      <c r="Y348" s="378">
        <f t="shared" si="474"/>
        <v>0</v>
      </c>
      <c r="Z348" s="378">
        <f t="shared" si="475"/>
        <v>0</v>
      </c>
    </row>
    <row r="349" spans="1:26" x14ac:dyDescent="0.15">
      <c r="A349" s="495"/>
      <c r="B349" s="377" t="s">
        <v>74</v>
      </c>
      <c r="C349" s="378">
        <f t="shared" si="471"/>
        <v>0</v>
      </c>
      <c r="D349" s="381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W349" s="378">
        <f t="shared" si="472"/>
        <v>0</v>
      </c>
      <c r="X349" s="378">
        <f t="shared" si="473"/>
        <v>0</v>
      </c>
      <c r="Y349" s="378">
        <f t="shared" si="474"/>
        <v>0</v>
      </c>
      <c r="Z349" s="378">
        <f t="shared" si="475"/>
        <v>0</v>
      </c>
    </row>
    <row r="350" spans="1:26" x14ac:dyDescent="0.15">
      <c r="A350" s="495"/>
      <c r="B350" s="377" t="s">
        <v>123</v>
      </c>
      <c r="C350" s="347">
        <f t="shared" ref="C350:P350" si="476">IF(C348=0,,(C349-C352)/C348)</f>
        <v>0</v>
      </c>
      <c r="D350" s="381"/>
      <c r="E350" s="346">
        <f t="shared" si="476"/>
        <v>0</v>
      </c>
      <c r="F350" s="346">
        <f t="shared" si="476"/>
        <v>0</v>
      </c>
      <c r="G350" s="346">
        <f t="shared" si="476"/>
        <v>0</v>
      </c>
      <c r="H350" s="346">
        <f t="shared" si="476"/>
        <v>0</v>
      </c>
      <c r="I350" s="346">
        <f t="shared" si="476"/>
        <v>0</v>
      </c>
      <c r="J350" s="346">
        <f t="shared" si="476"/>
        <v>0</v>
      </c>
      <c r="K350" s="346">
        <f t="shared" si="476"/>
        <v>0</v>
      </c>
      <c r="L350" s="346">
        <f t="shared" si="476"/>
        <v>0</v>
      </c>
      <c r="M350" s="346">
        <f t="shared" si="476"/>
        <v>0</v>
      </c>
      <c r="N350" s="346">
        <f t="shared" si="476"/>
        <v>0</v>
      </c>
      <c r="O350" s="346">
        <f t="shared" si="476"/>
        <v>0</v>
      </c>
      <c r="P350" s="346">
        <f t="shared" si="476"/>
        <v>0</v>
      </c>
      <c r="W350" s="347">
        <f t="shared" ref="W350:Z350" si="477">IF(W348=0,,(W349-W352)/W348)</f>
        <v>0</v>
      </c>
      <c r="X350" s="347">
        <f t="shared" si="477"/>
        <v>0</v>
      </c>
      <c r="Y350" s="347">
        <f t="shared" si="477"/>
        <v>0</v>
      </c>
      <c r="Z350" s="347">
        <f t="shared" si="477"/>
        <v>0</v>
      </c>
    </row>
    <row r="351" spans="1:26" x14ac:dyDescent="0.15">
      <c r="A351" s="495"/>
      <c r="B351" s="377" t="s">
        <v>119</v>
      </c>
      <c r="C351" s="378">
        <f t="shared" ref="C351:C354" si="478">SUM(E351:P351)</f>
        <v>0</v>
      </c>
      <c r="D351" s="381"/>
      <c r="E351" s="380"/>
      <c r="F351" s="380"/>
      <c r="G351" s="380"/>
      <c r="H351" s="380"/>
      <c r="I351" s="380"/>
      <c r="J351" s="380"/>
      <c r="K351" s="380"/>
      <c r="L351" s="380"/>
      <c r="M351" s="380"/>
      <c r="N351" s="380"/>
      <c r="O351" s="380"/>
      <c r="P351" s="380"/>
      <c r="W351" s="378">
        <f t="shared" ref="W351:W354" si="479">SUM(E351:G351)</f>
        <v>0</v>
      </c>
      <c r="X351" s="378">
        <f t="shared" ref="X351:X354" si="480">SUM(H351:J351)</f>
        <v>0</v>
      </c>
      <c r="Y351" s="378">
        <f t="shared" ref="Y351:Y354" si="481">SUM(K351:M351)</f>
        <v>0</v>
      </c>
      <c r="Z351" s="378">
        <f t="shared" ref="Z351:Z354" si="482">SUM(N351:P351)</f>
        <v>0</v>
      </c>
    </row>
    <row r="352" spans="1:26" x14ac:dyDescent="0.15">
      <c r="A352" s="495"/>
      <c r="B352" s="377" t="s">
        <v>124</v>
      </c>
      <c r="C352" s="378">
        <f t="shared" si="478"/>
        <v>0</v>
      </c>
      <c r="D352" s="381"/>
      <c r="E352" s="380"/>
      <c r="F352" s="380"/>
      <c r="G352" s="380"/>
      <c r="H352" s="380"/>
      <c r="I352" s="380"/>
      <c r="J352" s="380"/>
      <c r="K352" s="380"/>
      <c r="L352" s="380"/>
      <c r="M352" s="380"/>
      <c r="N352" s="380"/>
      <c r="O352" s="380"/>
      <c r="P352" s="380"/>
      <c r="W352" s="378">
        <f t="shared" si="479"/>
        <v>0</v>
      </c>
      <c r="X352" s="378">
        <f t="shared" si="480"/>
        <v>0</v>
      </c>
      <c r="Y352" s="378">
        <f t="shared" si="481"/>
        <v>0</v>
      </c>
      <c r="Z352" s="378">
        <f t="shared" si="482"/>
        <v>0</v>
      </c>
    </row>
    <row r="353" spans="1:26" ht="15" customHeight="1" x14ac:dyDescent="0.15">
      <c r="A353" s="501" t="s">
        <v>141</v>
      </c>
      <c r="B353" s="382" t="s">
        <v>73</v>
      </c>
      <c r="C353" s="383">
        <f t="shared" si="478"/>
        <v>0</v>
      </c>
      <c r="D353" s="379">
        <f>IF($C$2=0,,C353/$C$2)</f>
        <v>0</v>
      </c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W353" s="383">
        <f t="shared" si="479"/>
        <v>0</v>
      </c>
      <c r="X353" s="383">
        <f t="shared" si="480"/>
        <v>0</v>
      </c>
      <c r="Y353" s="383">
        <f t="shared" si="481"/>
        <v>0</v>
      </c>
      <c r="Z353" s="383">
        <f t="shared" si="482"/>
        <v>0</v>
      </c>
    </row>
    <row r="354" spans="1:26" x14ac:dyDescent="0.15">
      <c r="A354" s="502"/>
      <c r="B354" s="382" t="s">
        <v>74</v>
      </c>
      <c r="C354" s="383">
        <f t="shared" si="478"/>
        <v>0</v>
      </c>
      <c r="D354" s="317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W354" s="383">
        <f t="shared" si="479"/>
        <v>0</v>
      </c>
      <c r="X354" s="383">
        <f t="shared" si="480"/>
        <v>0</v>
      </c>
      <c r="Y354" s="383">
        <f t="shared" si="481"/>
        <v>0</v>
      </c>
      <c r="Z354" s="383">
        <f t="shared" si="482"/>
        <v>0</v>
      </c>
    </row>
    <row r="355" spans="1:26" x14ac:dyDescent="0.15">
      <c r="A355" s="502"/>
      <c r="B355" s="382" t="s">
        <v>123</v>
      </c>
      <c r="C355" s="384">
        <f t="shared" ref="C355:P355" si="483">IF(C353=0,,(C354-C357)/C353)</f>
        <v>0</v>
      </c>
      <c r="D355" s="317"/>
      <c r="E355" s="346">
        <f t="shared" si="483"/>
        <v>0</v>
      </c>
      <c r="F355" s="346">
        <f t="shared" si="483"/>
        <v>0</v>
      </c>
      <c r="G355" s="346">
        <f t="shared" si="483"/>
        <v>0</v>
      </c>
      <c r="H355" s="346">
        <f t="shared" si="483"/>
        <v>0</v>
      </c>
      <c r="I355" s="346">
        <f t="shared" si="483"/>
        <v>0</v>
      </c>
      <c r="J355" s="346">
        <f t="shared" si="483"/>
        <v>0</v>
      </c>
      <c r="K355" s="346">
        <f t="shared" si="483"/>
        <v>0</v>
      </c>
      <c r="L355" s="346">
        <f t="shared" si="483"/>
        <v>0</v>
      </c>
      <c r="M355" s="346">
        <f t="shared" si="483"/>
        <v>0</v>
      </c>
      <c r="N355" s="346">
        <f t="shared" si="483"/>
        <v>0</v>
      </c>
      <c r="O355" s="346">
        <f t="shared" si="483"/>
        <v>0</v>
      </c>
      <c r="P355" s="346">
        <f t="shared" si="483"/>
        <v>0</v>
      </c>
      <c r="W355" s="384">
        <f t="shared" ref="W355:Z355" si="484">IF(W353=0,,(W354-W357)/W353)</f>
        <v>0</v>
      </c>
      <c r="X355" s="384">
        <f t="shared" si="484"/>
        <v>0</v>
      </c>
      <c r="Y355" s="384">
        <f t="shared" si="484"/>
        <v>0</v>
      </c>
      <c r="Z355" s="384">
        <f t="shared" si="484"/>
        <v>0</v>
      </c>
    </row>
    <row r="356" spans="1:26" x14ac:dyDescent="0.15">
      <c r="A356" s="502"/>
      <c r="B356" s="382" t="s">
        <v>119</v>
      </c>
      <c r="C356" s="383">
        <f t="shared" ref="C356:C359" si="485">SUM(E356:P356)</f>
        <v>0</v>
      </c>
      <c r="D356" s="317"/>
      <c r="E356" s="380"/>
      <c r="F356" s="380"/>
      <c r="G356" s="380"/>
      <c r="H356" s="380"/>
      <c r="I356" s="380"/>
      <c r="J356" s="380"/>
      <c r="K356" s="380"/>
      <c r="L356" s="380"/>
      <c r="M356" s="380"/>
      <c r="N356" s="380"/>
      <c r="O356" s="380"/>
      <c r="P356" s="380"/>
      <c r="W356" s="383">
        <f t="shared" ref="W356:W359" si="486">SUM(E356:G356)</f>
        <v>0</v>
      </c>
      <c r="X356" s="383">
        <f t="shared" ref="X356:X359" si="487">SUM(H356:J356)</f>
        <v>0</v>
      </c>
      <c r="Y356" s="383">
        <f t="shared" ref="Y356:Y359" si="488">SUM(K356:M356)</f>
        <v>0</v>
      </c>
      <c r="Z356" s="383">
        <f t="shared" ref="Z356:Z359" si="489">SUM(N356:P356)</f>
        <v>0</v>
      </c>
    </row>
    <row r="357" spans="1:26" x14ac:dyDescent="0.15">
      <c r="A357" s="502"/>
      <c r="B357" s="382" t="s">
        <v>124</v>
      </c>
      <c r="C357" s="383">
        <f t="shared" si="485"/>
        <v>0</v>
      </c>
      <c r="D357" s="317"/>
      <c r="E357" s="380"/>
      <c r="F357" s="380"/>
      <c r="G357" s="380"/>
      <c r="H357" s="380"/>
      <c r="I357" s="380"/>
      <c r="J357" s="380"/>
      <c r="K357" s="380"/>
      <c r="L357" s="380"/>
      <c r="M357" s="380"/>
      <c r="N357" s="380"/>
      <c r="O357" s="380"/>
      <c r="P357" s="380"/>
      <c r="W357" s="383">
        <f t="shared" si="486"/>
        <v>0</v>
      </c>
      <c r="X357" s="383">
        <f t="shared" si="487"/>
        <v>0</v>
      </c>
      <c r="Y357" s="383">
        <f t="shared" si="488"/>
        <v>0</v>
      </c>
      <c r="Z357" s="383">
        <f t="shared" si="489"/>
        <v>0</v>
      </c>
    </row>
    <row r="358" spans="1:26" ht="15" customHeight="1" x14ac:dyDescent="0.15">
      <c r="A358" s="500" t="s">
        <v>142</v>
      </c>
      <c r="B358" s="377" t="s">
        <v>73</v>
      </c>
      <c r="C358" s="378">
        <f t="shared" si="485"/>
        <v>0</v>
      </c>
      <c r="D358" s="379">
        <f>IF($C$2=0,,C358/$C$2)</f>
        <v>0</v>
      </c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W358" s="378">
        <f t="shared" si="486"/>
        <v>0</v>
      </c>
      <c r="X358" s="378">
        <f t="shared" si="487"/>
        <v>0</v>
      </c>
      <c r="Y358" s="378">
        <f t="shared" si="488"/>
        <v>0</v>
      </c>
      <c r="Z358" s="378">
        <f t="shared" si="489"/>
        <v>0</v>
      </c>
    </row>
    <row r="359" spans="1:26" x14ac:dyDescent="0.15">
      <c r="A359" s="500"/>
      <c r="B359" s="377" t="s">
        <v>74</v>
      </c>
      <c r="C359" s="378">
        <f t="shared" si="485"/>
        <v>0</v>
      </c>
      <c r="D359" s="381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W359" s="378">
        <f t="shared" si="486"/>
        <v>0</v>
      </c>
      <c r="X359" s="378">
        <f t="shared" si="487"/>
        <v>0</v>
      </c>
      <c r="Y359" s="378">
        <f t="shared" si="488"/>
        <v>0</v>
      </c>
      <c r="Z359" s="378">
        <f t="shared" si="489"/>
        <v>0</v>
      </c>
    </row>
    <row r="360" spans="1:26" x14ac:dyDescent="0.15">
      <c r="A360" s="500"/>
      <c r="B360" s="377" t="s">
        <v>123</v>
      </c>
      <c r="C360" s="347">
        <f t="shared" ref="C360:P360" si="490">IF(C358=0,,(C359-C362)/C358)</f>
        <v>0</v>
      </c>
      <c r="D360" s="381"/>
      <c r="E360" s="346">
        <f t="shared" si="490"/>
        <v>0</v>
      </c>
      <c r="F360" s="346">
        <f t="shared" si="490"/>
        <v>0</v>
      </c>
      <c r="G360" s="346">
        <f t="shared" si="490"/>
        <v>0</v>
      </c>
      <c r="H360" s="346">
        <f t="shared" si="490"/>
        <v>0</v>
      </c>
      <c r="I360" s="346">
        <f t="shared" si="490"/>
        <v>0</v>
      </c>
      <c r="J360" s="346">
        <f t="shared" si="490"/>
        <v>0</v>
      </c>
      <c r="K360" s="346">
        <f t="shared" si="490"/>
        <v>0</v>
      </c>
      <c r="L360" s="346">
        <f t="shared" si="490"/>
        <v>0</v>
      </c>
      <c r="M360" s="346">
        <f t="shared" si="490"/>
        <v>0</v>
      </c>
      <c r="N360" s="346">
        <f t="shared" si="490"/>
        <v>0</v>
      </c>
      <c r="O360" s="346">
        <f t="shared" si="490"/>
        <v>0</v>
      </c>
      <c r="P360" s="346">
        <f t="shared" si="490"/>
        <v>0</v>
      </c>
      <c r="W360" s="347">
        <f t="shared" ref="W360:Z360" si="491">IF(W358=0,,(W359-W362)/W358)</f>
        <v>0</v>
      </c>
      <c r="X360" s="347">
        <f t="shared" si="491"/>
        <v>0</v>
      </c>
      <c r="Y360" s="347">
        <f t="shared" si="491"/>
        <v>0</v>
      </c>
      <c r="Z360" s="347">
        <f t="shared" si="491"/>
        <v>0</v>
      </c>
    </row>
    <row r="361" spans="1:26" x14ac:dyDescent="0.15">
      <c r="A361" s="500"/>
      <c r="B361" s="377" t="s">
        <v>119</v>
      </c>
      <c r="C361" s="378">
        <f t="shared" ref="C361:C364" si="492">SUM(E361:P361)</f>
        <v>0</v>
      </c>
      <c r="D361" s="381"/>
      <c r="E361" s="380"/>
      <c r="F361" s="380"/>
      <c r="G361" s="380"/>
      <c r="H361" s="380"/>
      <c r="I361" s="380"/>
      <c r="J361" s="380"/>
      <c r="K361" s="380"/>
      <c r="L361" s="380"/>
      <c r="M361" s="380"/>
      <c r="N361" s="380"/>
      <c r="O361" s="380"/>
      <c r="P361" s="380"/>
      <c r="W361" s="378">
        <f t="shared" ref="W361:W364" si="493">SUM(E361:G361)</f>
        <v>0</v>
      </c>
      <c r="X361" s="378">
        <f t="shared" ref="X361:X364" si="494">SUM(H361:J361)</f>
        <v>0</v>
      </c>
      <c r="Y361" s="378">
        <f t="shared" ref="Y361:Y364" si="495">SUM(K361:M361)</f>
        <v>0</v>
      </c>
      <c r="Z361" s="378">
        <f t="shared" ref="Z361:Z364" si="496">SUM(N361:P361)</f>
        <v>0</v>
      </c>
    </row>
    <row r="362" spans="1:26" x14ac:dyDescent="0.15">
      <c r="A362" s="500"/>
      <c r="B362" s="377" t="s">
        <v>124</v>
      </c>
      <c r="C362" s="378">
        <f t="shared" si="492"/>
        <v>0</v>
      </c>
      <c r="D362" s="381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W362" s="378">
        <f t="shared" si="493"/>
        <v>0</v>
      </c>
      <c r="X362" s="378">
        <f t="shared" si="494"/>
        <v>0</v>
      </c>
      <c r="Y362" s="378">
        <f t="shared" si="495"/>
        <v>0</v>
      </c>
      <c r="Z362" s="378">
        <f t="shared" si="496"/>
        <v>0</v>
      </c>
    </row>
    <row r="363" spans="1:26" x14ac:dyDescent="0.15">
      <c r="A363" s="501" t="s">
        <v>143</v>
      </c>
      <c r="B363" s="382" t="s">
        <v>73</v>
      </c>
      <c r="C363" s="383">
        <f t="shared" si="492"/>
        <v>0</v>
      </c>
      <c r="D363" s="379">
        <f>IF($C$2=0,,C363/$C$2)</f>
        <v>0</v>
      </c>
      <c r="E363" s="380"/>
      <c r="F363" s="380"/>
      <c r="G363" s="380"/>
      <c r="H363" s="380"/>
      <c r="I363" s="380"/>
      <c r="J363" s="380"/>
      <c r="K363" s="380"/>
      <c r="L363" s="380"/>
      <c r="M363" s="380"/>
      <c r="N363" s="380"/>
      <c r="O363" s="380"/>
      <c r="P363" s="380"/>
      <c r="W363" s="383">
        <f t="shared" si="493"/>
        <v>0</v>
      </c>
      <c r="X363" s="383">
        <f t="shared" si="494"/>
        <v>0</v>
      </c>
      <c r="Y363" s="383">
        <f t="shared" si="495"/>
        <v>0</v>
      </c>
      <c r="Z363" s="383">
        <f t="shared" si="496"/>
        <v>0</v>
      </c>
    </row>
    <row r="364" spans="1:26" x14ac:dyDescent="0.15">
      <c r="A364" s="502"/>
      <c r="B364" s="382" t="s">
        <v>74</v>
      </c>
      <c r="C364" s="383">
        <f t="shared" si="492"/>
        <v>0</v>
      </c>
      <c r="D364" s="317"/>
      <c r="E364" s="380"/>
      <c r="F364" s="380"/>
      <c r="G364" s="380"/>
      <c r="H364" s="380"/>
      <c r="I364" s="380"/>
      <c r="J364" s="380"/>
      <c r="K364" s="380"/>
      <c r="L364" s="380"/>
      <c r="M364" s="380"/>
      <c r="N364" s="380"/>
      <c r="O364" s="380"/>
      <c r="P364" s="380"/>
      <c r="W364" s="383">
        <f t="shared" si="493"/>
        <v>0</v>
      </c>
      <c r="X364" s="383">
        <f t="shared" si="494"/>
        <v>0</v>
      </c>
      <c r="Y364" s="383">
        <f t="shared" si="495"/>
        <v>0</v>
      </c>
      <c r="Z364" s="383">
        <f t="shared" si="496"/>
        <v>0</v>
      </c>
    </row>
    <row r="365" spans="1:26" x14ac:dyDescent="0.15">
      <c r="A365" s="502"/>
      <c r="B365" s="382" t="s">
        <v>123</v>
      </c>
      <c r="C365" s="384">
        <f t="shared" ref="C365:P365" si="497">IF(C363=0,,(C364-C367)/C363)</f>
        <v>0</v>
      </c>
      <c r="D365" s="317"/>
      <c r="E365" s="346">
        <f t="shared" si="497"/>
        <v>0</v>
      </c>
      <c r="F365" s="346">
        <f t="shared" si="497"/>
        <v>0</v>
      </c>
      <c r="G365" s="346">
        <f t="shared" si="497"/>
        <v>0</v>
      </c>
      <c r="H365" s="346">
        <f t="shared" si="497"/>
        <v>0</v>
      </c>
      <c r="I365" s="346">
        <f t="shared" si="497"/>
        <v>0</v>
      </c>
      <c r="J365" s="346">
        <f t="shared" si="497"/>
        <v>0</v>
      </c>
      <c r="K365" s="346">
        <f t="shared" si="497"/>
        <v>0</v>
      </c>
      <c r="L365" s="346">
        <f t="shared" si="497"/>
        <v>0</v>
      </c>
      <c r="M365" s="346">
        <f t="shared" si="497"/>
        <v>0</v>
      </c>
      <c r="N365" s="346">
        <f t="shared" si="497"/>
        <v>0</v>
      </c>
      <c r="O365" s="346">
        <f t="shared" si="497"/>
        <v>0</v>
      </c>
      <c r="P365" s="346">
        <f t="shared" si="497"/>
        <v>0</v>
      </c>
      <c r="W365" s="384">
        <f t="shared" ref="W365:Z365" si="498">IF(W363=0,,(W364-W367)/W363)</f>
        <v>0</v>
      </c>
      <c r="X365" s="384">
        <f t="shared" si="498"/>
        <v>0</v>
      </c>
      <c r="Y365" s="384">
        <f t="shared" si="498"/>
        <v>0</v>
      </c>
      <c r="Z365" s="384">
        <f t="shared" si="498"/>
        <v>0</v>
      </c>
    </row>
    <row r="366" spans="1:26" x14ac:dyDescent="0.15">
      <c r="A366" s="502"/>
      <c r="B366" s="382" t="s">
        <v>119</v>
      </c>
      <c r="C366" s="383">
        <f t="shared" ref="C366:C369" si="499">SUM(E366:P366)</f>
        <v>0</v>
      </c>
      <c r="D366" s="317"/>
      <c r="E366" s="380"/>
      <c r="F366" s="380"/>
      <c r="G366" s="380"/>
      <c r="H366" s="380"/>
      <c r="I366" s="380"/>
      <c r="J366" s="380"/>
      <c r="K366" s="380"/>
      <c r="L366" s="380"/>
      <c r="M366" s="380"/>
      <c r="N366" s="380"/>
      <c r="O366" s="380"/>
      <c r="P366" s="380"/>
      <c r="W366" s="383">
        <f t="shared" ref="W366:W369" si="500">SUM(E366:G366)</f>
        <v>0</v>
      </c>
      <c r="X366" s="383">
        <f t="shared" ref="X366:X369" si="501">SUM(H366:J366)</f>
        <v>0</v>
      </c>
      <c r="Y366" s="383">
        <f t="shared" ref="Y366:Y369" si="502">SUM(K366:M366)</f>
        <v>0</v>
      </c>
      <c r="Z366" s="383">
        <f t="shared" ref="Z366:Z369" si="503">SUM(N366:P366)</f>
        <v>0</v>
      </c>
    </row>
    <row r="367" spans="1:26" x14ac:dyDescent="0.15">
      <c r="A367" s="502"/>
      <c r="B367" s="382" t="s">
        <v>124</v>
      </c>
      <c r="C367" s="383">
        <f t="shared" si="499"/>
        <v>0</v>
      </c>
      <c r="D367" s="317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W367" s="383">
        <f t="shared" si="500"/>
        <v>0</v>
      </c>
      <c r="X367" s="383">
        <f t="shared" si="501"/>
        <v>0</v>
      </c>
      <c r="Y367" s="383">
        <f t="shared" si="502"/>
        <v>0</v>
      </c>
      <c r="Z367" s="383">
        <f t="shared" si="503"/>
        <v>0</v>
      </c>
    </row>
    <row r="368" spans="1:26" x14ac:dyDescent="0.15">
      <c r="A368" s="494" t="s">
        <v>144</v>
      </c>
      <c r="B368" s="377" t="s">
        <v>73</v>
      </c>
      <c r="C368" s="378">
        <f t="shared" si="499"/>
        <v>0</v>
      </c>
      <c r="D368" s="379">
        <f>IF($C$2=0,,C368/$C$2)</f>
        <v>0</v>
      </c>
      <c r="E368" s="380"/>
      <c r="F368" s="380"/>
      <c r="G368" s="380"/>
      <c r="H368" s="380"/>
      <c r="I368" s="380"/>
      <c r="J368" s="380"/>
      <c r="K368" s="380"/>
      <c r="L368" s="380"/>
      <c r="M368" s="380"/>
      <c r="N368" s="380"/>
      <c r="O368" s="380"/>
      <c r="P368" s="380"/>
      <c r="W368" s="378">
        <f t="shared" si="500"/>
        <v>0</v>
      </c>
      <c r="X368" s="378">
        <f t="shared" si="501"/>
        <v>0</v>
      </c>
      <c r="Y368" s="378">
        <f t="shared" si="502"/>
        <v>0</v>
      </c>
      <c r="Z368" s="378">
        <f t="shared" si="503"/>
        <v>0</v>
      </c>
    </row>
    <row r="369" spans="1:26" x14ac:dyDescent="0.15">
      <c r="A369" s="495"/>
      <c r="B369" s="377" t="s">
        <v>74</v>
      </c>
      <c r="C369" s="378">
        <f t="shared" si="499"/>
        <v>0</v>
      </c>
      <c r="D369" s="381"/>
      <c r="E369" s="380"/>
      <c r="F369" s="380"/>
      <c r="G369" s="380"/>
      <c r="H369" s="380"/>
      <c r="I369" s="380"/>
      <c r="J369" s="380"/>
      <c r="K369" s="380"/>
      <c r="L369" s="380"/>
      <c r="M369" s="380"/>
      <c r="N369" s="380"/>
      <c r="O369" s="380"/>
      <c r="P369" s="380"/>
      <c r="W369" s="378">
        <f t="shared" si="500"/>
        <v>0</v>
      </c>
      <c r="X369" s="378">
        <f t="shared" si="501"/>
        <v>0</v>
      </c>
      <c r="Y369" s="378">
        <f t="shared" si="502"/>
        <v>0</v>
      </c>
      <c r="Z369" s="378">
        <f t="shared" si="503"/>
        <v>0</v>
      </c>
    </row>
    <row r="370" spans="1:26" x14ac:dyDescent="0.15">
      <c r="A370" s="495"/>
      <c r="B370" s="377" t="s">
        <v>123</v>
      </c>
      <c r="C370" s="347">
        <f t="shared" ref="C370:P370" si="504">IF(C368=0,,(C369-C372)/C368)</f>
        <v>0</v>
      </c>
      <c r="D370" s="381"/>
      <c r="E370" s="346">
        <f t="shared" si="504"/>
        <v>0</v>
      </c>
      <c r="F370" s="346">
        <f t="shared" si="504"/>
        <v>0</v>
      </c>
      <c r="G370" s="346">
        <f t="shared" si="504"/>
        <v>0</v>
      </c>
      <c r="H370" s="346">
        <f t="shared" si="504"/>
        <v>0</v>
      </c>
      <c r="I370" s="346">
        <f t="shared" si="504"/>
        <v>0</v>
      </c>
      <c r="J370" s="346">
        <f t="shared" si="504"/>
        <v>0</v>
      </c>
      <c r="K370" s="346">
        <f t="shared" si="504"/>
        <v>0</v>
      </c>
      <c r="L370" s="346">
        <f t="shared" si="504"/>
        <v>0</v>
      </c>
      <c r="M370" s="346">
        <f t="shared" si="504"/>
        <v>0</v>
      </c>
      <c r="N370" s="346">
        <f t="shared" si="504"/>
        <v>0</v>
      </c>
      <c r="O370" s="346">
        <f t="shared" si="504"/>
        <v>0</v>
      </c>
      <c r="P370" s="346">
        <f t="shared" si="504"/>
        <v>0</v>
      </c>
      <c r="W370" s="347">
        <f t="shared" ref="W370:Z370" si="505">IF(W368=0,,(W369-W372)/W368)</f>
        <v>0</v>
      </c>
      <c r="X370" s="347">
        <f t="shared" si="505"/>
        <v>0</v>
      </c>
      <c r="Y370" s="347">
        <f t="shared" si="505"/>
        <v>0</v>
      </c>
      <c r="Z370" s="347">
        <f t="shared" si="505"/>
        <v>0</v>
      </c>
    </row>
    <row r="371" spans="1:26" x14ac:dyDescent="0.15">
      <c r="A371" s="495"/>
      <c r="B371" s="377" t="s">
        <v>119</v>
      </c>
      <c r="C371" s="378">
        <f t="shared" ref="C371:C374" si="506">SUM(E371:P371)</f>
        <v>0</v>
      </c>
      <c r="D371" s="381"/>
      <c r="E371" s="380"/>
      <c r="F371" s="380"/>
      <c r="G371" s="380"/>
      <c r="H371" s="380"/>
      <c r="I371" s="380"/>
      <c r="J371" s="380"/>
      <c r="K371" s="380"/>
      <c r="L371" s="380"/>
      <c r="M371" s="380"/>
      <c r="N371" s="380"/>
      <c r="O371" s="380"/>
      <c r="P371" s="380"/>
      <c r="W371" s="378">
        <f t="shared" ref="W371:W374" si="507">SUM(E371:G371)</f>
        <v>0</v>
      </c>
      <c r="X371" s="378">
        <f t="shared" ref="X371:X374" si="508">SUM(H371:J371)</f>
        <v>0</v>
      </c>
      <c r="Y371" s="378">
        <f t="shared" ref="Y371:Y374" si="509">SUM(K371:M371)</f>
        <v>0</v>
      </c>
      <c r="Z371" s="378">
        <f t="shared" ref="Z371:Z374" si="510">SUM(N371:P371)</f>
        <v>0</v>
      </c>
    </row>
    <row r="372" spans="1:26" x14ac:dyDescent="0.15">
      <c r="A372" s="495"/>
      <c r="B372" s="377" t="s">
        <v>124</v>
      </c>
      <c r="C372" s="378">
        <f t="shared" si="506"/>
        <v>0</v>
      </c>
      <c r="D372" s="381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W372" s="378">
        <f t="shared" si="507"/>
        <v>0</v>
      </c>
      <c r="X372" s="378">
        <f t="shared" si="508"/>
        <v>0</v>
      </c>
      <c r="Y372" s="378">
        <f t="shared" si="509"/>
        <v>0</v>
      </c>
      <c r="Z372" s="378">
        <f t="shared" si="510"/>
        <v>0</v>
      </c>
    </row>
    <row r="373" spans="1:26" x14ac:dyDescent="0.15">
      <c r="A373" s="501" t="s">
        <v>145</v>
      </c>
      <c r="B373" s="382" t="s">
        <v>73</v>
      </c>
      <c r="C373" s="383">
        <f t="shared" si="506"/>
        <v>0</v>
      </c>
      <c r="D373" s="379">
        <f>IF($C$2=0,,C373/$C$2)</f>
        <v>0</v>
      </c>
      <c r="E373" s="380"/>
      <c r="F373" s="380"/>
      <c r="G373" s="380"/>
      <c r="H373" s="380"/>
      <c r="I373" s="380"/>
      <c r="J373" s="380"/>
      <c r="K373" s="380"/>
      <c r="L373" s="380"/>
      <c r="M373" s="380"/>
      <c r="N373" s="380"/>
      <c r="O373" s="380"/>
      <c r="P373" s="380"/>
      <c r="W373" s="383">
        <f t="shared" si="507"/>
        <v>0</v>
      </c>
      <c r="X373" s="383">
        <f t="shared" si="508"/>
        <v>0</v>
      </c>
      <c r="Y373" s="383">
        <f t="shared" si="509"/>
        <v>0</v>
      </c>
      <c r="Z373" s="383">
        <f t="shared" si="510"/>
        <v>0</v>
      </c>
    </row>
    <row r="374" spans="1:26" x14ac:dyDescent="0.15">
      <c r="A374" s="502"/>
      <c r="B374" s="382" t="s">
        <v>74</v>
      </c>
      <c r="C374" s="383">
        <f t="shared" si="506"/>
        <v>0</v>
      </c>
      <c r="D374" s="317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W374" s="383">
        <f t="shared" si="507"/>
        <v>0</v>
      </c>
      <c r="X374" s="383">
        <f t="shared" si="508"/>
        <v>0</v>
      </c>
      <c r="Y374" s="383">
        <f t="shared" si="509"/>
        <v>0</v>
      </c>
      <c r="Z374" s="383">
        <f t="shared" si="510"/>
        <v>0</v>
      </c>
    </row>
    <row r="375" spans="1:26" x14ac:dyDescent="0.15">
      <c r="A375" s="502"/>
      <c r="B375" s="382" t="s">
        <v>123</v>
      </c>
      <c r="C375" s="384">
        <f t="shared" ref="C375:P375" si="511">IF(C373=0,,(C374-C377)/C373)</f>
        <v>0</v>
      </c>
      <c r="D375" s="317"/>
      <c r="E375" s="346">
        <f t="shared" si="511"/>
        <v>0</v>
      </c>
      <c r="F375" s="346">
        <f t="shared" si="511"/>
        <v>0</v>
      </c>
      <c r="G375" s="346">
        <f t="shared" si="511"/>
        <v>0</v>
      </c>
      <c r="H375" s="346">
        <f t="shared" si="511"/>
        <v>0</v>
      </c>
      <c r="I375" s="346">
        <f t="shared" si="511"/>
        <v>0</v>
      </c>
      <c r="J375" s="346">
        <f t="shared" si="511"/>
        <v>0</v>
      </c>
      <c r="K375" s="346">
        <f t="shared" si="511"/>
        <v>0</v>
      </c>
      <c r="L375" s="346">
        <f t="shared" si="511"/>
        <v>0</v>
      </c>
      <c r="M375" s="346">
        <f t="shared" si="511"/>
        <v>0</v>
      </c>
      <c r="N375" s="346">
        <f t="shared" si="511"/>
        <v>0</v>
      </c>
      <c r="O375" s="346">
        <f t="shared" si="511"/>
        <v>0</v>
      </c>
      <c r="P375" s="346">
        <f t="shared" si="511"/>
        <v>0</v>
      </c>
      <c r="W375" s="384">
        <f t="shared" ref="W375:Z375" si="512">IF(W373=0,,(W374-W377)/W373)</f>
        <v>0</v>
      </c>
      <c r="X375" s="384">
        <f t="shared" si="512"/>
        <v>0</v>
      </c>
      <c r="Y375" s="384">
        <f t="shared" si="512"/>
        <v>0</v>
      </c>
      <c r="Z375" s="384">
        <f t="shared" si="512"/>
        <v>0</v>
      </c>
    </row>
    <row r="376" spans="1:26" x14ac:dyDescent="0.15">
      <c r="A376" s="502"/>
      <c r="B376" s="382" t="s">
        <v>119</v>
      </c>
      <c r="C376" s="383">
        <f t="shared" ref="C376:C379" si="513">SUM(E376:P376)</f>
        <v>0</v>
      </c>
      <c r="D376" s="317"/>
      <c r="E376" s="380"/>
      <c r="F376" s="380"/>
      <c r="G376" s="380"/>
      <c r="H376" s="380"/>
      <c r="I376" s="380"/>
      <c r="J376" s="380"/>
      <c r="K376" s="380"/>
      <c r="L376" s="380"/>
      <c r="M376" s="380"/>
      <c r="N376" s="380"/>
      <c r="O376" s="380"/>
      <c r="P376" s="380"/>
      <c r="W376" s="383">
        <f t="shared" ref="W376:W379" si="514">SUM(E376:G376)</f>
        <v>0</v>
      </c>
      <c r="X376" s="383">
        <f t="shared" ref="X376:X379" si="515">SUM(H376:J376)</f>
        <v>0</v>
      </c>
      <c r="Y376" s="383">
        <f t="shared" ref="Y376:Y379" si="516">SUM(K376:M376)</f>
        <v>0</v>
      </c>
      <c r="Z376" s="383">
        <f t="shared" ref="Z376:Z379" si="517">SUM(N376:P376)</f>
        <v>0</v>
      </c>
    </row>
    <row r="377" spans="1:26" x14ac:dyDescent="0.15">
      <c r="A377" s="502"/>
      <c r="B377" s="382" t="s">
        <v>124</v>
      </c>
      <c r="C377" s="383">
        <f t="shared" si="513"/>
        <v>0</v>
      </c>
      <c r="D377" s="317"/>
      <c r="E377" s="380"/>
      <c r="F377" s="380"/>
      <c r="G377" s="380"/>
      <c r="H377" s="380"/>
      <c r="I377" s="380"/>
      <c r="J377" s="380"/>
      <c r="K377" s="380"/>
      <c r="L377" s="380"/>
      <c r="M377" s="380"/>
      <c r="N377" s="380"/>
      <c r="O377" s="380"/>
      <c r="P377" s="380"/>
      <c r="W377" s="383">
        <f t="shared" si="514"/>
        <v>0</v>
      </c>
      <c r="X377" s="383">
        <f t="shared" si="515"/>
        <v>0</v>
      </c>
      <c r="Y377" s="383">
        <f t="shared" si="516"/>
        <v>0</v>
      </c>
      <c r="Z377" s="383">
        <f t="shared" si="517"/>
        <v>0</v>
      </c>
    </row>
    <row r="378" spans="1:26" x14ac:dyDescent="0.15">
      <c r="A378" s="447" t="s">
        <v>146</v>
      </c>
      <c r="B378" s="377" t="s">
        <v>73</v>
      </c>
      <c r="C378" s="378">
        <f t="shared" si="513"/>
        <v>0</v>
      </c>
      <c r="D378" s="379">
        <f>IF($C$2=0,,C378/$C$2)</f>
        <v>0</v>
      </c>
      <c r="E378" s="380"/>
      <c r="F378" s="380"/>
      <c r="G378" s="380"/>
      <c r="H378" s="380"/>
      <c r="I378" s="380"/>
      <c r="J378" s="380"/>
      <c r="K378" s="380"/>
      <c r="L378" s="380"/>
      <c r="M378" s="380"/>
      <c r="N378" s="380"/>
      <c r="O378" s="380"/>
      <c r="P378" s="380"/>
      <c r="W378" s="378">
        <f t="shared" si="514"/>
        <v>0</v>
      </c>
      <c r="X378" s="378">
        <f t="shared" si="515"/>
        <v>0</v>
      </c>
      <c r="Y378" s="378">
        <f t="shared" si="516"/>
        <v>0</v>
      </c>
      <c r="Z378" s="378">
        <f t="shared" si="517"/>
        <v>0</v>
      </c>
    </row>
    <row r="379" spans="1:26" x14ac:dyDescent="0.15">
      <c r="A379" s="440"/>
      <c r="B379" s="377" t="s">
        <v>74</v>
      </c>
      <c r="C379" s="378">
        <f t="shared" si="513"/>
        <v>0</v>
      </c>
      <c r="D379" s="381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W379" s="378">
        <f t="shared" si="514"/>
        <v>0</v>
      </c>
      <c r="X379" s="378">
        <f t="shared" si="515"/>
        <v>0</v>
      </c>
      <c r="Y379" s="378">
        <f t="shared" si="516"/>
        <v>0</v>
      </c>
      <c r="Z379" s="378">
        <f t="shared" si="517"/>
        <v>0</v>
      </c>
    </row>
    <row r="380" spans="1:26" x14ac:dyDescent="0.15">
      <c r="A380" s="440"/>
      <c r="B380" s="377" t="s">
        <v>123</v>
      </c>
      <c r="C380" s="347">
        <f t="shared" ref="C380:P380" si="518">IF(C378=0,,(C379-C382)/C378)</f>
        <v>0</v>
      </c>
      <c r="D380" s="381"/>
      <c r="E380" s="346">
        <f t="shared" si="518"/>
        <v>0</v>
      </c>
      <c r="F380" s="346">
        <f t="shared" si="518"/>
        <v>0</v>
      </c>
      <c r="G380" s="346">
        <f t="shared" si="518"/>
        <v>0</v>
      </c>
      <c r="H380" s="346">
        <f t="shared" si="518"/>
        <v>0</v>
      </c>
      <c r="I380" s="346">
        <f t="shared" si="518"/>
        <v>0</v>
      </c>
      <c r="J380" s="346">
        <f t="shared" si="518"/>
        <v>0</v>
      </c>
      <c r="K380" s="346">
        <f t="shared" si="518"/>
        <v>0</v>
      </c>
      <c r="L380" s="346">
        <f t="shared" si="518"/>
        <v>0</v>
      </c>
      <c r="M380" s="346">
        <f t="shared" si="518"/>
        <v>0</v>
      </c>
      <c r="N380" s="346">
        <f t="shared" si="518"/>
        <v>0</v>
      </c>
      <c r="O380" s="346">
        <f t="shared" si="518"/>
        <v>0</v>
      </c>
      <c r="P380" s="346">
        <f t="shared" si="518"/>
        <v>0</v>
      </c>
      <c r="W380" s="347">
        <f t="shared" ref="W380:Z380" si="519">IF(W378=0,,(W379-W382)/W378)</f>
        <v>0</v>
      </c>
      <c r="X380" s="347">
        <f t="shared" si="519"/>
        <v>0</v>
      </c>
      <c r="Y380" s="347">
        <f t="shared" si="519"/>
        <v>0</v>
      </c>
      <c r="Z380" s="347">
        <f t="shared" si="519"/>
        <v>0</v>
      </c>
    </row>
    <row r="381" spans="1:26" x14ac:dyDescent="0.15">
      <c r="A381" s="440"/>
      <c r="B381" s="377" t="s">
        <v>119</v>
      </c>
      <c r="C381" s="378">
        <f t="shared" ref="C381:C384" si="520">SUM(E381:P381)</f>
        <v>0</v>
      </c>
      <c r="D381" s="381"/>
      <c r="E381" s="380"/>
      <c r="F381" s="380"/>
      <c r="G381" s="380"/>
      <c r="H381" s="380"/>
      <c r="I381" s="380"/>
      <c r="J381" s="380"/>
      <c r="K381" s="380"/>
      <c r="L381" s="380"/>
      <c r="M381" s="380"/>
      <c r="N381" s="380"/>
      <c r="O381" s="380"/>
      <c r="P381" s="380"/>
      <c r="W381" s="378">
        <f t="shared" ref="W381:W384" si="521">SUM(E381:G381)</f>
        <v>0</v>
      </c>
      <c r="X381" s="378">
        <f t="shared" ref="X381:X384" si="522">SUM(H381:J381)</f>
        <v>0</v>
      </c>
      <c r="Y381" s="378">
        <f t="shared" ref="Y381:Y384" si="523">SUM(K381:M381)</f>
        <v>0</v>
      </c>
      <c r="Z381" s="378">
        <f t="shared" ref="Z381:Z384" si="524">SUM(N381:P381)</f>
        <v>0</v>
      </c>
    </row>
    <row r="382" spans="1:26" x14ac:dyDescent="0.15">
      <c r="A382" s="440"/>
      <c r="B382" s="377" t="s">
        <v>124</v>
      </c>
      <c r="C382" s="378">
        <f t="shared" si="520"/>
        <v>0</v>
      </c>
      <c r="D382" s="381"/>
      <c r="E382" s="380"/>
      <c r="F382" s="380"/>
      <c r="G382" s="380"/>
      <c r="H382" s="380"/>
      <c r="I382" s="380"/>
      <c r="J382" s="380"/>
      <c r="K382" s="380"/>
      <c r="L382" s="380"/>
      <c r="M382" s="380"/>
      <c r="N382" s="380"/>
      <c r="O382" s="380"/>
      <c r="P382" s="380"/>
      <c r="W382" s="378">
        <f t="shared" si="521"/>
        <v>0</v>
      </c>
      <c r="X382" s="378">
        <f t="shared" si="522"/>
        <v>0</v>
      </c>
      <c r="Y382" s="378">
        <f t="shared" si="523"/>
        <v>0</v>
      </c>
      <c r="Z382" s="378">
        <f t="shared" si="524"/>
        <v>0</v>
      </c>
    </row>
    <row r="383" spans="1:26" ht="15" customHeight="1" x14ac:dyDescent="0.15">
      <c r="A383" s="452" t="s">
        <v>147</v>
      </c>
      <c r="B383" s="382" t="s">
        <v>73</v>
      </c>
      <c r="C383" s="383">
        <f t="shared" si="520"/>
        <v>0</v>
      </c>
      <c r="D383" s="379">
        <f>IF($C$2=0,,C383/$C$2)</f>
        <v>0</v>
      </c>
      <c r="E383" s="380"/>
      <c r="F383" s="380"/>
      <c r="G383" s="380"/>
      <c r="H383" s="380"/>
      <c r="I383" s="380"/>
      <c r="J383" s="380"/>
      <c r="K383" s="380"/>
      <c r="L383" s="380"/>
      <c r="M383" s="380"/>
      <c r="N383" s="380"/>
      <c r="O383" s="380"/>
      <c r="P383" s="380"/>
      <c r="W383" s="383">
        <f t="shared" si="521"/>
        <v>0</v>
      </c>
      <c r="X383" s="383">
        <f t="shared" si="522"/>
        <v>0</v>
      </c>
      <c r="Y383" s="383">
        <f t="shared" si="523"/>
        <v>0</v>
      </c>
      <c r="Z383" s="383">
        <f t="shared" si="524"/>
        <v>0</v>
      </c>
    </row>
    <row r="384" spans="1:26" x14ac:dyDescent="0.15">
      <c r="A384" s="449"/>
      <c r="B384" s="382" t="s">
        <v>74</v>
      </c>
      <c r="C384" s="383">
        <f t="shared" si="520"/>
        <v>0</v>
      </c>
      <c r="D384" s="317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W384" s="383">
        <f t="shared" si="521"/>
        <v>0</v>
      </c>
      <c r="X384" s="383">
        <f t="shared" si="522"/>
        <v>0</v>
      </c>
      <c r="Y384" s="383">
        <f t="shared" si="523"/>
        <v>0</v>
      </c>
      <c r="Z384" s="383">
        <f t="shared" si="524"/>
        <v>0</v>
      </c>
    </row>
    <row r="385" spans="1:26" x14ac:dyDescent="0.15">
      <c r="A385" s="449"/>
      <c r="B385" s="382" t="s">
        <v>123</v>
      </c>
      <c r="C385" s="384">
        <f t="shared" ref="C385:P385" si="525">IF(C383=0,,(C384-C387)/C383)</f>
        <v>0</v>
      </c>
      <c r="D385" s="317"/>
      <c r="E385" s="346">
        <f t="shared" si="525"/>
        <v>0</v>
      </c>
      <c r="F385" s="346">
        <f t="shared" si="525"/>
        <v>0</v>
      </c>
      <c r="G385" s="346">
        <f t="shared" si="525"/>
        <v>0</v>
      </c>
      <c r="H385" s="346">
        <f t="shared" si="525"/>
        <v>0</v>
      </c>
      <c r="I385" s="346">
        <f t="shared" si="525"/>
        <v>0</v>
      </c>
      <c r="J385" s="346">
        <f t="shared" si="525"/>
        <v>0</v>
      </c>
      <c r="K385" s="346">
        <f t="shared" si="525"/>
        <v>0</v>
      </c>
      <c r="L385" s="346">
        <f t="shared" si="525"/>
        <v>0</v>
      </c>
      <c r="M385" s="346">
        <f t="shared" si="525"/>
        <v>0</v>
      </c>
      <c r="N385" s="346">
        <f t="shared" si="525"/>
        <v>0</v>
      </c>
      <c r="O385" s="346">
        <f t="shared" si="525"/>
        <v>0</v>
      </c>
      <c r="P385" s="346">
        <f t="shared" si="525"/>
        <v>0</v>
      </c>
      <c r="W385" s="384">
        <f t="shared" ref="W385:Z385" si="526">IF(W383=0,,(W384-W387)/W383)</f>
        <v>0</v>
      </c>
      <c r="X385" s="384">
        <f t="shared" si="526"/>
        <v>0</v>
      </c>
      <c r="Y385" s="384">
        <f t="shared" si="526"/>
        <v>0</v>
      </c>
      <c r="Z385" s="384">
        <f t="shared" si="526"/>
        <v>0</v>
      </c>
    </row>
    <row r="386" spans="1:26" x14ac:dyDescent="0.15">
      <c r="A386" s="449"/>
      <c r="B386" s="382" t="s">
        <v>119</v>
      </c>
      <c r="C386" s="383">
        <f t="shared" ref="C386:C389" si="527">SUM(E386:P386)</f>
        <v>0</v>
      </c>
      <c r="D386" s="317"/>
      <c r="E386" s="380"/>
      <c r="F386" s="380"/>
      <c r="G386" s="380"/>
      <c r="H386" s="380"/>
      <c r="I386" s="380"/>
      <c r="J386" s="380"/>
      <c r="K386" s="380"/>
      <c r="L386" s="380"/>
      <c r="M386" s="380"/>
      <c r="N386" s="380"/>
      <c r="O386" s="380"/>
      <c r="P386" s="380"/>
      <c r="W386" s="383">
        <f t="shared" ref="W386:W389" si="528">SUM(E386:G386)</f>
        <v>0</v>
      </c>
      <c r="X386" s="383">
        <f t="shared" ref="X386:X389" si="529">SUM(H386:J386)</f>
        <v>0</v>
      </c>
      <c r="Y386" s="383">
        <f t="shared" ref="Y386:Y389" si="530">SUM(K386:M386)</f>
        <v>0</v>
      </c>
      <c r="Z386" s="383">
        <f t="shared" ref="Z386:Z389" si="531">SUM(N386:P386)</f>
        <v>0</v>
      </c>
    </row>
    <row r="387" spans="1:26" x14ac:dyDescent="0.15">
      <c r="A387" s="449"/>
      <c r="B387" s="382" t="s">
        <v>124</v>
      </c>
      <c r="C387" s="383">
        <f t="shared" si="527"/>
        <v>0</v>
      </c>
      <c r="D387" s="317"/>
      <c r="E387" s="380"/>
      <c r="F387" s="380"/>
      <c r="G387" s="380"/>
      <c r="H387" s="380"/>
      <c r="I387" s="380"/>
      <c r="J387" s="380"/>
      <c r="K387" s="380"/>
      <c r="L387" s="380"/>
      <c r="M387" s="380"/>
      <c r="N387" s="380"/>
      <c r="O387" s="380"/>
      <c r="P387" s="380"/>
      <c r="W387" s="383">
        <f t="shared" si="528"/>
        <v>0</v>
      </c>
      <c r="X387" s="383">
        <f t="shared" si="529"/>
        <v>0</v>
      </c>
      <c r="Y387" s="383">
        <f t="shared" si="530"/>
        <v>0</v>
      </c>
      <c r="Z387" s="383">
        <f t="shared" si="531"/>
        <v>0</v>
      </c>
    </row>
    <row r="388" spans="1:26" x14ac:dyDescent="0.15">
      <c r="A388" s="500" t="s">
        <v>148</v>
      </c>
      <c r="B388" s="377" t="s">
        <v>73</v>
      </c>
      <c r="C388" s="378">
        <f t="shared" si="527"/>
        <v>0</v>
      </c>
      <c r="D388" s="379">
        <f>IF($C$2=0,,C388/$C$2)</f>
        <v>0</v>
      </c>
      <c r="E388" s="380"/>
      <c r="F388" s="380"/>
      <c r="G388" s="380"/>
      <c r="H388" s="380"/>
      <c r="I388" s="380"/>
      <c r="J388" s="380"/>
      <c r="K388" s="380"/>
      <c r="L388" s="380"/>
      <c r="M388" s="380"/>
      <c r="N388" s="380"/>
      <c r="O388" s="380"/>
      <c r="P388" s="380"/>
      <c r="W388" s="378">
        <f t="shared" si="528"/>
        <v>0</v>
      </c>
      <c r="X388" s="378">
        <f t="shared" si="529"/>
        <v>0</v>
      </c>
      <c r="Y388" s="378">
        <f t="shared" si="530"/>
        <v>0</v>
      </c>
      <c r="Z388" s="378">
        <f t="shared" si="531"/>
        <v>0</v>
      </c>
    </row>
    <row r="389" spans="1:26" x14ac:dyDescent="0.15">
      <c r="A389" s="500"/>
      <c r="B389" s="377" t="s">
        <v>74</v>
      </c>
      <c r="C389" s="378">
        <f t="shared" si="527"/>
        <v>0</v>
      </c>
      <c r="D389" s="381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W389" s="378">
        <f t="shared" si="528"/>
        <v>0</v>
      </c>
      <c r="X389" s="378">
        <f t="shared" si="529"/>
        <v>0</v>
      </c>
      <c r="Y389" s="378">
        <f t="shared" si="530"/>
        <v>0</v>
      </c>
      <c r="Z389" s="378">
        <f t="shared" si="531"/>
        <v>0</v>
      </c>
    </row>
    <row r="390" spans="1:26" x14ac:dyDescent="0.15">
      <c r="A390" s="500"/>
      <c r="B390" s="377" t="s">
        <v>123</v>
      </c>
      <c r="C390" s="347">
        <f t="shared" ref="C390:P390" si="532">IF(C388=0,,(C389-C392)/C388)</f>
        <v>0</v>
      </c>
      <c r="D390" s="381"/>
      <c r="E390" s="346">
        <f t="shared" si="532"/>
        <v>0</v>
      </c>
      <c r="F390" s="346">
        <f t="shared" si="532"/>
        <v>0</v>
      </c>
      <c r="G390" s="346">
        <f t="shared" si="532"/>
        <v>0</v>
      </c>
      <c r="H390" s="346">
        <f t="shared" si="532"/>
        <v>0</v>
      </c>
      <c r="I390" s="346">
        <f t="shared" si="532"/>
        <v>0</v>
      </c>
      <c r="J390" s="346">
        <f t="shared" si="532"/>
        <v>0</v>
      </c>
      <c r="K390" s="346">
        <f t="shared" si="532"/>
        <v>0</v>
      </c>
      <c r="L390" s="346">
        <f t="shared" si="532"/>
        <v>0</v>
      </c>
      <c r="M390" s="346">
        <f t="shared" si="532"/>
        <v>0</v>
      </c>
      <c r="N390" s="346">
        <f t="shared" si="532"/>
        <v>0</v>
      </c>
      <c r="O390" s="346">
        <f t="shared" si="532"/>
        <v>0</v>
      </c>
      <c r="P390" s="346">
        <f t="shared" si="532"/>
        <v>0</v>
      </c>
      <c r="W390" s="347">
        <f t="shared" ref="W390:Z390" si="533">IF(W388=0,,(W389-W392)/W388)</f>
        <v>0</v>
      </c>
      <c r="X390" s="347">
        <f t="shared" si="533"/>
        <v>0</v>
      </c>
      <c r="Y390" s="347">
        <f t="shared" si="533"/>
        <v>0</v>
      </c>
      <c r="Z390" s="347">
        <f t="shared" si="533"/>
        <v>0</v>
      </c>
    </row>
    <row r="391" spans="1:26" x14ac:dyDescent="0.15">
      <c r="A391" s="500"/>
      <c r="B391" s="377" t="s">
        <v>119</v>
      </c>
      <c r="C391" s="378">
        <f t="shared" ref="C391:C394" si="534">SUM(E391:P391)</f>
        <v>0</v>
      </c>
      <c r="D391" s="381"/>
      <c r="E391" s="380"/>
      <c r="F391" s="380"/>
      <c r="G391" s="380"/>
      <c r="H391" s="380"/>
      <c r="I391" s="380"/>
      <c r="J391" s="380"/>
      <c r="K391" s="380"/>
      <c r="L391" s="380"/>
      <c r="M391" s="380"/>
      <c r="N391" s="380"/>
      <c r="O391" s="380"/>
      <c r="P391" s="380"/>
      <c r="W391" s="378">
        <f t="shared" ref="W391:W394" si="535">SUM(E391:G391)</f>
        <v>0</v>
      </c>
      <c r="X391" s="378">
        <f t="shared" ref="X391:X394" si="536">SUM(H391:J391)</f>
        <v>0</v>
      </c>
      <c r="Y391" s="378">
        <f t="shared" ref="Y391:Y394" si="537">SUM(K391:M391)</f>
        <v>0</v>
      </c>
      <c r="Z391" s="378">
        <f t="shared" ref="Z391:Z394" si="538">SUM(N391:P391)</f>
        <v>0</v>
      </c>
    </row>
    <row r="392" spans="1:26" x14ac:dyDescent="0.15">
      <c r="A392" s="500"/>
      <c r="B392" s="377" t="s">
        <v>124</v>
      </c>
      <c r="C392" s="378">
        <f t="shared" si="534"/>
        <v>0</v>
      </c>
      <c r="D392" s="381"/>
      <c r="E392" s="380"/>
      <c r="F392" s="380"/>
      <c r="G392" s="380"/>
      <c r="H392" s="380"/>
      <c r="I392" s="380"/>
      <c r="J392" s="380"/>
      <c r="K392" s="380"/>
      <c r="L392" s="380"/>
      <c r="M392" s="380"/>
      <c r="N392" s="380"/>
      <c r="O392" s="380"/>
      <c r="P392" s="380"/>
      <c r="W392" s="378">
        <f t="shared" si="535"/>
        <v>0</v>
      </c>
      <c r="X392" s="378">
        <f t="shared" si="536"/>
        <v>0</v>
      </c>
      <c r="Y392" s="378">
        <f t="shared" si="537"/>
        <v>0</v>
      </c>
      <c r="Z392" s="378">
        <f t="shared" si="538"/>
        <v>0</v>
      </c>
    </row>
    <row r="393" spans="1:26" x14ac:dyDescent="0.15">
      <c r="A393" s="501" t="s">
        <v>149</v>
      </c>
      <c r="B393" s="382" t="s">
        <v>73</v>
      </c>
      <c r="C393" s="383">
        <f t="shared" si="534"/>
        <v>0</v>
      </c>
      <c r="D393" s="379">
        <f>IF($C$2=0,,C393/$C$2)</f>
        <v>0</v>
      </c>
      <c r="E393" s="380"/>
      <c r="F393" s="380"/>
      <c r="G393" s="380"/>
      <c r="H393" s="380"/>
      <c r="I393" s="380"/>
      <c r="J393" s="380"/>
      <c r="K393" s="380"/>
      <c r="L393" s="380"/>
      <c r="M393" s="380"/>
      <c r="N393" s="380"/>
      <c r="O393" s="380"/>
      <c r="P393" s="380"/>
      <c r="W393" s="383">
        <f t="shared" si="535"/>
        <v>0</v>
      </c>
      <c r="X393" s="383">
        <f t="shared" si="536"/>
        <v>0</v>
      </c>
      <c r="Y393" s="383">
        <f t="shared" si="537"/>
        <v>0</v>
      </c>
      <c r="Z393" s="383">
        <f t="shared" si="538"/>
        <v>0</v>
      </c>
    </row>
    <row r="394" spans="1:26" x14ac:dyDescent="0.15">
      <c r="A394" s="502"/>
      <c r="B394" s="382" t="s">
        <v>74</v>
      </c>
      <c r="C394" s="383">
        <f t="shared" si="534"/>
        <v>0</v>
      </c>
      <c r="D394" s="317"/>
      <c r="E394" s="380"/>
      <c r="F394" s="380"/>
      <c r="G394" s="380"/>
      <c r="H394" s="380"/>
      <c r="I394" s="380"/>
      <c r="J394" s="380"/>
      <c r="K394" s="380"/>
      <c r="L394" s="380"/>
      <c r="M394" s="380"/>
      <c r="N394" s="380"/>
      <c r="O394" s="380"/>
      <c r="P394" s="380"/>
      <c r="W394" s="383">
        <f t="shared" si="535"/>
        <v>0</v>
      </c>
      <c r="X394" s="383">
        <f t="shared" si="536"/>
        <v>0</v>
      </c>
      <c r="Y394" s="383">
        <f t="shared" si="537"/>
        <v>0</v>
      </c>
      <c r="Z394" s="383">
        <f t="shared" si="538"/>
        <v>0</v>
      </c>
    </row>
    <row r="395" spans="1:26" x14ac:dyDescent="0.15">
      <c r="A395" s="502"/>
      <c r="B395" s="382" t="s">
        <v>123</v>
      </c>
      <c r="C395" s="384">
        <f t="shared" ref="C395:P395" si="539">IF(C393=0,,(C394-C397)/C393)</f>
        <v>0</v>
      </c>
      <c r="D395" s="317"/>
      <c r="E395" s="346">
        <f t="shared" si="539"/>
        <v>0</v>
      </c>
      <c r="F395" s="346">
        <f t="shared" si="539"/>
        <v>0</v>
      </c>
      <c r="G395" s="346">
        <f t="shared" si="539"/>
        <v>0</v>
      </c>
      <c r="H395" s="346">
        <f t="shared" si="539"/>
        <v>0</v>
      </c>
      <c r="I395" s="346">
        <f t="shared" si="539"/>
        <v>0</v>
      </c>
      <c r="J395" s="346">
        <f t="shared" si="539"/>
        <v>0</v>
      </c>
      <c r="K395" s="346">
        <f t="shared" si="539"/>
        <v>0</v>
      </c>
      <c r="L395" s="346">
        <f t="shared" si="539"/>
        <v>0</v>
      </c>
      <c r="M395" s="346">
        <f t="shared" si="539"/>
        <v>0</v>
      </c>
      <c r="N395" s="346">
        <f t="shared" si="539"/>
        <v>0</v>
      </c>
      <c r="O395" s="346">
        <f t="shared" si="539"/>
        <v>0</v>
      </c>
      <c r="P395" s="346">
        <f t="shared" si="539"/>
        <v>0</v>
      </c>
      <c r="W395" s="384">
        <f t="shared" ref="W395:Z395" si="540">IF(W393=0,,(W394-W397)/W393)</f>
        <v>0</v>
      </c>
      <c r="X395" s="384">
        <f t="shared" si="540"/>
        <v>0</v>
      </c>
      <c r="Y395" s="384">
        <f t="shared" si="540"/>
        <v>0</v>
      </c>
      <c r="Z395" s="384">
        <f t="shared" si="540"/>
        <v>0</v>
      </c>
    </row>
    <row r="396" spans="1:26" x14ac:dyDescent="0.15">
      <c r="A396" s="502"/>
      <c r="B396" s="382" t="s">
        <v>119</v>
      </c>
      <c r="C396" s="383">
        <f t="shared" ref="C396:C399" si="541">SUM(E396:P396)</f>
        <v>0</v>
      </c>
      <c r="D396" s="317"/>
      <c r="E396" s="380"/>
      <c r="F396" s="380"/>
      <c r="G396" s="380"/>
      <c r="H396" s="380"/>
      <c r="I396" s="380"/>
      <c r="J396" s="380"/>
      <c r="K396" s="380"/>
      <c r="L396" s="380"/>
      <c r="M396" s="380"/>
      <c r="N396" s="380"/>
      <c r="O396" s="380"/>
      <c r="P396" s="380"/>
      <c r="W396" s="383">
        <f t="shared" ref="W396:W399" si="542">SUM(E396:G396)</f>
        <v>0</v>
      </c>
      <c r="X396" s="383">
        <f t="shared" ref="X396:X399" si="543">SUM(H396:J396)</f>
        <v>0</v>
      </c>
      <c r="Y396" s="383">
        <f t="shared" ref="Y396:Y399" si="544">SUM(K396:M396)</f>
        <v>0</v>
      </c>
      <c r="Z396" s="383">
        <f t="shared" ref="Z396:Z399" si="545">SUM(N396:P396)</f>
        <v>0</v>
      </c>
    </row>
    <row r="397" spans="1:26" x14ac:dyDescent="0.15">
      <c r="A397" s="502"/>
      <c r="B397" s="382" t="s">
        <v>124</v>
      </c>
      <c r="C397" s="383">
        <f t="shared" si="541"/>
        <v>0</v>
      </c>
      <c r="D397" s="317"/>
      <c r="E397" s="380"/>
      <c r="F397" s="380"/>
      <c r="G397" s="380"/>
      <c r="H397" s="380"/>
      <c r="I397" s="380"/>
      <c r="J397" s="380"/>
      <c r="K397" s="380"/>
      <c r="L397" s="380"/>
      <c r="M397" s="380"/>
      <c r="N397" s="380"/>
      <c r="O397" s="380"/>
      <c r="P397" s="380"/>
      <c r="W397" s="383">
        <f t="shared" si="542"/>
        <v>0</v>
      </c>
      <c r="X397" s="383">
        <f t="shared" si="543"/>
        <v>0</v>
      </c>
      <c r="Y397" s="383">
        <f t="shared" si="544"/>
        <v>0</v>
      </c>
      <c r="Z397" s="383">
        <f t="shared" si="545"/>
        <v>0</v>
      </c>
    </row>
    <row r="398" spans="1:26" x14ac:dyDescent="0.15">
      <c r="A398" s="494" t="s">
        <v>150</v>
      </c>
      <c r="B398" s="377" t="s">
        <v>73</v>
      </c>
      <c r="C398" s="378">
        <f t="shared" si="541"/>
        <v>0</v>
      </c>
      <c r="D398" s="379">
        <f>IF($C$2=0,,C398/$C$2)</f>
        <v>0</v>
      </c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W398" s="378">
        <f t="shared" si="542"/>
        <v>0</v>
      </c>
      <c r="X398" s="378">
        <f t="shared" si="543"/>
        <v>0</v>
      </c>
      <c r="Y398" s="378">
        <f t="shared" si="544"/>
        <v>0</v>
      </c>
      <c r="Z398" s="378">
        <f t="shared" si="545"/>
        <v>0</v>
      </c>
    </row>
    <row r="399" spans="1:26" x14ac:dyDescent="0.15">
      <c r="A399" s="495"/>
      <c r="B399" s="377" t="s">
        <v>74</v>
      </c>
      <c r="C399" s="378">
        <f t="shared" si="541"/>
        <v>0</v>
      </c>
      <c r="D399" s="381"/>
      <c r="E399" s="380"/>
      <c r="F399" s="380"/>
      <c r="G399" s="380"/>
      <c r="H399" s="380"/>
      <c r="I399" s="380"/>
      <c r="J399" s="380"/>
      <c r="K399" s="380"/>
      <c r="L399" s="380"/>
      <c r="M399" s="380"/>
      <c r="N399" s="380"/>
      <c r="O399" s="380"/>
      <c r="P399" s="380"/>
      <c r="W399" s="378">
        <f t="shared" si="542"/>
        <v>0</v>
      </c>
      <c r="X399" s="378">
        <f t="shared" si="543"/>
        <v>0</v>
      </c>
      <c r="Y399" s="378">
        <f t="shared" si="544"/>
        <v>0</v>
      </c>
      <c r="Z399" s="378">
        <f t="shared" si="545"/>
        <v>0</v>
      </c>
    </row>
    <row r="400" spans="1:26" x14ac:dyDescent="0.15">
      <c r="A400" s="495"/>
      <c r="B400" s="377" t="s">
        <v>123</v>
      </c>
      <c r="C400" s="347">
        <f t="shared" ref="C400:P400" si="546">IF(C398=0,,(C399-C402)/C398)</f>
        <v>0</v>
      </c>
      <c r="D400" s="381"/>
      <c r="E400" s="346">
        <f t="shared" si="546"/>
        <v>0</v>
      </c>
      <c r="F400" s="346">
        <f t="shared" si="546"/>
        <v>0</v>
      </c>
      <c r="G400" s="346">
        <f t="shared" si="546"/>
        <v>0</v>
      </c>
      <c r="H400" s="346">
        <f t="shared" si="546"/>
        <v>0</v>
      </c>
      <c r="I400" s="346">
        <f t="shared" si="546"/>
        <v>0</v>
      </c>
      <c r="J400" s="346">
        <f t="shared" si="546"/>
        <v>0</v>
      </c>
      <c r="K400" s="346">
        <f t="shared" si="546"/>
        <v>0</v>
      </c>
      <c r="L400" s="346">
        <f t="shared" si="546"/>
        <v>0</v>
      </c>
      <c r="M400" s="346">
        <f t="shared" si="546"/>
        <v>0</v>
      </c>
      <c r="N400" s="346">
        <f t="shared" si="546"/>
        <v>0</v>
      </c>
      <c r="O400" s="346">
        <f t="shared" si="546"/>
        <v>0</v>
      </c>
      <c r="P400" s="346">
        <f t="shared" si="546"/>
        <v>0</v>
      </c>
      <c r="W400" s="347">
        <f t="shared" ref="W400:Z400" si="547">IF(W398=0,,(W399-W402)/W398)</f>
        <v>0</v>
      </c>
      <c r="X400" s="347">
        <f t="shared" si="547"/>
        <v>0</v>
      </c>
      <c r="Y400" s="347">
        <f t="shared" si="547"/>
        <v>0</v>
      </c>
      <c r="Z400" s="347">
        <f t="shared" si="547"/>
        <v>0</v>
      </c>
    </row>
    <row r="401" spans="1:26" x14ac:dyDescent="0.15">
      <c r="A401" s="495"/>
      <c r="B401" s="377" t="s">
        <v>119</v>
      </c>
      <c r="C401" s="378">
        <f t="shared" ref="C401:C404" si="548">SUM(E401:P401)</f>
        <v>0</v>
      </c>
      <c r="D401" s="381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W401" s="378">
        <f t="shared" ref="W401:W404" si="549">SUM(E401:G401)</f>
        <v>0</v>
      </c>
      <c r="X401" s="378">
        <f t="shared" ref="X401:X404" si="550">SUM(H401:J401)</f>
        <v>0</v>
      </c>
      <c r="Y401" s="378">
        <f t="shared" ref="Y401:Y404" si="551">SUM(K401:M401)</f>
        <v>0</v>
      </c>
      <c r="Z401" s="378">
        <f t="shared" ref="Z401:Z404" si="552">SUM(N401:P401)</f>
        <v>0</v>
      </c>
    </row>
    <row r="402" spans="1:26" x14ac:dyDescent="0.15">
      <c r="A402" s="495"/>
      <c r="B402" s="377" t="s">
        <v>124</v>
      </c>
      <c r="C402" s="378">
        <f t="shared" si="548"/>
        <v>0</v>
      </c>
      <c r="D402" s="381"/>
      <c r="E402" s="380"/>
      <c r="F402" s="380"/>
      <c r="G402" s="380"/>
      <c r="H402" s="380"/>
      <c r="I402" s="380"/>
      <c r="J402" s="380"/>
      <c r="K402" s="380"/>
      <c r="L402" s="380"/>
      <c r="M402" s="380"/>
      <c r="N402" s="380"/>
      <c r="O402" s="380"/>
      <c r="P402" s="380"/>
      <c r="W402" s="378">
        <f t="shared" si="549"/>
        <v>0</v>
      </c>
      <c r="X402" s="378">
        <f t="shared" si="550"/>
        <v>0</v>
      </c>
      <c r="Y402" s="378">
        <f t="shared" si="551"/>
        <v>0</v>
      </c>
      <c r="Z402" s="378">
        <f t="shared" si="552"/>
        <v>0</v>
      </c>
    </row>
    <row r="403" spans="1:26" ht="15" customHeight="1" x14ac:dyDescent="0.15">
      <c r="A403" s="498" t="s">
        <v>155</v>
      </c>
      <c r="B403" s="382" t="s">
        <v>73</v>
      </c>
      <c r="C403" s="383">
        <f t="shared" si="548"/>
        <v>0</v>
      </c>
      <c r="D403" s="379">
        <f>IF($C$2=0,,C403/$C$2)</f>
        <v>0</v>
      </c>
      <c r="E403" s="380"/>
      <c r="F403" s="380"/>
      <c r="G403" s="380"/>
      <c r="H403" s="380"/>
      <c r="I403" s="380"/>
      <c r="J403" s="380"/>
      <c r="K403" s="380"/>
      <c r="L403" s="380"/>
      <c r="M403" s="380"/>
      <c r="N403" s="380"/>
      <c r="O403" s="380"/>
      <c r="P403" s="380"/>
      <c r="W403" s="383">
        <f t="shared" si="549"/>
        <v>0</v>
      </c>
      <c r="X403" s="383">
        <f t="shared" si="550"/>
        <v>0</v>
      </c>
      <c r="Y403" s="383">
        <f t="shared" si="551"/>
        <v>0</v>
      </c>
      <c r="Z403" s="383">
        <f t="shared" si="552"/>
        <v>0</v>
      </c>
    </row>
    <row r="404" spans="1:26" x14ac:dyDescent="0.15">
      <c r="A404" s="499"/>
      <c r="B404" s="382" t="s">
        <v>74</v>
      </c>
      <c r="C404" s="383">
        <f t="shared" si="548"/>
        <v>0</v>
      </c>
      <c r="D404" s="317"/>
      <c r="E404" s="380"/>
      <c r="F404" s="380"/>
      <c r="G404" s="380"/>
      <c r="H404" s="380"/>
      <c r="I404" s="380"/>
      <c r="J404" s="380"/>
      <c r="K404" s="380"/>
      <c r="L404" s="380"/>
      <c r="M404" s="380"/>
      <c r="N404" s="380"/>
      <c r="O404" s="380"/>
      <c r="P404" s="380"/>
      <c r="W404" s="383">
        <f t="shared" si="549"/>
        <v>0</v>
      </c>
      <c r="X404" s="383">
        <f t="shared" si="550"/>
        <v>0</v>
      </c>
      <c r="Y404" s="383">
        <f t="shared" si="551"/>
        <v>0</v>
      </c>
      <c r="Z404" s="383">
        <f t="shared" si="552"/>
        <v>0</v>
      </c>
    </row>
    <row r="405" spans="1:26" x14ac:dyDescent="0.15">
      <c r="A405" s="499"/>
      <c r="B405" s="382" t="s">
        <v>123</v>
      </c>
      <c r="C405" s="384">
        <f t="shared" ref="C405:P405" si="553">IF(C403=0,,(C404-C407)/C403)</f>
        <v>0</v>
      </c>
      <c r="D405" s="317"/>
      <c r="E405" s="346">
        <f t="shared" si="553"/>
        <v>0</v>
      </c>
      <c r="F405" s="346">
        <f t="shared" si="553"/>
        <v>0</v>
      </c>
      <c r="G405" s="346">
        <f t="shared" si="553"/>
        <v>0</v>
      </c>
      <c r="H405" s="346">
        <f t="shared" si="553"/>
        <v>0</v>
      </c>
      <c r="I405" s="346">
        <f t="shared" si="553"/>
        <v>0</v>
      </c>
      <c r="J405" s="346">
        <f t="shared" si="553"/>
        <v>0</v>
      </c>
      <c r="K405" s="346">
        <f t="shared" si="553"/>
        <v>0</v>
      </c>
      <c r="L405" s="346">
        <f t="shared" si="553"/>
        <v>0</v>
      </c>
      <c r="M405" s="346">
        <f t="shared" si="553"/>
        <v>0</v>
      </c>
      <c r="N405" s="346">
        <f t="shared" si="553"/>
        <v>0</v>
      </c>
      <c r="O405" s="346">
        <f t="shared" si="553"/>
        <v>0</v>
      </c>
      <c r="P405" s="346">
        <f t="shared" si="553"/>
        <v>0</v>
      </c>
      <c r="W405" s="384">
        <f t="shared" ref="W405:Z405" si="554">IF(W403=0,,(W404-W407)/W403)</f>
        <v>0</v>
      </c>
      <c r="X405" s="384">
        <f t="shared" si="554"/>
        <v>0</v>
      </c>
      <c r="Y405" s="384">
        <f t="shared" si="554"/>
        <v>0</v>
      </c>
      <c r="Z405" s="384">
        <f t="shared" si="554"/>
        <v>0</v>
      </c>
    </row>
    <row r="406" spans="1:26" x14ac:dyDescent="0.15">
      <c r="A406" s="499"/>
      <c r="B406" s="382" t="s">
        <v>119</v>
      </c>
      <c r="C406" s="383">
        <f t="shared" ref="C406:C410" si="555">SUM(E406:P406)</f>
        <v>0</v>
      </c>
      <c r="D406" s="317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W406" s="383">
        <f t="shared" ref="W406:W410" si="556">SUM(E406:G406)</f>
        <v>0</v>
      </c>
      <c r="X406" s="383">
        <f t="shared" ref="X406:X410" si="557">SUM(H406:J406)</f>
        <v>0</v>
      </c>
      <c r="Y406" s="383">
        <f t="shared" ref="Y406:Y410" si="558">SUM(K406:M406)</f>
        <v>0</v>
      </c>
      <c r="Z406" s="383">
        <f t="shared" ref="Z406:Z410" si="559">SUM(N406:P406)</f>
        <v>0</v>
      </c>
    </row>
    <row r="407" spans="1:26" x14ac:dyDescent="0.15">
      <c r="A407" s="499"/>
      <c r="B407" s="382" t="s">
        <v>124</v>
      </c>
      <c r="C407" s="383">
        <f t="shared" si="555"/>
        <v>0</v>
      </c>
      <c r="D407" s="317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W407" s="383">
        <f t="shared" si="556"/>
        <v>0</v>
      </c>
      <c r="X407" s="383">
        <f t="shared" si="557"/>
        <v>0</v>
      </c>
      <c r="Y407" s="383">
        <f t="shared" si="558"/>
        <v>0</v>
      </c>
      <c r="Z407" s="383">
        <f t="shared" si="559"/>
        <v>0</v>
      </c>
    </row>
    <row r="408" spans="1:26" ht="15" customHeight="1" x14ac:dyDescent="0.15">
      <c r="A408" s="463" t="s">
        <v>156</v>
      </c>
      <c r="B408" s="464"/>
      <c r="C408" s="464"/>
      <c r="D408" s="464"/>
      <c r="E408" s="464"/>
      <c r="F408" s="464"/>
      <c r="G408" s="464"/>
      <c r="H408" s="464"/>
      <c r="I408" s="464"/>
      <c r="J408" s="464"/>
      <c r="K408" s="464"/>
      <c r="L408" s="464"/>
      <c r="M408" s="464"/>
      <c r="N408" s="464"/>
      <c r="O408" s="464"/>
      <c r="P408" s="465"/>
      <c r="W408" s="195"/>
      <c r="X408" s="195"/>
      <c r="Y408" s="195"/>
      <c r="Z408" s="195"/>
    </row>
    <row r="409" spans="1:26" ht="13.5" customHeight="1" x14ac:dyDescent="0.15">
      <c r="A409" s="494" t="s">
        <v>157</v>
      </c>
      <c r="B409" s="377" t="s">
        <v>73</v>
      </c>
      <c r="C409" s="378">
        <f t="shared" si="555"/>
        <v>0</v>
      </c>
      <c r="D409" s="379">
        <f>IF($C$2=0,,C409/$C$2)</f>
        <v>0</v>
      </c>
      <c r="E409" s="380"/>
      <c r="F409" s="380"/>
      <c r="G409" s="380"/>
      <c r="H409" s="380"/>
      <c r="I409" s="380"/>
      <c r="J409" s="380"/>
      <c r="K409" s="380"/>
      <c r="L409" s="380"/>
      <c r="M409" s="380"/>
      <c r="N409" s="380"/>
      <c r="O409" s="380"/>
      <c r="P409" s="380"/>
      <c r="W409" s="378">
        <f t="shared" si="556"/>
        <v>0</v>
      </c>
      <c r="X409" s="378">
        <f t="shared" si="557"/>
        <v>0</v>
      </c>
      <c r="Y409" s="378">
        <f t="shared" si="558"/>
        <v>0</v>
      </c>
      <c r="Z409" s="378">
        <f t="shared" si="559"/>
        <v>0</v>
      </c>
    </row>
    <row r="410" spans="1:26" x14ac:dyDescent="0.15">
      <c r="A410" s="495"/>
      <c r="B410" s="377" t="s">
        <v>74</v>
      </c>
      <c r="C410" s="378">
        <f t="shared" si="555"/>
        <v>0</v>
      </c>
      <c r="D410" s="381"/>
      <c r="E410" s="380"/>
      <c r="F410" s="380"/>
      <c r="G410" s="380"/>
      <c r="H410" s="380"/>
      <c r="I410" s="380"/>
      <c r="J410" s="380"/>
      <c r="K410" s="380"/>
      <c r="L410" s="380"/>
      <c r="M410" s="380"/>
      <c r="N410" s="380"/>
      <c r="O410" s="380"/>
      <c r="P410" s="380"/>
      <c r="W410" s="378">
        <f t="shared" si="556"/>
        <v>0</v>
      </c>
      <c r="X410" s="378">
        <f t="shared" si="557"/>
        <v>0</v>
      </c>
      <c r="Y410" s="378">
        <f t="shared" si="558"/>
        <v>0</v>
      </c>
      <c r="Z410" s="378">
        <f t="shared" si="559"/>
        <v>0</v>
      </c>
    </row>
    <row r="411" spans="1:26" x14ac:dyDescent="0.15">
      <c r="A411" s="495"/>
      <c r="B411" s="377" t="s">
        <v>123</v>
      </c>
      <c r="C411" s="347">
        <f t="shared" ref="C411:P411" si="560">IF(C409=0,,(C410-C413)/C409)</f>
        <v>0</v>
      </c>
      <c r="D411" s="381"/>
      <c r="E411" s="346">
        <f t="shared" si="560"/>
        <v>0</v>
      </c>
      <c r="F411" s="346">
        <f t="shared" si="560"/>
        <v>0</v>
      </c>
      <c r="G411" s="346">
        <f t="shared" si="560"/>
        <v>0</v>
      </c>
      <c r="H411" s="346">
        <f t="shared" si="560"/>
        <v>0</v>
      </c>
      <c r="I411" s="346">
        <f t="shared" si="560"/>
        <v>0</v>
      </c>
      <c r="J411" s="346">
        <f t="shared" si="560"/>
        <v>0</v>
      </c>
      <c r="K411" s="346">
        <f t="shared" si="560"/>
        <v>0</v>
      </c>
      <c r="L411" s="346">
        <f t="shared" si="560"/>
        <v>0</v>
      </c>
      <c r="M411" s="346">
        <f t="shared" si="560"/>
        <v>0</v>
      </c>
      <c r="N411" s="346">
        <f t="shared" si="560"/>
        <v>0</v>
      </c>
      <c r="O411" s="346">
        <f t="shared" si="560"/>
        <v>0</v>
      </c>
      <c r="P411" s="346">
        <f t="shared" si="560"/>
        <v>0</v>
      </c>
      <c r="W411" s="347">
        <f t="shared" ref="W411:Z411" si="561">IF(W409=0,,(W410-W413)/W409)</f>
        <v>0</v>
      </c>
      <c r="X411" s="347">
        <f t="shared" si="561"/>
        <v>0</v>
      </c>
      <c r="Y411" s="347">
        <f t="shared" si="561"/>
        <v>0</v>
      </c>
      <c r="Z411" s="347">
        <f t="shared" si="561"/>
        <v>0</v>
      </c>
    </row>
    <row r="412" spans="1:26" x14ac:dyDescent="0.15">
      <c r="A412" s="495"/>
      <c r="B412" s="377" t="s">
        <v>119</v>
      </c>
      <c r="C412" s="378">
        <f t="shared" ref="C412:C415" si="562">SUM(E412:P412)</f>
        <v>0</v>
      </c>
      <c r="D412" s="381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W412" s="378">
        <f t="shared" ref="W412:W415" si="563">SUM(E412:G412)</f>
        <v>0</v>
      </c>
      <c r="X412" s="378">
        <f t="shared" ref="X412:X415" si="564">SUM(H412:J412)</f>
        <v>0</v>
      </c>
      <c r="Y412" s="378">
        <f t="shared" ref="Y412:Y415" si="565">SUM(K412:M412)</f>
        <v>0</v>
      </c>
      <c r="Z412" s="378">
        <f t="shared" ref="Z412:Z415" si="566">SUM(N412:P412)</f>
        <v>0</v>
      </c>
    </row>
    <row r="413" spans="1:26" x14ac:dyDescent="0.15">
      <c r="A413" s="495"/>
      <c r="B413" s="377" t="s">
        <v>124</v>
      </c>
      <c r="C413" s="378">
        <f t="shared" si="562"/>
        <v>0</v>
      </c>
      <c r="D413" s="381"/>
      <c r="E413" s="380"/>
      <c r="F413" s="380"/>
      <c r="G413" s="380"/>
      <c r="H413" s="380"/>
      <c r="I413" s="380"/>
      <c r="J413" s="380"/>
      <c r="K413" s="380"/>
      <c r="L413" s="380"/>
      <c r="M413" s="380"/>
      <c r="N413" s="380"/>
      <c r="O413" s="380"/>
      <c r="P413" s="380"/>
      <c r="W413" s="378">
        <f t="shared" si="563"/>
        <v>0</v>
      </c>
      <c r="X413" s="378">
        <f t="shared" si="564"/>
        <v>0</v>
      </c>
      <c r="Y413" s="378">
        <f t="shared" si="565"/>
        <v>0</v>
      </c>
      <c r="Z413" s="378">
        <f t="shared" si="566"/>
        <v>0</v>
      </c>
    </row>
    <row r="414" spans="1:26" ht="13.5" customHeight="1" x14ac:dyDescent="0.15">
      <c r="A414" s="496" t="s">
        <v>158</v>
      </c>
      <c r="B414" s="382" t="s">
        <v>73</v>
      </c>
      <c r="C414" s="383">
        <f t="shared" si="562"/>
        <v>0</v>
      </c>
      <c r="D414" s="379">
        <f>IF($C$2=0,,C414/$C$2)</f>
        <v>0</v>
      </c>
      <c r="E414" s="380"/>
      <c r="F414" s="380"/>
      <c r="G414" s="380"/>
      <c r="H414" s="380"/>
      <c r="I414" s="380"/>
      <c r="J414" s="380"/>
      <c r="K414" s="380"/>
      <c r="L414" s="380"/>
      <c r="M414" s="380"/>
      <c r="N414" s="380"/>
      <c r="O414" s="380"/>
      <c r="P414" s="380"/>
      <c r="W414" s="383">
        <f t="shared" si="563"/>
        <v>0</v>
      </c>
      <c r="X414" s="383">
        <f t="shared" si="564"/>
        <v>0</v>
      </c>
      <c r="Y414" s="383">
        <f t="shared" si="565"/>
        <v>0</v>
      </c>
      <c r="Z414" s="383">
        <f t="shared" si="566"/>
        <v>0</v>
      </c>
    </row>
    <row r="415" spans="1:26" x14ac:dyDescent="0.15">
      <c r="A415" s="496"/>
      <c r="B415" s="382" t="s">
        <v>74</v>
      </c>
      <c r="C415" s="383">
        <f t="shared" si="562"/>
        <v>0</v>
      </c>
      <c r="D415" s="317"/>
      <c r="E415" s="380"/>
      <c r="F415" s="380"/>
      <c r="G415" s="380"/>
      <c r="H415" s="380"/>
      <c r="I415" s="380"/>
      <c r="J415" s="380"/>
      <c r="K415" s="380"/>
      <c r="L415" s="380"/>
      <c r="M415" s="380"/>
      <c r="N415" s="380"/>
      <c r="O415" s="380"/>
      <c r="P415" s="380"/>
      <c r="W415" s="383">
        <f t="shared" si="563"/>
        <v>0</v>
      </c>
      <c r="X415" s="383">
        <f t="shared" si="564"/>
        <v>0</v>
      </c>
      <c r="Y415" s="383">
        <f t="shared" si="565"/>
        <v>0</v>
      </c>
      <c r="Z415" s="383">
        <f t="shared" si="566"/>
        <v>0</v>
      </c>
    </row>
    <row r="416" spans="1:26" x14ac:dyDescent="0.15">
      <c r="A416" s="496"/>
      <c r="B416" s="382" t="s">
        <v>123</v>
      </c>
      <c r="C416" s="384">
        <f t="shared" ref="C416:P416" si="567">IF(C414=0,,(C415-C418)/C414)</f>
        <v>0</v>
      </c>
      <c r="D416" s="317"/>
      <c r="E416" s="346">
        <f t="shared" si="567"/>
        <v>0</v>
      </c>
      <c r="F416" s="346">
        <f t="shared" si="567"/>
        <v>0</v>
      </c>
      <c r="G416" s="346">
        <f t="shared" si="567"/>
        <v>0</v>
      </c>
      <c r="H416" s="346">
        <f t="shared" si="567"/>
        <v>0</v>
      </c>
      <c r="I416" s="346">
        <f t="shared" si="567"/>
        <v>0</v>
      </c>
      <c r="J416" s="346">
        <f t="shared" si="567"/>
        <v>0</v>
      </c>
      <c r="K416" s="346">
        <f t="shared" si="567"/>
        <v>0</v>
      </c>
      <c r="L416" s="346">
        <f t="shared" si="567"/>
        <v>0</v>
      </c>
      <c r="M416" s="346">
        <f t="shared" si="567"/>
        <v>0</v>
      </c>
      <c r="N416" s="346">
        <f t="shared" si="567"/>
        <v>0</v>
      </c>
      <c r="O416" s="346">
        <f t="shared" si="567"/>
        <v>0</v>
      </c>
      <c r="P416" s="346">
        <f t="shared" si="567"/>
        <v>0</v>
      </c>
      <c r="W416" s="384">
        <f t="shared" ref="W416:Z416" si="568">IF(W414=0,,(W415-W418)/W414)</f>
        <v>0</v>
      </c>
      <c r="X416" s="384">
        <f t="shared" si="568"/>
        <v>0</v>
      </c>
      <c r="Y416" s="384">
        <f t="shared" si="568"/>
        <v>0</v>
      </c>
      <c r="Z416" s="384">
        <f t="shared" si="568"/>
        <v>0</v>
      </c>
    </row>
    <row r="417" spans="1:26" x14ac:dyDescent="0.15">
      <c r="A417" s="496"/>
      <c r="B417" s="382" t="s">
        <v>119</v>
      </c>
      <c r="C417" s="383">
        <f t="shared" ref="C417:C420" si="569">SUM(E417:P417)</f>
        <v>0</v>
      </c>
      <c r="D417" s="317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W417" s="383">
        <f t="shared" ref="W417:W420" si="570">SUM(E417:G417)</f>
        <v>0</v>
      </c>
      <c r="X417" s="383">
        <f t="shared" ref="X417:X420" si="571">SUM(H417:J417)</f>
        <v>0</v>
      </c>
      <c r="Y417" s="383">
        <f t="shared" ref="Y417:Y420" si="572">SUM(K417:M417)</f>
        <v>0</v>
      </c>
      <c r="Z417" s="383">
        <f t="shared" ref="Z417:Z420" si="573">SUM(N417:P417)</f>
        <v>0</v>
      </c>
    </row>
    <row r="418" spans="1:26" x14ac:dyDescent="0.15">
      <c r="A418" s="496"/>
      <c r="B418" s="382" t="s">
        <v>124</v>
      </c>
      <c r="C418" s="383">
        <f t="shared" si="569"/>
        <v>0</v>
      </c>
      <c r="D418" s="317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W418" s="383">
        <f t="shared" si="570"/>
        <v>0</v>
      </c>
      <c r="X418" s="383">
        <f t="shared" si="571"/>
        <v>0</v>
      </c>
      <c r="Y418" s="383">
        <f t="shared" si="572"/>
        <v>0</v>
      </c>
      <c r="Z418" s="383">
        <f t="shared" si="573"/>
        <v>0</v>
      </c>
    </row>
    <row r="419" spans="1:26" ht="13.5" customHeight="1" x14ac:dyDescent="0.15">
      <c r="A419" s="447" t="s">
        <v>159</v>
      </c>
      <c r="B419" s="377" t="s">
        <v>73</v>
      </c>
      <c r="C419" s="378">
        <f t="shared" si="569"/>
        <v>0</v>
      </c>
      <c r="D419" s="379">
        <f>IF($C$2=0,,C419/$C$2)</f>
        <v>0</v>
      </c>
      <c r="E419" s="380"/>
      <c r="F419" s="380"/>
      <c r="G419" s="380"/>
      <c r="H419" s="380"/>
      <c r="I419" s="380"/>
      <c r="J419" s="380"/>
      <c r="K419" s="380"/>
      <c r="L419" s="380"/>
      <c r="M419" s="380"/>
      <c r="N419" s="380"/>
      <c r="O419" s="380"/>
      <c r="P419" s="380"/>
      <c r="W419" s="378">
        <f t="shared" si="570"/>
        <v>0</v>
      </c>
      <c r="X419" s="378">
        <f t="shared" si="571"/>
        <v>0</v>
      </c>
      <c r="Y419" s="378">
        <f t="shared" si="572"/>
        <v>0</v>
      </c>
      <c r="Z419" s="378">
        <f t="shared" si="573"/>
        <v>0</v>
      </c>
    </row>
    <row r="420" spans="1:26" x14ac:dyDescent="0.15">
      <c r="A420" s="440"/>
      <c r="B420" s="377" t="s">
        <v>74</v>
      </c>
      <c r="C420" s="378">
        <f t="shared" si="569"/>
        <v>0</v>
      </c>
      <c r="D420" s="381"/>
      <c r="E420" s="380"/>
      <c r="F420" s="380"/>
      <c r="G420" s="380"/>
      <c r="H420" s="380"/>
      <c r="I420" s="380"/>
      <c r="J420" s="380"/>
      <c r="K420" s="380"/>
      <c r="L420" s="380"/>
      <c r="M420" s="380"/>
      <c r="N420" s="380"/>
      <c r="O420" s="380"/>
      <c r="P420" s="380"/>
      <c r="W420" s="378">
        <f t="shared" si="570"/>
        <v>0</v>
      </c>
      <c r="X420" s="378">
        <f t="shared" si="571"/>
        <v>0</v>
      </c>
      <c r="Y420" s="378">
        <f t="shared" si="572"/>
        <v>0</v>
      </c>
      <c r="Z420" s="378">
        <f t="shared" si="573"/>
        <v>0</v>
      </c>
    </row>
    <row r="421" spans="1:26" x14ac:dyDescent="0.15">
      <c r="A421" s="440"/>
      <c r="B421" s="377" t="s">
        <v>123</v>
      </c>
      <c r="C421" s="347">
        <f t="shared" ref="C421:P421" si="574">IF(C419=0,,(C420-C423)/C419)</f>
        <v>0</v>
      </c>
      <c r="D421" s="381"/>
      <c r="E421" s="346">
        <f t="shared" si="574"/>
        <v>0</v>
      </c>
      <c r="F421" s="346">
        <f t="shared" si="574"/>
        <v>0</v>
      </c>
      <c r="G421" s="346">
        <f t="shared" si="574"/>
        <v>0</v>
      </c>
      <c r="H421" s="346">
        <f t="shared" si="574"/>
        <v>0</v>
      </c>
      <c r="I421" s="346">
        <f t="shared" si="574"/>
        <v>0</v>
      </c>
      <c r="J421" s="346">
        <f t="shared" si="574"/>
        <v>0</v>
      </c>
      <c r="K421" s="346">
        <f t="shared" si="574"/>
        <v>0</v>
      </c>
      <c r="L421" s="346">
        <f t="shared" si="574"/>
        <v>0</v>
      </c>
      <c r="M421" s="346">
        <f t="shared" si="574"/>
        <v>0</v>
      </c>
      <c r="N421" s="346">
        <f t="shared" si="574"/>
        <v>0</v>
      </c>
      <c r="O421" s="346">
        <f t="shared" si="574"/>
        <v>0</v>
      </c>
      <c r="P421" s="346">
        <f t="shared" si="574"/>
        <v>0</v>
      </c>
      <c r="W421" s="347">
        <f t="shared" ref="W421:Z421" si="575">IF(W419=0,,(W420-W423)/W419)</f>
        <v>0</v>
      </c>
      <c r="X421" s="347">
        <f t="shared" si="575"/>
        <v>0</v>
      </c>
      <c r="Y421" s="347">
        <f t="shared" si="575"/>
        <v>0</v>
      </c>
      <c r="Z421" s="347">
        <f t="shared" si="575"/>
        <v>0</v>
      </c>
    </row>
    <row r="422" spans="1:26" x14ac:dyDescent="0.15">
      <c r="A422" s="440"/>
      <c r="B422" s="377" t="s">
        <v>119</v>
      </c>
      <c r="C422" s="378">
        <f t="shared" ref="C422:C425" si="576">SUM(E422:P422)</f>
        <v>0</v>
      </c>
      <c r="D422" s="381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W422" s="378">
        <f t="shared" ref="W422:W425" si="577">SUM(E422:G422)</f>
        <v>0</v>
      </c>
      <c r="X422" s="378">
        <f t="shared" ref="X422:X425" si="578">SUM(H422:J422)</f>
        <v>0</v>
      </c>
      <c r="Y422" s="378">
        <f t="shared" ref="Y422:Y425" si="579">SUM(K422:M422)</f>
        <v>0</v>
      </c>
      <c r="Z422" s="378">
        <f t="shared" ref="Z422:Z425" si="580">SUM(N422:P422)</f>
        <v>0</v>
      </c>
    </row>
    <row r="423" spans="1:26" x14ac:dyDescent="0.15">
      <c r="A423" s="440"/>
      <c r="B423" s="377" t="s">
        <v>124</v>
      </c>
      <c r="C423" s="378">
        <f t="shared" si="576"/>
        <v>0</v>
      </c>
      <c r="D423" s="381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W423" s="378">
        <f t="shared" si="577"/>
        <v>0</v>
      </c>
      <c r="X423" s="378">
        <f t="shared" si="578"/>
        <v>0</v>
      </c>
      <c r="Y423" s="378">
        <f t="shared" si="579"/>
        <v>0</v>
      </c>
      <c r="Z423" s="378">
        <f t="shared" si="580"/>
        <v>0</v>
      </c>
    </row>
    <row r="424" spans="1:26" ht="13.5" customHeight="1" x14ac:dyDescent="0.15">
      <c r="A424" s="496" t="s">
        <v>160</v>
      </c>
      <c r="B424" s="382" t="s">
        <v>73</v>
      </c>
      <c r="C424" s="383">
        <f t="shared" si="576"/>
        <v>0</v>
      </c>
      <c r="D424" s="379">
        <f>IF($C$2=0,,C424/$C$2)</f>
        <v>0</v>
      </c>
      <c r="E424" s="380"/>
      <c r="F424" s="380"/>
      <c r="G424" s="380"/>
      <c r="H424" s="380"/>
      <c r="I424" s="380"/>
      <c r="J424" s="380"/>
      <c r="K424" s="380"/>
      <c r="L424" s="380"/>
      <c r="M424" s="380"/>
      <c r="N424" s="380"/>
      <c r="O424" s="380"/>
      <c r="P424" s="380"/>
      <c r="W424" s="383">
        <f t="shared" si="577"/>
        <v>0</v>
      </c>
      <c r="X424" s="383">
        <f t="shared" si="578"/>
        <v>0</v>
      </c>
      <c r="Y424" s="383">
        <f t="shared" si="579"/>
        <v>0</v>
      </c>
      <c r="Z424" s="383">
        <f t="shared" si="580"/>
        <v>0</v>
      </c>
    </row>
    <row r="425" spans="1:26" x14ac:dyDescent="0.15">
      <c r="A425" s="496"/>
      <c r="B425" s="382" t="s">
        <v>74</v>
      </c>
      <c r="C425" s="383">
        <f t="shared" si="576"/>
        <v>0</v>
      </c>
      <c r="D425" s="317"/>
      <c r="E425" s="380"/>
      <c r="F425" s="380"/>
      <c r="G425" s="380"/>
      <c r="H425" s="380"/>
      <c r="I425" s="380"/>
      <c r="J425" s="380"/>
      <c r="K425" s="380"/>
      <c r="L425" s="380"/>
      <c r="M425" s="380"/>
      <c r="N425" s="380"/>
      <c r="O425" s="380"/>
      <c r="P425" s="380"/>
      <c r="W425" s="383">
        <f t="shared" si="577"/>
        <v>0</v>
      </c>
      <c r="X425" s="383">
        <f t="shared" si="578"/>
        <v>0</v>
      </c>
      <c r="Y425" s="383">
        <f t="shared" si="579"/>
        <v>0</v>
      </c>
      <c r="Z425" s="383">
        <f t="shared" si="580"/>
        <v>0</v>
      </c>
    </row>
    <row r="426" spans="1:26" x14ac:dyDescent="0.15">
      <c r="A426" s="496"/>
      <c r="B426" s="382" t="s">
        <v>123</v>
      </c>
      <c r="C426" s="384">
        <f t="shared" ref="C426:P426" si="581">IF(C424=0,,(C425-C428)/C424)</f>
        <v>0</v>
      </c>
      <c r="D426" s="317"/>
      <c r="E426" s="346">
        <f t="shared" si="581"/>
        <v>0</v>
      </c>
      <c r="F426" s="346">
        <f t="shared" si="581"/>
        <v>0</v>
      </c>
      <c r="G426" s="346">
        <f t="shared" si="581"/>
        <v>0</v>
      </c>
      <c r="H426" s="346">
        <f t="shared" si="581"/>
        <v>0</v>
      </c>
      <c r="I426" s="346">
        <f t="shared" si="581"/>
        <v>0</v>
      </c>
      <c r="J426" s="346">
        <f t="shared" si="581"/>
        <v>0</v>
      </c>
      <c r="K426" s="346">
        <f t="shared" si="581"/>
        <v>0</v>
      </c>
      <c r="L426" s="346">
        <f t="shared" si="581"/>
        <v>0</v>
      </c>
      <c r="M426" s="346">
        <f t="shared" si="581"/>
        <v>0</v>
      </c>
      <c r="N426" s="346">
        <f t="shared" si="581"/>
        <v>0</v>
      </c>
      <c r="O426" s="346">
        <f t="shared" si="581"/>
        <v>0</v>
      </c>
      <c r="P426" s="346">
        <f t="shared" si="581"/>
        <v>0</v>
      </c>
      <c r="W426" s="384">
        <f t="shared" ref="W426:Z426" si="582">IF(W424=0,,(W425-W428)/W424)</f>
        <v>0</v>
      </c>
      <c r="X426" s="384">
        <f t="shared" si="582"/>
        <v>0</v>
      </c>
      <c r="Y426" s="384">
        <f t="shared" si="582"/>
        <v>0</v>
      </c>
      <c r="Z426" s="384">
        <f t="shared" si="582"/>
        <v>0</v>
      </c>
    </row>
    <row r="427" spans="1:26" x14ac:dyDescent="0.15">
      <c r="A427" s="496"/>
      <c r="B427" s="382" t="s">
        <v>119</v>
      </c>
      <c r="C427" s="383">
        <f t="shared" ref="C427:C430" si="583">SUM(E427:P427)</f>
        <v>0</v>
      </c>
      <c r="D427" s="317"/>
      <c r="E427" s="380"/>
      <c r="F427" s="380"/>
      <c r="G427" s="380"/>
      <c r="H427" s="380"/>
      <c r="I427" s="380"/>
      <c r="J427" s="380"/>
      <c r="K427" s="380"/>
      <c r="L427" s="380"/>
      <c r="M427" s="380"/>
      <c r="N427" s="380"/>
      <c r="O427" s="380"/>
      <c r="P427" s="380"/>
      <c r="W427" s="383">
        <f t="shared" ref="W427:W430" si="584">SUM(E427:G427)</f>
        <v>0</v>
      </c>
      <c r="X427" s="383">
        <f t="shared" ref="X427:X430" si="585">SUM(H427:J427)</f>
        <v>0</v>
      </c>
      <c r="Y427" s="383">
        <f t="shared" ref="Y427:Y430" si="586">SUM(K427:M427)</f>
        <v>0</v>
      </c>
      <c r="Z427" s="383">
        <f t="shared" ref="Z427:Z430" si="587">SUM(N427:P427)</f>
        <v>0</v>
      </c>
    </row>
    <row r="428" spans="1:26" x14ac:dyDescent="0.15">
      <c r="A428" s="496"/>
      <c r="B428" s="382" t="s">
        <v>124</v>
      </c>
      <c r="C428" s="383">
        <f t="shared" si="583"/>
        <v>0</v>
      </c>
      <c r="D428" s="317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W428" s="383">
        <f t="shared" si="584"/>
        <v>0</v>
      </c>
      <c r="X428" s="383">
        <f t="shared" si="585"/>
        <v>0</v>
      </c>
      <c r="Y428" s="383">
        <f t="shared" si="586"/>
        <v>0</v>
      </c>
      <c r="Z428" s="383">
        <f t="shared" si="587"/>
        <v>0</v>
      </c>
    </row>
    <row r="429" spans="1:26" ht="13.5" customHeight="1" x14ac:dyDescent="0.15">
      <c r="A429" s="494" t="s">
        <v>161</v>
      </c>
      <c r="B429" s="377" t="s">
        <v>73</v>
      </c>
      <c r="C429" s="378">
        <f t="shared" si="583"/>
        <v>0</v>
      </c>
      <c r="D429" s="379">
        <f>IF($C$2=0,,C429/$C$2)</f>
        <v>0</v>
      </c>
      <c r="E429" s="380"/>
      <c r="F429" s="380"/>
      <c r="G429" s="380"/>
      <c r="H429" s="380"/>
      <c r="I429" s="380"/>
      <c r="J429" s="380"/>
      <c r="K429" s="380"/>
      <c r="L429" s="380"/>
      <c r="M429" s="380"/>
      <c r="N429" s="380"/>
      <c r="O429" s="380"/>
      <c r="P429" s="380"/>
      <c r="W429" s="378">
        <f t="shared" si="584"/>
        <v>0</v>
      </c>
      <c r="X429" s="378">
        <f t="shared" si="585"/>
        <v>0</v>
      </c>
      <c r="Y429" s="378">
        <f t="shared" si="586"/>
        <v>0</v>
      </c>
      <c r="Z429" s="378">
        <f t="shared" si="587"/>
        <v>0</v>
      </c>
    </row>
    <row r="430" spans="1:26" x14ac:dyDescent="0.15">
      <c r="A430" s="495"/>
      <c r="B430" s="377" t="s">
        <v>74</v>
      </c>
      <c r="C430" s="378">
        <f t="shared" si="583"/>
        <v>0</v>
      </c>
      <c r="D430" s="381"/>
      <c r="E430" s="380"/>
      <c r="F430" s="380"/>
      <c r="G430" s="380"/>
      <c r="H430" s="380"/>
      <c r="I430" s="380"/>
      <c r="J430" s="380"/>
      <c r="K430" s="380"/>
      <c r="L430" s="380"/>
      <c r="M430" s="380"/>
      <c r="N430" s="380"/>
      <c r="O430" s="380"/>
      <c r="P430" s="380"/>
      <c r="W430" s="378">
        <f t="shared" si="584"/>
        <v>0</v>
      </c>
      <c r="X430" s="378">
        <f t="shared" si="585"/>
        <v>0</v>
      </c>
      <c r="Y430" s="378">
        <f t="shared" si="586"/>
        <v>0</v>
      </c>
      <c r="Z430" s="378">
        <f t="shared" si="587"/>
        <v>0</v>
      </c>
    </row>
    <row r="431" spans="1:26" x14ac:dyDescent="0.15">
      <c r="A431" s="495"/>
      <c r="B431" s="377" t="s">
        <v>123</v>
      </c>
      <c r="C431" s="347">
        <f t="shared" ref="C431:P431" si="588">IF(C429=0,,(C430-C433)/C429)</f>
        <v>0</v>
      </c>
      <c r="D431" s="381"/>
      <c r="E431" s="346">
        <f t="shared" si="588"/>
        <v>0</v>
      </c>
      <c r="F431" s="346">
        <f t="shared" si="588"/>
        <v>0</v>
      </c>
      <c r="G431" s="346">
        <f t="shared" si="588"/>
        <v>0</v>
      </c>
      <c r="H431" s="346">
        <f t="shared" si="588"/>
        <v>0</v>
      </c>
      <c r="I431" s="346">
        <f t="shared" si="588"/>
        <v>0</v>
      </c>
      <c r="J431" s="346">
        <f t="shared" si="588"/>
        <v>0</v>
      </c>
      <c r="K431" s="346">
        <f t="shared" si="588"/>
        <v>0</v>
      </c>
      <c r="L431" s="346">
        <f t="shared" si="588"/>
        <v>0</v>
      </c>
      <c r="M431" s="346">
        <f t="shared" si="588"/>
        <v>0</v>
      </c>
      <c r="N431" s="346">
        <f t="shared" si="588"/>
        <v>0</v>
      </c>
      <c r="O431" s="346">
        <f t="shared" si="588"/>
        <v>0</v>
      </c>
      <c r="P431" s="346">
        <f t="shared" si="588"/>
        <v>0</v>
      </c>
      <c r="W431" s="347">
        <f t="shared" ref="W431:Z431" si="589">IF(W429=0,,(W430-W433)/W429)</f>
        <v>0</v>
      </c>
      <c r="X431" s="347">
        <f t="shared" si="589"/>
        <v>0</v>
      </c>
      <c r="Y431" s="347">
        <f t="shared" si="589"/>
        <v>0</v>
      </c>
      <c r="Z431" s="347">
        <f t="shared" si="589"/>
        <v>0</v>
      </c>
    </row>
    <row r="432" spans="1:26" x14ac:dyDescent="0.15">
      <c r="A432" s="495"/>
      <c r="B432" s="377" t="s">
        <v>119</v>
      </c>
      <c r="C432" s="378">
        <f t="shared" ref="C432:C435" si="590">SUM(E432:P432)</f>
        <v>0</v>
      </c>
      <c r="D432" s="381"/>
      <c r="E432" s="380"/>
      <c r="F432" s="380"/>
      <c r="G432" s="380"/>
      <c r="H432" s="380"/>
      <c r="I432" s="380"/>
      <c r="J432" s="380"/>
      <c r="K432" s="380"/>
      <c r="L432" s="380"/>
      <c r="M432" s="380"/>
      <c r="N432" s="380"/>
      <c r="O432" s="380"/>
      <c r="P432" s="380"/>
      <c r="W432" s="378">
        <f t="shared" ref="W432:W435" si="591">SUM(E432:G432)</f>
        <v>0</v>
      </c>
      <c r="X432" s="378">
        <f t="shared" ref="X432:X435" si="592">SUM(H432:J432)</f>
        <v>0</v>
      </c>
      <c r="Y432" s="378">
        <f t="shared" ref="Y432:Y435" si="593">SUM(K432:M432)</f>
        <v>0</v>
      </c>
      <c r="Z432" s="378">
        <f t="shared" ref="Z432:Z435" si="594">SUM(N432:P432)</f>
        <v>0</v>
      </c>
    </row>
    <row r="433" spans="1:26" x14ac:dyDescent="0.15">
      <c r="A433" s="495"/>
      <c r="B433" s="377" t="s">
        <v>124</v>
      </c>
      <c r="C433" s="378">
        <f t="shared" si="590"/>
        <v>0</v>
      </c>
      <c r="D433" s="381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W433" s="378">
        <f t="shared" si="591"/>
        <v>0</v>
      </c>
      <c r="X433" s="378">
        <f t="shared" si="592"/>
        <v>0</v>
      </c>
      <c r="Y433" s="378">
        <f t="shared" si="593"/>
        <v>0</v>
      </c>
      <c r="Z433" s="378">
        <f t="shared" si="594"/>
        <v>0</v>
      </c>
    </row>
    <row r="434" spans="1:26" x14ac:dyDescent="0.15">
      <c r="A434" s="496" t="s">
        <v>162</v>
      </c>
      <c r="B434" s="382" t="s">
        <v>73</v>
      </c>
      <c r="C434" s="383">
        <f t="shared" si="590"/>
        <v>0</v>
      </c>
      <c r="D434" s="379">
        <f>IF($C$2=0,,C434/$C$2)</f>
        <v>0</v>
      </c>
      <c r="E434" s="380"/>
      <c r="F434" s="380"/>
      <c r="G434" s="380"/>
      <c r="H434" s="380"/>
      <c r="I434" s="380"/>
      <c r="J434" s="380"/>
      <c r="K434" s="380"/>
      <c r="L434" s="380"/>
      <c r="M434" s="380"/>
      <c r="N434" s="380"/>
      <c r="O434" s="380"/>
      <c r="P434" s="380"/>
      <c r="W434" s="383">
        <f t="shared" si="591"/>
        <v>0</v>
      </c>
      <c r="X434" s="383">
        <f t="shared" si="592"/>
        <v>0</v>
      </c>
      <c r="Y434" s="383">
        <f t="shared" si="593"/>
        <v>0</v>
      </c>
      <c r="Z434" s="383">
        <f t="shared" si="594"/>
        <v>0</v>
      </c>
    </row>
    <row r="435" spans="1:26" x14ac:dyDescent="0.15">
      <c r="A435" s="496"/>
      <c r="B435" s="382" t="s">
        <v>74</v>
      </c>
      <c r="C435" s="383">
        <f t="shared" si="590"/>
        <v>0</v>
      </c>
      <c r="D435" s="317"/>
      <c r="E435" s="380"/>
      <c r="F435" s="380"/>
      <c r="G435" s="380"/>
      <c r="H435" s="380"/>
      <c r="I435" s="380"/>
      <c r="J435" s="380"/>
      <c r="K435" s="380"/>
      <c r="L435" s="380"/>
      <c r="M435" s="380"/>
      <c r="N435" s="380"/>
      <c r="O435" s="380"/>
      <c r="P435" s="380"/>
      <c r="W435" s="383">
        <f t="shared" si="591"/>
        <v>0</v>
      </c>
      <c r="X435" s="383">
        <f t="shared" si="592"/>
        <v>0</v>
      </c>
      <c r="Y435" s="383">
        <f t="shared" si="593"/>
        <v>0</v>
      </c>
      <c r="Z435" s="383">
        <f t="shared" si="594"/>
        <v>0</v>
      </c>
    </row>
    <row r="436" spans="1:26" x14ac:dyDescent="0.15">
      <c r="A436" s="496"/>
      <c r="B436" s="382" t="s">
        <v>123</v>
      </c>
      <c r="C436" s="384">
        <f t="shared" ref="C436:P436" si="595">IF(C434=0,,(C435-C438)/C434)</f>
        <v>0</v>
      </c>
      <c r="D436" s="317"/>
      <c r="E436" s="346">
        <f t="shared" si="595"/>
        <v>0</v>
      </c>
      <c r="F436" s="346">
        <f t="shared" si="595"/>
        <v>0</v>
      </c>
      <c r="G436" s="346">
        <f t="shared" si="595"/>
        <v>0</v>
      </c>
      <c r="H436" s="346">
        <f t="shared" si="595"/>
        <v>0</v>
      </c>
      <c r="I436" s="346">
        <f t="shared" si="595"/>
        <v>0</v>
      </c>
      <c r="J436" s="346">
        <f t="shared" si="595"/>
        <v>0</v>
      </c>
      <c r="K436" s="346">
        <f t="shared" si="595"/>
        <v>0</v>
      </c>
      <c r="L436" s="346">
        <f t="shared" si="595"/>
        <v>0</v>
      </c>
      <c r="M436" s="346">
        <f t="shared" si="595"/>
        <v>0</v>
      </c>
      <c r="N436" s="346">
        <f t="shared" si="595"/>
        <v>0</v>
      </c>
      <c r="O436" s="346">
        <f t="shared" si="595"/>
        <v>0</v>
      </c>
      <c r="P436" s="346">
        <f t="shared" si="595"/>
        <v>0</v>
      </c>
      <c r="W436" s="384">
        <f t="shared" ref="W436:Z436" si="596">IF(W434=0,,(W435-W438)/W434)</f>
        <v>0</v>
      </c>
      <c r="X436" s="384">
        <f t="shared" si="596"/>
        <v>0</v>
      </c>
      <c r="Y436" s="384">
        <f t="shared" si="596"/>
        <v>0</v>
      </c>
      <c r="Z436" s="384">
        <f t="shared" si="596"/>
        <v>0</v>
      </c>
    </row>
    <row r="437" spans="1:26" x14ac:dyDescent="0.15">
      <c r="A437" s="496"/>
      <c r="B437" s="382" t="s">
        <v>119</v>
      </c>
      <c r="C437" s="383">
        <f t="shared" ref="C437:C440" si="597">SUM(E437:P437)</f>
        <v>0</v>
      </c>
      <c r="D437" s="317"/>
      <c r="E437" s="380"/>
      <c r="F437" s="380"/>
      <c r="G437" s="380"/>
      <c r="H437" s="380"/>
      <c r="I437" s="380"/>
      <c r="J437" s="380"/>
      <c r="K437" s="380"/>
      <c r="L437" s="380"/>
      <c r="M437" s="380"/>
      <c r="N437" s="380"/>
      <c r="O437" s="380"/>
      <c r="P437" s="380"/>
      <c r="W437" s="383">
        <f t="shared" ref="W437:W440" si="598">SUM(E437:G437)</f>
        <v>0</v>
      </c>
      <c r="X437" s="383">
        <f t="shared" ref="X437:X440" si="599">SUM(H437:J437)</f>
        <v>0</v>
      </c>
      <c r="Y437" s="383">
        <f t="shared" ref="Y437:Y440" si="600">SUM(K437:M437)</f>
        <v>0</v>
      </c>
      <c r="Z437" s="383">
        <f t="shared" ref="Z437:Z440" si="601">SUM(N437:P437)</f>
        <v>0</v>
      </c>
    </row>
    <row r="438" spans="1:26" x14ac:dyDescent="0.15">
      <c r="A438" s="496"/>
      <c r="B438" s="382" t="s">
        <v>124</v>
      </c>
      <c r="C438" s="383">
        <f t="shared" si="597"/>
        <v>0</v>
      </c>
      <c r="D438" s="317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W438" s="383">
        <f t="shared" si="598"/>
        <v>0</v>
      </c>
      <c r="X438" s="383">
        <f t="shared" si="599"/>
        <v>0</v>
      </c>
      <c r="Y438" s="383">
        <f t="shared" si="600"/>
        <v>0</v>
      </c>
      <c r="Z438" s="383">
        <f t="shared" si="601"/>
        <v>0</v>
      </c>
    </row>
    <row r="439" spans="1:26" x14ac:dyDescent="0.15">
      <c r="A439" s="497" t="s">
        <v>163</v>
      </c>
      <c r="B439" s="377" t="s">
        <v>73</v>
      </c>
      <c r="C439" s="378">
        <f t="shared" si="597"/>
        <v>0</v>
      </c>
      <c r="D439" s="379">
        <f>IF($C$2=0,,C439/$C$2)</f>
        <v>0</v>
      </c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W439" s="378">
        <f t="shared" si="598"/>
        <v>0</v>
      </c>
      <c r="X439" s="378">
        <f t="shared" si="599"/>
        <v>0</v>
      </c>
      <c r="Y439" s="378">
        <f t="shared" si="600"/>
        <v>0</v>
      </c>
      <c r="Z439" s="378">
        <f t="shared" si="601"/>
        <v>0</v>
      </c>
    </row>
    <row r="440" spans="1:26" x14ac:dyDescent="0.15">
      <c r="A440" s="495"/>
      <c r="B440" s="377" t="s">
        <v>74</v>
      </c>
      <c r="C440" s="378">
        <f t="shared" si="597"/>
        <v>0</v>
      </c>
      <c r="D440" s="381"/>
      <c r="E440" s="380"/>
      <c r="F440" s="380"/>
      <c r="G440" s="380"/>
      <c r="H440" s="380"/>
      <c r="I440" s="380"/>
      <c r="J440" s="380"/>
      <c r="K440" s="380"/>
      <c r="L440" s="380"/>
      <c r="M440" s="380"/>
      <c r="N440" s="380"/>
      <c r="O440" s="380"/>
      <c r="P440" s="380"/>
      <c r="W440" s="378">
        <f t="shared" si="598"/>
        <v>0</v>
      </c>
      <c r="X440" s="378">
        <f t="shared" si="599"/>
        <v>0</v>
      </c>
      <c r="Y440" s="378">
        <f t="shared" si="600"/>
        <v>0</v>
      </c>
      <c r="Z440" s="378">
        <f t="shared" si="601"/>
        <v>0</v>
      </c>
    </row>
    <row r="441" spans="1:26" x14ac:dyDescent="0.15">
      <c r="A441" s="495"/>
      <c r="B441" s="377" t="s">
        <v>123</v>
      </c>
      <c r="C441" s="347">
        <f t="shared" ref="C441:P441" si="602">IF(C439=0,,(C440-C443)/C439)</f>
        <v>0</v>
      </c>
      <c r="D441" s="381"/>
      <c r="E441" s="346">
        <f t="shared" si="602"/>
        <v>0</v>
      </c>
      <c r="F441" s="346">
        <f t="shared" si="602"/>
        <v>0</v>
      </c>
      <c r="G441" s="346">
        <f t="shared" si="602"/>
        <v>0</v>
      </c>
      <c r="H441" s="346">
        <f t="shared" si="602"/>
        <v>0</v>
      </c>
      <c r="I441" s="346">
        <f t="shared" si="602"/>
        <v>0</v>
      </c>
      <c r="J441" s="346">
        <f t="shared" si="602"/>
        <v>0</v>
      </c>
      <c r="K441" s="346">
        <f t="shared" si="602"/>
        <v>0</v>
      </c>
      <c r="L441" s="346">
        <f t="shared" si="602"/>
        <v>0</v>
      </c>
      <c r="M441" s="346">
        <f t="shared" si="602"/>
        <v>0</v>
      </c>
      <c r="N441" s="346">
        <f t="shared" si="602"/>
        <v>0</v>
      </c>
      <c r="O441" s="346">
        <f t="shared" si="602"/>
        <v>0</v>
      </c>
      <c r="P441" s="346">
        <f t="shared" si="602"/>
        <v>0</v>
      </c>
      <c r="W441" s="347">
        <f t="shared" ref="W441:Z441" si="603">IF(W439=0,,(W440-W443)/W439)</f>
        <v>0</v>
      </c>
      <c r="X441" s="347">
        <f t="shared" si="603"/>
        <v>0</v>
      </c>
      <c r="Y441" s="347">
        <f t="shared" si="603"/>
        <v>0</v>
      </c>
      <c r="Z441" s="347">
        <f t="shared" si="603"/>
        <v>0</v>
      </c>
    </row>
    <row r="442" spans="1:26" x14ac:dyDescent="0.15">
      <c r="A442" s="495"/>
      <c r="B442" s="377" t="s">
        <v>119</v>
      </c>
      <c r="C442" s="378">
        <f t="shared" ref="C442:C447" si="604">SUM(E442:P442)</f>
        <v>0</v>
      </c>
      <c r="D442" s="381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W442" s="378">
        <f t="shared" ref="W442:W447" si="605">SUM(E442:G442)</f>
        <v>0</v>
      </c>
      <c r="X442" s="378">
        <f t="shared" ref="X442:X447" si="606">SUM(H442:J442)</f>
        <v>0</v>
      </c>
      <c r="Y442" s="378">
        <f t="shared" ref="Y442:Y447" si="607">SUM(K442:M442)</f>
        <v>0</v>
      </c>
      <c r="Z442" s="378">
        <f t="shared" ref="Z442:Z447" si="608">SUM(N442:P442)</f>
        <v>0</v>
      </c>
    </row>
    <row r="443" spans="1:26" x14ac:dyDescent="0.15">
      <c r="A443" s="495"/>
      <c r="B443" s="377" t="s">
        <v>124</v>
      </c>
      <c r="C443" s="378">
        <f t="shared" si="604"/>
        <v>0</v>
      </c>
      <c r="D443" s="381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W443" s="378">
        <f t="shared" si="605"/>
        <v>0</v>
      </c>
      <c r="X443" s="378">
        <f t="shared" si="606"/>
        <v>0</v>
      </c>
      <c r="Y443" s="378">
        <f t="shared" si="607"/>
        <v>0</v>
      </c>
      <c r="Z443" s="378">
        <f t="shared" si="608"/>
        <v>0</v>
      </c>
    </row>
    <row r="445" spans="1:26" ht="15" customHeight="1" x14ac:dyDescent="0.15">
      <c r="A445" s="441" t="s">
        <v>164</v>
      </c>
      <c r="B445" s="385" t="s">
        <v>165</v>
      </c>
      <c r="C445" s="378">
        <f t="shared" si="604"/>
        <v>0</v>
      </c>
      <c r="D445" s="381"/>
      <c r="E445" s="380"/>
      <c r="F445" s="380"/>
      <c r="G445" s="380"/>
      <c r="H445" s="380"/>
      <c r="I445" s="380"/>
      <c r="J445" s="380"/>
      <c r="K445" s="380"/>
      <c r="L445" s="380"/>
      <c r="M445" s="380"/>
      <c r="N445" s="380"/>
      <c r="O445" s="380"/>
      <c r="P445" s="380"/>
      <c r="W445" s="378">
        <f t="shared" si="605"/>
        <v>0</v>
      </c>
      <c r="X445" s="378">
        <f t="shared" si="606"/>
        <v>0</v>
      </c>
      <c r="Y445" s="378">
        <f t="shared" si="607"/>
        <v>0</v>
      </c>
      <c r="Z445" s="378">
        <f t="shared" si="608"/>
        <v>0</v>
      </c>
    </row>
    <row r="446" spans="1:26" x14ac:dyDescent="0.15">
      <c r="A446" s="442"/>
      <c r="B446" s="386" t="s">
        <v>166</v>
      </c>
      <c r="C446" s="378">
        <f t="shared" si="604"/>
        <v>0</v>
      </c>
      <c r="D446" s="381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W446" s="378">
        <f t="shared" si="605"/>
        <v>0</v>
      </c>
      <c r="X446" s="378">
        <f t="shared" si="606"/>
        <v>0</v>
      </c>
      <c r="Y446" s="378">
        <f t="shared" si="607"/>
        <v>0</v>
      </c>
      <c r="Z446" s="378">
        <f t="shared" si="608"/>
        <v>0</v>
      </c>
    </row>
    <row r="447" spans="1:26" x14ac:dyDescent="0.15">
      <c r="A447" s="443"/>
      <c r="B447" s="386" t="s">
        <v>167</v>
      </c>
      <c r="C447" s="378">
        <f t="shared" si="604"/>
        <v>0</v>
      </c>
      <c r="D447" s="381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W447" s="378">
        <f t="shared" si="605"/>
        <v>0</v>
      </c>
      <c r="X447" s="378">
        <f t="shared" si="606"/>
        <v>0</v>
      </c>
      <c r="Y447" s="378">
        <f t="shared" si="607"/>
        <v>0</v>
      </c>
      <c r="Z447" s="378">
        <f t="shared" si="608"/>
        <v>0</v>
      </c>
    </row>
    <row r="455" spans="1:31" s="304" customFormat="1" x14ac:dyDescent="0.25">
      <c r="A455" s="444" t="s">
        <v>168</v>
      </c>
      <c r="B455" s="387" t="s">
        <v>169</v>
      </c>
      <c r="C455" s="388">
        <f t="shared" ref="C455:C463" si="609">SUM(E455:P455)</f>
        <v>0</v>
      </c>
      <c r="D455" s="389"/>
      <c r="E455" s="389"/>
      <c r="F455" s="389"/>
      <c r="G455" s="389"/>
      <c r="H455" s="389"/>
      <c r="I455" s="389"/>
      <c r="J455" s="389"/>
      <c r="K455" s="389"/>
      <c r="L455" s="389"/>
      <c r="M455" s="389"/>
      <c r="N455" s="389"/>
      <c r="O455" s="389"/>
      <c r="P455" s="389"/>
      <c r="W455" s="388">
        <f t="shared" ref="W455:W463" si="610">SUM(E455:G455)</f>
        <v>0</v>
      </c>
      <c r="X455" s="388">
        <f t="shared" ref="X455:X463" si="611">SUM(H455:J455)</f>
        <v>0</v>
      </c>
      <c r="Y455" s="388">
        <f t="shared" ref="Y455:Y463" si="612">SUM(K455:M455)</f>
        <v>0</v>
      </c>
      <c r="Z455" s="388">
        <f t="shared" ref="Z455:Z463" si="613">SUM(N455:P455)</f>
        <v>0</v>
      </c>
      <c r="AB455" s="391"/>
      <c r="AC455" s="392"/>
      <c r="AD455" s="392"/>
      <c r="AE455" s="393"/>
    </row>
    <row r="456" spans="1:31" s="304" customFormat="1" x14ac:dyDescent="0.25">
      <c r="A456" s="445"/>
      <c r="B456" s="387" t="s">
        <v>170</v>
      </c>
      <c r="C456" s="388">
        <f t="shared" si="609"/>
        <v>0</v>
      </c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89"/>
      <c r="O456" s="389"/>
      <c r="P456" s="389"/>
      <c r="W456" s="388">
        <f t="shared" si="610"/>
        <v>0</v>
      </c>
      <c r="X456" s="388">
        <f t="shared" si="611"/>
        <v>0</v>
      </c>
      <c r="Y456" s="388">
        <f t="shared" si="612"/>
        <v>0</v>
      </c>
      <c r="Z456" s="388">
        <f t="shared" si="613"/>
        <v>0</v>
      </c>
      <c r="AB456" s="391"/>
      <c r="AC456" s="392"/>
      <c r="AD456" s="392"/>
      <c r="AE456" s="393"/>
    </row>
    <row r="457" spans="1:31" s="304" customFormat="1" x14ac:dyDescent="0.25">
      <c r="A457" s="445"/>
      <c r="B457" s="387" t="s">
        <v>171</v>
      </c>
      <c r="C457" s="388">
        <f t="shared" si="609"/>
        <v>0</v>
      </c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89"/>
      <c r="O457" s="389"/>
      <c r="P457" s="389"/>
      <c r="W457" s="388">
        <f t="shared" si="610"/>
        <v>0</v>
      </c>
      <c r="X457" s="388">
        <f t="shared" si="611"/>
        <v>0</v>
      </c>
      <c r="Y457" s="388">
        <f t="shared" si="612"/>
        <v>0</v>
      </c>
      <c r="Z457" s="388">
        <f t="shared" si="613"/>
        <v>0</v>
      </c>
      <c r="AB457" s="391"/>
      <c r="AC457" s="392"/>
      <c r="AD457" s="392"/>
      <c r="AE457" s="393"/>
    </row>
    <row r="458" spans="1:31" s="304" customFormat="1" x14ac:dyDescent="0.25">
      <c r="A458" s="445"/>
      <c r="B458" s="387" t="s">
        <v>172</v>
      </c>
      <c r="C458" s="388">
        <f t="shared" si="609"/>
        <v>0</v>
      </c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W458" s="388">
        <f t="shared" si="610"/>
        <v>0</v>
      </c>
      <c r="X458" s="388">
        <f t="shared" si="611"/>
        <v>0</v>
      </c>
      <c r="Y458" s="388">
        <f t="shared" si="612"/>
        <v>0</v>
      </c>
      <c r="Z458" s="388">
        <f t="shared" si="613"/>
        <v>0</v>
      </c>
      <c r="AB458" s="391"/>
      <c r="AC458" s="392"/>
      <c r="AD458" s="392"/>
      <c r="AE458" s="393"/>
    </row>
    <row r="459" spans="1:31" s="304" customFormat="1" x14ac:dyDescent="0.25">
      <c r="A459" s="445"/>
      <c r="B459" s="387" t="s">
        <v>173</v>
      </c>
      <c r="C459" s="388">
        <f t="shared" si="609"/>
        <v>0</v>
      </c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W459" s="388">
        <f t="shared" si="610"/>
        <v>0</v>
      </c>
      <c r="X459" s="388">
        <f t="shared" si="611"/>
        <v>0</v>
      </c>
      <c r="Y459" s="388">
        <f t="shared" si="612"/>
        <v>0</v>
      </c>
      <c r="Z459" s="388">
        <f t="shared" si="613"/>
        <v>0</v>
      </c>
      <c r="AB459" s="391"/>
      <c r="AC459" s="392"/>
      <c r="AD459" s="392"/>
      <c r="AE459" s="393"/>
    </row>
    <row r="460" spans="1:31" s="304" customFormat="1" x14ac:dyDescent="0.25">
      <c r="A460" s="445"/>
      <c r="B460" s="387" t="s">
        <v>174</v>
      </c>
      <c r="C460" s="388">
        <f t="shared" si="609"/>
        <v>0</v>
      </c>
      <c r="D460" s="389"/>
      <c r="E460" s="389"/>
      <c r="F460" s="389"/>
      <c r="G460" s="389"/>
      <c r="H460" s="389"/>
      <c r="I460" s="389"/>
      <c r="J460" s="389"/>
      <c r="K460" s="389"/>
      <c r="L460" s="389"/>
      <c r="M460" s="389"/>
      <c r="N460" s="389"/>
      <c r="O460" s="389"/>
      <c r="P460" s="389"/>
      <c r="W460" s="388">
        <f t="shared" si="610"/>
        <v>0</v>
      </c>
      <c r="X460" s="388">
        <f t="shared" si="611"/>
        <v>0</v>
      </c>
      <c r="Y460" s="388">
        <f t="shared" si="612"/>
        <v>0</v>
      </c>
      <c r="Z460" s="388">
        <f t="shared" si="613"/>
        <v>0</v>
      </c>
      <c r="AB460" s="391"/>
      <c r="AC460" s="392"/>
      <c r="AD460" s="392"/>
      <c r="AE460" s="393"/>
    </row>
    <row r="461" spans="1:31" s="304" customFormat="1" x14ac:dyDescent="0.25">
      <c r="A461" s="390"/>
      <c r="B461" s="387" t="s">
        <v>199</v>
      </c>
      <c r="C461" s="388">
        <f t="shared" si="609"/>
        <v>0</v>
      </c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389"/>
      <c r="P461" s="389"/>
      <c r="W461" s="388">
        <f t="shared" si="610"/>
        <v>0</v>
      </c>
      <c r="X461" s="388">
        <f t="shared" si="611"/>
        <v>0</v>
      </c>
      <c r="Y461" s="388">
        <f t="shared" si="612"/>
        <v>0</v>
      </c>
      <c r="Z461" s="388">
        <f t="shared" si="613"/>
        <v>0</v>
      </c>
      <c r="AB461" s="391"/>
      <c r="AC461" s="392"/>
      <c r="AD461" s="392"/>
      <c r="AE461" s="393"/>
    </row>
    <row r="462" spans="1:31" s="304" customFormat="1" x14ac:dyDescent="0.25">
      <c r="A462" s="390"/>
      <c r="B462" s="387" t="s">
        <v>200</v>
      </c>
      <c r="C462" s="388">
        <f t="shared" si="609"/>
        <v>0</v>
      </c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89"/>
      <c r="O462" s="389"/>
      <c r="P462" s="389"/>
      <c r="W462" s="388">
        <f t="shared" si="610"/>
        <v>0</v>
      </c>
      <c r="X462" s="388">
        <f t="shared" si="611"/>
        <v>0</v>
      </c>
      <c r="Y462" s="388">
        <f t="shared" si="612"/>
        <v>0</v>
      </c>
      <c r="Z462" s="388">
        <f t="shared" si="613"/>
        <v>0</v>
      </c>
      <c r="AB462" s="391"/>
      <c r="AC462" s="392"/>
      <c r="AD462" s="392"/>
      <c r="AE462" s="393"/>
    </row>
    <row r="463" spans="1:31" s="304" customFormat="1" x14ac:dyDescent="0.25">
      <c r="A463" s="390"/>
      <c r="B463" s="387" t="s">
        <v>201</v>
      </c>
      <c r="C463" s="388">
        <f t="shared" si="609"/>
        <v>0</v>
      </c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89"/>
      <c r="O463" s="389"/>
      <c r="P463" s="389"/>
      <c r="W463" s="388">
        <f t="shared" si="610"/>
        <v>0</v>
      </c>
      <c r="X463" s="388">
        <f t="shared" si="611"/>
        <v>0</v>
      </c>
      <c r="Y463" s="388">
        <f t="shared" si="612"/>
        <v>0</v>
      </c>
      <c r="Z463" s="388">
        <f t="shared" si="613"/>
        <v>0</v>
      </c>
      <c r="AB463" s="391"/>
      <c r="AC463" s="392"/>
      <c r="AD463" s="392"/>
      <c r="AE463" s="393"/>
    </row>
  </sheetData>
  <mergeCells count="86">
    <mergeCell ref="A1:B1"/>
    <mergeCell ref="A126:P126"/>
    <mergeCell ref="A267:P267"/>
    <mergeCell ref="A408:P408"/>
    <mergeCell ref="A2:A11"/>
    <mergeCell ref="A12:A18"/>
    <mergeCell ref="A19:A24"/>
    <mergeCell ref="A25:A31"/>
    <mergeCell ref="A32:A37"/>
    <mergeCell ref="A38:A51"/>
    <mergeCell ref="A52:A62"/>
    <mergeCell ref="A63:A69"/>
    <mergeCell ref="A70:A76"/>
    <mergeCell ref="A77:A83"/>
    <mergeCell ref="A84:A95"/>
    <mergeCell ref="A96:A99"/>
    <mergeCell ref="A100:A105"/>
    <mergeCell ref="A106:A111"/>
    <mergeCell ref="A112:A119"/>
    <mergeCell ref="A120:A122"/>
    <mergeCell ref="A123:A125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8:A272"/>
    <mergeCell ref="A273:A277"/>
    <mergeCell ref="A278:A282"/>
    <mergeCell ref="A283:A287"/>
    <mergeCell ref="A288:A292"/>
    <mergeCell ref="A293:A297"/>
    <mergeCell ref="A298:A302"/>
    <mergeCell ref="A303:A307"/>
    <mergeCell ref="A308:A312"/>
    <mergeCell ref="A313:A317"/>
    <mergeCell ref="A318:A322"/>
    <mergeCell ref="A323:A327"/>
    <mergeCell ref="A328:A332"/>
    <mergeCell ref="A333:A337"/>
    <mergeCell ref="A338:A342"/>
    <mergeCell ref="A343:A347"/>
    <mergeCell ref="A348:A352"/>
    <mergeCell ref="A353:A357"/>
    <mergeCell ref="A358:A362"/>
    <mergeCell ref="A363:A367"/>
    <mergeCell ref="A368:A372"/>
    <mergeCell ref="A373:A377"/>
    <mergeCell ref="A378:A382"/>
    <mergeCell ref="A383:A387"/>
    <mergeCell ref="A388:A392"/>
    <mergeCell ref="A393:A397"/>
    <mergeCell ref="A398:A402"/>
    <mergeCell ref="A403:A407"/>
    <mergeCell ref="A409:A413"/>
    <mergeCell ref="A414:A418"/>
    <mergeCell ref="A419:A423"/>
    <mergeCell ref="A424:A428"/>
    <mergeCell ref="A429:A433"/>
    <mergeCell ref="A434:A438"/>
    <mergeCell ref="A439:A443"/>
    <mergeCell ref="A445:A447"/>
    <mergeCell ref="A455:A460"/>
  </mergeCells>
  <phoneticPr fontId="37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A339"/>
  <sheetViews>
    <sheetView zoomScale="110" zoomScaleNormal="110" workbookViewId="0">
      <pane xSplit="4" ySplit="1" topLeftCell="E2" activePane="bottomRight" state="frozen"/>
      <selection pane="topRight"/>
      <selection pane="bottomLeft"/>
      <selection pane="bottomRight" activeCell="B10" sqref="B10"/>
    </sheetView>
  </sheetViews>
  <sheetFormatPr defaultColWidth="9" defaultRowHeight="15" x14ac:dyDescent="0.25"/>
  <cols>
    <col min="1" max="1" width="8.125" style="194" customWidth="1"/>
    <col min="2" max="2" width="24.5" style="195" customWidth="1"/>
    <col min="3" max="3" width="11.5" style="196" customWidth="1"/>
    <col min="4" max="4" width="11.5" style="197" customWidth="1"/>
    <col min="5" max="16" width="10.25" style="195" customWidth="1"/>
    <col min="17" max="17" width="17.25" style="195" customWidth="1"/>
    <col min="18" max="18" width="3" style="195" customWidth="1"/>
    <col min="19" max="19" width="8.25" style="195" customWidth="1"/>
    <col min="20" max="20" width="3" style="195" customWidth="1"/>
    <col min="21" max="21" width="8.25" style="195" customWidth="1"/>
    <col min="22" max="22" width="5.25" style="195" customWidth="1"/>
    <col min="23" max="26" width="9" style="195" hidden="1" customWidth="1"/>
    <col min="27" max="27" width="9" style="195" customWidth="1"/>
    <col min="28" max="16384" width="9" style="195"/>
  </cols>
  <sheetData>
    <row r="1" spans="1:26" ht="14.25" customHeight="1" x14ac:dyDescent="0.15">
      <c r="A1" s="539" t="s">
        <v>202</v>
      </c>
      <c r="B1" s="462"/>
      <c r="C1" s="198" t="s">
        <v>1</v>
      </c>
      <c r="D1" s="199" t="s">
        <v>2</v>
      </c>
      <c r="E1" s="199" t="s">
        <v>3</v>
      </c>
      <c r="F1" s="199" t="s">
        <v>4</v>
      </c>
      <c r="G1" s="199" t="s">
        <v>5</v>
      </c>
      <c r="H1" s="199" t="s">
        <v>6</v>
      </c>
      <c r="I1" s="199" t="s">
        <v>7</v>
      </c>
      <c r="J1" s="199" t="s">
        <v>8</v>
      </c>
      <c r="K1" s="199" t="s">
        <v>9</v>
      </c>
      <c r="L1" s="199" t="s">
        <v>10</v>
      </c>
      <c r="M1" s="199" t="s">
        <v>11</v>
      </c>
      <c r="N1" s="199" t="s">
        <v>12</v>
      </c>
      <c r="O1" s="199" t="s">
        <v>13</v>
      </c>
      <c r="P1" s="199" t="s">
        <v>14</v>
      </c>
      <c r="Q1" s="255" t="s">
        <v>203</v>
      </c>
      <c r="R1" s="255"/>
      <c r="S1" s="255" t="s">
        <v>15</v>
      </c>
      <c r="T1" s="255"/>
      <c r="U1" s="256"/>
      <c r="V1" s="255"/>
      <c r="W1" s="198" t="s">
        <v>16</v>
      </c>
      <c r="X1" s="198" t="s">
        <v>17</v>
      </c>
      <c r="Y1" s="198" t="s">
        <v>18</v>
      </c>
      <c r="Z1" s="198" t="s">
        <v>19</v>
      </c>
    </row>
    <row r="2" spans="1:26" s="186" customFormat="1" ht="15" customHeight="1" x14ac:dyDescent="0.2">
      <c r="A2" s="540" t="s">
        <v>204</v>
      </c>
      <c r="B2" s="200" t="s">
        <v>21</v>
      </c>
      <c r="C2" s="201">
        <f>SUM(E2:P2)</f>
        <v>0</v>
      </c>
      <c r="D2" s="202"/>
      <c r="E2" s="203">
        <f>E81+E83</f>
        <v>0</v>
      </c>
      <c r="F2" s="203">
        <f t="shared" ref="F2:P2" si="0">F81+F83</f>
        <v>0</v>
      </c>
      <c r="G2" s="203">
        <f t="shared" si="0"/>
        <v>0</v>
      </c>
      <c r="H2" s="203">
        <f t="shared" si="0"/>
        <v>0</v>
      </c>
      <c r="I2" s="203">
        <f t="shared" si="0"/>
        <v>0</v>
      </c>
      <c r="J2" s="203">
        <f t="shared" si="0"/>
        <v>0</v>
      </c>
      <c r="K2" s="203">
        <f t="shared" si="0"/>
        <v>0</v>
      </c>
      <c r="L2" s="203">
        <f t="shared" si="0"/>
        <v>0</v>
      </c>
      <c r="M2" s="203">
        <f t="shared" si="0"/>
        <v>0</v>
      </c>
      <c r="N2" s="203">
        <f t="shared" si="0"/>
        <v>0</v>
      </c>
      <c r="O2" s="203">
        <f t="shared" si="0"/>
        <v>0</v>
      </c>
      <c r="P2" s="203">
        <f t="shared" si="0"/>
        <v>0</v>
      </c>
      <c r="Q2" s="189"/>
      <c r="R2" s="189"/>
      <c r="S2" s="189"/>
      <c r="W2" s="257">
        <f t="shared" ref="W2:W8" si="1">SUM(E2:G2)</f>
        <v>0</v>
      </c>
      <c r="X2" s="257">
        <f t="shared" ref="X2:X8" si="2">SUM(H2:J2)</f>
        <v>0</v>
      </c>
      <c r="Y2" s="257">
        <f t="shared" ref="Y2:Y8" si="3">SUM(K2:M2)</f>
        <v>0</v>
      </c>
      <c r="Z2" s="257">
        <f t="shared" ref="Z2:Z8" si="4">SUM(N2:P2)</f>
        <v>0</v>
      </c>
    </row>
    <row r="3" spans="1:26" s="186" customFormat="1" ht="12.75" x14ac:dyDescent="0.2">
      <c r="A3" s="541"/>
      <c r="B3" s="204" t="s">
        <v>22</v>
      </c>
      <c r="C3" s="201">
        <f t="shared" ref="C3:C8" si="5">SUM(E3:P3)</f>
        <v>0</v>
      </c>
      <c r="D3" s="202"/>
      <c r="E3" s="203">
        <f>E94</f>
        <v>0</v>
      </c>
      <c r="F3" s="203">
        <f t="shared" ref="F3:P3" si="6">F94</f>
        <v>0</v>
      </c>
      <c r="G3" s="203">
        <f t="shared" si="6"/>
        <v>0</v>
      </c>
      <c r="H3" s="203">
        <f t="shared" si="6"/>
        <v>0</v>
      </c>
      <c r="I3" s="203">
        <f t="shared" si="6"/>
        <v>0</v>
      </c>
      <c r="J3" s="203">
        <f t="shared" si="6"/>
        <v>0</v>
      </c>
      <c r="K3" s="203">
        <f t="shared" si="6"/>
        <v>0</v>
      </c>
      <c r="L3" s="203">
        <f t="shared" si="6"/>
        <v>0</v>
      </c>
      <c r="M3" s="203">
        <f t="shared" si="6"/>
        <v>0</v>
      </c>
      <c r="N3" s="203">
        <f t="shared" si="6"/>
        <v>0</v>
      </c>
      <c r="O3" s="203">
        <f t="shared" si="6"/>
        <v>0</v>
      </c>
      <c r="P3" s="203">
        <f t="shared" si="6"/>
        <v>0</v>
      </c>
      <c r="Q3" s="189"/>
      <c r="R3" s="189"/>
      <c r="S3" s="189"/>
      <c r="W3" s="257">
        <f t="shared" si="1"/>
        <v>0</v>
      </c>
      <c r="X3" s="257">
        <f t="shared" si="2"/>
        <v>0</v>
      </c>
      <c r="Y3" s="257">
        <f t="shared" si="3"/>
        <v>0</v>
      </c>
      <c r="Z3" s="257">
        <f t="shared" si="4"/>
        <v>0</v>
      </c>
    </row>
    <row r="4" spans="1:26" s="186" customFormat="1" ht="12.75" x14ac:dyDescent="0.2">
      <c r="A4" s="541"/>
      <c r="B4" s="200" t="s">
        <v>205</v>
      </c>
      <c r="C4" s="201">
        <f t="shared" si="5"/>
        <v>0</v>
      </c>
      <c r="D4" s="202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189"/>
      <c r="R4" s="189"/>
      <c r="S4" s="189"/>
      <c r="W4" s="257">
        <f t="shared" si="1"/>
        <v>0</v>
      </c>
      <c r="X4" s="257">
        <f t="shared" si="2"/>
        <v>0</v>
      </c>
      <c r="Y4" s="257">
        <f t="shared" si="3"/>
        <v>0</v>
      </c>
      <c r="Z4" s="257">
        <f t="shared" si="4"/>
        <v>0</v>
      </c>
    </row>
    <row r="5" spans="1:26" s="186" customFormat="1" ht="12.75" x14ac:dyDescent="0.2">
      <c r="A5" s="541"/>
      <c r="B5" s="200" t="s">
        <v>206</v>
      </c>
      <c r="C5" s="201">
        <f t="shared" si="5"/>
        <v>0</v>
      </c>
      <c r="D5" s="202"/>
      <c r="E5" s="206">
        <f>E6+E7+E99</f>
        <v>0</v>
      </c>
      <c r="F5" s="206">
        <f t="shared" ref="F5:P5" si="7">F6+F7+F99</f>
        <v>0</v>
      </c>
      <c r="G5" s="206">
        <f t="shared" si="7"/>
        <v>0</v>
      </c>
      <c r="H5" s="206">
        <f t="shared" si="7"/>
        <v>0</v>
      </c>
      <c r="I5" s="206">
        <f t="shared" si="7"/>
        <v>0</v>
      </c>
      <c r="J5" s="206">
        <f t="shared" si="7"/>
        <v>0</v>
      </c>
      <c r="K5" s="206">
        <f t="shared" si="7"/>
        <v>0</v>
      </c>
      <c r="L5" s="206">
        <f t="shared" si="7"/>
        <v>0</v>
      </c>
      <c r="M5" s="206">
        <f t="shared" si="7"/>
        <v>0</v>
      </c>
      <c r="N5" s="206">
        <f t="shared" si="7"/>
        <v>0</v>
      </c>
      <c r="O5" s="206">
        <f t="shared" si="7"/>
        <v>0</v>
      </c>
      <c r="P5" s="206">
        <f t="shared" si="7"/>
        <v>0</v>
      </c>
      <c r="Q5" s="189"/>
      <c r="R5" s="189"/>
      <c r="S5" s="189"/>
      <c r="W5" s="257">
        <f t="shared" si="1"/>
        <v>0</v>
      </c>
      <c r="X5" s="257">
        <f t="shared" si="2"/>
        <v>0</v>
      </c>
      <c r="Y5" s="257">
        <f t="shared" si="3"/>
        <v>0</v>
      </c>
      <c r="Z5" s="257">
        <f t="shared" si="4"/>
        <v>0</v>
      </c>
    </row>
    <row r="6" spans="1:26" s="186" customFormat="1" ht="12.75" x14ac:dyDescent="0.2">
      <c r="A6" s="541"/>
      <c r="B6" s="204" t="s">
        <v>207</v>
      </c>
      <c r="C6" s="201">
        <f t="shared" si="5"/>
        <v>0</v>
      </c>
      <c r="D6" s="202"/>
      <c r="E6" s="203">
        <f>E96</f>
        <v>0</v>
      </c>
      <c r="F6" s="203">
        <f t="shared" ref="F6:P6" si="8">F96</f>
        <v>0</v>
      </c>
      <c r="G6" s="203">
        <f t="shared" si="8"/>
        <v>0</v>
      </c>
      <c r="H6" s="203">
        <f t="shared" si="8"/>
        <v>0</v>
      </c>
      <c r="I6" s="203">
        <f t="shared" si="8"/>
        <v>0</v>
      </c>
      <c r="J6" s="203">
        <f t="shared" si="8"/>
        <v>0</v>
      </c>
      <c r="K6" s="203">
        <f t="shared" si="8"/>
        <v>0</v>
      </c>
      <c r="L6" s="203">
        <f t="shared" si="8"/>
        <v>0</v>
      </c>
      <c r="M6" s="203">
        <f t="shared" si="8"/>
        <v>0</v>
      </c>
      <c r="N6" s="203">
        <f t="shared" si="8"/>
        <v>0</v>
      </c>
      <c r="O6" s="203">
        <f t="shared" si="8"/>
        <v>0</v>
      </c>
      <c r="P6" s="203">
        <f t="shared" si="8"/>
        <v>0</v>
      </c>
      <c r="Q6" s="189"/>
      <c r="R6" s="189"/>
      <c r="S6" s="189"/>
      <c r="W6" s="257">
        <f t="shared" si="1"/>
        <v>0</v>
      </c>
      <c r="X6" s="257">
        <f t="shared" si="2"/>
        <v>0</v>
      </c>
      <c r="Y6" s="257">
        <f t="shared" si="3"/>
        <v>0</v>
      </c>
      <c r="Z6" s="257">
        <f t="shared" si="4"/>
        <v>0</v>
      </c>
    </row>
    <row r="7" spans="1:26" s="186" customFormat="1" ht="12.75" x14ac:dyDescent="0.2">
      <c r="A7" s="541"/>
      <c r="B7" s="207" t="s">
        <v>208</v>
      </c>
      <c r="C7" s="201">
        <f t="shared" si="5"/>
        <v>0</v>
      </c>
      <c r="D7" s="202"/>
      <c r="E7" s="203">
        <f>E73</f>
        <v>0</v>
      </c>
      <c r="F7" s="203">
        <f t="shared" ref="F7:P7" si="9">F73</f>
        <v>0</v>
      </c>
      <c r="G7" s="203">
        <f t="shared" si="9"/>
        <v>0</v>
      </c>
      <c r="H7" s="203">
        <f t="shared" si="9"/>
        <v>0</v>
      </c>
      <c r="I7" s="203">
        <f t="shared" si="9"/>
        <v>0</v>
      </c>
      <c r="J7" s="203">
        <f t="shared" si="9"/>
        <v>0</v>
      </c>
      <c r="K7" s="203">
        <f t="shared" si="9"/>
        <v>0</v>
      </c>
      <c r="L7" s="203">
        <f t="shared" si="9"/>
        <v>0</v>
      </c>
      <c r="M7" s="203">
        <f t="shared" si="9"/>
        <v>0</v>
      </c>
      <c r="N7" s="203">
        <f t="shared" si="9"/>
        <v>0</v>
      </c>
      <c r="O7" s="203">
        <f t="shared" si="9"/>
        <v>0</v>
      </c>
      <c r="P7" s="203">
        <f t="shared" si="9"/>
        <v>0</v>
      </c>
      <c r="Q7" s="189"/>
      <c r="R7" s="189"/>
      <c r="S7" s="189"/>
      <c r="W7" s="257">
        <f t="shared" si="1"/>
        <v>0</v>
      </c>
      <c r="X7" s="257">
        <f t="shared" si="2"/>
        <v>0</v>
      </c>
      <c r="Y7" s="257">
        <f t="shared" si="3"/>
        <v>0</v>
      </c>
      <c r="Z7" s="257">
        <f t="shared" si="4"/>
        <v>0</v>
      </c>
    </row>
    <row r="8" spans="1:26" s="186" customFormat="1" ht="12.75" x14ac:dyDescent="0.2">
      <c r="A8" s="541"/>
      <c r="B8" s="208" t="s">
        <v>209</v>
      </c>
      <c r="C8" s="201">
        <f t="shared" si="5"/>
        <v>0</v>
      </c>
      <c r="D8" s="202"/>
      <c r="E8" s="203">
        <f>E85-E75+E74</f>
        <v>0</v>
      </c>
      <c r="F8" s="203">
        <f t="shared" ref="F8:P8" si="10">F85-F75+F74</f>
        <v>0</v>
      </c>
      <c r="G8" s="203">
        <f t="shared" si="10"/>
        <v>0</v>
      </c>
      <c r="H8" s="203">
        <f t="shared" si="10"/>
        <v>0</v>
      </c>
      <c r="I8" s="203">
        <f t="shared" si="10"/>
        <v>0</v>
      </c>
      <c r="J8" s="203">
        <f t="shared" si="10"/>
        <v>0</v>
      </c>
      <c r="K8" s="203">
        <f t="shared" si="10"/>
        <v>0</v>
      </c>
      <c r="L8" s="203">
        <f t="shared" si="10"/>
        <v>0</v>
      </c>
      <c r="M8" s="203">
        <f t="shared" si="10"/>
        <v>0</v>
      </c>
      <c r="N8" s="203">
        <f t="shared" si="10"/>
        <v>0</v>
      </c>
      <c r="O8" s="203">
        <f t="shared" si="10"/>
        <v>0</v>
      </c>
      <c r="P8" s="203">
        <f t="shared" si="10"/>
        <v>0</v>
      </c>
      <c r="Q8" s="189"/>
      <c r="R8" s="189"/>
      <c r="S8" s="189"/>
      <c r="W8" s="257">
        <f t="shared" si="1"/>
        <v>0</v>
      </c>
      <c r="X8" s="257">
        <f t="shared" si="2"/>
        <v>0</v>
      </c>
      <c r="Y8" s="257">
        <f t="shared" si="3"/>
        <v>0</v>
      </c>
      <c r="Z8" s="257">
        <f t="shared" si="4"/>
        <v>0</v>
      </c>
    </row>
    <row r="9" spans="1:26" s="186" customFormat="1" ht="12.75" x14ac:dyDescent="0.2">
      <c r="A9" s="541"/>
      <c r="B9" s="204" t="s">
        <v>210</v>
      </c>
      <c r="C9" s="201">
        <f>IF(C2&lt;&gt;0,C8/C2,)</f>
        <v>0</v>
      </c>
      <c r="D9" s="209"/>
      <c r="E9" s="206">
        <f>IF(E2&lt;&gt;0,E8/E2,)</f>
        <v>0</v>
      </c>
      <c r="F9" s="206">
        <f t="shared" ref="F9:P9" si="11">IF(F2&lt;&gt;0,F8/F2,)</f>
        <v>0</v>
      </c>
      <c r="G9" s="206">
        <f t="shared" si="11"/>
        <v>0</v>
      </c>
      <c r="H9" s="206">
        <f t="shared" si="11"/>
        <v>0</v>
      </c>
      <c r="I9" s="206">
        <f t="shared" si="11"/>
        <v>0</v>
      </c>
      <c r="J9" s="206">
        <f t="shared" si="11"/>
        <v>0</v>
      </c>
      <c r="K9" s="206">
        <f t="shared" si="11"/>
        <v>0</v>
      </c>
      <c r="L9" s="206">
        <f t="shared" si="11"/>
        <v>0</v>
      </c>
      <c r="M9" s="206">
        <f t="shared" si="11"/>
        <v>0</v>
      </c>
      <c r="N9" s="206">
        <f t="shared" si="11"/>
        <v>0</v>
      </c>
      <c r="O9" s="206">
        <f t="shared" si="11"/>
        <v>0</v>
      </c>
      <c r="P9" s="206">
        <f t="shared" si="11"/>
        <v>0</v>
      </c>
      <c r="Q9" s="189"/>
      <c r="R9" s="189"/>
      <c r="S9" s="189"/>
      <c r="W9" s="257">
        <f>IF(W2&lt;&gt;0,W8/W2,)</f>
        <v>0</v>
      </c>
      <c r="X9" s="257">
        <f>IF(X2&lt;&gt;0,X8/X2,)</f>
        <v>0</v>
      </c>
      <c r="Y9" s="257">
        <f>IF(Y2&lt;&gt;0,Y8/Y2,)</f>
        <v>0</v>
      </c>
      <c r="Z9" s="257">
        <f>IF(Z2&lt;&gt;0,Z8/Z2,)</f>
        <v>0</v>
      </c>
    </row>
    <row r="10" spans="1:26" s="186" customFormat="1" ht="12.75" x14ac:dyDescent="0.2">
      <c r="A10" s="541"/>
      <c r="B10" s="204" t="s">
        <v>211</v>
      </c>
      <c r="C10" s="201">
        <f>IF(SUM(E50:P50)&lt;&gt;0,C5/SUM(E50:P50),)</f>
        <v>0</v>
      </c>
      <c r="D10" s="209"/>
      <c r="E10" s="206">
        <f>IF(E50&lt;&gt;0,E5/E50,)</f>
        <v>0</v>
      </c>
      <c r="F10" s="206">
        <f t="shared" ref="F10:P10" si="12">IF(F50&lt;&gt;0,F5/F50,)</f>
        <v>0</v>
      </c>
      <c r="G10" s="206">
        <f t="shared" si="12"/>
        <v>0</v>
      </c>
      <c r="H10" s="206">
        <f t="shared" si="12"/>
        <v>0</v>
      </c>
      <c r="I10" s="206">
        <f t="shared" si="12"/>
        <v>0</v>
      </c>
      <c r="J10" s="206">
        <f t="shared" si="12"/>
        <v>0</v>
      </c>
      <c r="K10" s="206">
        <f t="shared" si="12"/>
        <v>0</v>
      </c>
      <c r="L10" s="206">
        <f t="shared" si="12"/>
        <v>0</v>
      </c>
      <c r="M10" s="206">
        <f t="shared" si="12"/>
        <v>0</v>
      </c>
      <c r="N10" s="206">
        <f t="shared" si="12"/>
        <v>0</v>
      </c>
      <c r="O10" s="206">
        <f t="shared" si="12"/>
        <v>0</v>
      </c>
      <c r="P10" s="206">
        <f t="shared" si="12"/>
        <v>0</v>
      </c>
      <c r="Q10" s="189"/>
      <c r="R10" s="189"/>
      <c r="S10" s="189"/>
      <c r="W10" s="257">
        <f>IF(W2&lt;&gt;0,W5/W50,)</f>
        <v>0</v>
      </c>
      <c r="X10" s="257">
        <f>IF(X2&lt;&gt;0,X5/X50,)</f>
        <v>0</v>
      </c>
      <c r="Y10" s="257">
        <f>IF(Y2&lt;&gt;0,Y5/Y50,)</f>
        <v>0</v>
      </c>
      <c r="Z10" s="257">
        <f>IF(Z2&lt;&gt;0,Z5/Z50,)</f>
        <v>0</v>
      </c>
    </row>
    <row r="11" spans="1:26" s="186" customFormat="1" ht="12.75" x14ac:dyDescent="0.2">
      <c r="A11" s="542"/>
      <c r="B11" s="204" t="s">
        <v>212</v>
      </c>
      <c r="C11" s="210">
        <f>IF(C8&lt;&gt;0,C5/C8,)</f>
        <v>0</v>
      </c>
      <c r="D11" s="211"/>
      <c r="E11" s="212">
        <f>IF(E8&lt;&gt;0,E5/E8,)</f>
        <v>0</v>
      </c>
      <c r="F11" s="212">
        <f t="shared" ref="F11:P11" si="13">IF(F8&lt;&gt;0,F5/F8,)</f>
        <v>0</v>
      </c>
      <c r="G11" s="212">
        <f t="shared" si="13"/>
        <v>0</v>
      </c>
      <c r="H11" s="212">
        <f t="shared" si="13"/>
        <v>0</v>
      </c>
      <c r="I11" s="212">
        <f t="shared" si="13"/>
        <v>0</v>
      </c>
      <c r="J11" s="212">
        <f t="shared" si="13"/>
        <v>0</v>
      </c>
      <c r="K11" s="212">
        <f t="shared" si="13"/>
        <v>0</v>
      </c>
      <c r="L11" s="212">
        <f t="shared" si="13"/>
        <v>0</v>
      </c>
      <c r="M11" s="212">
        <f t="shared" si="13"/>
        <v>0</v>
      </c>
      <c r="N11" s="212">
        <f t="shared" si="13"/>
        <v>0</v>
      </c>
      <c r="O11" s="212">
        <f t="shared" si="13"/>
        <v>0</v>
      </c>
      <c r="P11" s="212">
        <f t="shared" si="13"/>
        <v>0</v>
      </c>
      <c r="Q11" s="189"/>
      <c r="R11" s="189"/>
      <c r="S11" s="189"/>
      <c r="W11" s="210">
        <f>IF(W8&lt;&gt;0,W5/W8,)</f>
        <v>0</v>
      </c>
      <c r="X11" s="210">
        <f>IF(X8&lt;&gt;0,X5/X8,)</f>
        <v>0</v>
      </c>
      <c r="Y11" s="210">
        <f>IF(Y8&lt;&gt;0,Y5/Y8,)</f>
        <v>0</v>
      </c>
      <c r="Z11" s="210">
        <f>IF(Z8&lt;&gt;0,Z5/Z8,)</f>
        <v>0</v>
      </c>
    </row>
    <row r="12" spans="1:26" s="186" customFormat="1" ht="15" customHeight="1" x14ac:dyDescent="0.2">
      <c r="A12" s="543" t="s">
        <v>213</v>
      </c>
      <c r="B12" s="213" t="s">
        <v>32</v>
      </c>
      <c r="C12" s="214">
        <f>SUM(E12:P12)</f>
        <v>0</v>
      </c>
      <c r="D12" s="21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189"/>
      <c r="R12" s="189"/>
      <c r="S12" s="189"/>
      <c r="W12" s="258">
        <f>SUM(E12:G12)</f>
        <v>0</v>
      </c>
      <c r="X12" s="258">
        <f>SUM(H12:J12)</f>
        <v>0</v>
      </c>
      <c r="Y12" s="258">
        <f>SUM(K12:M12)</f>
        <v>0</v>
      </c>
      <c r="Z12" s="258">
        <f>SUM(N12:P12)</f>
        <v>0</v>
      </c>
    </row>
    <row r="13" spans="1:26" s="186" customFormat="1" ht="12.75" x14ac:dyDescent="0.2">
      <c r="A13" s="544"/>
      <c r="B13" s="213" t="s">
        <v>33</v>
      </c>
      <c r="C13" s="214">
        <f>SUM(E13:P13)</f>
        <v>0</v>
      </c>
      <c r="D13" s="216"/>
      <c r="E13" s="205">
        <f>E12</f>
        <v>0</v>
      </c>
      <c r="F13" s="205">
        <f t="shared" ref="F13:L13" si="14">F12</f>
        <v>0</v>
      </c>
      <c r="G13" s="205">
        <f t="shared" si="14"/>
        <v>0</v>
      </c>
      <c r="H13" s="205">
        <f t="shared" si="14"/>
        <v>0</v>
      </c>
      <c r="I13" s="205">
        <f t="shared" si="14"/>
        <v>0</v>
      </c>
      <c r="J13" s="205">
        <f t="shared" si="14"/>
        <v>0</v>
      </c>
      <c r="K13" s="205">
        <f t="shared" si="14"/>
        <v>0</v>
      </c>
      <c r="L13" s="205">
        <f t="shared" si="14"/>
        <v>0</v>
      </c>
      <c r="M13" s="205"/>
      <c r="N13" s="205"/>
      <c r="O13" s="205"/>
      <c r="P13" s="205"/>
      <c r="Q13" s="189"/>
      <c r="R13" s="189"/>
      <c r="S13" s="189"/>
      <c r="W13" s="258">
        <f>SUM(E13:G13)</f>
        <v>0</v>
      </c>
      <c r="X13" s="258">
        <f>SUM(H13:J13)</f>
        <v>0</v>
      </c>
      <c r="Y13" s="258">
        <f>SUM(K13:M13)</f>
        <v>0</v>
      </c>
      <c r="Z13" s="258">
        <f>SUM(N13:P13)</f>
        <v>0</v>
      </c>
    </row>
    <row r="14" spans="1:26" s="186" customFormat="1" ht="12.75" x14ac:dyDescent="0.2">
      <c r="A14" s="544"/>
      <c r="B14" s="213" t="s">
        <v>34</v>
      </c>
      <c r="C14" s="214">
        <f>IF(C2=0,,C12/C2)</f>
        <v>0</v>
      </c>
      <c r="D14" s="217"/>
      <c r="E14" s="206">
        <f>IF(E2=0,,E12/E2)</f>
        <v>0</v>
      </c>
      <c r="F14" s="206">
        <f t="shared" ref="F14:P14" si="15">IF(F2=0,,F12/F2)</f>
        <v>0</v>
      </c>
      <c r="G14" s="206">
        <f t="shared" si="15"/>
        <v>0</v>
      </c>
      <c r="H14" s="206">
        <f t="shared" si="15"/>
        <v>0</v>
      </c>
      <c r="I14" s="206">
        <f t="shared" si="15"/>
        <v>0</v>
      </c>
      <c r="J14" s="206">
        <f t="shared" si="15"/>
        <v>0</v>
      </c>
      <c r="K14" s="206">
        <f t="shared" si="15"/>
        <v>0</v>
      </c>
      <c r="L14" s="206">
        <f t="shared" si="15"/>
        <v>0</v>
      </c>
      <c r="M14" s="206">
        <f t="shared" si="15"/>
        <v>0</v>
      </c>
      <c r="N14" s="206">
        <f t="shared" si="15"/>
        <v>0</v>
      </c>
      <c r="O14" s="206">
        <f t="shared" si="15"/>
        <v>0</v>
      </c>
      <c r="P14" s="206">
        <f t="shared" si="15"/>
        <v>0</v>
      </c>
      <c r="Q14" s="189"/>
      <c r="R14" s="189"/>
      <c r="S14" s="189"/>
      <c r="W14" s="258">
        <f>IF(W2=0,,W12/W2)</f>
        <v>0</v>
      </c>
      <c r="X14" s="258">
        <f>IF(X2=0,,X12/X2)</f>
        <v>0</v>
      </c>
      <c r="Y14" s="258">
        <f>IF(Y2=0,,Y12/Y2)</f>
        <v>0</v>
      </c>
      <c r="Z14" s="258">
        <f>IF(Z2=0,,Z12/Z2)</f>
        <v>0</v>
      </c>
    </row>
    <row r="15" spans="1:26" s="186" customFormat="1" ht="12.75" x14ac:dyDescent="0.2">
      <c r="A15" s="544"/>
      <c r="B15" s="218" t="s">
        <v>35</v>
      </c>
      <c r="C15" s="214">
        <f>IF(C2=0,,C331/C2)</f>
        <v>0</v>
      </c>
      <c r="D15" s="217"/>
      <c r="E15" s="206">
        <f t="shared" ref="E15:P15" si="16">IF(E2=0,,E331/E2)</f>
        <v>0</v>
      </c>
      <c r="F15" s="206">
        <f t="shared" si="16"/>
        <v>0</v>
      </c>
      <c r="G15" s="206">
        <f t="shared" si="16"/>
        <v>0</v>
      </c>
      <c r="H15" s="206">
        <f t="shared" si="16"/>
        <v>0</v>
      </c>
      <c r="I15" s="206">
        <f t="shared" si="16"/>
        <v>0</v>
      </c>
      <c r="J15" s="206">
        <f t="shared" si="16"/>
        <v>0</v>
      </c>
      <c r="K15" s="206">
        <f t="shared" si="16"/>
        <v>0</v>
      </c>
      <c r="L15" s="206">
        <f t="shared" si="16"/>
        <v>0</v>
      </c>
      <c r="M15" s="206">
        <f t="shared" si="16"/>
        <v>0</v>
      </c>
      <c r="N15" s="206">
        <f t="shared" si="16"/>
        <v>0</v>
      </c>
      <c r="O15" s="206">
        <f t="shared" si="16"/>
        <v>0</v>
      </c>
      <c r="P15" s="206">
        <f t="shared" si="16"/>
        <v>0</v>
      </c>
      <c r="Q15" s="189"/>
      <c r="R15" s="189"/>
      <c r="S15" s="189"/>
      <c r="W15" s="258">
        <f>IF(W2=0,,W331/W2)</f>
        <v>0</v>
      </c>
      <c r="X15" s="258">
        <f>IF(X2=0,,X331/X2)</f>
        <v>0</v>
      </c>
      <c r="Y15" s="258">
        <f>IF(Y2=0,,Y331/Y2)</f>
        <v>0</v>
      </c>
      <c r="Z15" s="258">
        <f>IF(Z2=0,,Z331/Z2)</f>
        <v>0</v>
      </c>
    </row>
    <row r="16" spans="1:26" s="186" customFormat="1" ht="12.75" x14ac:dyDescent="0.2">
      <c r="A16" s="544"/>
      <c r="B16" s="219" t="s">
        <v>36</v>
      </c>
      <c r="C16" s="214">
        <f>IF(C2=0,,C332/C2)</f>
        <v>0</v>
      </c>
      <c r="D16" s="217"/>
      <c r="E16" s="206">
        <f t="shared" ref="E16:P16" si="17">IF(E2=0,,E332/E2)</f>
        <v>0</v>
      </c>
      <c r="F16" s="206">
        <f t="shared" si="17"/>
        <v>0</v>
      </c>
      <c r="G16" s="206">
        <f t="shared" si="17"/>
        <v>0</v>
      </c>
      <c r="H16" s="206">
        <f t="shared" si="17"/>
        <v>0</v>
      </c>
      <c r="I16" s="206">
        <f t="shared" si="17"/>
        <v>0</v>
      </c>
      <c r="J16" s="206">
        <f t="shared" si="17"/>
        <v>0</v>
      </c>
      <c r="K16" s="206">
        <f t="shared" si="17"/>
        <v>0</v>
      </c>
      <c r="L16" s="206">
        <f t="shared" si="17"/>
        <v>0</v>
      </c>
      <c r="M16" s="206">
        <f t="shared" si="17"/>
        <v>0</v>
      </c>
      <c r="N16" s="206">
        <f t="shared" si="17"/>
        <v>0</v>
      </c>
      <c r="O16" s="206">
        <f t="shared" si="17"/>
        <v>0</v>
      </c>
      <c r="P16" s="206">
        <f t="shared" si="17"/>
        <v>0</v>
      </c>
      <c r="Q16" s="189"/>
      <c r="R16" s="189"/>
      <c r="S16" s="189"/>
      <c r="W16" s="258">
        <f>IF(W2=0,,W332/W2)</f>
        <v>0</v>
      </c>
      <c r="X16" s="258">
        <f>IF(X2=0,,X332/X2)</f>
        <v>0</v>
      </c>
      <c r="Y16" s="258">
        <f>IF(Y2=0,,Y332/Y2)</f>
        <v>0</v>
      </c>
      <c r="Z16" s="258">
        <f>IF(Z2=0,,Z332/Z2)</f>
        <v>0</v>
      </c>
    </row>
    <row r="17" spans="1:26" s="186" customFormat="1" ht="12.75" x14ac:dyDescent="0.2">
      <c r="A17" s="544"/>
      <c r="B17" s="218" t="s">
        <v>37</v>
      </c>
      <c r="C17" s="214">
        <f>IF(C2=0,,C333/C2)</f>
        <v>0</v>
      </c>
      <c r="D17" s="217"/>
      <c r="E17" s="206">
        <f t="shared" ref="E17:P17" si="18">IF(E2=0,,E333/E2)</f>
        <v>0</v>
      </c>
      <c r="F17" s="206">
        <f t="shared" si="18"/>
        <v>0</v>
      </c>
      <c r="G17" s="206">
        <f t="shared" si="18"/>
        <v>0</v>
      </c>
      <c r="H17" s="206">
        <f t="shared" si="18"/>
        <v>0</v>
      </c>
      <c r="I17" s="206">
        <f t="shared" si="18"/>
        <v>0</v>
      </c>
      <c r="J17" s="206">
        <f t="shared" si="18"/>
        <v>0</v>
      </c>
      <c r="K17" s="206">
        <f t="shared" si="18"/>
        <v>0</v>
      </c>
      <c r="L17" s="206">
        <f t="shared" si="18"/>
        <v>0</v>
      </c>
      <c r="M17" s="206">
        <f t="shared" si="18"/>
        <v>0</v>
      </c>
      <c r="N17" s="206">
        <f t="shared" si="18"/>
        <v>0</v>
      </c>
      <c r="O17" s="206">
        <f t="shared" si="18"/>
        <v>0</v>
      </c>
      <c r="P17" s="206">
        <f t="shared" si="18"/>
        <v>0</v>
      </c>
      <c r="Q17" s="189"/>
      <c r="R17" s="189"/>
      <c r="S17" s="189"/>
      <c r="W17" s="258">
        <f>IF(W2=0,,W333/W2)</f>
        <v>0</v>
      </c>
      <c r="X17" s="258">
        <f>IF(X2=0,,X333/X2)</f>
        <v>0</v>
      </c>
      <c r="Y17" s="258">
        <f>IF(Y2=0,,Y333/Y2)</f>
        <v>0</v>
      </c>
      <c r="Z17" s="258">
        <f>IF(Z2=0,,Z333/Z2)</f>
        <v>0</v>
      </c>
    </row>
    <row r="18" spans="1:26" s="186" customFormat="1" ht="12.75" x14ac:dyDescent="0.2">
      <c r="A18" s="544"/>
      <c r="B18" s="218" t="s">
        <v>38</v>
      </c>
      <c r="C18" s="214">
        <f>IF(C2=0,,C334/C2)</f>
        <v>0</v>
      </c>
      <c r="D18" s="217"/>
      <c r="E18" s="206">
        <f t="shared" ref="E18:P18" si="19">IF(E2=0,,E334/E2)</f>
        <v>0</v>
      </c>
      <c r="F18" s="206">
        <f t="shared" si="19"/>
        <v>0</v>
      </c>
      <c r="G18" s="206">
        <f t="shared" si="19"/>
        <v>0</v>
      </c>
      <c r="H18" s="206">
        <f t="shared" si="19"/>
        <v>0</v>
      </c>
      <c r="I18" s="206">
        <f t="shared" si="19"/>
        <v>0</v>
      </c>
      <c r="J18" s="206">
        <f t="shared" si="19"/>
        <v>0</v>
      </c>
      <c r="K18" s="206">
        <f t="shared" si="19"/>
        <v>0</v>
      </c>
      <c r="L18" s="206">
        <f t="shared" si="19"/>
        <v>0</v>
      </c>
      <c r="M18" s="206">
        <f t="shared" si="19"/>
        <v>0</v>
      </c>
      <c r="N18" s="206">
        <f t="shared" si="19"/>
        <v>0</v>
      </c>
      <c r="O18" s="206">
        <f t="shared" si="19"/>
        <v>0</v>
      </c>
      <c r="P18" s="206">
        <f t="shared" si="19"/>
        <v>0</v>
      </c>
      <c r="Q18" s="189"/>
      <c r="R18" s="189"/>
      <c r="S18" s="189"/>
      <c r="W18" s="258">
        <f>IF(W2=0,,W334/W2)</f>
        <v>0</v>
      </c>
      <c r="X18" s="258">
        <f>IF(X2=0,,X334/X2)</f>
        <v>0</v>
      </c>
      <c r="Y18" s="258">
        <f>IF(Y2=0,,Y334/Y2)</f>
        <v>0</v>
      </c>
      <c r="Z18" s="258">
        <f>IF(Z2=0,,Z334/Z2)</f>
        <v>0</v>
      </c>
    </row>
    <row r="19" spans="1:26" s="186" customFormat="1" ht="15" customHeight="1" x14ac:dyDescent="0.2">
      <c r="A19" s="545" t="s">
        <v>214</v>
      </c>
      <c r="B19" s="220" t="s">
        <v>40</v>
      </c>
      <c r="C19" s="201">
        <f>SUM(E19:P19)</f>
        <v>0</v>
      </c>
      <c r="D19" s="221"/>
      <c r="E19" s="206">
        <f>E8-(E12+E5*7.5%)-E76-E78</f>
        <v>0</v>
      </c>
      <c r="F19" s="206">
        <f t="shared" ref="F19:P19" si="20">F8-(F12+F5*7.5%)-F76-F78</f>
        <v>0</v>
      </c>
      <c r="G19" s="206">
        <f t="shared" si="20"/>
        <v>0</v>
      </c>
      <c r="H19" s="206">
        <f t="shared" si="20"/>
        <v>0</v>
      </c>
      <c r="I19" s="206">
        <f t="shared" si="20"/>
        <v>0</v>
      </c>
      <c r="J19" s="206">
        <f t="shared" si="20"/>
        <v>0</v>
      </c>
      <c r="K19" s="206">
        <f t="shared" si="20"/>
        <v>0</v>
      </c>
      <c r="L19" s="206">
        <f t="shared" si="20"/>
        <v>0</v>
      </c>
      <c r="M19" s="206">
        <f t="shared" si="20"/>
        <v>0</v>
      </c>
      <c r="N19" s="206">
        <f t="shared" si="20"/>
        <v>0</v>
      </c>
      <c r="O19" s="206">
        <f t="shared" si="20"/>
        <v>0</v>
      </c>
      <c r="P19" s="206">
        <f t="shared" si="20"/>
        <v>0</v>
      </c>
      <c r="Q19" s="189"/>
      <c r="R19" s="189"/>
      <c r="S19" s="189"/>
      <c r="W19" s="257">
        <f>SUM(E19:G19)</f>
        <v>0</v>
      </c>
      <c r="X19" s="257">
        <f>SUM(H19:J19)</f>
        <v>0</v>
      </c>
      <c r="Y19" s="257">
        <f>SUM(K19:M19)</f>
        <v>0</v>
      </c>
      <c r="Z19" s="257">
        <f>SUM(N19:P19)</f>
        <v>0</v>
      </c>
    </row>
    <row r="20" spans="1:26" s="186" customFormat="1" ht="12.75" x14ac:dyDescent="0.2">
      <c r="A20" s="545"/>
      <c r="B20" s="220" t="s">
        <v>215</v>
      </c>
      <c r="C20" s="201">
        <f>SUM(E20:P20)</f>
        <v>0</v>
      </c>
      <c r="D20" s="221"/>
      <c r="E20" s="206">
        <f>E5-(E12+E5*7.5%)-E76-E78</f>
        <v>0</v>
      </c>
      <c r="F20" s="206">
        <f t="shared" ref="F20:P20" si="21">F5-(F12+F5*7.5%)-F76-F78</f>
        <v>0</v>
      </c>
      <c r="G20" s="206">
        <f t="shared" si="21"/>
        <v>0</v>
      </c>
      <c r="H20" s="206">
        <f t="shared" si="21"/>
        <v>0</v>
      </c>
      <c r="I20" s="206">
        <f t="shared" si="21"/>
        <v>0</v>
      </c>
      <c r="J20" s="206">
        <f t="shared" si="21"/>
        <v>0</v>
      </c>
      <c r="K20" s="206">
        <f t="shared" si="21"/>
        <v>0</v>
      </c>
      <c r="L20" s="206">
        <f t="shared" si="21"/>
        <v>0</v>
      </c>
      <c r="M20" s="206">
        <f t="shared" si="21"/>
        <v>0</v>
      </c>
      <c r="N20" s="206">
        <f t="shared" si="21"/>
        <v>0</v>
      </c>
      <c r="O20" s="206">
        <f t="shared" si="21"/>
        <v>0</v>
      </c>
      <c r="P20" s="206">
        <f t="shared" si="21"/>
        <v>0</v>
      </c>
      <c r="Q20" s="189"/>
      <c r="R20" s="189"/>
      <c r="S20" s="189"/>
      <c r="W20" s="257">
        <f>SUM(E20:G20)</f>
        <v>0</v>
      </c>
      <c r="X20" s="257">
        <f>SUM(H20:J20)</f>
        <v>0</v>
      </c>
      <c r="Y20" s="257">
        <f>SUM(K20:M20)</f>
        <v>0</v>
      </c>
      <c r="Z20" s="257">
        <f>SUM(N20:P20)</f>
        <v>0</v>
      </c>
    </row>
    <row r="21" spans="1:26" s="186" customFormat="1" ht="12.75" x14ac:dyDescent="0.2">
      <c r="A21" s="545"/>
      <c r="B21" s="222" t="s">
        <v>45</v>
      </c>
      <c r="C21" s="223">
        <f>IFERROR(IF(C19&lt;0,-ABS(C19/C8),ABS(C19/C8)),0)</f>
        <v>0</v>
      </c>
      <c r="D21" s="224"/>
      <c r="E21" s="225">
        <f>IFERROR(IF(E19&lt;0,-ABS(E19/E8),ABS(E19/E8)),0)</f>
        <v>0</v>
      </c>
      <c r="F21" s="225">
        <f t="shared" ref="F21:Z21" si="22">IFERROR(IF(F19&lt;0,-ABS(F19/F8),ABS(F19/F8)),0)</f>
        <v>0</v>
      </c>
      <c r="G21" s="225">
        <f t="shared" si="22"/>
        <v>0</v>
      </c>
      <c r="H21" s="225">
        <f t="shared" si="22"/>
        <v>0</v>
      </c>
      <c r="I21" s="225">
        <f t="shared" si="22"/>
        <v>0</v>
      </c>
      <c r="J21" s="225">
        <f t="shared" si="22"/>
        <v>0</v>
      </c>
      <c r="K21" s="225">
        <f t="shared" si="22"/>
        <v>0</v>
      </c>
      <c r="L21" s="225">
        <f t="shared" si="22"/>
        <v>0</v>
      </c>
      <c r="M21" s="225">
        <f t="shared" si="22"/>
        <v>0</v>
      </c>
      <c r="N21" s="225">
        <f t="shared" si="22"/>
        <v>0</v>
      </c>
      <c r="O21" s="225">
        <f t="shared" si="22"/>
        <v>0</v>
      </c>
      <c r="P21" s="225">
        <f t="shared" si="22"/>
        <v>0</v>
      </c>
      <c r="Q21" s="189"/>
      <c r="R21" s="189"/>
      <c r="S21" s="189"/>
      <c r="W21" s="223">
        <f t="shared" si="22"/>
        <v>0</v>
      </c>
      <c r="X21" s="223">
        <f t="shared" si="22"/>
        <v>0</v>
      </c>
      <c r="Y21" s="223">
        <f t="shared" si="22"/>
        <v>0</v>
      </c>
      <c r="Z21" s="223">
        <f t="shared" si="22"/>
        <v>0</v>
      </c>
    </row>
    <row r="22" spans="1:26" s="186" customFormat="1" ht="12.75" x14ac:dyDescent="0.2">
      <c r="A22" s="545"/>
      <c r="B22" s="222" t="s">
        <v>216</v>
      </c>
      <c r="C22" s="223">
        <f>IFERROR(IF(C20&lt;0,-ABS(C20/C5),ABS(C20/C5)),0)</f>
        <v>0</v>
      </c>
      <c r="D22" s="224"/>
      <c r="E22" s="225">
        <f>IFERROR(IF(E20&lt;0,-ABS(E20/E5),ABS(E20/E5)),0)</f>
        <v>0</v>
      </c>
      <c r="F22" s="225">
        <f t="shared" ref="F22:P22" si="23">IFERROR(IF(F20&lt;0,-ABS(F20/F5),ABS(F20/F5)),0)</f>
        <v>0</v>
      </c>
      <c r="G22" s="225">
        <f t="shared" si="23"/>
        <v>0</v>
      </c>
      <c r="H22" s="225">
        <f t="shared" si="23"/>
        <v>0</v>
      </c>
      <c r="I22" s="225">
        <f t="shared" si="23"/>
        <v>0</v>
      </c>
      <c r="J22" s="225">
        <f t="shared" si="23"/>
        <v>0</v>
      </c>
      <c r="K22" s="225">
        <f t="shared" si="23"/>
        <v>0</v>
      </c>
      <c r="L22" s="225">
        <f t="shared" si="23"/>
        <v>0</v>
      </c>
      <c r="M22" s="225">
        <f t="shared" si="23"/>
        <v>0</v>
      </c>
      <c r="N22" s="225">
        <f t="shared" si="23"/>
        <v>0</v>
      </c>
      <c r="O22" s="225">
        <f t="shared" si="23"/>
        <v>0</v>
      </c>
      <c r="P22" s="225">
        <f t="shared" si="23"/>
        <v>0</v>
      </c>
      <c r="Q22" s="189"/>
      <c r="R22" s="189"/>
      <c r="S22" s="189"/>
      <c r="W22" s="223">
        <f>IFERROR(IF(W20&lt;0,-ABS(W20/W5),ABS(W20/W5)),0)</f>
        <v>0</v>
      </c>
      <c r="X22" s="223">
        <f>IFERROR(IF(X20&lt;0,-ABS(X20/X5),ABS(X20/X5)),0)</f>
        <v>0</v>
      </c>
      <c r="Y22" s="223">
        <f ca="1">IFERROR(KF(Y20&lt;0,-ABS(Y20/Y5),ABS(Y20/Y5)),0)</f>
        <v>0</v>
      </c>
      <c r="Z22" s="223">
        <f>IFERROR(IF(Z20&lt;0,-ABS(Z20/Z5),ABS(Z20/Z5)),0)</f>
        <v>0</v>
      </c>
    </row>
    <row r="23" spans="1:26" s="186" customFormat="1" ht="12.75" x14ac:dyDescent="0.2">
      <c r="A23" s="546" t="s">
        <v>46</v>
      </c>
      <c r="B23" s="226" t="s">
        <v>27</v>
      </c>
      <c r="C23" s="214">
        <f>SUM(E23:P23)</f>
        <v>0</v>
      </c>
      <c r="D23" s="227"/>
      <c r="E23" s="206">
        <f>E24+E25+E26+E27+E28+E29+E30+E32</f>
        <v>0</v>
      </c>
      <c r="F23" s="206">
        <f t="shared" ref="F23:P23" si="24">F24+F25+F26+F27+F28+F29+F30+F32</f>
        <v>0</v>
      </c>
      <c r="G23" s="206">
        <f t="shared" si="24"/>
        <v>0</v>
      </c>
      <c r="H23" s="206">
        <f t="shared" si="24"/>
        <v>0</v>
      </c>
      <c r="I23" s="206">
        <f t="shared" si="24"/>
        <v>0</v>
      </c>
      <c r="J23" s="206">
        <f t="shared" si="24"/>
        <v>0</v>
      </c>
      <c r="K23" s="206">
        <f t="shared" si="24"/>
        <v>0</v>
      </c>
      <c r="L23" s="206">
        <f t="shared" si="24"/>
        <v>0</v>
      </c>
      <c r="M23" s="206">
        <f t="shared" si="24"/>
        <v>0</v>
      </c>
      <c r="N23" s="206">
        <f t="shared" si="24"/>
        <v>0</v>
      </c>
      <c r="O23" s="206">
        <f t="shared" si="24"/>
        <v>0</v>
      </c>
      <c r="P23" s="206">
        <f t="shared" si="24"/>
        <v>0</v>
      </c>
      <c r="Q23" s="189"/>
      <c r="R23" s="189"/>
      <c r="S23" s="189"/>
      <c r="W23" s="258">
        <f t="shared" ref="W23:W33" si="25">SUM(E23:G23)</f>
        <v>0</v>
      </c>
      <c r="X23" s="258">
        <f t="shared" ref="X23:X33" si="26">SUM(H23:J23)</f>
        <v>0</v>
      </c>
      <c r="Y23" s="258">
        <f t="shared" ref="Y23:Y33" si="27">SUM(K23:M23)</f>
        <v>0</v>
      </c>
      <c r="Z23" s="258">
        <f t="shared" ref="Z23:Z33" si="28">SUM(N23:P23)</f>
        <v>0</v>
      </c>
    </row>
    <row r="24" spans="1:26" s="187" customFormat="1" ht="12.75" x14ac:dyDescent="0.2">
      <c r="A24" s="547"/>
      <c r="B24" s="228" t="s">
        <v>217</v>
      </c>
      <c r="C24" s="214">
        <f>SUM(E24:P24)</f>
        <v>0</v>
      </c>
      <c r="D24" s="229">
        <f>IFERROR(C24/$C$23,0)</f>
        <v>0</v>
      </c>
      <c r="E24" s="206">
        <f>E106</f>
        <v>0</v>
      </c>
      <c r="F24" s="206">
        <f t="shared" ref="F24:P24" si="29">F106</f>
        <v>0</v>
      </c>
      <c r="G24" s="206">
        <f t="shared" si="29"/>
        <v>0</v>
      </c>
      <c r="H24" s="206">
        <f t="shared" si="29"/>
        <v>0</v>
      </c>
      <c r="I24" s="206">
        <f t="shared" si="29"/>
        <v>0</v>
      </c>
      <c r="J24" s="206">
        <f t="shared" si="29"/>
        <v>0</v>
      </c>
      <c r="K24" s="206">
        <f t="shared" si="29"/>
        <v>0</v>
      </c>
      <c r="L24" s="206">
        <f t="shared" si="29"/>
        <v>0</v>
      </c>
      <c r="M24" s="206">
        <f t="shared" si="29"/>
        <v>0</v>
      </c>
      <c r="N24" s="206">
        <f t="shared" si="29"/>
        <v>0</v>
      </c>
      <c r="O24" s="206">
        <f t="shared" si="29"/>
        <v>0</v>
      </c>
      <c r="P24" s="206">
        <f t="shared" si="29"/>
        <v>0</v>
      </c>
      <c r="Q24" s="191"/>
      <c r="R24" s="191"/>
      <c r="S24" s="191"/>
      <c r="W24" s="259">
        <f t="shared" si="25"/>
        <v>0</v>
      </c>
      <c r="X24" s="259">
        <f t="shared" si="26"/>
        <v>0</v>
      </c>
      <c r="Y24" s="259">
        <f t="shared" si="27"/>
        <v>0</v>
      </c>
      <c r="Z24" s="259">
        <f t="shared" si="28"/>
        <v>0</v>
      </c>
    </row>
    <row r="25" spans="1:26" s="187" customFormat="1" ht="12.75" x14ac:dyDescent="0.2">
      <c r="A25" s="547"/>
      <c r="B25" s="228" t="s">
        <v>218</v>
      </c>
      <c r="C25" s="214">
        <f t="shared" ref="C25:C33" si="30">SUM(E25:P25)</f>
        <v>0</v>
      </c>
      <c r="D25" s="229">
        <f t="shared" ref="D25:D32" si="31">IFERROR(C25/$C$23,0)</f>
        <v>0</v>
      </c>
      <c r="E25" s="206">
        <f>E126</f>
        <v>0</v>
      </c>
      <c r="F25" s="206">
        <f t="shared" ref="F25:P25" si="32">F126</f>
        <v>0</v>
      </c>
      <c r="G25" s="206">
        <f t="shared" si="32"/>
        <v>0</v>
      </c>
      <c r="H25" s="206">
        <f t="shared" si="32"/>
        <v>0</v>
      </c>
      <c r="I25" s="206">
        <f t="shared" si="32"/>
        <v>0</v>
      </c>
      <c r="J25" s="206">
        <f t="shared" si="32"/>
        <v>0</v>
      </c>
      <c r="K25" s="206">
        <f t="shared" si="32"/>
        <v>0</v>
      </c>
      <c r="L25" s="206">
        <f t="shared" si="32"/>
        <v>0</v>
      </c>
      <c r="M25" s="206">
        <f t="shared" si="32"/>
        <v>0</v>
      </c>
      <c r="N25" s="206">
        <f t="shared" si="32"/>
        <v>0</v>
      </c>
      <c r="O25" s="206">
        <f t="shared" si="32"/>
        <v>0</v>
      </c>
      <c r="P25" s="206">
        <f t="shared" si="32"/>
        <v>0</v>
      </c>
      <c r="Q25" s="191"/>
      <c r="R25" s="191"/>
      <c r="S25" s="191"/>
      <c r="W25" s="259">
        <f t="shared" si="25"/>
        <v>0</v>
      </c>
      <c r="X25" s="259">
        <f t="shared" si="26"/>
        <v>0</v>
      </c>
      <c r="Y25" s="259">
        <f t="shared" si="27"/>
        <v>0</v>
      </c>
      <c r="Z25" s="259">
        <f t="shared" si="28"/>
        <v>0</v>
      </c>
    </row>
    <row r="26" spans="1:26" s="187" customFormat="1" ht="12.75" x14ac:dyDescent="0.2">
      <c r="A26" s="547"/>
      <c r="B26" s="228" t="s">
        <v>219</v>
      </c>
      <c r="C26" s="214">
        <f t="shared" si="30"/>
        <v>0</v>
      </c>
      <c r="D26" s="229">
        <f t="shared" si="31"/>
        <v>0</v>
      </c>
      <c r="E26" s="206">
        <f>E146</f>
        <v>0</v>
      </c>
      <c r="F26" s="206">
        <f t="shared" ref="F26:P26" si="33">F146</f>
        <v>0</v>
      </c>
      <c r="G26" s="206">
        <f t="shared" si="33"/>
        <v>0</v>
      </c>
      <c r="H26" s="206">
        <f t="shared" si="33"/>
        <v>0</v>
      </c>
      <c r="I26" s="206">
        <f t="shared" si="33"/>
        <v>0</v>
      </c>
      <c r="J26" s="206">
        <f t="shared" si="33"/>
        <v>0</v>
      </c>
      <c r="K26" s="206">
        <f t="shared" si="33"/>
        <v>0</v>
      </c>
      <c r="L26" s="206">
        <f t="shared" si="33"/>
        <v>0</v>
      </c>
      <c r="M26" s="206">
        <f t="shared" si="33"/>
        <v>0</v>
      </c>
      <c r="N26" s="206">
        <f t="shared" si="33"/>
        <v>0</v>
      </c>
      <c r="O26" s="206">
        <f t="shared" si="33"/>
        <v>0</v>
      </c>
      <c r="P26" s="206">
        <f t="shared" si="33"/>
        <v>0</v>
      </c>
      <c r="Q26" s="191"/>
      <c r="R26" s="191"/>
      <c r="S26" s="191"/>
      <c r="W26" s="259">
        <f t="shared" si="25"/>
        <v>0</v>
      </c>
      <c r="X26" s="259">
        <f t="shared" si="26"/>
        <v>0</v>
      </c>
      <c r="Y26" s="259">
        <f t="shared" si="27"/>
        <v>0</v>
      </c>
      <c r="Z26" s="259">
        <f t="shared" si="28"/>
        <v>0</v>
      </c>
    </row>
    <row r="27" spans="1:26" s="187" customFormat="1" ht="12.75" x14ac:dyDescent="0.2">
      <c r="A27" s="547"/>
      <c r="B27" s="228" t="s">
        <v>220</v>
      </c>
      <c r="C27" s="214">
        <f t="shared" si="30"/>
        <v>0</v>
      </c>
      <c r="D27" s="229">
        <f t="shared" si="31"/>
        <v>0</v>
      </c>
      <c r="E27" s="206">
        <f>E166</f>
        <v>0</v>
      </c>
      <c r="F27" s="206">
        <f t="shared" ref="F27:P27" si="34">F166</f>
        <v>0</v>
      </c>
      <c r="G27" s="206">
        <f t="shared" si="34"/>
        <v>0</v>
      </c>
      <c r="H27" s="206">
        <f t="shared" si="34"/>
        <v>0</v>
      </c>
      <c r="I27" s="206">
        <f t="shared" si="34"/>
        <v>0</v>
      </c>
      <c r="J27" s="206">
        <f t="shared" si="34"/>
        <v>0</v>
      </c>
      <c r="K27" s="206">
        <f t="shared" si="34"/>
        <v>0</v>
      </c>
      <c r="L27" s="206">
        <f t="shared" si="34"/>
        <v>0</v>
      </c>
      <c r="M27" s="206">
        <f t="shared" si="34"/>
        <v>0</v>
      </c>
      <c r="N27" s="206">
        <f t="shared" si="34"/>
        <v>0</v>
      </c>
      <c r="O27" s="206">
        <f t="shared" si="34"/>
        <v>0</v>
      </c>
      <c r="P27" s="206">
        <f t="shared" si="34"/>
        <v>0</v>
      </c>
      <c r="Q27" s="191"/>
      <c r="R27" s="191"/>
      <c r="S27" s="191"/>
      <c r="W27" s="259">
        <f t="shared" si="25"/>
        <v>0</v>
      </c>
      <c r="X27" s="259">
        <f t="shared" si="26"/>
        <v>0</v>
      </c>
      <c r="Y27" s="259">
        <f t="shared" si="27"/>
        <v>0</v>
      </c>
      <c r="Z27" s="259">
        <f t="shared" si="28"/>
        <v>0</v>
      </c>
    </row>
    <row r="28" spans="1:26" s="187" customFormat="1" ht="12.75" x14ac:dyDescent="0.2">
      <c r="A28" s="547"/>
      <c r="B28" s="228" t="s">
        <v>221</v>
      </c>
      <c r="C28" s="214">
        <f t="shared" si="30"/>
        <v>0</v>
      </c>
      <c r="D28" s="229">
        <f t="shared" si="31"/>
        <v>0</v>
      </c>
      <c r="E28" s="206">
        <f>E186</f>
        <v>0</v>
      </c>
      <c r="F28" s="206">
        <f t="shared" ref="F28:P28" si="35">F186</f>
        <v>0</v>
      </c>
      <c r="G28" s="206">
        <f t="shared" si="35"/>
        <v>0</v>
      </c>
      <c r="H28" s="206">
        <f t="shared" si="35"/>
        <v>0</v>
      </c>
      <c r="I28" s="206">
        <f t="shared" si="35"/>
        <v>0</v>
      </c>
      <c r="J28" s="206">
        <f t="shared" si="35"/>
        <v>0</v>
      </c>
      <c r="K28" s="206">
        <f t="shared" si="35"/>
        <v>0</v>
      </c>
      <c r="L28" s="206">
        <f t="shared" si="35"/>
        <v>0</v>
      </c>
      <c r="M28" s="206">
        <f t="shared" si="35"/>
        <v>0</v>
      </c>
      <c r="N28" s="206">
        <f t="shared" si="35"/>
        <v>0</v>
      </c>
      <c r="O28" s="206">
        <f t="shared" si="35"/>
        <v>0</v>
      </c>
      <c r="P28" s="206">
        <f t="shared" si="35"/>
        <v>0</v>
      </c>
      <c r="Q28" s="191"/>
      <c r="R28" s="191"/>
      <c r="S28" s="191"/>
      <c r="W28" s="259">
        <f t="shared" si="25"/>
        <v>0</v>
      </c>
      <c r="X28" s="259">
        <f t="shared" si="26"/>
        <v>0</v>
      </c>
      <c r="Y28" s="259">
        <f t="shared" si="27"/>
        <v>0</v>
      </c>
      <c r="Z28" s="259">
        <f t="shared" si="28"/>
        <v>0</v>
      </c>
    </row>
    <row r="29" spans="1:26" s="187" customFormat="1" ht="12.75" x14ac:dyDescent="0.2">
      <c r="A29" s="547"/>
      <c r="B29" s="228" t="s">
        <v>222</v>
      </c>
      <c r="C29" s="214">
        <f t="shared" si="30"/>
        <v>0</v>
      </c>
      <c r="D29" s="229">
        <f t="shared" si="31"/>
        <v>0</v>
      </c>
      <c r="E29" s="206">
        <f>E206</f>
        <v>0</v>
      </c>
      <c r="F29" s="206">
        <f t="shared" ref="F29:P29" si="36">F206</f>
        <v>0</v>
      </c>
      <c r="G29" s="206">
        <f t="shared" si="36"/>
        <v>0</v>
      </c>
      <c r="H29" s="206">
        <f t="shared" si="36"/>
        <v>0</v>
      </c>
      <c r="I29" s="206">
        <f t="shared" si="36"/>
        <v>0</v>
      </c>
      <c r="J29" s="206">
        <f t="shared" si="36"/>
        <v>0</v>
      </c>
      <c r="K29" s="206">
        <f t="shared" si="36"/>
        <v>0</v>
      </c>
      <c r="L29" s="206">
        <f t="shared" si="36"/>
        <v>0</v>
      </c>
      <c r="M29" s="206">
        <f t="shared" si="36"/>
        <v>0</v>
      </c>
      <c r="N29" s="206">
        <f t="shared" si="36"/>
        <v>0</v>
      </c>
      <c r="O29" s="206">
        <f t="shared" si="36"/>
        <v>0</v>
      </c>
      <c r="P29" s="206">
        <f t="shared" si="36"/>
        <v>0</v>
      </c>
      <c r="Q29" s="191"/>
      <c r="R29" s="191"/>
      <c r="S29" s="191"/>
      <c r="W29" s="259">
        <f t="shared" si="25"/>
        <v>0</v>
      </c>
      <c r="X29" s="259">
        <f t="shared" si="26"/>
        <v>0</v>
      </c>
      <c r="Y29" s="259">
        <f t="shared" si="27"/>
        <v>0</v>
      </c>
      <c r="Z29" s="259">
        <f t="shared" si="28"/>
        <v>0</v>
      </c>
    </row>
    <row r="30" spans="1:26" s="187" customFormat="1" ht="12.75" x14ac:dyDescent="0.2">
      <c r="A30" s="547"/>
      <c r="B30" s="228" t="s">
        <v>223</v>
      </c>
      <c r="C30" s="214">
        <f t="shared" si="30"/>
        <v>0</v>
      </c>
      <c r="D30" s="229">
        <f t="shared" si="31"/>
        <v>0</v>
      </c>
      <c r="E30" s="206">
        <f>E246</f>
        <v>0</v>
      </c>
      <c r="F30" s="206">
        <f t="shared" ref="F30:P30" si="37">F246</f>
        <v>0</v>
      </c>
      <c r="G30" s="206">
        <f t="shared" si="37"/>
        <v>0</v>
      </c>
      <c r="H30" s="206">
        <f t="shared" si="37"/>
        <v>0</v>
      </c>
      <c r="I30" s="206">
        <f t="shared" si="37"/>
        <v>0</v>
      </c>
      <c r="J30" s="206">
        <f t="shared" si="37"/>
        <v>0</v>
      </c>
      <c r="K30" s="206">
        <f t="shared" si="37"/>
        <v>0</v>
      </c>
      <c r="L30" s="206">
        <f t="shared" si="37"/>
        <v>0</v>
      </c>
      <c r="M30" s="206">
        <f t="shared" si="37"/>
        <v>0</v>
      </c>
      <c r="N30" s="206">
        <f t="shared" si="37"/>
        <v>0</v>
      </c>
      <c r="O30" s="206">
        <f t="shared" si="37"/>
        <v>0</v>
      </c>
      <c r="P30" s="206">
        <f t="shared" si="37"/>
        <v>0</v>
      </c>
      <c r="Q30" s="191"/>
      <c r="R30" s="191"/>
      <c r="S30" s="191"/>
      <c r="W30" s="259">
        <f t="shared" si="25"/>
        <v>0</v>
      </c>
      <c r="X30" s="259">
        <f t="shared" si="26"/>
        <v>0</v>
      </c>
      <c r="Y30" s="259">
        <f t="shared" si="27"/>
        <v>0</v>
      </c>
      <c r="Z30" s="259">
        <f t="shared" si="28"/>
        <v>0</v>
      </c>
    </row>
    <row r="31" spans="1:26" s="187" customFormat="1" ht="12.75" x14ac:dyDescent="0.2">
      <c r="A31" s="547"/>
      <c r="B31" s="230" t="s">
        <v>224</v>
      </c>
      <c r="C31" s="214">
        <f t="shared" si="30"/>
        <v>0</v>
      </c>
      <c r="D31" s="229">
        <f t="shared" si="31"/>
        <v>0</v>
      </c>
      <c r="E31" s="206">
        <f t="shared" ref="E31:P31" si="38">E226</f>
        <v>0</v>
      </c>
      <c r="F31" s="206">
        <f t="shared" si="38"/>
        <v>0</v>
      </c>
      <c r="G31" s="206">
        <f t="shared" si="38"/>
        <v>0</v>
      </c>
      <c r="H31" s="206">
        <f t="shared" si="38"/>
        <v>0</v>
      </c>
      <c r="I31" s="206">
        <f t="shared" si="38"/>
        <v>0</v>
      </c>
      <c r="J31" s="206">
        <f t="shared" si="38"/>
        <v>0</v>
      </c>
      <c r="K31" s="206">
        <f t="shared" si="38"/>
        <v>0</v>
      </c>
      <c r="L31" s="206">
        <f t="shared" si="38"/>
        <v>0</v>
      </c>
      <c r="M31" s="206">
        <f t="shared" si="38"/>
        <v>0</v>
      </c>
      <c r="N31" s="206">
        <f t="shared" si="38"/>
        <v>0</v>
      </c>
      <c r="O31" s="206">
        <f t="shared" si="38"/>
        <v>0</v>
      </c>
      <c r="P31" s="206">
        <f t="shared" si="38"/>
        <v>0</v>
      </c>
      <c r="Q31" s="191"/>
      <c r="R31" s="191"/>
      <c r="S31" s="191"/>
      <c r="W31" s="259">
        <f t="shared" si="25"/>
        <v>0</v>
      </c>
      <c r="X31" s="259">
        <f t="shared" si="26"/>
        <v>0</v>
      </c>
      <c r="Y31" s="259">
        <f t="shared" si="27"/>
        <v>0</v>
      </c>
      <c r="Z31" s="259">
        <f t="shared" si="28"/>
        <v>0</v>
      </c>
    </row>
    <row r="32" spans="1:26" s="186" customFormat="1" ht="12.75" x14ac:dyDescent="0.2">
      <c r="A32" s="547"/>
      <c r="B32" s="228" t="s">
        <v>225</v>
      </c>
      <c r="C32" s="214">
        <f t="shared" si="30"/>
        <v>0</v>
      </c>
      <c r="D32" s="229">
        <f t="shared" si="31"/>
        <v>0</v>
      </c>
      <c r="E32" s="206">
        <f>E74</f>
        <v>0</v>
      </c>
      <c r="F32" s="206">
        <f t="shared" ref="F32:P32" si="39">F74</f>
        <v>0</v>
      </c>
      <c r="G32" s="206">
        <f t="shared" si="39"/>
        <v>0</v>
      </c>
      <c r="H32" s="206">
        <f t="shared" si="39"/>
        <v>0</v>
      </c>
      <c r="I32" s="206">
        <f t="shared" si="39"/>
        <v>0</v>
      </c>
      <c r="J32" s="206">
        <f t="shared" si="39"/>
        <v>0</v>
      </c>
      <c r="K32" s="206">
        <f t="shared" si="39"/>
        <v>0</v>
      </c>
      <c r="L32" s="206">
        <f t="shared" si="39"/>
        <v>0</v>
      </c>
      <c r="M32" s="206">
        <f t="shared" si="39"/>
        <v>0</v>
      </c>
      <c r="N32" s="206">
        <f t="shared" si="39"/>
        <v>0</v>
      </c>
      <c r="O32" s="206">
        <f t="shared" si="39"/>
        <v>0</v>
      </c>
      <c r="P32" s="206">
        <f t="shared" si="39"/>
        <v>0</v>
      </c>
      <c r="Q32" s="189"/>
      <c r="R32" s="189"/>
      <c r="S32" s="189"/>
      <c r="W32" s="258">
        <f t="shared" si="25"/>
        <v>0</v>
      </c>
      <c r="X32" s="258">
        <f t="shared" si="26"/>
        <v>0</v>
      </c>
      <c r="Y32" s="258">
        <f t="shared" si="27"/>
        <v>0</v>
      </c>
      <c r="Z32" s="258">
        <f t="shared" si="28"/>
        <v>0</v>
      </c>
    </row>
    <row r="33" spans="1:26" s="186" customFormat="1" ht="12.75" x14ac:dyDescent="0.2">
      <c r="A33" s="530" t="s">
        <v>226</v>
      </c>
      <c r="B33" s="231" t="s">
        <v>52</v>
      </c>
      <c r="C33" s="201">
        <f t="shared" si="30"/>
        <v>0</v>
      </c>
      <c r="D33" s="232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189"/>
      <c r="R33" s="189"/>
      <c r="S33" s="189"/>
      <c r="W33" s="257">
        <f t="shared" si="25"/>
        <v>0</v>
      </c>
      <c r="X33" s="257">
        <f t="shared" si="26"/>
        <v>0</v>
      </c>
      <c r="Y33" s="257">
        <f t="shared" si="27"/>
        <v>0</v>
      </c>
      <c r="Z33" s="257">
        <f t="shared" si="28"/>
        <v>0</v>
      </c>
    </row>
    <row r="34" spans="1:26" s="186" customFormat="1" ht="12.75" x14ac:dyDescent="0.2">
      <c r="A34" s="531"/>
      <c r="B34" s="233" t="s">
        <v>53</v>
      </c>
      <c r="C34" s="201">
        <f>IF(C33=0,,(C338+C339)/C33)</f>
        <v>0</v>
      </c>
      <c r="D34" s="232"/>
      <c r="E34" s="206">
        <f t="shared" ref="E34:P34" si="40">IF(E33=0,,(E338+E339)/E33)</f>
        <v>0</v>
      </c>
      <c r="F34" s="206">
        <f t="shared" si="40"/>
        <v>0</v>
      </c>
      <c r="G34" s="206">
        <f t="shared" si="40"/>
        <v>0</v>
      </c>
      <c r="H34" s="206">
        <f t="shared" si="40"/>
        <v>0</v>
      </c>
      <c r="I34" s="206">
        <f t="shared" si="40"/>
        <v>0</v>
      </c>
      <c r="J34" s="206">
        <f t="shared" si="40"/>
        <v>0</v>
      </c>
      <c r="K34" s="206">
        <f t="shared" si="40"/>
        <v>0</v>
      </c>
      <c r="L34" s="206">
        <f t="shared" si="40"/>
        <v>0</v>
      </c>
      <c r="M34" s="206">
        <f t="shared" si="40"/>
        <v>0</v>
      </c>
      <c r="N34" s="206">
        <f t="shared" si="40"/>
        <v>0</v>
      </c>
      <c r="O34" s="206">
        <f t="shared" si="40"/>
        <v>0</v>
      </c>
      <c r="P34" s="206">
        <f t="shared" si="40"/>
        <v>0</v>
      </c>
      <c r="Q34" s="189"/>
      <c r="R34" s="189"/>
      <c r="S34" s="189"/>
      <c r="W34" s="257">
        <f>IF(W33=0,,(W338+W339)/W33)</f>
        <v>0</v>
      </c>
      <c r="X34" s="257">
        <f>IF(X33=0,,(X338+X339)/X33)</f>
        <v>0</v>
      </c>
      <c r="Y34" s="257">
        <f>IF(Y33=0,,(Y338+Y339)/Y33)</f>
        <v>0</v>
      </c>
      <c r="Z34" s="257">
        <f>IF(Z33=0,,(Z338+Z339)/Z33)</f>
        <v>0</v>
      </c>
    </row>
    <row r="35" spans="1:26" s="186" customFormat="1" ht="12.75" x14ac:dyDescent="0.2">
      <c r="A35" s="532"/>
      <c r="B35" s="233" t="s">
        <v>54</v>
      </c>
      <c r="C35" s="201">
        <f>IF(C33=0,,C8/C33)</f>
        <v>0</v>
      </c>
      <c r="D35" s="232"/>
      <c r="E35" s="206">
        <f>IF(E33=0,,E8/E33)</f>
        <v>0</v>
      </c>
      <c r="F35" s="206">
        <f t="shared" ref="F35:P35" si="41">IF(F33=0,,F8/F33)</f>
        <v>0</v>
      </c>
      <c r="G35" s="206">
        <f t="shared" si="41"/>
        <v>0</v>
      </c>
      <c r="H35" s="206">
        <f t="shared" si="41"/>
        <v>0</v>
      </c>
      <c r="I35" s="206">
        <f t="shared" si="41"/>
        <v>0</v>
      </c>
      <c r="J35" s="206">
        <f t="shared" si="41"/>
        <v>0</v>
      </c>
      <c r="K35" s="206">
        <f t="shared" si="41"/>
        <v>0</v>
      </c>
      <c r="L35" s="206">
        <f t="shared" si="41"/>
        <v>0</v>
      </c>
      <c r="M35" s="206">
        <f t="shared" si="41"/>
        <v>0</v>
      </c>
      <c r="N35" s="206">
        <f t="shared" si="41"/>
        <v>0</v>
      </c>
      <c r="O35" s="206">
        <f t="shared" si="41"/>
        <v>0</v>
      </c>
      <c r="P35" s="206">
        <f t="shared" si="41"/>
        <v>0</v>
      </c>
      <c r="Q35" s="189"/>
      <c r="R35" s="189"/>
      <c r="S35" s="189"/>
      <c r="W35" s="257">
        <f>IF(W33=0,,W8/W33)</f>
        <v>0</v>
      </c>
      <c r="X35" s="257">
        <f>IF(X33=0,,X8/X33)</f>
        <v>0</v>
      </c>
      <c r="Y35" s="257">
        <f>IF(Y33=0,,Y8/Y33)</f>
        <v>0</v>
      </c>
      <c r="Z35" s="257">
        <f>IF(Z33=0,,Z8/Z33)</f>
        <v>0</v>
      </c>
    </row>
    <row r="36" spans="1:26" s="186" customFormat="1" ht="15" customHeight="1" x14ac:dyDescent="0.2">
      <c r="A36" s="532"/>
      <c r="B36" s="233" t="s">
        <v>55</v>
      </c>
      <c r="C36" s="435">
        <f>IF(C33=0,,C2/C33)</f>
        <v>0</v>
      </c>
      <c r="D36" s="232"/>
      <c r="E36" s="246">
        <f t="shared" ref="E36:P36" si="42">IF(E33=0,,E2/E33)</f>
        <v>0</v>
      </c>
      <c r="F36" s="246">
        <f t="shared" si="42"/>
        <v>0</v>
      </c>
      <c r="G36" s="246">
        <f t="shared" si="42"/>
        <v>0</v>
      </c>
      <c r="H36" s="246">
        <f t="shared" si="42"/>
        <v>0</v>
      </c>
      <c r="I36" s="246">
        <f t="shared" si="42"/>
        <v>0</v>
      </c>
      <c r="J36" s="246">
        <f t="shared" si="42"/>
        <v>0</v>
      </c>
      <c r="K36" s="246">
        <f t="shared" si="42"/>
        <v>0</v>
      </c>
      <c r="L36" s="246">
        <f t="shared" si="42"/>
        <v>0</v>
      </c>
      <c r="M36" s="246">
        <f t="shared" si="42"/>
        <v>0</v>
      </c>
      <c r="N36" s="246">
        <f t="shared" si="42"/>
        <v>0</v>
      </c>
      <c r="O36" s="246">
        <f t="shared" si="42"/>
        <v>0</v>
      </c>
      <c r="P36" s="246">
        <f t="shared" si="42"/>
        <v>0</v>
      </c>
      <c r="Q36" s="189"/>
      <c r="R36" s="189"/>
      <c r="S36" s="189"/>
      <c r="W36" s="257">
        <f>IF(W33=0,,W2/W33)</f>
        <v>0</v>
      </c>
      <c r="X36" s="257">
        <f>IF(X33=0,,X2/X33)</f>
        <v>0</v>
      </c>
      <c r="Y36" s="257">
        <f>IF(Y33=0,,Y2/Y33)</f>
        <v>0</v>
      </c>
      <c r="Z36" s="257">
        <f>IF(Z33=0,,Z2/Z33)</f>
        <v>0</v>
      </c>
    </row>
    <row r="37" spans="1:26" s="186" customFormat="1" ht="12.75" x14ac:dyDescent="0.2">
      <c r="A37" s="532"/>
      <c r="B37" s="231" t="s">
        <v>56</v>
      </c>
      <c r="C37" s="201">
        <f>SUM(E37:P37)</f>
        <v>0</v>
      </c>
      <c r="D37" s="224">
        <f>IFERROR(C37/$C$33,0)</f>
        <v>0</v>
      </c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189"/>
      <c r="R37" s="189"/>
      <c r="S37" s="189"/>
      <c r="W37" s="257">
        <f>SUM(E37:G37)</f>
        <v>0</v>
      </c>
      <c r="X37" s="257">
        <f>SUM(H37:J37)</f>
        <v>0</v>
      </c>
      <c r="Y37" s="257">
        <f>SUM(K37:M37)</f>
        <v>0</v>
      </c>
      <c r="Z37" s="257">
        <f>SUM(N37:P37)</f>
        <v>0</v>
      </c>
    </row>
    <row r="38" spans="1:26" s="186" customFormat="1" ht="12.75" x14ac:dyDescent="0.2">
      <c r="A38" s="532"/>
      <c r="B38" s="233" t="s">
        <v>55</v>
      </c>
      <c r="C38" s="246">
        <f>IF(C37=0,,C2/C37)</f>
        <v>0</v>
      </c>
      <c r="D38" s="232"/>
      <c r="E38" s="246">
        <f t="shared" ref="E38:P38" si="43">IF(E37=0,,E2/E37)</f>
        <v>0</v>
      </c>
      <c r="F38" s="246">
        <f t="shared" si="43"/>
        <v>0</v>
      </c>
      <c r="G38" s="246">
        <f t="shared" si="43"/>
        <v>0</v>
      </c>
      <c r="H38" s="246">
        <f t="shared" si="43"/>
        <v>0</v>
      </c>
      <c r="I38" s="246">
        <f t="shared" si="43"/>
        <v>0</v>
      </c>
      <c r="J38" s="246">
        <f t="shared" si="43"/>
        <v>0</v>
      </c>
      <c r="K38" s="246">
        <f t="shared" si="43"/>
        <v>0</v>
      </c>
      <c r="L38" s="246">
        <f t="shared" si="43"/>
        <v>0</v>
      </c>
      <c r="M38" s="246">
        <f t="shared" si="43"/>
        <v>0</v>
      </c>
      <c r="N38" s="246">
        <f t="shared" si="43"/>
        <v>0</v>
      </c>
      <c r="O38" s="246">
        <f t="shared" si="43"/>
        <v>0</v>
      </c>
      <c r="P38" s="246">
        <f t="shared" si="43"/>
        <v>0</v>
      </c>
      <c r="Q38" s="189"/>
      <c r="R38" s="189"/>
      <c r="S38" s="189"/>
      <c r="W38" s="257">
        <f>IF(W37=0,,W2/W37)</f>
        <v>0</v>
      </c>
      <c r="X38" s="257">
        <f>IF(X37=0,,X2/X37)</f>
        <v>0</v>
      </c>
      <c r="Y38" s="257">
        <f>IF(Y37=0,,Y2/Y37)</f>
        <v>0</v>
      </c>
      <c r="Z38" s="257">
        <f>IF(Z37=0,,Z2/Z37)</f>
        <v>0</v>
      </c>
    </row>
    <row r="39" spans="1:26" s="186" customFormat="1" ht="12.75" x14ac:dyDescent="0.2">
      <c r="A39" s="533" t="s">
        <v>227</v>
      </c>
      <c r="B39" s="234" t="s">
        <v>58</v>
      </c>
      <c r="C39" s="235">
        <f ca="1">INDIRECT(ADDRESS(ROW(),$T$1+4))</f>
        <v>0</v>
      </c>
      <c r="D39" s="236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189"/>
      <c r="R39" s="189"/>
      <c r="S39" s="189"/>
      <c r="W39" s="258">
        <f>SUM(E39:G39)</f>
        <v>0</v>
      </c>
      <c r="X39" s="258">
        <f>SUM(H39:J39)</f>
        <v>0</v>
      </c>
      <c r="Y39" s="258">
        <f>SUM(K39:M39)</f>
        <v>0</v>
      </c>
      <c r="Z39" s="258">
        <f>SUM(N39:P39)</f>
        <v>0</v>
      </c>
    </row>
    <row r="40" spans="1:26" s="186" customFormat="1" ht="12.75" x14ac:dyDescent="0.2">
      <c r="A40" s="534"/>
      <c r="B40" s="234" t="s">
        <v>59</v>
      </c>
      <c r="C40" s="235">
        <f ca="1">INDIRECT(ADDRESS(ROW(),$T$1+4))</f>
        <v>0</v>
      </c>
      <c r="D40" s="236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189"/>
      <c r="R40" s="189"/>
      <c r="S40" s="189"/>
      <c r="W40" s="258">
        <f>SUM(E40:G40)</f>
        <v>0</v>
      </c>
      <c r="X40" s="258">
        <f>SUM(H40:J40)</f>
        <v>0</v>
      </c>
      <c r="Y40" s="258">
        <f>SUM(K40:M40)</f>
        <v>0</v>
      </c>
      <c r="Z40" s="258">
        <f>SUM(N40:P40)</f>
        <v>0</v>
      </c>
    </row>
    <row r="41" spans="1:26" s="186" customFormat="1" ht="12.75" x14ac:dyDescent="0.2">
      <c r="A41" s="534"/>
      <c r="B41" s="234" t="s">
        <v>60</v>
      </c>
      <c r="C41" s="238">
        <f>IF(SUM(E40:P40)=0,,SUM(E50:P50)/SUM(E40:P40))</f>
        <v>0</v>
      </c>
      <c r="D41" s="239"/>
      <c r="E41" s="206">
        <f>IF(E40=0,,E50/E40)</f>
        <v>0</v>
      </c>
      <c r="F41" s="206">
        <f t="shared" ref="F41:P41" si="44">IF(F40=0,,F50/F40)</f>
        <v>0</v>
      </c>
      <c r="G41" s="206">
        <f t="shared" si="44"/>
        <v>0</v>
      </c>
      <c r="H41" s="206">
        <f t="shared" si="44"/>
        <v>0</v>
      </c>
      <c r="I41" s="206">
        <f t="shared" si="44"/>
        <v>0</v>
      </c>
      <c r="J41" s="206">
        <f t="shared" si="44"/>
        <v>0</v>
      </c>
      <c r="K41" s="206">
        <f t="shared" si="44"/>
        <v>0</v>
      </c>
      <c r="L41" s="206">
        <f t="shared" si="44"/>
        <v>0</v>
      </c>
      <c r="M41" s="206">
        <f t="shared" si="44"/>
        <v>0</v>
      </c>
      <c r="N41" s="206">
        <f t="shared" si="44"/>
        <v>0</v>
      </c>
      <c r="O41" s="206">
        <f t="shared" si="44"/>
        <v>0</v>
      </c>
      <c r="P41" s="206">
        <f t="shared" si="44"/>
        <v>0</v>
      </c>
      <c r="Q41" s="189"/>
      <c r="R41" s="189"/>
      <c r="S41" s="189"/>
      <c r="W41" s="258">
        <f>IF(W40=0,,W50/W40)</f>
        <v>0</v>
      </c>
      <c r="X41" s="258">
        <f>IF(X40=0,,X50/X40)</f>
        <v>0</v>
      </c>
      <c r="Y41" s="258">
        <f>IF(Y40=0,,Y50/Y40)</f>
        <v>0</v>
      </c>
      <c r="Z41" s="258">
        <f>IF(Z40=0,,Z50/Z40)</f>
        <v>0</v>
      </c>
    </row>
    <row r="42" spans="1:26" s="186" customFormat="1" ht="15" customHeight="1" x14ac:dyDescent="0.2">
      <c r="A42" s="534"/>
      <c r="B42" s="240" t="s">
        <v>228</v>
      </c>
      <c r="C42" s="235">
        <f ca="1">INDIRECT(ADDRESS(ROW(),$T$1+4))</f>
        <v>0</v>
      </c>
      <c r="D42" s="236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7"/>
      <c r="Q42" s="189"/>
      <c r="R42" s="189"/>
      <c r="S42" s="189"/>
      <c r="W42" s="258">
        <f>SUM(E42:G42)</f>
        <v>0</v>
      </c>
      <c r="X42" s="258">
        <f>SUM(H42:J42)</f>
        <v>0</v>
      </c>
      <c r="Y42" s="258">
        <f>SUM(K42:M42)</f>
        <v>0</v>
      </c>
      <c r="Z42" s="258">
        <f>SUM(N42:P42)</f>
        <v>0</v>
      </c>
    </row>
    <row r="43" spans="1:26" s="186" customFormat="1" ht="12.75" x14ac:dyDescent="0.2">
      <c r="A43" s="534"/>
      <c r="B43" s="241" t="s">
        <v>62</v>
      </c>
      <c r="C43" s="238">
        <f>IF(SUM(E42:P42)=0,,SUM(E50:P50)/SUM(E42:P42))</f>
        <v>0</v>
      </c>
      <c r="D43" s="242"/>
      <c r="E43" s="206">
        <f>IF(E42=0,,E50/E42)</f>
        <v>0</v>
      </c>
      <c r="F43" s="206">
        <f t="shared" ref="F43:P43" si="45">IF(F42=0,,F50/F42)</f>
        <v>0</v>
      </c>
      <c r="G43" s="206">
        <f t="shared" si="45"/>
        <v>0</v>
      </c>
      <c r="H43" s="206">
        <f t="shared" si="45"/>
        <v>0</v>
      </c>
      <c r="I43" s="206">
        <f t="shared" si="45"/>
        <v>0</v>
      </c>
      <c r="J43" s="206">
        <f t="shared" si="45"/>
        <v>0</v>
      </c>
      <c r="K43" s="206">
        <f t="shared" si="45"/>
        <v>0</v>
      </c>
      <c r="L43" s="206">
        <f t="shared" si="45"/>
        <v>0</v>
      </c>
      <c r="M43" s="206">
        <f t="shared" si="45"/>
        <v>0</v>
      </c>
      <c r="N43" s="206">
        <f t="shared" si="45"/>
        <v>0</v>
      </c>
      <c r="O43" s="206">
        <f t="shared" si="45"/>
        <v>0</v>
      </c>
      <c r="P43" s="206">
        <f t="shared" si="45"/>
        <v>0</v>
      </c>
      <c r="Q43" s="189"/>
      <c r="R43" s="189"/>
      <c r="S43" s="189"/>
      <c r="W43" s="260">
        <f>IF(W42=0,,W50/W42)</f>
        <v>0</v>
      </c>
      <c r="X43" s="260">
        <f>IF(X42=0,,X50/X42)</f>
        <v>0</v>
      </c>
      <c r="Y43" s="260">
        <f>IF(Y42=0,,Y50/Y42)</f>
        <v>0</v>
      </c>
      <c r="Z43" s="260">
        <f>IF(Z42=0,,Z50/Z42)</f>
        <v>0</v>
      </c>
    </row>
    <row r="44" spans="1:26" s="188" customFormat="1" ht="12.75" x14ac:dyDescent="0.2">
      <c r="A44" s="534"/>
      <c r="B44" s="243" t="s">
        <v>229</v>
      </c>
      <c r="C44" s="244">
        <f>IF(SUM(E42:P42)=0,,(SUM(E53:P53)+SUM(E56:P56))/SUM(E42:P42))</f>
        <v>0</v>
      </c>
      <c r="D44" s="245"/>
      <c r="E44" s="246">
        <f>IF(E42=0,,(E53+E56)/E42)</f>
        <v>0</v>
      </c>
      <c r="F44" s="246">
        <f t="shared" ref="F44:P44" si="46">IF(F42=0,,(F53+F56)/F42)</f>
        <v>0</v>
      </c>
      <c r="G44" s="246">
        <f t="shared" si="46"/>
        <v>0</v>
      </c>
      <c r="H44" s="246">
        <f t="shared" si="46"/>
        <v>0</v>
      </c>
      <c r="I44" s="246">
        <f t="shared" si="46"/>
        <v>0</v>
      </c>
      <c r="J44" s="246">
        <f t="shared" si="46"/>
        <v>0</v>
      </c>
      <c r="K44" s="246">
        <f t="shared" si="46"/>
        <v>0</v>
      </c>
      <c r="L44" s="246">
        <f t="shared" si="46"/>
        <v>0</v>
      </c>
      <c r="M44" s="246">
        <f t="shared" si="46"/>
        <v>0</v>
      </c>
      <c r="N44" s="246">
        <f t="shared" si="46"/>
        <v>0</v>
      </c>
      <c r="O44" s="246">
        <f t="shared" si="46"/>
        <v>0</v>
      </c>
      <c r="P44" s="246">
        <f t="shared" si="46"/>
        <v>0</v>
      </c>
      <c r="Q44" s="190"/>
      <c r="R44" s="190"/>
      <c r="S44" s="190"/>
      <c r="W44" s="261">
        <f>IF(W42=0,,(W53+W56)/W42)</f>
        <v>0</v>
      </c>
      <c r="X44" s="261">
        <f>IF(X42=0,,(X53+X56)/X42)</f>
        <v>0</v>
      </c>
      <c r="Y44" s="261">
        <f>IF(Y42=0,,(Y53+Y56)/Y42)</f>
        <v>0</v>
      </c>
      <c r="Z44" s="261">
        <f>IF(Z42=0,,(Z53+Z56)/Z42)</f>
        <v>0</v>
      </c>
    </row>
    <row r="45" spans="1:26" s="186" customFormat="1" ht="12.75" x14ac:dyDescent="0.2">
      <c r="A45" s="534"/>
      <c r="B45" s="240" t="s">
        <v>230</v>
      </c>
      <c r="C45" s="235">
        <f ca="1">INDIRECT(ADDRESS(ROW(),$T$1+4))</f>
        <v>0</v>
      </c>
      <c r="D45" s="236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189"/>
      <c r="R45" s="189"/>
      <c r="S45" s="189"/>
      <c r="W45" s="258">
        <f>SUM(E45:G45)</f>
        <v>0</v>
      </c>
      <c r="X45" s="258">
        <f>SUM(H45:J45)</f>
        <v>0</v>
      </c>
      <c r="Y45" s="258">
        <f>SUM(K45:M45)</f>
        <v>0</v>
      </c>
      <c r="Z45" s="258">
        <f>SUM(N45:P45)</f>
        <v>0</v>
      </c>
    </row>
    <row r="46" spans="1:26" s="186" customFormat="1" ht="12.75" x14ac:dyDescent="0.2">
      <c r="A46" s="534"/>
      <c r="B46" s="241" t="s">
        <v>64</v>
      </c>
      <c r="C46" s="238">
        <f>IF(SUM(E45:P45)=0,,SUM(E50:P50)/SUM(E45:P45))</f>
        <v>0</v>
      </c>
      <c r="D46" s="242"/>
      <c r="E46" s="206">
        <f>IF(E45=0,,E50/E45)</f>
        <v>0</v>
      </c>
      <c r="F46" s="206">
        <f t="shared" ref="F46:P46" si="47">IF(F45=0,,F50/F45)</f>
        <v>0</v>
      </c>
      <c r="G46" s="206">
        <f t="shared" si="47"/>
        <v>0</v>
      </c>
      <c r="H46" s="206">
        <f t="shared" si="47"/>
        <v>0</v>
      </c>
      <c r="I46" s="206">
        <f t="shared" si="47"/>
        <v>0</v>
      </c>
      <c r="J46" s="206">
        <f t="shared" si="47"/>
        <v>0</v>
      </c>
      <c r="K46" s="206">
        <f t="shared" si="47"/>
        <v>0</v>
      </c>
      <c r="L46" s="206">
        <f t="shared" si="47"/>
        <v>0</v>
      </c>
      <c r="M46" s="206">
        <f t="shared" si="47"/>
        <v>0</v>
      </c>
      <c r="N46" s="206">
        <f t="shared" si="47"/>
        <v>0</v>
      </c>
      <c r="O46" s="206">
        <f t="shared" si="47"/>
        <v>0</v>
      </c>
      <c r="P46" s="206">
        <f t="shared" si="47"/>
        <v>0</v>
      </c>
      <c r="Q46" s="189"/>
      <c r="R46" s="189"/>
      <c r="S46" s="189"/>
      <c r="W46" s="260">
        <f>IF(W45=0,,W50/W45)</f>
        <v>0</v>
      </c>
      <c r="X46" s="260">
        <f>IF(X45=0,,X50/X45)</f>
        <v>0</v>
      </c>
      <c r="Y46" s="260">
        <f>IF(Y45=0,,Y50/Y45)</f>
        <v>0</v>
      </c>
      <c r="Z46" s="260">
        <f>IF(Z45=0,,Z50/Z45)</f>
        <v>0</v>
      </c>
    </row>
    <row r="47" spans="1:26" s="186" customFormat="1" ht="12.75" x14ac:dyDescent="0.2">
      <c r="A47" s="534"/>
      <c r="B47" s="240" t="s">
        <v>65</v>
      </c>
      <c r="C47" s="235">
        <f ca="1">INDIRECT(ADDRESS(ROW(),$T$1+4))</f>
        <v>0</v>
      </c>
      <c r="D47" s="236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189"/>
      <c r="R47" s="189"/>
      <c r="S47" s="189"/>
      <c r="W47" s="258">
        <f>SUM(E47:G47)</f>
        <v>0</v>
      </c>
      <c r="X47" s="258">
        <f>SUM(H47:J47)</f>
        <v>0</v>
      </c>
      <c r="Y47" s="258">
        <f>SUM(K47:M47)</f>
        <v>0</v>
      </c>
      <c r="Z47" s="258">
        <f>SUM(N47:P47)</f>
        <v>0</v>
      </c>
    </row>
    <row r="48" spans="1:26" s="186" customFormat="1" ht="12.75" x14ac:dyDescent="0.2">
      <c r="A48" s="534"/>
      <c r="B48" s="240" t="s">
        <v>66</v>
      </c>
      <c r="C48" s="235">
        <f ca="1">INDIRECT(ADDRESS(ROW(),$T$1+4))</f>
        <v>0</v>
      </c>
      <c r="D48" s="236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189"/>
      <c r="R48" s="189"/>
      <c r="S48" s="189"/>
      <c r="W48" s="258">
        <f>SUM(E48:G48)</f>
        <v>0</v>
      </c>
      <c r="X48" s="258">
        <f>SUM(H48:J48)</f>
        <v>0</v>
      </c>
      <c r="Y48" s="258">
        <f>SUM(K48:M48)</f>
        <v>0</v>
      </c>
      <c r="Z48" s="258">
        <f>SUM(N48:P48)</f>
        <v>0</v>
      </c>
    </row>
    <row r="49" spans="1:27" s="186" customFormat="1" ht="12.75" x14ac:dyDescent="0.2">
      <c r="A49" s="534"/>
      <c r="B49" s="241" t="s">
        <v>231</v>
      </c>
      <c r="C49" s="238">
        <f>IF(SUM(E47:P47)=0,,C8/SUM(E47:P47))</f>
        <v>0</v>
      </c>
      <c r="D49" s="242"/>
      <c r="E49" s="206">
        <f>IF(E47=0,,E8/E47)</f>
        <v>0</v>
      </c>
      <c r="F49" s="206">
        <f t="shared" ref="F49:P49" si="48">IF(F47=0,,F8/F47)</f>
        <v>0</v>
      </c>
      <c r="G49" s="206">
        <f t="shared" si="48"/>
        <v>0</v>
      </c>
      <c r="H49" s="206">
        <f t="shared" si="48"/>
        <v>0</v>
      </c>
      <c r="I49" s="206">
        <f t="shared" si="48"/>
        <v>0</v>
      </c>
      <c r="J49" s="206">
        <f t="shared" si="48"/>
        <v>0</v>
      </c>
      <c r="K49" s="206">
        <f t="shared" si="48"/>
        <v>0</v>
      </c>
      <c r="L49" s="206">
        <f t="shared" si="48"/>
        <v>0</v>
      </c>
      <c r="M49" s="206">
        <f t="shared" si="48"/>
        <v>0</v>
      </c>
      <c r="N49" s="206">
        <f t="shared" si="48"/>
        <v>0</v>
      </c>
      <c r="O49" s="206">
        <f t="shared" si="48"/>
        <v>0</v>
      </c>
      <c r="P49" s="206">
        <f t="shared" si="48"/>
        <v>0</v>
      </c>
      <c r="Q49" s="189"/>
      <c r="R49" s="189"/>
      <c r="S49" s="189"/>
      <c r="W49" s="258">
        <f>IF(W47=0,,W8/W47)</f>
        <v>0</v>
      </c>
      <c r="X49" s="258">
        <f>IF(X47=0,,X8/X47)</f>
        <v>0</v>
      </c>
      <c r="Y49" s="258">
        <f>IF(Y47=0,,Y8/Y47)</f>
        <v>0</v>
      </c>
      <c r="Z49" s="258">
        <f>IF(Z47=0,,Z8/Z47)</f>
        <v>0</v>
      </c>
    </row>
    <row r="50" spans="1:27" s="186" customFormat="1" ht="12.75" x14ac:dyDescent="0.2">
      <c r="A50" s="534"/>
      <c r="B50" s="240" t="s">
        <v>232</v>
      </c>
      <c r="C50" s="235">
        <f t="shared" ref="C50:C57" ca="1" si="49">INDIRECT(ADDRESS(ROW(),$T$1+4))</f>
        <v>0</v>
      </c>
      <c r="D50" s="236"/>
      <c r="E50" s="206">
        <f>E90</f>
        <v>0</v>
      </c>
      <c r="F50" s="206">
        <f t="shared" ref="F50:P50" si="50">F90</f>
        <v>0</v>
      </c>
      <c r="G50" s="206">
        <f t="shared" si="50"/>
        <v>0</v>
      </c>
      <c r="H50" s="206">
        <f t="shared" si="50"/>
        <v>0</v>
      </c>
      <c r="I50" s="206">
        <f t="shared" si="50"/>
        <v>0</v>
      </c>
      <c r="J50" s="206">
        <f t="shared" si="50"/>
        <v>0</v>
      </c>
      <c r="K50" s="206">
        <f t="shared" si="50"/>
        <v>0</v>
      </c>
      <c r="L50" s="206">
        <f t="shared" si="50"/>
        <v>0</v>
      </c>
      <c r="M50" s="206">
        <f t="shared" si="50"/>
        <v>0</v>
      </c>
      <c r="N50" s="206">
        <f t="shared" si="50"/>
        <v>0</v>
      </c>
      <c r="O50" s="206">
        <f t="shared" si="50"/>
        <v>0</v>
      </c>
      <c r="P50" s="206">
        <f t="shared" si="50"/>
        <v>0</v>
      </c>
      <c r="Q50" s="189"/>
      <c r="R50" s="189"/>
      <c r="S50" s="189"/>
      <c r="W50" s="258">
        <f>W91</f>
        <v>0</v>
      </c>
      <c r="X50" s="258">
        <f>X91</f>
        <v>0</v>
      </c>
      <c r="Y50" s="258">
        <f>Y91</f>
        <v>0</v>
      </c>
      <c r="Z50" s="258">
        <f>Z91</f>
        <v>0</v>
      </c>
    </row>
    <row r="51" spans="1:27" s="186" customFormat="1" ht="12.75" x14ac:dyDescent="0.2">
      <c r="A51" s="534"/>
      <c r="B51" s="240" t="s">
        <v>233</v>
      </c>
      <c r="C51" s="235">
        <f t="shared" ca="1" si="49"/>
        <v>0</v>
      </c>
      <c r="D51" s="236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189"/>
      <c r="R51" s="189"/>
      <c r="S51" s="189"/>
      <c r="W51" s="258">
        <f>SUM(E51:G51)</f>
        <v>0</v>
      </c>
      <c r="X51" s="258">
        <f>SUM(H51:J51)</f>
        <v>0</v>
      </c>
      <c r="Y51" s="258">
        <f>SUM(K51:M51)</f>
        <v>0</v>
      </c>
      <c r="Z51" s="258">
        <f>SUM(N51:P51)</f>
        <v>0</v>
      </c>
    </row>
    <row r="52" spans="1:27" s="189" customFormat="1" ht="12.75" x14ac:dyDescent="0.2">
      <c r="A52" s="534"/>
      <c r="B52" s="240" t="s">
        <v>234</v>
      </c>
      <c r="C52" s="235">
        <f t="shared" ca="1" si="49"/>
        <v>0</v>
      </c>
      <c r="D52" s="236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T52" s="186"/>
      <c r="U52" s="186"/>
      <c r="V52" s="186"/>
      <c r="W52" s="258">
        <f>SUM(E52:G52)</f>
        <v>0</v>
      </c>
      <c r="X52" s="258">
        <f>SUM(H52:J52)</f>
        <v>0</v>
      </c>
      <c r="Y52" s="258">
        <f>SUM(K52:M52)</f>
        <v>0</v>
      </c>
      <c r="Z52" s="258">
        <f>SUM(N52:P52)</f>
        <v>0</v>
      </c>
      <c r="AA52" s="186"/>
    </row>
    <row r="53" spans="1:27" s="189" customFormat="1" ht="12.75" x14ac:dyDescent="0.2">
      <c r="A53" s="534"/>
      <c r="B53" s="240" t="s">
        <v>235</v>
      </c>
      <c r="C53" s="235">
        <f t="shared" ca="1" si="49"/>
        <v>0</v>
      </c>
      <c r="D53" s="236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T53" s="186"/>
      <c r="U53" s="186"/>
      <c r="V53" s="186"/>
      <c r="W53" s="258">
        <f>SUM(E53:G53)</f>
        <v>0</v>
      </c>
      <c r="X53" s="258">
        <f>SUM(H53:J53)</f>
        <v>0</v>
      </c>
      <c r="Y53" s="258">
        <f>SUM(K53:M53)</f>
        <v>0</v>
      </c>
      <c r="Z53" s="258">
        <f>SUM(N53:P53)</f>
        <v>0</v>
      </c>
      <c r="AA53" s="186"/>
    </row>
    <row r="54" spans="1:27" s="190" customFormat="1" ht="12.75" x14ac:dyDescent="0.2">
      <c r="A54" s="534"/>
      <c r="B54" s="243" t="s">
        <v>236</v>
      </c>
      <c r="C54" s="248">
        <f t="shared" ca="1" si="49"/>
        <v>0</v>
      </c>
      <c r="D54" s="245"/>
      <c r="E54" s="246">
        <f>IF(E53=0,,E52/E53)</f>
        <v>0</v>
      </c>
      <c r="F54" s="246">
        <f t="shared" ref="F54:P54" si="51">IF(F53=0,,F52/F53)</f>
        <v>0</v>
      </c>
      <c r="G54" s="246">
        <f t="shared" si="51"/>
        <v>0</v>
      </c>
      <c r="H54" s="246">
        <f t="shared" si="51"/>
        <v>0</v>
      </c>
      <c r="I54" s="246">
        <f t="shared" si="51"/>
        <v>0</v>
      </c>
      <c r="J54" s="246">
        <f t="shared" si="51"/>
        <v>0</v>
      </c>
      <c r="K54" s="246">
        <f t="shared" si="51"/>
        <v>0</v>
      </c>
      <c r="L54" s="246">
        <f t="shared" si="51"/>
        <v>0</v>
      </c>
      <c r="M54" s="246">
        <f t="shared" si="51"/>
        <v>0</v>
      </c>
      <c r="N54" s="246">
        <f t="shared" si="51"/>
        <v>0</v>
      </c>
      <c r="O54" s="246">
        <f t="shared" si="51"/>
        <v>0</v>
      </c>
      <c r="P54" s="246">
        <f t="shared" si="51"/>
        <v>0</v>
      </c>
      <c r="T54" s="188"/>
      <c r="U54" s="188"/>
      <c r="V54" s="188"/>
      <c r="W54" s="262">
        <f>IF(W53=0,,W52/W53)</f>
        <v>0</v>
      </c>
      <c r="X54" s="262">
        <f>IF(X53=0,,X52/X53)</f>
        <v>0</v>
      </c>
      <c r="Y54" s="262">
        <f>IF(Y53=0,,Y52/Y53)</f>
        <v>0</v>
      </c>
      <c r="Z54" s="262">
        <f>IF(Z53=0,,Z52/Z53)</f>
        <v>0</v>
      </c>
      <c r="AA54" s="188"/>
    </row>
    <row r="55" spans="1:27" s="189" customFormat="1" ht="13.5" customHeight="1" x14ac:dyDescent="0.2">
      <c r="A55" s="534"/>
      <c r="B55" s="240" t="s">
        <v>237</v>
      </c>
      <c r="C55" s="235">
        <f t="shared" ca="1" si="49"/>
        <v>0</v>
      </c>
      <c r="D55" s="236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T55" s="186"/>
      <c r="U55" s="186"/>
      <c r="V55" s="186"/>
      <c r="W55" s="258">
        <f>SUM(E55:G55)</f>
        <v>0</v>
      </c>
      <c r="X55" s="258">
        <f>SUM(H55:J55)</f>
        <v>0</v>
      </c>
      <c r="Y55" s="258">
        <f>SUM(K55:M55)</f>
        <v>0</v>
      </c>
      <c r="Z55" s="258">
        <f>SUM(N55:P55)</f>
        <v>0</v>
      </c>
      <c r="AA55" s="186"/>
    </row>
    <row r="56" spans="1:27" s="189" customFormat="1" ht="13.5" customHeight="1" x14ac:dyDescent="0.2">
      <c r="A56" s="534"/>
      <c r="B56" s="240" t="s">
        <v>238</v>
      </c>
      <c r="C56" s="235">
        <f t="shared" ca="1" si="49"/>
        <v>0</v>
      </c>
      <c r="D56" s="236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T56" s="186"/>
      <c r="U56" s="186"/>
      <c r="V56" s="186"/>
      <c r="W56" s="258">
        <f>SUM(E56:G56)</f>
        <v>0</v>
      </c>
      <c r="X56" s="258">
        <f>SUM(H56:J56)</f>
        <v>0</v>
      </c>
      <c r="Y56" s="258">
        <f>SUM(K56:M56)</f>
        <v>0</v>
      </c>
      <c r="Z56" s="258">
        <f>SUM(N56:P56)</f>
        <v>0</v>
      </c>
      <c r="AA56" s="186"/>
    </row>
    <row r="57" spans="1:27" s="190" customFormat="1" ht="13.5" customHeight="1" x14ac:dyDescent="0.2">
      <c r="A57" s="534"/>
      <c r="B57" s="243" t="s">
        <v>239</v>
      </c>
      <c r="C57" s="248">
        <f t="shared" ca="1" si="49"/>
        <v>0</v>
      </c>
      <c r="D57" s="245"/>
      <c r="E57" s="246">
        <f>IF(E56=0,,E55/E56)</f>
        <v>0</v>
      </c>
      <c r="F57" s="246">
        <f t="shared" ref="F57:P57" si="52">IF(F56=0,,F55/F56)</f>
        <v>0</v>
      </c>
      <c r="G57" s="246">
        <f t="shared" si="52"/>
        <v>0</v>
      </c>
      <c r="H57" s="246">
        <f t="shared" si="52"/>
        <v>0</v>
      </c>
      <c r="I57" s="246">
        <f t="shared" si="52"/>
        <v>0</v>
      </c>
      <c r="J57" s="246">
        <f t="shared" si="52"/>
        <v>0</v>
      </c>
      <c r="K57" s="246">
        <f t="shared" si="52"/>
        <v>0</v>
      </c>
      <c r="L57" s="246">
        <f t="shared" si="52"/>
        <v>0</v>
      </c>
      <c r="M57" s="246">
        <f t="shared" si="52"/>
        <v>0</v>
      </c>
      <c r="N57" s="246">
        <f t="shared" si="52"/>
        <v>0</v>
      </c>
      <c r="O57" s="246">
        <f t="shared" si="52"/>
        <v>0</v>
      </c>
      <c r="P57" s="246">
        <f t="shared" si="52"/>
        <v>0</v>
      </c>
      <c r="T57" s="188"/>
      <c r="U57" s="188"/>
      <c r="V57" s="188"/>
      <c r="W57" s="262">
        <f>IF(W56=0,,W55/W56)</f>
        <v>0</v>
      </c>
      <c r="X57" s="262">
        <f>IF(X56=0,,X55/X56)</f>
        <v>0</v>
      </c>
      <c r="Y57" s="262">
        <f>IF(Y56=0,,Y55/Y56)</f>
        <v>0</v>
      </c>
      <c r="Z57" s="262">
        <f>IF(Z56=0,,Z55/Z56)</f>
        <v>0</v>
      </c>
      <c r="AA57" s="188"/>
    </row>
    <row r="58" spans="1:27" s="189" customFormat="1" ht="13.5" customHeight="1" x14ac:dyDescent="0.2">
      <c r="A58" s="534"/>
      <c r="B58" s="241" t="s">
        <v>240</v>
      </c>
      <c r="C58" s="249">
        <f>IF(SUM(E51:P51)=0,,(SUM(E52:P52)+SUM(E55:P55))/SUM(E51:P51))</f>
        <v>0</v>
      </c>
      <c r="D58" s="250"/>
      <c r="E58" s="251">
        <f>IF(E51=0,,(E52+E55)/E51)</f>
        <v>0</v>
      </c>
      <c r="F58" s="251">
        <f t="shared" ref="F58:P58" si="53">IF(F51=0,,(F52+F55)/F51)</f>
        <v>0</v>
      </c>
      <c r="G58" s="251">
        <f t="shared" si="53"/>
        <v>0</v>
      </c>
      <c r="H58" s="251">
        <f t="shared" si="53"/>
        <v>0</v>
      </c>
      <c r="I58" s="251">
        <f t="shared" si="53"/>
        <v>0</v>
      </c>
      <c r="J58" s="251">
        <f t="shared" si="53"/>
        <v>0</v>
      </c>
      <c r="K58" s="251">
        <f t="shared" si="53"/>
        <v>0</v>
      </c>
      <c r="L58" s="251">
        <f t="shared" si="53"/>
        <v>0</v>
      </c>
      <c r="M58" s="251">
        <f t="shared" si="53"/>
        <v>0</v>
      </c>
      <c r="N58" s="251">
        <f t="shared" si="53"/>
        <v>0</v>
      </c>
      <c r="O58" s="251">
        <f t="shared" si="53"/>
        <v>0</v>
      </c>
      <c r="P58" s="251">
        <f t="shared" si="53"/>
        <v>0</v>
      </c>
      <c r="T58" s="186"/>
      <c r="U58" s="186"/>
      <c r="V58" s="186"/>
      <c r="W58" s="263">
        <f>IF(W51=0,,(W52+W55)/W51)</f>
        <v>0</v>
      </c>
      <c r="X58" s="263">
        <f>IF(X51=0,,(X52+X55)/X51)</f>
        <v>0</v>
      </c>
      <c r="Y58" s="263">
        <f>IF(Y51=0,,(Y52+Y55)/Y51)</f>
        <v>0</v>
      </c>
      <c r="Z58" s="263">
        <f>IF(Z51=0,,(Z52+Z55)/Z51)</f>
        <v>0</v>
      </c>
      <c r="AA58" s="186"/>
    </row>
    <row r="59" spans="1:27" s="190" customFormat="1" ht="13.5" customHeight="1" x14ac:dyDescent="0.2">
      <c r="A59" s="534"/>
      <c r="B59" s="243" t="s">
        <v>241</v>
      </c>
      <c r="C59" s="244">
        <f>IF(SUM(E50:P50)=0,,C95/SUM(E50:P50))</f>
        <v>0</v>
      </c>
      <c r="D59" s="252"/>
      <c r="E59" s="246">
        <f>IF(E50=0,,E95/E50)</f>
        <v>0</v>
      </c>
      <c r="F59" s="246">
        <f t="shared" ref="F59:P59" si="54">IF(F50=0,,F95/F50)</f>
        <v>0</v>
      </c>
      <c r="G59" s="246">
        <f t="shared" si="54"/>
        <v>0</v>
      </c>
      <c r="H59" s="246">
        <f t="shared" si="54"/>
        <v>0</v>
      </c>
      <c r="I59" s="246">
        <f t="shared" si="54"/>
        <v>0</v>
      </c>
      <c r="J59" s="246">
        <f t="shared" si="54"/>
        <v>0</v>
      </c>
      <c r="K59" s="246">
        <f t="shared" si="54"/>
        <v>0</v>
      </c>
      <c r="L59" s="246">
        <f t="shared" si="54"/>
        <v>0</v>
      </c>
      <c r="M59" s="246">
        <f t="shared" si="54"/>
        <v>0</v>
      </c>
      <c r="N59" s="246">
        <f t="shared" si="54"/>
        <v>0</v>
      </c>
      <c r="O59" s="246">
        <f t="shared" si="54"/>
        <v>0</v>
      </c>
      <c r="P59" s="246">
        <f t="shared" si="54"/>
        <v>0</v>
      </c>
      <c r="T59" s="188"/>
      <c r="U59" s="188"/>
      <c r="V59" s="188"/>
      <c r="W59" s="262">
        <f>IF(W50=0,,W95/W50)</f>
        <v>0</v>
      </c>
      <c r="X59" s="262">
        <f>IF(X50=0,,X95/X50)</f>
        <v>0</v>
      </c>
      <c r="Y59" s="262">
        <f>IF(Y50=0,,Y95/Y50)</f>
        <v>0</v>
      </c>
      <c r="Z59" s="262">
        <f>IF(Z50=0,,Z95/Z50)</f>
        <v>0</v>
      </c>
      <c r="AA59" s="188"/>
    </row>
    <row r="60" spans="1:27" s="189" customFormat="1" ht="13.5" customHeight="1" x14ac:dyDescent="0.2">
      <c r="A60" s="534"/>
      <c r="B60" s="241" t="s">
        <v>242</v>
      </c>
      <c r="C60" s="436">
        <f ca="1">INDIRECT(ADDRESS(ROW(),$T$1+4))</f>
        <v>0</v>
      </c>
      <c r="D60" s="250"/>
      <c r="E60" s="251">
        <f t="shared" ref="E60:P60" si="55">IF(E40=0,,E335/E40/100)</f>
        <v>0</v>
      </c>
      <c r="F60" s="251">
        <f t="shared" si="55"/>
        <v>0</v>
      </c>
      <c r="G60" s="251">
        <f t="shared" si="55"/>
        <v>0</v>
      </c>
      <c r="H60" s="251">
        <f t="shared" si="55"/>
        <v>0</v>
      </c>
      <c r="I60" s="251">
        <f t="shared" si="55"/>
        <v>0</v>
      </c>
      <c r="J60" s="251">
        <f t="shared" si="55"/>
        <v>0</v>
      </c>
      <c r="K60" s="251">
        <f t="shared" si="55"/>
        <v>0</v>
      </c>
      <c r="L60" s="251">
        <f t="shared" si="55"/>
        <v>0</v>
      </c>
      <c r="M60" s="251">
        <f t="shared" si="55"/>
        <v>0</v>
      </c>
      <c r="N60" s="251">
        <f t="shared" si="55"/>
        <v>0</v>
      </c>
      <c r="O60" s="251">
        <f t="shared" si="55"/>
        <v>0</v>
      </c>
      <c r="P60" s="251">
        <f t="shared" si="55"/>
        <v>0</v>
      </c>
      <c r="T60" s="186"/>
      <c r="U60" s="186"/>
      <c r="V60" s="186"/>
      <c r="W60" s="263">
        <f>IF(W40=0,,W335/W40/100)</f>
        <v>0</v>
      </c>
      <c r="X60" s="263">
        <f>IF(X40=0,,X335/X40/100)</f>
        <v>0</v>
      </c>
      <c r="Y60" s="263">
        <f>IF(Y40=0,,Y335/Y40/100)</f>
        <v>0</v>
      </c>
      <c r="Z60" s="263">
        <f>IF(Z40=0,,Z335/Z40/100)</f>
        <v>0</v>
      </c>
      <c r="AA60" s="186"/>
    </row>
    <row r="61" spans="1:27" s="189" customFormat="1" ht="13.5" customHeight="1" x14ac:dyDescent="0.2">
      <c r="A61" s="534"/>
      <c r="B61" s="241" t="s">
        <v>243</v>
      </c>
      <c r="C61" s="436">
        <f ca="1">INDIRECT(ADDRESS(ROW(),$T$1+4))</f>
        <v>0</v>
      </c>
      <c r="D61" s="250"/>
      <c r="E61" s="212">
        <f>IF(E48=0,,E95/E48/100)</f>
        <v>0</v>
      </c>
      <c r="F61" s="212">
        <f t="shared" ref="F61:P61" si="56">IF(F48=0,,F95/F48/100)</f>
        <v>0</v>
      </c>
      <c r="G61" s="212">
        <f t="shared" si="56"/>
        <v>0</v>
      </c>
      <c r="H61" s="212">
        <f t="shared" si="56"/>
        <v>0</v>
      </c>
      <c r="I61" s="212">
        <f t="shared" si="56"/>
        <v>0</v>
      </c>
      <c r="J61" s="212">
        <f t="shared" si="56"/>
        <v>0</v>
      </c>
      <c r="K61" s="212">
        <f t="shared" si="56"/>
        <v>0</v>
      </c>
      <c r="L61" s="212">
        <f t="shared" si="56"/>
        <v>0</v>
      </c>
      <c r="M61" s="212">
        <f t="shared" si="56"/>
        <v>0</v>
      </c>
      <c r="N61" s="212">
        <f t="shared" si="56"/>
        <v>0</v>
      </c>
      <c r="O61" s="212">
        <f t="shared" si="56"/>
        <v>0</v>
      </c>
      <c r="P61" s="212">
        <f t="shared" si="56"/>
        <v>0</v>
      </c>
      <c r="T61" s="186"/>
      <c r="U61" s="186"/>
      <c r="V61" s="186"/>
      <c r="W61" s="264">
        <f>IF(W48=0,,W95/W48/100)</f>
        <v>0</v>
      </c>
      <c r="X61" s="264">
        <f>IF(X48=0,,X95/X48/100)</f>
        <v>0</v>
      </c>
      <c r="Y61" s="264">
        <f>IF(Y48=0,,Y95/Y48/100)</f>
        <v>0</v>
      </c>
      <c r="Z61" s="264">
        <f>IF(Z48=0,,Z95/Z48/100)</f>
        <v>0</v>
      </c>
      <c r="AA61" s="186"/>
    </row>
    <row r="62" spans="1:27" s="189" customFormat="1" ht="13.5" customHeight="1" x14ac:dyDescent="0.2">
      <c r="A62" s="534"/>
      <c r="B62" s="241" t="s">
        <v>244</v>
      </c>
      <c r="C62" s="436">
        <f ca="1">INDIRECT(ADDRESS(ROW(),$T$1+4))</f>
        <v>0</v>
      </c>
      <c r="D62" s="250"/>
      <c r="E62" s="251">
        <f>IF(E336=0,,E337/E336)</f>
        <v>0</v>
      </c>
      <c r="F62" s="251">
        <f t="shared" ref="F62:P62" si="57">IF(F336=0,,F337/F336)</f>
        <v>0</v>
      </c>
      <c r="G62" s="251">
        <f t="shared" si="57"/>
        <v>0</v>
      </c>
      <c r="H62" s="251">
        <f t="shared" si="57"/>
        <v>0</v>
      </c>
      <c r="I62" s="251">
        <f t="shared" si="57"/>
        <v>0</v>
      </c>
      <c r="J62" s="251">
        <f t="shared" si="57"/>
        <v>0</v>
      </c>
      <c r="K62" s="251">
        <f t="shared" si="57"/>
        <v>0</v>
      </c>
      <c r="L62" s="251">
        <f t="shared" si="57"/>
        <v>0</v>
      </c>
      <c r="M62" s="251">
        <f t="shared" si="57"/>
        <v>0</v>
      </c>
      <c r="N62" s="251">
        <f t="shared" si="57"/>
        <v>0</v>
      </c>
      <c r="O62" s="251">
        <f t="shared" si="57"/>
        <v>0</v>
      </c>
      <c r="P62" s="251">
        <f t="shared" si="57"/>
        <v>0</v>
      </c>
      <c r="T62" s="186"/>
      <c r="U62" s="186"/>
      <c r="V62" s="186"/>
      <c r="W62" s="263">
        <f>IF(W336=0,,W337/W336)</f>
        <v>0</v>
      </c>
      <c r="X62" s="263">
        <f>IF(X336=0,,X337/X336)</f>
        <v>0</v>
      </c>
      <c r="Y62" s="263">
        <f>IF(Y336=0,,Y337/Y336)</f>
        <v>0</v>
      </c>
      <c r="Z62" s="263">
        <f>IF(Z336=0,,Z337/Z336)</f>
        <v>0</v>
      </c>
      <c r="AA62" s="186"/>
    </row>
    <row r="63" spans="1:27" s="189" customFormat="1" ht="13.5" customHeight="1" x14ac:dyDescent="0.2">
      <c r="A63" s="535" t="s">
        <v>245</v>
      </c>
      <c r="B63" s="253" t="s">
        <v>246</v>
      </c>
      <c r="C63" s="201">
        <f>SUM(E63:P63)</f>
        <v>0</v>
      </c>
      <c r="D63" s="254">
        <f>IF($C$23=0,,C63/$C$23)</f>
        <v>0</v>
      </c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T63" s="186"/>
      <c r="U63" s="186"/>
      <c r="V63" s="186"/>
      <c r="W63" s="257">
        <f>SUM(E63:G63)</f>
        <v>0</v>
      </c>
      <c r="X63" s="257">
        <f>SUM(H63:J63)</f>
        <v>0</v>
      </c>
      <c r="Y63" s="257">
        <f>SUM(K63:M63)</f>
        <v>0</v>
      </c>
      <c r="Z63" s="257">
        <f>SUM(N63:P63)</f>
        <v>0</v>
      </c>
      <c r="AA63" s="186"/>
    </row>
    <row r="64" spans="1:27" s="189" customFormat="1" ht="13.5" customHeight="1" x14ac:dyDescent="0.2">
      <c r="A64" s="536"/>
      <c r="B64" s="253" t="s">
        <v>247</v>
      </c>
      <c r="C64" s="201">
        <f>SUM(E64:P64)</f>
        <v>0</v>
      </c>
      <c r="D64" s="254">
        <f>IF($C$23=0,,C64/$C$23)</f>
        <v>0</v>
      </c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T64" s="186"/>
      <c r="U64" s="186"/>
      <c r="V64" s="186"/>
      <c r="W64" s="257">
        <f>SUM(E64:G64)</f>
        <v>0</v>
      </c>
      <c r="X64" s="257">
        <f>SUM(H64:J64)</f>
        <v>0</v>
      </c>
      <c r="Y64" s="257">
        <f>SUM(K64:M64)</f>
        <v>0</v>
      </c>
      <c r="Z64" s="257">
        <f>SUM(N64:P64)</f>
        <v>0</v>
      </c>
      <c r="AA64" s="186"/>
    </row>
    <row r="65" spans="1:27" s="189" customFormat="1" ht="13.5" customHeight="1" x14ac:dyDescent="0.2">
      <c r="A65" s="536"/>
      <c r="B65" s="253" t="s">
        <v>248</v>
      </c>
      <c r="C65" s="201">
        <f>SUM(E65:P65)</f>
        <v>0</v>
      </c>
      <c r="D65" s="254">
        <f>IF($C$23=0,,C65/$C$23)</f>
        <v>0</v>
      </c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T65" s="186"/>
      <c r="U65" s="186"/>
      <c r="V65" s="186"/>
      <c r="W65" s="257">
        <f>SUM(E65:G65)</f>
        <v>0</v>
      </c>
      <c r="X65" s="257">
        <f>SUM(H65:J65)</f>
        <v>0</v>
      </c>
      <c r="Y65" s="257">
        <f>SUM(K65:M65)</f>
        <v>0</v>
      </c>
      <c r="Z65" s="257">
        <f>SUM(N65:P65)</f>
        <v>0</v>
      </c>
      <c r="AA65" s="186"/>
    </row>
    <row r="66" spans="1:27" s="191" customFormat="1" ht="13.5" customHeight="1" x14ac:dyDescent="0.2">
      <c r="A66" s="536"/>
      <c r="B66" s="253" t="s">
        <v>249</v>
      </c>
      <c r="C66" s="201">
        <f t="shared" ref="C66:C68" si="58">SUM(E66:P66)</f>
        <v>0</v>
      </c>
      <c r="D66" s="254">
        <f t="shared" ref="D66:D68" si="59">IF($C$23=0,,C66/$C$23)</f>
        <v>0</v>
      </c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T66" s="187"/>
      <c r="U66" s="187"/>
      <c r="V66" s="187"/>
      <c r="W66" s="259"/>
      <c r="X66" s="259"/>
      <c r="Y66" s="259"/>
      <c r="Z66" s="259"/>
      <c r="AA66" s="187"/>
    </row>
    <row r="67" spans="1:27" s="191" customFormat="1" ht="13.5" customHeight="1" x14ac:dyDescent="0.2">
      <c r="A67" s="536"/>
      <c r="B67" s="253" t="s">
        <v>250</v>
      </c>
      <c r="C67" s="201">
        <f t="shared" si="58"/>
        <v>0</v>
      </c>
      <c r="D67" s="254">
        <f t="shared" si="59"/>
        <v>0</v>
      </c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T67" s="187"/>
      <c r="U67" s="187"/>
      <c r="V67" s="187"/>
      <c r="W67" s="259"/>
      <c r="X67" s="259"/>
      <c r="Y67" s="259"/>
      <c r="Z67" s="259"/>
      <c r="AA67" s="187"/>
    </row>
    <row r="68" spans="1:27" s="191" customFormat="1" ht="13.5" customHeight="1" x14ac:dyDescent="0.2">
      <c r="A68" s="536"/>
      <c r="B68" s="265" t="s">
        <v>251</v>
      </c>
      <c r="C68" s="201">
        <f t="shared" si="58"/>
        <v>0</v>
      </c>
      <c r="D68" s="254">
        <f t="shared" si="59"/>
        <v>0</v>
      </c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T68" s="187"/>
      <c r="U68" s="187"/>
      <c r="V68" s="187"/>
      <c r="W68" s="259"/>
      <c r="X68" s="259"/>
      <c r="Y68" s="259"/>
      <c r="Z68" s="259"/>
      <c r="AA68" s="187"/>
    </row>
    <row r="69" spans="1:27" s="191" customFormat="1" ht="13.5" customHeight="1" x14ac:dyDescent="0.2">
      <c r="A69" s="536"/>
      <c r="B69" s="265" t="s">
        <v>252</v>
      </c>
      <c r="C69" s="201">
        <f t="shared" ref="C69:C72" si="60">SUM(E69:P69)</f>
        <v>0</v>
      </c>
      <c r="D69" s="254">
        <f t="shared" ref="D69:D74" si="61">IF($C$23=0,,C69/$C$23)</f>
        <v>0</v>
      </c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T69" s="187"/>
      <c r="U69" s="187"/>
      <c r="V69" s="187"/>
      <c r="W69" s="259"/>
      <c r="X69" s="259"/>
      <c r="Y69" s="259"/>
      <c r="Z69" s="259"/>
      <c r="AA69" s="187"/>
    </row>
    <row r="70" spans="1:27" s="191" customFormat="1" ht="13.5" customHeight="1" x14ac:dyDescent="0.2">
      <c r="A70" s="536"/>
      <c r="B70" s="253" t="s">
        <v>253</v>
      </c>
      <c r="C70" s="201">
        <f t="shared" si="60"/>
        <v>0</v>
      </c>
      <c r="D70" s="254">
        <f t="shared" si="61"/>
        <v>0</v>
      </c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T70" s="187"/>
      <c r="U70" s="187"/>
      <c r="V70" s="187"/>
      <c r="W70" s="259"/>
      <c r="X70" s="259"/>
      <c r="Y70" s="259"/>
      <c r="Z70" s="259"/>
      <c r="AA70" s="187"/>
    </row>
    <row r="71" spans="1:27" s="191" customFormat="1" ht="13.5" customHeight="1" x14ac:dyDescent="0.2">
      <c r="A71" s="536"/>
      <c r="B71" s="253" t="s">
        <v>254</v>
      </c>
      <c r="C71" s="201">
        <f t="shared" si="60"/>
        <v>0</v>
      </c>
      <c r="D71" s="254">
        <f t="shared" si="61"/>
        <v>0</v>
      </c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T71" s="187"/>
      <c r="U71" s="187"/>
      <c r="V71" s="187"/>
      <c r="W71" s="259"/>
      <c r="X71" s="259"/>
      <c r="Y71" s="259"/>
      <c r="Z71" s="259"/>
      <c r="AA71" s="187"/>
    </row>
    <row r="72" spans="1:27" s="191" customFormat="1" ht="12.75" x14ac:dyDescent="0.2">
      <c r="A72" s="536"/>
      <c r="B72" s="253" t="s">
        <v>255</v>
      </c>
      <c r="C72" s="201">
        <f t="shared" si="60"/>
        <v>0</v>
      </c>
      <c r="D72" s="254">
        <f t="shared" si="61"/>
        <v>0</v>
      </c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T72" s="187"/>
      <c r="U72" s="187"/>
      <c r="V72" s="187"/>
      <c r="W72" s="259">
        <f>SUM(E72:G72)</f>
        <v>0</v>
      </c>
      <c r="X72" s="259">
        <f>SUM(H72:J72)</f>
        <v>0</v>
      </c>
      <c r="Y72" s="259">
        <f>SUM(K72:M72)</f>
        <v>0</v>
      </c>
      <c r="Z72" s="259">
        <f>SUM(N72:P72)</f>
        <v>0</v>
      </c>
      <c r="AA72" s="187"/>
    </row>
    <row r="73" spans="1:27" s="191" customFormat="1" ht="12.75" x14ac:dyDescent="0.2">
      <c r="A73" s="536"/>
      <c r="B73" s="266" t="s">
        <v>256</v>
      </c>
      <c r="C73" s="201">
        <f>C63+C64+C65+C66+C68+C70+C72</f>
        <v>0</v>
      </c>
      <c r="D73" s="254">
        <f t="shared" si="61"/>
        <v>0</v>
      </c>
      <c r="E73" s="203">
        <f>E63+E64+E65+E66+E68+E70+E72</f>
        <v>0</v>
      </c>
      <c r="F73" s="203">
        <f t="shared" ref="F73:P73" si="62">F63+F64+F65+F66+F68+F70+F72</f>
        <v>0</v>
      </c>
      <c r="G73" s="203">
        <f t="shared" si="62"/>
        <v>0</v>
      </c>
      <c r="H73" s="203">
        <f t="shared" si="62"/>
        <v>0</v>
      </c>
      <c r="I73" s="203">
        <f t="shared" si="62"/>
        <v>0</v>
      </c>
      <c r="J73" s="203">
        <f t="shared" si="62"/>
        <v>0</v>
      </c>
      <c r="K73" s="203">
        <f t="shared" si="62"/>
        <v>0</v>
      </c>
      <c r="L73" s="203">
        <f t="shared" si="62"/>
        <v>0</v>
      </c>
      <c r="M73" s="203">
        <f t="shared" si="62"/>
        <v>0</v>
      </c>
      <c r="N73" s="203">
        <f t="shared" si="62"/>
        <v>0</v>
      </c>
      <c r="O73" s="203">
        <f t="shared" si="62"/>
        <v>0</v>
      </c>
      <c r="P73" s="203">
        <f t="shared" si="62"/>
        <v>0</v>
      </c>
      <c r="T73" s="187"/>
      <c r="U73" s="187"/>
      <c r="V73" s="187"/>
      <c r="W73" s="259"/>
      <c r="X73" s="259"/>
      <c r="Y73" s="259"/>
      <c r="Z73" s="259"/>
      <c r="AA73" s="187"/>
    </row>
    <row r="74" spans="1:27" s="189" customFormat="1" ht="12.75" x14ac:dyDescent="0.2">
      <c r="A74" s="537"/>
      <c r="B74" s="266" t="s">
        <v>257</v>
      </c>
      <c r="C74" s="201">
        <f>C63+C64+C65+C67+C69+C71+C72</f>
        <v>0</v>
      </c>
      <c r="D74" s="254">
        <f t="shared" si="61"/>
        <v>0</v>
      </c>
      <c r="E74" s="203">
        <f>E63+E64+E65+E67+E69+E71+E72</f>
        <v>0</v>
      </c>
      <c r="F74" s="203">
        <f t="shared" ref="F74:P74" si="63">F63+F64+F65+F67+F69+F71+F72</f>
        <v>0</v>
      </c>
      <c r="G74" s="203">
        <f t="shared" si="63"/>
        <v>0</v>
      </c>
      <c r="H74" s="203">
        <f t="shared" si="63"/>
        <v>0</v>
      </c>
      <c r="I74" s="203">
        <f t="shared" si="63"/>
        <v>0</v>
      </c>
      <c r="J74" s="203">
        <f t="shared" si="63"/>
        <v>0</v>
      </c>
      <c r="K74" s="203">
        <f t="shared" si="63"/>
        <v>0</v>
      </c>
      <c r="L74" s="203">
        <f t="shared" si="63"/>
        <v>0</v>
      </c>
      <c r="M74" s="203">
        <f t="shared" si="63"/>
        <v>0</v>
      </c>
      <c r="N74" s="203">
        <f t="shared" si="63"/>
        <v>0</v>
      </c>
      <c r="O74" s="203">
        <f t="shared" si="63"/>
        <v>0</v>
      </c>
      <c r="P74" s="203">
        <f t="shared" si="63"/>
        <v>0</v>
      </c>
      <c r="T74" s="186"/>
      <c r="U74" s="186"/>
      <c r="V74" s="186"/>
      <c r="W74" s="257">
        <f>W63+W64+W65+W72</f>
        <v>0</v>
      </c>
      <c r="X74" s="257">
        <f>X63+X64+X65+X72</f>
        <v>0</v>
      </c>
      <c r="Y74" s="257">
        <f>Y63+Y64+Y65+Y72</f>
        <v>0</v>
      </c>
      <c r="Z74" s="257">
        <f>Z63+Z64+Z65+Z72</f>
        <v>0</v>
      </c>
      <c r="AA74" s="186"/>
    </row>
    <row r="75" spans="1:27" s="189" customFormat="1" ht="12.75" x14ac:dyDescent="0.2">
      <c r="A75" s="267" t="s">
        <v>258</v>
      </c>
      <c r="B75" s="268" t="s">
        <v>259</v>
      </c>
      <c r="C75" s="214">
        <f>SUM(E75:P75)</f>
        <v>0</v>
      </c>
      <c r="D75" s="250">
        <f>IF(C23=0,,C75/C23)</f>
        <v>0</v>
      </c>
      <c r="E75" s="206">
        <f>E98</f>
        <v>0</v>
      </c>
      <c r="F75" s="206">
        <f t="shared" ref="F75:P75" si="64">F98</f>
        <v>0</v>
      </c>
      <c r="G75" s="206">
        <f t="shared" si="64"/>
        <v>0</v>
      </c>
      <c r="H75" s="206">
        <f t="shared" si="64"/>
        <v>0</v>
      </c>
      <c r="I75" s="206">
        <f t="shared" si="64"/>
        <v>0</v>
      </c>
      <c r="J75" s="206">
        <f t="shared" si="64"/>
        <v>0</v>
      </c>
      <c r="K75" s="206">
        <f t="shared" si="64"/>
        <v>0</v>
      </c>
      <c r="L75" s="206">
        <f t="shared" si="64"/>
        <v>0</v>
      </c>
      <c r="M75" s="206">
        <f t="shared" si="64"/>
        <v>0</v>
      </c>
      <c r="N75" s="206">
        <f t="shared" si="64"/>
        <v>0</v>
      </c>
      <c r="O75" s="206">
        <f t="shared" si="64"/>
        <v>0</v>
      </c>
      <c r="P75" s="206">
        <f t="shared" si="64"/>
        <v>0</v>
      </c>
      <c r="T75" s="186"/>
      <c r="U75" s="186"/>
      <c r="V75" s="186"/>
      <c r="W75" s="258">
        <f>SUM(E75:G75)</f>
        <v>0</v>
      </c>
      <c r="X75" s="258">
        <f>SUM(H75:J75)</f>
        <v>0</v>
      </c>
      <c r="Y75" s="258">
        <f>SUM(K75:M75)</f>
        <v>0</v>
      </c>
      <c r="Z75" s="258">
        <f>SUM(N75:P75)</f>
        <v>0</v>
      </c>
      <c r="AA75" s="186"/>
    </row>
    <row r="76" spans="1:27" s="186" customFormat="1" ht="13.5" customHeight="1" x14ac:dyDescent="0.2">
      <c r="A76" s="538" t="s">
        <v>90</v>
      </c>
      <c r="B76" s="270" t="s">
        <v>260</v>
      </c>
      <c r="C76" s="201">
        <f>SUM(E76:P76)</f>
        <v>0</v>
      </c>
      <c r="D76" s="14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189"/>
      <c r="R76" s="189"/>
      <c r="S76" s="189"/>
      <c r="W76" s="257">
        <f>SUM(E76:G76)</f>
        <v>0</v>
      </c>
      <c r="X76" s="257">
        <f>SUM(H76:J76)</f>
        <v>0</v>
      </c>
      <c r="Y76" s="257">
        <f>SUM(K76:M76)</f>
        <v>0</v>
      </c>
      <c r="Z76" s="257">
        <f>SUM(N76:P76)</f>
        <v>0</v>
      </c>
    </row>
    <row r="77" spans="1:27" s="192" customFormat="1" ht="13.5" customHeight="1" x14ac:dyDescent="0.2">
      <c r="A77" s="538"/>
      <c r="B77" s="271" t="s">
        <v>92</v>
      </c>
      <c r="C77" s="437">
        <f>IF(C5=0,,C76/C5)</f>
        <v>0</v>
      </c>
      <c r="D77" s="272"/>
      <c r="E77" s="438">
        <f t="shared" ref="E77:P77" si="65">IF(E5=0,,E76/E5)</f>
        <v>0</v>
      </c>
      <c r="F77" s="438">
        <f t="shared" si="65"/>
        <v>0</v>
      </c>
      <c r="G77" s="438">
        <f t="shared" si="65"/>
        <v>0</v>
      </c>
      <c r="H77" s="438">
        <f t="shared" si="65"/>
        <v>0</v>
      </c>
      <c r="I77" s="438">
        <f t="shared" si="65"/>
        <v>0</v>
      </c>
      <c r="J77" s="438">
        <f t="shared" si="65"/>
        <v>0</v>
      </c>
      <c r="K77" s="438">
        <f t="shared" si="65"/>
        <v>0</v>
      </c>
      <c r="L77" s="438">
        <f t="shared" si="65"/>
        <v>0</v>
      </c>
      <c r="M77" s="438">
        <f t="shared" si="65"/>
        <v>0</v>
      </c>
      <c r="N77" s="438">
        <f t="shared" si="65"/>
        <v>0</v>
      </c>
      <c r="O77" s="438">
        <f t="shared" si="65"/>
        <v>0</v>
      </c>
      <c r="P77" s="438">
        <f t="shared" si="65"/>
        <v>0</v>
      </c>
      <c r="Q77" s="189"/>
      <c r="R77" s="189"/>
      <c r="S77" s="189"/>
      <c r="T77" s="186"/>
      <c r="U77" s="186"/>
      <c r="V77" s="186"/>
      <c r="W77" s="210">
        <f>IF(W5=0,,W76/W5)</f>
        <v>0</v>
      </c>
      <c r="X77" s="210">
        <f>IF(X5=0,,X76/X5)</f>
        <v>0</v>
      </c>
      <c r="Y77" s="210">
        <f>IF(Y5=0,,Y76/Y5)</f>
        <v>0</v>
      </c>
      <c r="Z77" s="210">
        <f>IF(Z5=0,,Z76/Z5)</f>
        <v>0</v>
      </c>
      <c r="AA77" s="186"/>
    </row>
    <row r="78" spans="1:27" s="186" customFormat="1" ht="13.5" customHeight="1" x14ac:dyDescent="0.2">
      <c r="A78" s="538"/>
      <c r="B78" s="269" t="s">
        <v>93</v>
      </c>
      <c r="C78" s="201">
        <f>SUM(E78:P78)</f>
        <v>0</v>
      </c>
      <c r="D78" s="14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189"/>
      <c r="R78" s="189"/>
      <c r="S78" s="189"/>
      <c r="W78" s="257">
        <f>SUM(E78:G78)</f>
        <v>0</v>
      </c>
      <c r="X78" s="257">
        <f>SUM(H78:J78)</f>
        <v>0</v>
      </c>
      <c r="Y78" s="257">
        <f>SUM(K78:M78)</f>
        <v>0</v>
      </c>
      <c r="Z78" s="257">
        <f>SUM(N78:P78)</f>
        <v>0</v>
      </c>
    </row>
    <row r="79" spans="1:27" s="186" customFormat="1" ht="13.5" customHeight="1" x14ac:dyDescent="0.2">
      <c r="A79" s="538"/>
      <c r="B79" s="271" t="s">
        <v>94</v>
      </c>
      <c r="C79" s="437">
        <f>IF(C20=0,,C78/C20)</f>
        <v>0</v>
      </c>
      <c r="D79" s="272"/>
      <c r="E79" s="438">
        <f t="shared" ref="E79:P79" si="66">IF(E20=0,,E78/E20)</f>
        <v>0</v>
      </c>
      <c r="F79" s="438">
        <f t="shared" si="66"/>
        <v>0</v>
      </c>
      <c r="G79" s="438">
        <f t="shared" si="66"/>
        <v>0</v>
      </c>
      <c r="H79" s="438">
        <f t="shared" si="66"/>
        <v>0</v>
      </c>
      <c r="I79" s="438">
        <f t="shared" si="66"/>
        <v>0</v>
      </c>
      <c r="J79" s="438">
        <f t="shared" si="66"/>
        <v>0</v>
      </c>
      <c r="K79" s="438">
        <f t="shared" si="66"/>
        <v>0</v>
      </c>
      <c r="L79" s="438">
        <f t="shared" si="66"/>
        <v>0</v>
      </c>
      <c r="M79" s="438">
        <f t="shared" si="66"/>
        <v>0</v>
      </c>
      <c r="N79" s="438">
        <f t="shared" si="66"/>
        <v>0</v>
      </c>
      <c r="O79" s="438">
        <f t="shared" si="66"/>
        <v>0</v>
      </c>
      <c r="P79" s="438">
        <f t="shared" si="66"/>
        <v>0</v>
      </c>
      <c r="Q79" s="292"/>
      <c r="R79" s="292"/>
      <c r="S79" s="292"/>
      <c r="W79" s="210">
        <f>IF(W20=0,,W78/W20)</f>
        <v>0</v>
      </c>
      <c r="X79" s="210">
        <f>IF(X20=0,,X78/X20)</f>
        <v>0</v>
      </c>
      <c r="Y79" s="210">
        <f>IF(Y20=0,,Y78/Y20)</f>
        <v>0</v>
      </c>
      <c r="Z79" s="210">
        <f>IF(Z20=0,,Z78/Z20)</f>
        <v>0</v>
      </c>
    </row>
    <row r="80" spans="1:27" s="189" customFormat="1" ht="13.5" customHeight="1" x14ac:dyDescent="0.2">
      <c r="A80" s="273"/>
      <c r="B80" s="274"/>
      <c r="C80" s="274"/>
      <c r="D80" s="274"/>
      <c r="E80" s="275"/>
      <c r="F80" s="275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W80" s="274"/>
      <c r="X80" s="274"/>
      <c r="Y80" s="274"/>
      <c r="Z80" s="274"/>
      <c r="AA80" s="186"/>
    </row>
    <row r="81" spans="1:27" s="189" customFormat="1" ht="13.5" customHeight="1" x14ac:dyDescent="0.2">
      <c r="A81" s="522" t="s">
        <v>261</v>
      </c>
      <c r="B81" s="276" t="s">
        <v>262</v>
      </c>
      <c r="C81" s="277">
        <f t="shared" ref="C81:C106" si="67">SUM(E81:P81)</f>
        <v>0</v>
      </c>
      <c r="D81" s="278"/>
      <c r="E81" s="203">
        <f>E102+E122+E142+E162+E182+E202+E242</f>
        <v>0</v>
      </c>
      <c r="F81" s="203">
        <f t="shared" ref="F81:P83" si="68">F102+F122+F142+F162+F182+F202+F242</f>
        <v>0</v>
      </c>
      <c r="G81" s="203">
        <f t="shared" si="68"/>
        <v>0</v>
      </c>
      <c r="H81" s="203">
        <f t="shared" si="68"/>
        <v>0</v>
      </c>
      <c r="I81" s="203">
        <f t="shared" si="68"/>
        <v>0</v>
      </c>
      <c r="J81" s="203">
        <f t="shared" si="68"/>
        <v>0</v>
      </c>
      <c r="K81" s="203">
        <f t="shared" si="68"/>
        <v>0</v>
      </c>
      <c r="L81" s="203">
        <f t="shared" si="68"/>
        <v>0</v>
      </c>
      <c r="M81" s="203">
        <f t="shared" si="68"/>
        <v>0</v>
      </c>
      <c r="N81" s="203">
        <f t="shared" si="68"/>
        <v>0</v>
      </c>
      <c r="O81" s="203">
        <f t="shared" si="68"/>
        <v>0</v>
      </c>
      <c r="P81" s="203">
        <f t="shared" si="68"/>
        <v>0</v>
      </c>
      <c r="W81" s="293">
        <f>SUM(E81:G81)</f>
        <v>0</v>
      </c>
      <c r="X81" s="293">
        <f>SUM(H81:J81)</f>
        <v>0</v>
      </c>
      <c r="Y81" s="293">
        <f>SUM(K81:M81)</f>
        <v>0</v>
      </c>
      <c r="Z81" s="293">
        <f>SUM(N81:P81)</f>
        <v>0</v>
      </c>
      <c r="AA81" s="186"/>
    </row>
    <row r="82" spans="1:27" s="189" customFormat="1" ht="13.5" customHeight="1" x14ac:dyDescent="0.2">
      <c r="A82" s="523"/>
      <c r="B82" s="276" t="s">
        <v>263</v>
      </c>
      <c r="C82" s="277">
        <f t="shared" si="67"/>
        <v>0</v>
      </c>
      <c r="D82" s="279">
        <f>IF(C85=0,,C82/C85)</f>
        <v>0</v>
      </c>
      <c r="E82" s="203">
        <f>E103+E123+E143+E163+E183+E203+E243</f>
        <v>0</v>
      </c>
      <c r="F82" s="203">
        <f t="shared" si="68"/>
        <v>0</v>
      </c>
      <c r="G82" s="203">
        <f t="shared" si="68"/>
        <v>0</v>
      </c>
      <c r="H82" s="203">
        <f t="shared" si="68"/>
        <v>0</v>
      </c>
      <c r="I82" s="203">
        <f t="shared" si="68"/>
        <v>0</v>
      </c>
      <c r="J82" s="203">
        <f t="shared" si="68"/>
        <v>0</v>
      </c>
      <c r="K82" s="203">
        <f t="shared" si="68"/>
        <v>0</v>
      </c>
      <c r="L82" s="203">
        <f t="shared" si="68"/>
        <v>0</v>
      </c>
      <c r="M82" s="203">
        <f t="shared" si="68"/>
        <v>0</v>
      </c>
      <c r="N82" s="203">
        <f t="shared" si="68"/>
        <v>0</v>
      </c>
      <c r="O82" s="203">
        <f t="shared" si="68"/>
        <v>0</v>
      </c>
      <c r="P82" s="203">
        <f t="shared" si="68"/>
        <v>0</v>
      </c>
      <c r="W82" s="293">
        <f>SUM(E82:G82)</f>
        <v>0</v>
      </c>
      <c r="X82" s="293">
        <f>SUM(H82:J82)</f>
        <v>0</v>
      </c>
      <c r="Y82" s="293">
        <f>SUM(K82:M82)</f>
        <v>0</v>
      </c>
      <c r="Z82" s="293">
        <f>SUM(N82:P82)</f>
        <v>0</v>
      </c>
      <c r="AA82" s="186"/>
    </row>
    <row r="83" spans="1:27" s="189" customFormat="1" ht="13.5" customHeight="1" x14ac:dyDescent="0.2">
      <c r="A83" s="523"/>
      <c r="B83" s="276" t="s">
        <v>264</v>
      </c>
      <c r="C83" s="277">
        <f t="shared" si="67"/>
        <v>0</v>
      </c>
      <c r="D83" s="279"/>
      <c r="E83" s="203">
        <f>E104+E124+E144+E164+E184+E204+E244</f>
        <v>0</v>
      </c>
      <c r="F83" s="203">
        <f t="shared" si="68"/>
        <v>0</v>
      </c>
      <c r="G83" s="203">
        <f t="shared" si="68"/>
        <v>0</v>
      </c>
      <c r="H83" s="203">
        <f t="shared" si="68"/>
        <v>0</v>
      </c>
      <c r="I83" s="203">
        <f t="shared" si="68"/>
        <v>0</v>
      </c>
      <c r="J83" s="203">
        <f t="shared" si="68"/>
        <v>0</v>
      </c>
      <c r="K83" s="203">
        <f t="shared" si="68"/>
        <v>0</v>
      </c>
      <c r="L83" s="203">
        <f t="shared" si="68"/>
        <v>0</v>
      </c>
      <c r="M83" s="203">
        <f t="shared" si="68"/>
        <v>0</v>
      </c>
      <c r="N83" s="203">
        <f t="shared" si="68"/>
        <v>0</v>
      </c>
      <c r="O83" s="203">
        <f t="shared" si="68"/>
        <v>0</v>
      </c>
      <c r="P83" s="203">
        <f t="shared" si="68"/>
        <v>0</v>
      </c>
      <c r="W83" s="293">
        <f>SUM(E83:G83)</f>
        <v>0</v>
      </c>
      <c r="X83" s="293">
        <f>SUM(H83:J83)</f>
        <v>0</v>
      </c>
      <c r="Y83" s="293">
        <f>SUM(K83:M83)</f>
        <v>0</v>
      </c>
      <c r="Z83" s="293">
        <f>SUM(N83:P83)</f>
        <v>0</v>
      </c>
      <c r="AA83" s="186"/>
    </row>
    <row r="84" spans="1:27" s="189" customFormat="1" ht="13.5" customHeight="1" x14ac:dyDescent="0.2">
      <c r="A84" s="523"/>
      <c r="B84" s="276" t="s">
        <v>265</v>
      </c>
      <c r="C84" s="277">
        <f t="shared" si="67"/>
        <v>0</v>
      </c>
      <c r="D84" s="279">
        <f>IF(C85=0,,C84/C85)</f>
        <v>0</v>
      </c>
      <c r="E84" s="280">
        <f>E105+E125+E145+E165+E185+E205+E245</f>
        <v>0</v>
      </c>
      <c r="F84" s="280">
        <f t="shared" ref="F84:P84" si="69">F105+F125+F145+F165+F185+F205+F245</f>
        <v>0</v>
      </c>
      <c r="G84" s="280">
        <f t="shared" si="69"/>
        <v>0</v>
      </c>
      <c r="H84" s="280">
        <f t="shared" si="69"/>
        <v>0</v>
      </c>
      <c r="I84" s="280">
        <f t="shared" si="69"/>
        <v>0</v>
      </c>
      <c r="J84" s="280">
        <f t="shared" si="69"/>
        <v>0</v>
      </c>
      <c r="K84" s="280">
        <f t="shared" si="69"/>
        <v>0</v>
      </c>
      <c r="L84" s="280">
        <f t="shared" si="69"/>
        <v>0</v>
      </c>
      <c r="M84" s="280">
        <f t="shared" si="69"/>
        <v>0</v>
      </c>
      <c r="N84" s="280">
        <f t="shared" si="69"/>
        <v>0</v>
      </c>
      <c r="O84" s="280">
        <f t="shared" si="69"/>
        <v>0</v>
      </c>
      <c r="P84" s="280">
        <f t="shared" si="69"/>
        <v>0</v>
      </c>
      <c r="W84" s="293">
        <f>SUM(E84:G84)</f>
        <v>0</v>
      </c>
      <c r="X84" s="293">
        <f>SUM(H84:J84)</f>
        <v>0</v>
      </c>
      <c r="Y84" s="293">
        <f>SUM(K84:M84)</f>
        <v>0</v>
      </c>
      <c r="Z84" s="293">
        <f>SUM(N84:P84)</f>
        <v>0</v>
      </c>
      <c r="AA84" s="186"/>
    </row>
    <row r="85" spans="1:27" s="189" customFormat="1" ht="13.5" customHeight="1" x14ac:dyDescent="0.2">
      <c r="A85" s="523"/>
      <c r="B85" s="276" t="s">
        <v>266</v>
      </c>
      <c r="C85" s="277">
        <f>C82+C84</f>
        <v>0</v>
      </c>
      <c r="D85" s="279"/>
      <c r="E85" s="280">
        <f>E82+E84</f>
        <v>0</v>
      </c>
      <c r="F85" s="280">
        <f t="shared" ref="F85:P85" si="70">F82+F84</f>
        <v>0</v>
      </c>
      <c r="G85" s="280">
        <f t="shared" si="70"/>
        <v>0</v>
      </c>
      <c r="H85" s="280">
        <f t="shared" si="70"/>
        <v>0</v>
      </c>
      <c r="I85" s="280">
        <f t="shared" si="70"/>
        <v>0</v>
      </c>
      <c r="J85" s="280">
        <f t="shared" si="70"/>
        <v>0</v>
      </c>
      <c r="K85" s="280">
        <f t="shared" si="70"/>
        <v>0</v>
      </c>
      <c r="L85" s="280">
        <f t="shared" si="70"/>
        <v>0</v>
      </c>
      <c r="M85" s="280">
        <f t="shared" si="70"/>
        <v>0</v>
      </c>
      <c r="N85" s="280">
        <f t="shared" si="70"/>
        <v>0</v>
      </c>
      <c r="O85" s="280">
        <f t="shared" si="70"/>
        <v>0</v>
      </c>
      <c r="P85" s="280">
        <f t="shared" si="70"/>
        <v>0</v>
      </c>
      <c r="W85" s="293">
        <f>W82+W84</f>
        <v>0</v>
      </c>
      <c r="X85" s="293">
        <f>X82+X84</f>
        <v>0</v>
      </c>
      <c r="Y85" s="293">
        <f>Y82+Y84</f>
        <v>0</v>
      </c>
      <c r="Z85" s="293">
        <f>Z82+Z84</f>
        <v>0</v>
      </c>
      <c r="AA85" s="186"/>
    </row>
    <row r="86" spans="1:27" s="189" customFormat="1" ht="13.5" customHeight="1" x14ac:dyDescent="0.2">
      <c r="A86" s="523"/>
      <c r="B86" s="276" t="s">
        <v>267</v>
      </c>
      <c r="C86" s="277">
        <f>IF((C81+C83)=0,,C85/(C81+C83))</f>
        <v>0</v>
      </c>
      <c r="D86" s="281"/>
      <c r="E86" s="280">
        <f>IF((E81+E83)=0,,E85/(E81+E83))</f>
        <v>0</v>
      </c>
      <c r="F86" s="280">
        <f t="shared" ref="F86:P86" si="71">IF((F81+F83)=0,,F85/(F81+F83))</f>
        <v>0</v>
      </c>
      <c r="G86" s="280">
        <f t="shared" si="71"/>
        <v>0</v>
      </c>
      <c r="H86" s="280">
        <f t="shared" si="71"/>
        <v>0</v>
      </c>
      <c r="I86" s="280">
        <f t="shared" si="71"/>
        <v>0</v>
      </c>
      <c r="J86" s="280">
        <f t="shared" si="71"/>
        <v>0</v>
      </c>
      <c r="K86" s="280">
        <f t="shared" si="71"/>
        <v>0</v>
      </c>
      <c r="L86" s="280">
        <f t="shared" si="71"/>
        <v>0</v>
      </c>
      <c r="M86" s="280">
        <f t="shared" si="71"/>
        <v>0</v>
      </c>
      <c r="N86" s="280">
        <f t="shared" si="71"/>
        <v>0</v>
      </c>
      <c r="O86" s="280">
        <f t="shared" si="71"/>
        <v>0</v>
      </c>
      <c r="P86" s="280">
        <f t="shared" si="71"/>
        <v>0</v>
      </c>
      <c r="W86" s="293">
        <f>IF((W81+W83)=0,,W85/(W81+W83))</f>
        <v>0</v>
      </c>
      <c r="X86" s="293">
        <f>IF((X81+X83)=0,,X85/(X81+X83))</f>
        <v>0</v>
      </c>
      <c r="Y86" s="293">
        <f>IF((Y81+Y83)=0,,Y85/(Y81+Y83))</f>
        <v>0</v>
      </c>
      <c r="Z86" s="293">
        <f>IF((Z81+Z83)=0,,Z85/(Z81+Z83))</f>
        <v>0</v>
      </c>
      <c r="AA86" s="186"/>
    </row>
    <row r="87" spans="1:27" s="189" customFormat="1" ht="13.5" customHeight="1" x14ac:dyDescent="0.2">
      <c r="A87" s="523"/>
      <c r="B87" s="276" t="s">
        <v>268</v>
      </c>
      <c r="C87" s="277">
        <f t="shared" si="67"/>
        <v>0</v>
      </c>
      <c r="D87" s="281"/>
      <c r="E87" s="280">
        <f>E108+E128+E148+E168+E188+E208+E248</f>
        <v>0</v>
      </c>
      <c r="F87" s="280">
        <f t="shared" ref="F87:P87" si="72">F108+F128+F148+F168+F188+F208+F248</f>
        <v>0</v>
      </c>
      <c r="G87" s="280">
        <f t="shared" si="72"/>
        <v>0</v>
      </c>
      <c r="H87" s="280">
        <f t="shared" si="72"/>
        <v>0</v>
      </c>
      <c r="I87" s="280">
        <f t="shared" si="72"/>
        <v>0</v>
      </c>
      <c r="J87" s="280">
        <f t="shared" si="72"/>
        <v>0</v>
      </c>
      <c r="K87" s="280">
        <f t="shared" si="72"/>
        <v>0</v>
      </c>
      <c r="L87" s="280">
        <f t="shared" si="72"/>
        <v>0</v>
      </c>
      <c r="M87" s="280">
        <f t="shared" si="72"/>
        <v>0</v>
      </c>
      <c r="N87" s="280">
        <f t="shared" si="72"/>
        <v>0</v>
      </c>
      <c r="O87" s="280">
        <f t="shared" si="72"/>
        <v>0</v>
      </c>
      <c r="P87" s="280">
        <f t="shared" si="72"/>
        <v>0</v>
      </c>
      <c r="W87" s="293">
        <f>SUM(E87:G87)</f>
        <v>0</v>
      </c>
      <c r="X87" s="293">
        <f>SUM(H87:J87)</f>
        <v>0</v>
      </c>
      <c r="Y87" s="293">
        <f>SUM(K87:M87)</f>
        <v>0</v>
      </c>
      <c r="Z87" s="293">
        <f>SUM(N87:P87)</f>
        <v>0</v>
      </c>
      <c r="AA87" s="186"/>
    </row>
    <row r="88" spans="1:27" s="189" customFormat="1" ht="13.5" customHeight="1" x14ac:dyDescent="0.2">
      <c r="A88" s="523"/>
      <c r="B88" s="276" t="s">
        <v>269</v>
      </c>
      <c r="C88" s="277">
        <f>IF(C87=0,,C85/C87)</f>
        <v>0</v>
      </c>
      <c r="D88" s="281"/>
      <c r="E88" s="280">
        <f>IF(E87=0,,E85/E87)</f>
        <v>0</v>
      </c>
      <c r="F88" s="280">
        <f t="shared" ref="F88:P88" si="73">IF(F87=0,,F85/F87)</f>
        <v>0</v>
      </c>
      <c r="G88" s="280">
        <f t="shared" si="73"/>
        <v>0</v>
      </c>
      <c r="H88" s="280">
        <f t="shared" si="73"/>
        <v>0</v>
      </c>
      <c r="I88" s="280">
        <f t="shared" si="73"/>
        <v>0</v>
      </c>
      <c r="J88" s="280">
        <f t="shared" si="73"/>
        <v>0</v>
      </c>
      <c r="K88" s="280">
        <f t="shared" si="73"/>
        <v>0</v>
      </c>
      <c r="L88" s="280">
        <f t="shared" si="73"/>
        <v>0</v>
      </c>
      <c r="M88" s="280">
        <f t="shared" si="73"/>
        <v>0</v>
      </c>
      <c r="N88" s="280">
        <f t="shared" si="73"/>
        <v>0</v>
      </c>
      <c r="O88" s="280">
        <f t="shared" si="73"/>
        <v>0</v>
      </c>
      <c r="P88" s="280">
        <f t="shared" si="73"/>
        <v>0</v>
      </c>
      <c r="W88" s="293">
        <f>IF(W87=0,,W85/W87)</f>
        <v>0</v>
      </c>
      <c r="X88" s="293">
        <f>IF(X87=0,,X85/X87)</f>
        <v>0</v>
      </c>
      <c r="Y88" s="293">
        <f>IF(Y87=0,,Y85/Y87)</f>
        <v>0</v>
      </c>
      <c r="Z88" s="293">
        <f>IF(Z87=0,,Z85/Z87)</f>
        <v>0</v>
      </c>
      <c r="AA88" s="186"/>
    </row>
    <row r="89" spans="1:27" s="189" customFormat="1" ht="13.5" customHeight="1" x14ac:dyDescent="0.2">
      <c r="A89" s="523"/>
      <c r="B89" s="276" t="s">
        <v>270</v>
      </c>
      <c r="C89" s="277">
        <f t="shared" si="67"/>
        <v>0</v>
      </c>
      <c r="D89" s="281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W89" s="293">
        <f>SUM(E89:G89)</f>
        <v>0</v>
      </c>
      <c r="X89" s="293">
        <f>SUM(H89:J89)</f>
        <v>0</v>
      </c>
      <c r="Y89" s="293">
        <f>SUM(K89:M89)</f>
        <v>0</v>
      </c>
      <c r="Z89" s="293">
        <f>SUM(N89:P89)</f>
        <v>0</v>
      </c>
      <c r="AA89" s="186"/>
    </row>
    <row r="90" spans="1:27" s="189" customFormat="1" ht="13.5" customHeight="1" x14ac:dyDescent="0.2">
      <c r="A90" s="523"/>
      <c r="B90" s="276" t="s">
        <v>232</v>
      </c>
      <c r="C90" s="277">
        <f t="shared" si="67"/>
        <v>0</v>
      </c>
      <c r="D90" s="279">
        <f>IF(C90=0,,C81/C90)</f>
        <v>0</v>
      </c>
      <c r="E90" s="280">
        <f>E110+E130+E150+E170+E190+E210</f>
        <v>0</v>
      </c>
      <c r="F90" s="280">
        <f t="shared" ref="F90:P94" si="74">F110+F130+F150+F170+F190+F210</f>
        <v>0</v>
      </c>
      <c r="G90" s="280">
        <f t="shared" si="74"/>
        <v>0</v>
      </c>
      <c r="H90" s="280">
        <f t="shared" si="74"/>
        <v>0</v>
      </c>
      <c r="I90" s="280">
        <f t="shared" si="74"/>
        <v>0</v>
      </c>
      <c r="J90" s="280">
        <f t="shared" si="74"/>
        <v>0</v>
      </c>
      <c r="K90" s="280">
        <f t="shared" si="74"/>
        <v>0</v>
      </c>
      <c r="L90" s="280">
        <f t="shared" si="74"/>
        <v>0</v>
      </c>
      <c r="M90" s="280">
        <f t="shared" si="74"/>
        <v>0</v>
      </c>
      <c r="N90" s="280">
        <f t="shared" si="74"/>
        <v>0</v>
      </c>
      <c r="O90" s="280">
        <f t="shared" si="74"/>
        <v>0</v>
      </c>
      <c r="P90" s="280">
        <f t="shared" si="74"/>
        <v>0</v>
      </c>
      <c r="W90" s="293">
        <f t="shared" ref="W90:W105" si="75">SUM(E90:G90)</f>
        <v>0</v>
      </c>
      <c r="X90" s="293">
        <f t="shared" ref="X90:X105" si="76">SUM(H90:J90)</f>
        <v>0</v>
      </c>
      <c r="Y90" s="293">
        <f t="shared" ref="Y90:Y105" si="77">SUM(K90:M90)</f>
        <v>0</v>
      </c>
      <c r="Z90" s="293">
        <f t="shared" ref="Z90:Z105" si="78">SUM(N90:P90)</f>
        <v>0</v>
      </c>
      <c r="AA90" s="186"/>
    </row>
    <row r="91" spans="1:27" s="189" customFormat="1" ht="13.5" customHeight="1" x14ac:dyDescent="0.2">
      <c r="A91" s="523"/>
      <c r="B91" s="276" t="s">
        <v>271</v>
      </c>
      <c r="C91" s="277">
        <f t="shared" si="67"/>
        <v>0</v>
      </c>
      <c r="D91" s="279"/>
      <c r="E91" s="280">
        <f>E111+E131+E151+E171+E191+E211</f>
        <v>0</v>
      </c>
      <c r="F91" s="280">
        <f t="shared" si="74"/>
        <v>0</v>
      </c>
      <c r="G91" s="280">
        <f t="shared" si="74"/>
        <v>0</v>
      </c>
      <c r="H91" s="280">
        <f t="shared" si="74"/>
        <v>0</v>
      </c>
      <c r="I91" s="280">
        <f t="shared" si="74"/>
        <v>0</v>
      </c>
      <c r="J91" s="280">
        <f t="shared" si="74"/>
        <v>0</v>
      </c>
      <c r="K91" s="280">
        <f t="shared" si="74"/>
        <v>0</v>
      </c>
      <c r="L91" s="280">
        <f t="shared" si="74"/>
        <v>0</v>
      </c>
      <c r="M91" s="280">
        <f t="shared" si="74"/>
        <v>0</v>
      </c>
      <c r="N91" s="280">
        <f t="shared" si="74"/>
        <v>0</v>
      </c>
      <c r="O91" s="280">
        <f t="shared" si="74"/>
        <v>0</v>
      </c>
      <c r="P91" s="280">
        <f t="shared" si="74"/>
        <v>0</v>
      </c>
      <c r="W91" s="293">
        <f t="shared" si="75"/>
        <v>0</v>
      </c>
      <c r="X91" s="293">
        <f t="shared" si="76"/>
        <v>0</v>
      </c>
      <c r="Y91" s="293">
        <f t="shared" si="77"/>
        <v>0</v>
      </c>
      <c r="Z91" s="293">
        <f t="shared" si="78"/>
        <v>0</v>
      </c>
      <c r="AA91" s="186"/>
    </row>
    <row r="92" spans="1:27" s="189" customFormat="1" ht="13.5" customHeight="1" x14ac:dyDescent="0.2">
      <c r="A92" s="523"/>
      <c r="B92" s="276" t="s">
        <v>272</v>
      </c>
      <c r="C92" s="277">
        <f t="shared" si="67"/>
        <v>0</v>
      </c>
      <c r="D92" s="279"/>
      <c r="E92" s="280">
        <f>E112+E132+E152+E172+E192+E212</f>
        <v>0</v>
      </c>
      <c r="F92" s="280">
        <f t="shared" si="74"/>
        <v>0</v>
      </c>
      <c r="G92" s="280">
        <f t="shared" si="74"/>
        <v>0</v>
      </c>
      <c r="H92" s="280">
        <f t="shared" si="74"/>
        <v>0</v>
      </c>
      <c r="I92" s="280">
        <f t="shared" si="74"/>
        <v>0</v>
      </c>
      <c r="J92" s="280">
        <f t="shared" si="74"/>
        <v>0</v>
      </c>
      <c r="K92" s="280">
        <f t="shared" si="74"/>
        <v>0</v>
      </c>
      <c r="L92" s="280">
        <f t="shared" si="74"/>
        <v>0</v>
      </c>
      <c r="M92" s="280">
        <f t="shared" si="74"/>
        <v>0</v>
      </c>
      <c r="N92" s="280">
        <f t="shared" si="74"/>
        <v>0</v>
      </c>
      <c r="O92" s="280">
        <f t="shared" si="74"/>
        <v>0</v>
      </c>
      <c r="P92" s="280">
        <f t="shared" si="74"/>
        <v>0</v>
      </c>
      <c r="W92" s="293">
        <f t="shared" si="75"/>
        <v>0</v>
      </c>
      <c r="X92" s="293">
        <f t="shared" si="76"/>
        <v>0</v>
      </c>
      <c r="Y92" s="293">
        <f t="shared" si="77"/>
        <v>0</v>
      </c>
      <c r="Z92" s="293">
        <f t="shared" si="78"/>
        <v>0</v>
      </c>
      <c r="AA92" s="186"/>
    </row>
    <row r="93" spans="1:27" s="189" customFormat="1" ht="13.5" customHeight="1" x14ac:dyDescent="0.2">
      <c r="A93" s="523"/>
      <c r="B93" s="276" t="s">
        <v>273</v>
      </c>
      <c r="C93" s="277">
        <f t="shared" si="67"/>
        <v>0</v>
      </c>
      <c r="D93" s="279"/>
      <c r="E93" s="280">
        <f>E113+E133+E153+E173+E193+E213</f>
        <v>0</v>
      </c>
      <c r="F93" s="280">
        <f t="shared" si="74"/>
        <v>0</v>
      </c>
      <c r="G93" s="280">
        <f t="shared" si="74"/>
        <v>0</v>
      </c>
      <c r="H93" s="280">
        <f t="shared" si="74"/>
        <v>0</v>
      </c>
      <c r="I93" s="280">
        <f t="shared" si="74"/>
        <v>0</v>
      </c>
      <c r="J93" s="280">
        <f t="shared" si="74"/>
        <v>0</v>
      </c>
      <c r="K93" s="280">
        <f t="shared" si="74"/>
        <v>0</v>
      </c>
      <c r="L93" s="280">
        <f t="shared" si="74"/>
        <v>0</v>
      </c>
      <c r="M93" s="280">
        <f t="shared" si="74"/>
        <v>0</v>
      </c>
      <c r="N93" s="280">
        <f t="shared" si="74"/>
        <v>0</v>
      </c>
      <c r="O93" s="280">
        <f t="shared" si="74"/>
        <v>0</v>
      </c>
      <c r="P93" s="280">
        <f t="shared" si="74"/>
        <v>0</v>
      </c>
      <c r="W93" s="293">
        <f t="shared" si="75"/>
        <v>0</v>
      </c>
      <c r="X93" s="293">
        <f t="shared" si="76"/>
        <v>0</v>
      </c>
      <c r="Y93" s="293">
        <f t="shared" si="77"/>
        <v>0</v>
      </c>
      <c r="Z93" s="293">
        <f t="shared" si="78"/>
        <v>0</v>
      </c>
      <c r="AA93" s="186"/>
    </row>
    <row r="94" spans="1:27" s="189" customFormat="1" ht="13.5" customHeight="1" x14ac:dyDescent="0.2">
      <c r="A94" s="523"/>
      <c r="B94" s="276" t="s">
        <v>274</v>
      </c>
      <c r="C94" s="277">
        <f t="shared" si="67"/>
        <v>0</v>
      </c>
      <c r="D94" s="279">
        <f>IF(C90=0,,C94/C90)</f>
        <v>0</v>
      </c>
      <c r="E94" s="280">
        <f>E114+E134+E154+E174+E194+E214</f>
        <v>0</v>
      </c>
      <c r="F94" s="280">
        <f t="shared" si="74"/>
        <v>0</v>
      </c>
      <c r="G94" s="280">
        <f t="shared" si="74"/>
        <v>0</v>
      </c>
      <c r="H94" s="280">
        <f t="shared" si="74"/>
        <v>0</v>
      </c>
      <c r="I94" s="280">
        <f t="shared" si="74"/>
        <v>0</v>
      </c>
      <c r="J94" s="280">
        <f t="shared" si="74"/>
        <v>0</v>
      </c>
      <c r="K94" s="280">
        <f t="shared" si="74"/>
        <v>0</v>
      </c>
      <c r="L94" s="280">
        <f t="shared" si="74"/>
        <v>0</v>
      </c>
      <c r="M94" s="280">
        <f t="shared" si="74"/>
        <v>0</v>
      </c>
      <c r="N94" s="280">
        <f t="shared" si="74"/>
        <v>0</v>
      </c>
      <c r="O94" s="280">
        <f t="shared" si="74"/>
        <v>0</v>
      </c>
      <c r="P94" s="280">
        <f t="shared" si="74"/>
        <v>0</v>
      </c>
      <c r="W94" s="293">
        <f t="shared" si="75"/>
        <v>0</v>
      </c>
      <c r="X94" s="293">
        <f t="shared" si="76"/>
        <v>0</v>
      </c>
      <c r="Y94" s="293">
        <f t="shared" si="77"/>
        <v>0</v>
      </c>
      <c r="Z94" s="293">
        <f t="shared" si="78"/>
        <v>0</v>
      </c>
      <c r="AA94" s="186"/>
    </row>
    <row r="95" spans="1:27" s="189" customFormat="1" ht="13.5" customHeight="1" x14ac:dyDescent="0.2">
      <c r="A95" s="523"/>
      <c r="B95" s="276" t="s">
        <v>275</v>
      </c>
      <c r="C95" s="277">
        <f t="shared" si="67"/>
        <v>0</v>
      </c>
      <c r="D95" s="279"/>
      <c r="E95" s="280">
        <f t="shared" ref="E95:P101" si="79">E115+E135+E155+E175+E195+E215+E255</f>
        <v>0</v>
      </c>
      <c r="F95" s="280">
        <f t="shared" si="79"/>
        <v>0</v>
      </c>
      <c r="G95" s="280">
        <f t="shared" si="79"/>
        <v>0</v>
      </c>
      <c r="H95" s="280">
        <f t="shared" si="79"/>
        <v>0</v>
      </c>
      <c r="I95" s="280">
        <f t="shared" si="79"/>
        <v>0</v>
      </c>
      <c r="J95" s="280">
        <f t="shared" si="79"/>
        <v>0</v>
      </c>
      <c r="K95" s="280">
        <f t="shared" si="79"/>
        <v>0</v>
      </c>
      <c r="L95" s="280">
        <f t="shared" si="79"/>
        <v>0</v>
      </c>
      <c r="M95" s="280">
        <f t="shared" si="79"/>
        <v>0</v>
      </c>
      <c r="N95" s="280">
        <f t="shared" si="79"/>
        <v>0</v>
      </c>
      <c r="O95" s="280">
        <f t="shared" si="79"/>
        <v>0</v>
      </c>
      <c r="P95" s="280">
        <f t="shared" si="79"/>
        <v>0</v>
      </c>
      <c r="W95" s="293">
        <f t="shared" si="75"/>
        <v>0</v>
      </c>
      <c r="X95" s="293">
        <f t="shared" si="76"/>
        <v>0</v>
      </c>
      <c r="Y95" s="293">
        <f t="shared" si="77"/>
        <v>0</v>
      </c>
      <c r="Z95" s="293">
        <f t="shared" si="78"/>
        <v>0</v>
      </c>
      <c r="AA95" s="186"/>
    </row>
    <row r="96" spans="1:27" s="189" customFormat="1" ht="13.5" customHeight="1" x14ac:dyDescent="0.2">
      <c r="A96" s="523"/>
      <c r="B96" s="276" t="s">
        <v>276</v>
      </c>
      <c r="C96" s="277">
        <f t="shared" si="67"/>
        <v>0</v>
      </c>
      <c r="D96" s="279">
        <f>IF(C85=0,,C96/C85)</f>
        <v>0</v>
      </c>
      <c r="E96" s="280">
        <f t="shared" si="79"/>
        <v>0</v>
      </c>
      <c r="F96" s="280">
        <f t="shared" si="79"/>
        <v>0</v>
      </c>
      <c r="G96" s="280">
        <f t="shared" si="79"/>
        <v>0</v>
      </c>
      <c r="H96" s="280">
        <f t="shared" si="79"/>
        <v>0</v>
      </c>
      <c r="I96" s="280">
        <f t="shared" si="79"/>
        <v>0</v>
      </c>
      <c r="J96" s="280">
        <f t="shared" si="79"/>
        <v>0</v>
      </c>
      <c r="K96" s="280">
        <f t="shared" si="79"/>
        <v>0</v>
      </c>
      <c r="L96" s="280">
        <f t="shared" si="79"/>
        <v>0</v>
      </c>
      <c r="M96" s="280">
        <f t="shared" si="79"/>
        <v>0</v>
      </c>
      <c r="N96" s="280">
        <f t="shared" si="79"/>
        <v>0</v>
      </c>
      <c r="O96" s="280">
        <f t="shared" si="79"/>
        <v>0</v>
      </c>
      <c r="P96" s="280">
        <f t="shared" si="79"/>
        <v>0</v>
      </c>
      <c r="W96" s="293">
        <f t="shared" si="75"/>
        <v>0</v>
      </c>
      <c r="X96" s="293">
        <f t="shared" si="76"/>
        <v>0</v>
      </c>
      <c r="Y96" s="293">
        <f t="shared" si="77"/>
        <v>0</v>
      </c>
      <c r="Z96" s="293">
        <f t="shared" si="78"/>
        <v>0</v>
      </c>
      <c r="AA96" s="186"/>
    </row>
    <row r="97" spans="1:27" s="189" customFormat="1" ht="13.5" customHeight="1" x14ac:dyDescent="0.2">
      <c r="A97" s="523"/>
      <c r="B97" s="276" t="s">
        <v>277</v>
      </c>
      <c r="C97" s="277">
        <f t="shared" si="67"/>
        <v>0</v>
      </c>
      <c r="D97" s="279"/>
      <c r="E97" s="280">
        <f t="shared" si="79"/>
        <v>0</v>
      </c>
      <c r="F97" s="280">
        <f t="shared" si="79"/>
        <v>0</v>
      </c>
      <c r="G97" s="280">
        <f t="shared" si="79"/>
        <v>0</v>
      </c>
      <c r="H97" s="280">
        <f t="shared" si="79"/>
        <v>0</v>
      </c>
      <c r="I97" s="280">
        <f t="shared" si="79"/>
        <v>0</v>
      </c>
      <c r="J97" s="280">
        <f t="shared" si="79"/>
        <v>0</v>
      </c>
      <c r="K97" s="280">
        <f t="shared" si="79"/>
        <v>0</v>
      </c>
      <c r="L97" s="280">
        <f t="shared" si="79"/>
        <v>0</v>
      </c>
      <c r="M97" s="280">
        <f t="shared" si="79"/>
        <v>0</v>
      </c>
      <c r="N97" s="280">
        <f t="shared" si="79"/>
        <v>0</v>
      </c>
      <c r="O97" s="280">
        <f t="shared" si="79"/>
        <v>0</v>
      </c>
      <c r="P97" s="280">
        <f t="shared" si="79"/>
        <v>0</v>
      </c>
      <c r="W97" s="293">
        <f t="shared" si="75"/>
        <v>0</v>
      </c>
      <c r="X97" s="293">
        <f t="shared" si="76"/>
        <v>0</v>
      </c>
      <c r="Y97" s="293">
        <f t="shared" si="77"/>
        <v>0</v>
      </c>
      <c r="Z97" s="293">
        <f t="shared" si="78"/>
        <v>0</v>
      </c>
      <c r="AA97" s="186"/>
    </row>
    <row r="98" spans="1:27" s="189" customFormat="1" ht="13.5" customHeight="1" x14ac:dyDescent="0.2">
      <c r="A98" s="523"/>
      <c r="B98" s="276" t="s">
        <v>278</v>
      </c>
      <c r="C98" s="277">
        <f t="shared" si="67"/>
        <v>0</v>
      </c>
      <c r="D98" s="279">
        <f>IF(C85=0,,C98/C85)</f>
        <v>0</v>
      </c>
      <c r="E98" s="280">
        <f t="shared" si="79"/>
        <v>0</v>
      </c>
      <c r="F98" s="280">
        <f t="shared" si="79"/>
        <v>0</v>
      </c>
      <c r="G98" s="280">
        <f t="shared" si="79"/>
        <v>0</v>
      </c>
      <c r="H98" s="280">
        <f t="shared" si="79"/>
        <v>0</v>
      </c>
      <c r="I98" s="280">
        <f t="shared" si="79"/>
        <v>0</v>
      </c>
      <c r="J98" s="280">
        <f t="shared" si="79"/>
        <v>0</v>
      </c>
      <c r="K98" s="280">
        <f t="shared" si="79"/>
        <v>0</v>
      </c>
      <c r="L98" s="280">
        <f t="shared" si="79"/>
        <v>0</v>
      </c>
      <c r="M98" s="280">
        <f t="shared" si="79"/>
        <v>0</v>
      </c>
      <c r="N98" s="280">
        <f t="shared" si="79"/>
        <v>0</v>
      </c>
      <c r="O98" s="280">
        <f t="shared" si="79"/>
        <v>0</v>
      </c>
      <c r="P98" s="280">
        <f t="shared" si="79"/>
        <v>0</v>
      </c>
      <c r="W98" s="293">
        <f t="shared" si="75"/>
        <v>0</v>
      </c>
      <c r="X98" s="293">
        <f t="shared" si="76"/>
        <v>0</v>
      </c>
      <c r="Y98" s="293">
        <f t="shared" si="77"/>
        <v>0</v>
      </c>
      <c r="Z98" s="293">
        <f t="shared" si="78"/>
        <v>0</v>
      </c>
      <c r="AA98" s="186"/>
    </row>
    <row r="99" spans="1:27" s="189" customFormat="1" ht="13.5" customHeight="1" x14ac:dyDescent="0.2">
      <c r="A99" s="523"/>
      <c r="B99" s="276" t="s">
        <v>279</v>
      </c>
      <c r="C99" s="277">
        <f t="shared" si="67"/>
        <v>0</v>
      </c>
      <c r="D99" s="283"/>
      <c r="E99" s="280">
        <f t="shared" si="79"/>
        <v>0</v>
      </c>
      <c r="F99" s="280">
        <f t="shared" si="79"/>
        <v>0</v>
      </c>
      <c r="G99" s="280">
        <f t="shared" si="79"/>
        <v>0</v>
      </c>
      <c r="H99" s="280">
        <f t="shared" si="79"/>
        <v>0</v>
      </c>
      <c r="I99" s="280">
        <f t="shared" si="79"/>
        <v>0</v>
      </c>
      <c r="J99" s="280">
        <f t="shared" si="79"/>
        <v>0</v>
      </c>
      <c r="K99" s="280">
        <f t="shared" si="79"/>
        <v>0</v>
      </c>
      <c r="L99" s="280">
        <f t="shared" si="79"/>
        <v>0</v>
      </c>
      <c r="M99" s="280">
        <f t="shared" si="79"/>
        <v>0</v>
      </c>
      <c r="N99" s="280">
        <f t="shared" si="79"/>
        <v>0</v>
      </c>
      <c r="O99" s="280">
        <f t="shared" si="79"/>
        <v>0</v>
      </c>
      <c r="P99" s="280">
        <f t="shared" si="79"/>
        <v>0</v>
      </c>
      <c r="W99" s="293">
        <f t="shared" si="75"/>
        <v>0</v>
      </c>
      <c r="X99" s="293">
        <f t="shared" si="76"/>
        <v>0</v>
      </c>
      <c r="Y99" s="293">
        <f t="shared" si="77"/>
        <v>0</v>
      </c>
      <c r="Z99" s="293">
        <f t="shared" si="78"/>
        <v>0</v>
      </c>
      <c r="AA99" s="186"/>
    </row>
    <row r="100" spans="1:27" s="189" customFormat="1" ht="13.5" customHeight="1" x14ac:dyDescent="0.2">
      <c r="A100" s="523"/>
      <c r="B100" s="276" t="s">
        <v>280</v>
      </c>
      <c r="C100" s="277">
        <f t="shared" si="67"/>
        <v>0</v>
      </c>
      <c r="D100" s="284"/>
      <c r="E100" s="280">
        <f t="shared" si="79"/>
        <v>0</v>
      </c>
      <c r="F100" s="280">
        <f t="shared" si="79"/>
        <v>0</v>
      </c>
      <c r="G100" s="280">
        <f t="shared" si="79"/>
        <v>0</v>
      </c>
      <c r="H100" s="280">
        <f t="shared" si="79"/>
        <v>0</v>
      </c>
      <c r="I100" s="280">
        <f t="shared" si="79"/>
        <v>0</v>
      </c>
      <c r="J100" s="280">
        <f t="shared" si="79"/>
        <v>0</v>
      </c>
      <c r="K100" s="280">
        <f t="shared" si="79"/>
        <v>0</v>
      </c>
      <c r="L100" s="280">
        <f t="shared" si="79"/>
        <v>0</v>
      </c>
      <c r="M100" s="280">
        <f t="shared" si="79"/>
        <v>0</v>
      </c>
      <c r="N100" s="280">
        <f t="shared" si="79"/>
        <v>0</v>
      </c>
      <c r="O100" s="280">
        <f t="shared" si="79"/>
        <v>0</v>
      </c>
      <c r="P100" s="280">
        <f t="shared" si="79"/>
        <v>0</v>
      </c>
      <c r="W100" s="293">
        <f t="shared" si="75"/>
        <v>0</v>
      </c>
      <c r="X100" s="293">
        <f t="shared" si="76"/>
        <v>0</v>
      </c>
      <c r="Y100" s="293">
        <f t="shared" si="77"/>
        <v>0</v>
      </c>
      <c r="Z100" s="293">
        <f t="shared" si="78"/>
        <v>0</v>
      </c>
      <c r="AA100" s="186"/>
    </row>
    <row r="101" spans="1:27" s="189" customFormat="1" ht="13.5" customHeight="1" x14ac:dyDescent="0.2">
      <c r="A101" s="524"/>
      <c r="B101" s="276" t="s">
        <v>281</v>
      </c>
      <c r="C101" s="277">
        <f t="shared" si="67"/>
        <v>0</v>
      </c>
      <c r="D101" s="284"/>
      <c r="E101" s="280">
        <f t="shared" si="79"/>
        <v>0</v>
      </c>
      <c r="F101" s="280">
        <f t="shared" si="79"/>
        <v>0</v>
      </c>
      <c r="G101" s="280">
        <f t="shared" si="79"/>
        <v>0</v>
      </c>
      <c r="H101" s="280">
        <f t="shared" si="79"/>
        <v>0</v>
      </c>
      <c r="I101" s="280">
        <f t="shared" si="79"/>
        <v>0</v>
      </c>
      <c r="J101" s="280">
        <f t="shared" si="79"/>
        <v>0</v>
      </c>
      <c r="K101" s="280">
        <f t="shared" si="79"/>
        <v>0</v>
      </c>
      <c r="L101" s="280">
        <f t="shared" si="79"/>
        <v>0</v>
      </c>
      <c r="M101" s="280">
        <f t="shared" si="79"/>
        <v>0</v>
      </c>
      <c r="N101" s="280">
        <f t="shared" si="79"/>
        <v>0</v>
      </c>
      <c r="O101" s="280">
        <f t="shared" si="79"/>
        <v>0</v>
      </c>
      <c r="P101" s="280">
        <f t="shared" si="79"/>
        <v>0</v>
      </c>
      <c r="W101" s="293">
        <f t="shared" si="75"/>
        <v>0</v>
      </c>
      <c r="X101" s="293">
        <f t="shared" si="76"/>
        <v>0</v>
      </c>
      <c r="Y101" s="293">
        <f t="shared" si="77"/>
        <v>0</v>
      </c>
      <c r="Z101" s="293">
        <f t="shared" si="78"/>
        <v>0</v>
      </c>
      <c r="AA101" s="186"/>
    </row>
    <row r="102" spans="1:27" s="189" customFormat="1" ht="13.5" customHeight="1" x14ac:dyDescent="0.2">
      <c r="A102" s="501" t="s">
        <v>282</v>
      </c>
      <c r="B102" s="285" t="s">
        <v>262</v>
      </c>
      <c r="C102" s="201">
        <f t="shared" si="67"/>
        <v>0</v>
      </c>
      <c r="D102" s="221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W102" s="257">
        <f t="shared" si="75"/>
        <v>0</v>
      </c>
      <c r="X102" s="257">
        <f t="shared" si="76"/>
        <v>0</v>
      </c>
      <c r="Y102" s="257">
        <f t="shared" si="77"/>
        <v>0</v>
      </c>
      <c r="Z102" s="257">
        <f t="shared" si="78"/>
        <v>0</v>
      </c>
      <c r="AA102" s="186"/>
    </row>
    <row r="103" spans="1:27" s="189" customFormat="1" ht="13.5" customHeight="1" x14ac:dyDescent="0.2">
      <c r="A103" s="502"/>
      <c r="B103" s="285" t="s">
        <v>263</v>
      </c>
      <c r="C103" s="201">
        <f t="shared" si="67"/>
        <v>0</v>
      </c>
      <c r="D103" s="224">
        <f>IF(C106=0,,C103/C106)</f>
        <v>0</v>
      </c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W103" s="257">
        <f t="shared" si="75"/>
        <v>0</v>
      </c>
      <c r="X103" s="257">
        <f t="shared" si="76"/>
        <v>0</v>
      </c>
      <c r="Y103" s="257">
        <f t="shared" si="77"/>
        <v>0</v>
      </c>
      <c r="Z103" s="257">
        <f t="shared" si="78"/>
        <v>0</v>
      </c>
      <c r="AA103" s="186"/>
    </row>
    <row r="104" spans="1:27" s="189" customFormat="1" ht="13.5" customHeight="1" x14ac:dyDescent="0.2">
      <c r="A104" s="502"/>
      <c r="B104" s="285" t="s">
        <v>264</v>
      </c>
      <c r="C104" s="201">
        <f t="shared" si="67"/>
        <v>0</v>
      </c>
      <c r="D104" s="224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W104" s="257">
        <f t="shared" si="75"/>
        <v>0</v>
      </c>
      <c r="X104" s="257">
        <f t="shared" si="76"/>
        <v>0</v>
      </c>
      <c r="Y104" s="257">
        <f t="shared" si="77"/>
        <v>0</v>
      </c>
      <c r="Z104" s="257">
        <f t="shared" si="78"/>
        <v>0</v>
      </c>
      <c r="AA104" s="186"/>
    </row>
    <row r="105" spans="1:27" s="189" customFormat="1" ht="13.5" customHeight="1" x14ac:dyDescent="0.2">
      <c r="A105" s="502"/>
      <c r="B105" s="285" t="s">
        <v>265</v>
      </c>
      <c r="C105" s="201">
        <f t="shared" si="67"/>
        <v>0</v>
      </c>
      <c r="D105" s="224">
        <f>IF(C106=0,,C105/C106)</f>
        <v>0</v>
      </c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W105" s="257">
        <f t="shared" si="75"/>
        <v>0</v>
      </c>
      <c r="X105" s="257">
        <f t="shared" si="76"/>
        <v>0</v>
      </c>
      <c r="Y105" s="257">
        <f t="shared" si="77"/>
        <v>0</v>
      </c>
      <c r="Z105" s="257">
        <f t="shared" si="78"/>
        <v>0</v>
      </c>
      <c r="AA105" s="186"/>
    </row>
    <row r="106" spans="1:27" s="189" customFormat="1" ht="13.5" customHeight="1" x14ac:dyDescent="0.2">
      <c r="A106" s="502"/>
      <c r="B106" s="285" t="s">
        <v>266</v>
      </c>
      <c r="C106" s="201">
        <f t="shared" si="67"/>
        <v>0</v>
      </c>
      <c r="D106" s="224"/>
      <c r="E106" s="280">
        <f>E103+E105</f>
        <v>0</v>
      </c>
      <c r="F106" s="280">
        <f t="shared" ref="F106:P106" si="80">F103+F105</f>
        <v>0</v>
      </c>
      <c r="G106" s="280">
        <f t="shared" si="80"/>
        <v>0</v>
      </c>
      <c r="H106" s="280">
        <f t="shared" si="80"/>
        <v>0</v>
      </c>
      <c r="I106" s="280">
        <f t="shared" si="80"/>
        <v>0</v>
      </c>
      <c r="J106" s="280">
        <f t="shared" si="80"/>
        <v>0</v>
      </c>
      <c r="K106" s="280">
        <f t="shared" si="80"/>
        <v>0</v>
      </c>
      <c r="L106" s="280">
        <f t="shared" si="80"/>
        <v>0</v>
      </c>
      <c r="M106" s="280">
        <f t="shared" si="80"/>
        <v>0</v>
      </c>
      <c r="N106" s="280">
        <f t="shared" si="80"/>
        <v>0</v>
      </c>
      <c r="O106" s="280">
        <f t="shared" si="80"/>
        <v>0</v>
      </c>
      <c r="P106" s="280">
        <f t="shared" si="80"/>
        <v>0</v>
      </c>
      <c r="W106" s="257">
        <f>W103+W105</f>
        <v>0</v>
      </c>
      <c r="X106" s="257">
        <f>X103+X105</f>
        <v>0</v>
      </c>
      <c r="Y106" s="257">
        <f>Y103+Y105</f>
        <v>0</v>
      </c>
      <c r="Z106" s="257">
        <f>Z103+Z105</f>
        <v>0</v>
      </c>
      <c r="AA106" s="186"/>
    </row>
    <row r="107" spans="1:27" s="189" customFormat="1" ht="13.5" customHeight="1" x14ac:dyDescent="0.2">
      <c r="A107" s="502"/>
      <c r="B107" s="285" t="s">
        <v>267</v>
      </c>
      <c r="C107" s="201">
        <f>IF((C102+C104)=0,,C106/(C102+C104))</f>
        <v>0</v>
      </c>
      <c r="D107" s="232"/>
      <c r="E107" s="280">
        <f>IF((E102+E104)=0,,E106/(E102+E104))</f>
        <v>0</v>
      </c>
      <c r="F107" s="280">
        <f t="shared" ref="F107:P107" si="81">IF((F102+F104)=0,,F106/(F102+F104))</f>
        <v>0</v>
      </c>
      <c r="G107" s="280">
        <f t="shared" si="81"/>
        <v>0</v>
      </c>
      <c r="H107" s="280">
        <f t="shared" si="81"/>
        <v>0</v>
      </c>
      <c r="I107" s="280">
        <f t="shared" si="81"/>
        <v>0</v>
      </c>
      <c r="J107" s="280">
        <f t="shared" si="81"/>
        <v>0</v>
      </c>
      <c r="K107" s="280">
        <f t="shared" si="81"/>
        <v>0</v>
      </c>
      <c r="L107" s="280">
        <f t="shared" si="81"/>
        <v>0</v>
      </c>
      <c r="M107" s="280">
        <f t="shared" si="81"/>
        <v>0</v>
      </c>
      <c r="N107" s="280">
        <f t="shared" si="81"/>
        <v>0</v>
      </c>
      <c r="O107" s="280">
        <f t="shared" si="81"/>
        <v>0</v>
      </c>
      <c r="P107" s="280">
        <f t="shared" si="81"/>
        <v>0</v>
      </c>
      <c r="W107" s="257">
        <f>IF((W102+W104)=0,,W106/(W102+W104))</f>
        <v>0</v>
      </c>
      <c r="X107" s="257">
        <f>IF((X102+X104)=0,,X106/(X102+X104))</f>
        <v>0</v>
      </c>
      <c r="Y107" s="257">
        <f>IF((Y102+Y104)=0,,Y106/(Y102+Y104))</f>
        <v>0</v>
      </c>
      <c r="Z107" s="257">
        <f>IF((Z102+Z104)=0,,Z106/(Z102+Z104))</f>
        <v>0</v>
      </c>
      <c r="AA107" s="186"/>
    </row>
    <row r="108" spans="1:27" s="189" customFormat="1" ht="13.5" customHeight="1" x14ac:dyDescent="0.2">
      <c r="A108" s="502"/>
      <c r="B108" s="285" t="s">
        <v>268</v>
      </c>
      <c r="C108" s="201">
        <f>SUM(E108:P108)</f>
        <v>0</v>
      </c>
      <c r="D108" s="232"/>
      <c r="E108" s="287"/>
      <c r="F108" s="287"/>
      <c r="G108" s="287"/>
      <c r="H108" s="287"/>
      <c r="I108" s="287"/>
      <c r="J108" s="287"/>
      <c r="K108" s="287"/>
      <c r="L108" s="287"/>
      <c r="M108" s="287"/>
      <c r="N108" s="287"/>
      <c r="O108" s="287"/>
      <c r="P108" s="287"/>
      <c r="W108" s="257">
        <f>SUM(E108:G108)</f>
        <v>0</v>
      </c>
      <c r="X108" s="257">
        <f>SUM(H108:J108)</f>
        <v>0</v>
      </c>
      <c r="Y108" s="257">
        <f>SUM(K108:M108)</f>
        <v>0</v>
      </c>
      <c r="Z108" s="257">
        <f>SUM(N108:P108)</f>
        <v>0</v>
      </c>
      <c r="AA108" s="186"/>
    </row>
    <row r="109" spans="1:27" s="189" customFormat="1" ht="13.5" customHeight="1" x14ac:dyDescent="0.2">
      <c r="A109" s="502"/>
      <c r="B109" s="285" t="s">
        <v>269</v>
      </c>
      <c r="C109" s="201">
        <f>IF(C108=0,,C106/C108)</f>
        <v>0</v>
      </c>
      <c r="D109" s="232"/>
      <c r="E109" s="280">
        <f>IF(E108=0,,E106/E108)</f>
        <v>0</v>
      </c>
      <c r="F109" s="280">
        <f t="shared" ref="F109:P109" si="82">IF(F108=0,,F106/F108)</f>
        <v>0</v>
      </c>
      <c r="G109" s="280">
        <f t="shared" si="82"/>
        <v>0</v>
      </c>
      <c r="H109" s="280">
        <f t="shared" si="82"/>
        <v>0</v>
      </c>
      <c r="I109" s="280">
        <f t="shared" si="82"/>
        <v>0</v>
      </c>
      <c r="J109" s="280">
        <f t="shared" si="82"/>
        <v>0</v>
      </c>
      <c r="K109" s="280">
        <f t="shared" si="82"/>
        <v>0</v>
      </c>
      <c r="L109" s="280">
        <f t="shared" si="82"/>
        <v>0</v>
      </c>
      <c r="M109" s="280">
        <f t="shared" si="82"/>
        <v>0</v>
      </c>
      <c r="N109" s="280">
        <f t="shared" si="82"/>
        <v>0</v>
      </c>
      <c r="O109" s="280">
        <f t="shared" si="82"/>
        <v>0</v>
      </c>
      <c r="P109" s="280">
        <f t="shared" si="82"/>
        <v>0</v>
      </c>
      <c r="W109" s="257">
        <f>IF(W108=0,,W106/W108)</f>
        <v>0</v>
      </c>
      <c r="X109" s="257">
        <f>IF(X108=0,,X106/X108)</f>
        <v>0</v>
      </c>
      <c r="Y109" s="257">
        <f>IF(Y108=0,,Y106/Y108)</f>
        <v>0</v>
      </c>
      <c r="Z109" s="257">
        <f>IF(Z108=0,,Z106/Z108)</f>
        <v>0</v>
      </c>
      <c r="AA109" s="186"/>
    </row>
    <row r="110" spans="1:27" s="189" customFormat="1" ht="13.5" customHeight="1" x14ac:dyDescent="0.2">
      <c r="A110" s="502"/>
      <c r="B110" s="285" t="s">
        <v>232</v>
      </c>
      <c r="C110" s="201">
        <f t="shared" ref="C110:C146" si="83">SUM(E110:P110)</f>
        <v>0</v>
      </c>
      <c r="D110" s="224">
        <f>IF(C110=0,,C102/C110)</f>
        <v>0</v>
      </c>
      <c r="E110" s="282"/>
      <c r="F110" s="282"/>
      <c r="G110" s="282"/>
      <c r="H110" s="282"/>
      <c r="I110" s="282"/>
      <c r="J110" s="282"/>
      <c r="K110" s="282"/>
      <c r="L110" s="282"/>
      <c r="M110" s="282"/>
      <c r="N110" s="282"/>
      <c r="O110" s="282"/>
      <c r="P110" s="282"/>
      <c r="W110" s="257">
        <f t="shared" ref="W110:W125" si="84">SUM(E110:G110)</f>
        <v>0</v>
      </c>
      <c r="X110" s="257">
        <f t="shared" ref="X110:X125" si="85">SUM(H110:J110)</f>
        <v>0</v>
      </c>
      <c r="Y110" s="257">
        <f t="shared" ref="Y110:Y125" si="86">SUM(K110:M110)</f>
        <v>0</v>
      </c>
      <c r="Z110" s="257">
        <f t="shared" ref="Z110:Z125" si="87">SUM(N110:P110)</f>
        <v>0</v>
      </c>
      <c r="AA110" s="186"/>
    </row>
    <row r="111" spans="1:27" s="189" customFormat="1" ht="13.5" customHeight="1" x14ac:dyDescent="0.2">
      <c r="A111" s="502"/>
      <c r="B111" s="285" t="s">
        <v>271</v>
      </c>
      <c r="C111" s="201">
        <f t="shared" si="83"/>
        <v>0</v>
      </c>
      <c r="D111" s="224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87"/>
      <c r="P111" s="287"/>
      <c r="W111" s="257">
        <f t="shared" si="84"/>
        <v>0</v>
      </c>
      <c r="X111" s="257">
        <f t="shared" si="85"/>
        <v>0</v>
      </c>
      <c r="Y111" s="257">
        <f t="shared" si="86"/>
        <v>0</v>
      </c>
      <c r="Z111" s="257">
        <f t="shared" si="87"/>
        <v>0</v>
      </c>
      <c r="AA111" s="186"/>
    </row>
    <row r="112" spans="1:27" s="189" customFormat="1" ht="13.5" customHeight="1" x14ac:dyDescent="0.2">
      <c r="A112" s="502"/>
      <c r="B112" s="285" t="s">
        <v>272</v>
      </c>
      <c r="C112" s="201">
        <f t="shared" si="83"/>
        <v>0</v>
      </c>
      <c r="D112" s="224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  <c r="W112" s="257">
        <f t="shared" si="84"/>
        <v>0</v>
      </c>
      <c r="X112" s="257">
        <f t="shared" si="85"/>
        <v>0</v>
      </c>
      <c r="Y112" s="257">
        <f t="shared" si="86"/>
        <v>0</v>
      </c>
      <c r="Z112" s="257">
        <f t="shared" si="87"/>
        <v>0</v>
      </c>
      <c r="AA112" s="186"/>
    </row>
    <row r="113" spans="1:27" s="189" customFormat="1" ht="13.5" customHeight="1" x14ac:dyDescent="0.2">
      <c r="A113" s="502"/>
      <c r="B113" s="285" t="s">
        <v>273</v>
      </c>
      <c r="C113" s="201">
        <f t="shared" si="83"/>
        <v>0</v>
      </c>
      <c r="D113" s="224"/>
      <c r="E113" s="287"/>
      <c r="F113" s="287"/>
      <c r="G113" s="287"/>
      <c r="H113" s="287"/>
      <c r="I113" s="287"/>
      <c r="J113" s="287"/>
      <c r="K113" s="287"/>
      <c r="L113" s="287"/>
      <c r="M113" s="287"/>
      <c r="N113" s="287"/>
      <c r="O113" s="287"/>
      <c r="P113" s="287"/>
      <c r="W113" s="257">
        <f t="shared" si="84"/>
        <v>0</v>
      </c>
      <c r="X113" s="257">
        <f t="shared" si="85"/>
        <v>0</v>
      </c>
      <c r="Y113" s="257">
        <f t="shared" si="86"/>
        <v>0</v>
      </c>
      <c r="Z113" s="257">
        <f t="shared" si="87"/>
        <v>0</v>
      </c>
      <c r="AA113" s="186"/>
    </row>
    <row r="114" spans="1:27" s="189" customFormat="1" ht="13.5" customHeight="1" x14ac:dyDescent="0.2">
      <c r="A114" s="502"/>
      <c r="B114" s="285" t="s">
        <v>283</v>
      </c>
      <c r="C114" s="201">
        <f t="shared" si="83"/>
        <v>0</v>
      </c>
      <c r="D114" s="224">
        <f>IF(C110=0,,C114/C110)</f>
        <v>0</v>
      </c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87"/>
      <c r="P114" s="287"/>
      <c r="W114" s="257">
        <f t="shared" si="84"/>
        <v>0</v>
      </c>
      <c r="X114" s="257">
        <f t="shared" si="85"/>
        <v>0</v>
      </c>
      <c r="Y114" s="257">
        <f t="shared" si="86"/>
        <v>0</v>
      </c>
      <c r="Z114" s="257">
        <f t="shared" si="87"/>
        <v>0</v>
      </c>
      <c r="AA114" s="186"/>
    </row>
    <row r="115" spans="1:27" s="189" customFormat="1" ht="13.5" customHeight="1" x14ac:dyDescent="0.2">
      <c r="A115" s="502"/>
      <c r="B115" s="285" t="s">
        <v>275</v>
      </c>
      <c r="C115" s="201">
        <f t="shared" si="83"/>
        <v>0</v>
      </c>
      <c r="D115" s="224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87"/>
      <c r="P115" s="287"/>
      <c r="W115" s="257">
        <f t="shared" si="84"/>
        <v>0</v>
      </c>
      <c r="X115" s="257">
        <f t="shared" si="85"/>
        <v>0</v>
      </c>
      <c r="Y115" s="257">
        <f t="shared" si="86"/>
        <v>0</v>
      </c>
      <c r="Z115" s="257">
        <f t="shared" si="87"/>
        <v>0</v>
      </c>
      <c r="AA115" s="186"/>
    </row>
    <row r="116" spans="1:27" s="189" customFormat="1" ht="13.5" customHeight="1" x14ac:dyDescent="0.2">
      <c r="A116" s="502"/>
      <c r="B116" s="288" t="s">
        <v>284</v>
      </c>
      <c r="C116" s="201">
        <f t="shared" si="83"/>
        <v>0</v>
      </c>
      <c r="D116" s="224">
        <f>IF(C106=0,,C116/C106)</f>
        <v>0</v>
      </c>
      <c r="E116" s="287"/>
      <c r="F116" s="287"/>
      <c r="G116" s="287"/>
      <c r="H116" s="287"/>
      <c r="I116" s="287"/>
      <c r="J116" s="287"/>
      <c r="K116" s="287"/>
      <c r="L116" s="287"/>
      <c r="M116" s="287"/>
      <c r="N116" s="287"/>
      <c r="O116" s="287"/>
      <c r="P116" s="287"/>
      <c r="W116" s="257">
        <f t="shared" si="84"/>
        <v>0</v>
      </c>
      <c r="X116" s="257">
        <f t="shared" si="85"/>
        <v>0</v>
      </c>
      <c r="Y116" s="257">
        <f t="shared" si="86"/>
        <v>0</v>
      </c>
      <c r="Z116" s="257">
        <f t="shared" si="87"/>
        <v>0</v>
      </c>
      <c r="AA116" s="186"/>
    </row>
    <row r="117" spans="1:27" s="189" customFormat="1" ht="13.5" customHeight="1" x14ac:dyDescent="0.2">
      <c r="A117" s="502"/>
      <c r="B117" s="288" t="s">
        <v>285</v>
      </c>
      <c r="C117" s="201">
        <f t="shared" si="83"/>
        <v>0</v>
      </c>
      <c r="D117" s="224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7"/>
      <c r="W117" s="257">
        <f t="shared" si="84"/>
        <v>0</v>
      </c>
      <c r="X117" s="257">
        <f t="shared" si="85"/>
        <v>0</v>
      </c>
      <c r="Y117" s="257">
        <f t="shared" si="86"/>
        <v>0</v>
      </c>
      <c r="Z117" s="257">
        <f t="shared" si="87"/>
        <v>0</v>
      </c>
      <c r="AA117" s="186"/>
    </row>
    <row r="118" spans="1:27" s="189" customFormat="1" ht="13.5" customHeight="1" x14ac:dyDescent="0.2">
      <c r="A118" s="502"/>
      <c r="B118" s="288" t="s">
        <v>286</v>
      </c>
      <c r="C118" s="201">
        <f t="shared" si="83"/>
        <v>0</v>
      </c>
      <c r="D118" s="224">
        <f>IF(C106=0,,C118/C106)</f>
        <v>0</v>
      </c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87"/>
      <c r="P118" s="287"/>
      <c r="W118" s="257">
        <f t="shared" si="84"/>
        <v>0</v>
      </c>
      <c r="X118" s="257">
        <f t="shared" si="85"/>
        <v>0</v>
      </c>
      <c r="Y118" s="257">
        <f t="shared" si="86"/>
        <v>0</v>
      </c>
      <c r="Z118" s="257">
        <f t="shared" si="87"/>
        <v>0</v>
      </c>
      <c r="AA118" s="186"/>
    </row>
    <row r="119" spans="1:27" s="189" customFormat="1" ht="13.5" customHeight="1" x14ac:dyDescent="0.2">
      <c r="A119" s="502"/>
      <c r="B119" s="288" t="s">
        <v>287</v>
      </c>
      <c r="C119" s="201">
        <f t="shared" si="83"/>
        <v>0</v>
      </c>
      <c r="D119" s="202"/>
      <c r="E119" s="289"/>
      <c r="F119" s="289"/>
      <c r="G119" s="289"/>
      <c r="H119" s="289"/>
      <c r="I119" s="289"/>
      <c r="J119" s="289"/>
      <c r="K119" s="289"/>
      <c r="L119" s="289"/>
      <c r="M119" s="289"/>
      <c r="N119" s="289"/>
      <c r="O119" s="289"/>
      <c r="P119" s="289"/>
      <c r="W119" s="257">
        <f t="shared" si="84"/>
        <v>0</v>
      </c>
      <c r="X119" s="257">
        <f t="shared" si="85"/>
        <v>0</v>
      </c>
      <c r="Y119" s="257">
        <f t="shared" si="86"/>
        <v>0</v>
      </c>
      <c r="Z119" s="257">
        <f t="shared" si="87"/>
        <v>0</v>
      </c>
      <c r="AA119" s="186"/>
    </row>
    <row r="120" spans="1:27" s="189" customFormat="1" ht="13.5" customHeight="1" x14ac:dyDescent="0.15">
      <c r="A120" s="502"/>
      <c r="B120" s="288" t="s">
        <v>288</v>
      </c>
      <c r="C120" s="201">
        <f t="shared" si="83"/>
        <v>0</v>
      </c>
      <c r="D120" s="290"/>
      <c r="E120" s="289"/>
      <c r="F120" s="289"/>
      <c r="G120" s="289"/>
      <c r="H120" s="289"/>
      <c r="I120" s="289"/>
      <c r="J120" s="289"/>
      <c r="K120" s="289"/>
      <c r="L120" s="289"/>
      <c r="M120" s="289"/>
      <c r="N120" s="289"/>
      <c r="O120" s="289"/>
      <c r="P120" s="289"/>
      <c r="W120" s="257">
        <f t="shared" si="84"/>
        <v>0</v>
      </c>
      <c r="X120" s="257">
        <f t="shared" si="85"/>
        <v>0</v>
      </c>
      <c r="Y120" s="257">
        <f t="shared" si="86"/>
        <v>0</v>
      </c>
      <c r="Z120" s="257">
        <f t="shared" si="87"/>
        <v>0</v>
      </c>
    </row>
    <row r="121" spans="1:27" s="189" customFormat="1" ht="13.5" customHeight="1" x14ac:dyDescent="0.15">
      <c r="A121" s="526"/>
      <c r="B121" s="288" t="s">
        <v>289</v>
      </c>
      <c r="C121" s="201">
        <f t="shared" si="83"/>
        <v>0</v>
      </c>
      <c r="D121" s="290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W121" s="257">
        <f t="shared" si="84"/>
        <v>0</v>
      </c>
      <c r="X121" s="257">
        <f t="shared" si="85"/>
        <v>0</v>
      </c>
      <c r="Y121" s="257">
        <f t="shared" si="86"/>
        <v>0</v>
      </c>
      <c r="Z121" s="257">
        <f t="shared" si="87"/>
        <v>0</v>
      </c>
    </row>
    <row r="122" spans="1:27" s="189" customFormat="1" ht="13.5" customHeight="1" x14ac:dyDescent="0.2">
      <c r="A122" s="522" t="s">
        <v>290</v>
      </c>
      <c r="B122" s="291" t="s">
        <v>291</v>
      </c>
      <c r="C122" s="277">
        <f t="shared" si="83"/>
        <v>0</v>
      </c>
      <c r="D122" s="278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W122" s="293">
        <f t="shared" si="84"/>
        <v>0</v>
      </c>
      <c r="X122" s="293">
        <f t="shared" si="85"/>
        <v>0</v>
      </c>
      <c r="Y122" s="293">
        <f t="shared" si="86"/>
        <v>0</v>
      </c>
      <c r="Z122" s="293">
        <f t="shared" si="87"/>
        <v>0</v>
      </c>
      <c r="AA122" s="186"/>
    </row>
    <row r="123" spans="1:27" s="189" customFormat="1" ht="13.5" customHeight="1" x14ac:dyDescent="0.2">
      <c r="A123" s="523"/>
      <c r="B123" s="291" t="s">
        <v>292</v>
      </c>
      <c r="C123" s="277">
        <f t="shared" si="83"/>
        <v>0</v>
      </c>
      <c r="D123" s="279">
        <f>IF(C126=0,,C123/C126)</f>
        <v>0</v>
      </c>
      <c r="E123" s="286"/>
      <c r="F123" s="286"/>
      <c r="G123" s="286"/>
      <c r="H123" s="286"/>
      <c r="I123" s="286"/>
      <c r="J123" s="286"/>
      <c r="K123" s="286"/>
      <c r="L123" s="286"/>
      <c r="M123" s="286"/>
      <c r="N123" s="286"/>
      <c r="O123" s="286"/>
      <c r="P123" s="286"/>
      <c r="W123" s="293">
        <f t="shared" si="84"/>
        <v>0</v>
      </c>
      <c r="X123" s="293">
        <f t="shared" si="85"/>
        <v>0</v>
      </c>
      <c r="Y123" s="293">
        <f t="shared" si="86"/>
        <v>0</v>
      </c>
      <c r="Z123" s="293">
        <f t="shared" si="87"/>
        <v>0</v>
      </c>
      <c r="AA123" s="186"/>
    </row>
    <row r="124" spans="1:27" s="189" customFormat="1" ht="13.5" customHeight="1" x14ac:dyDescent="0.2">
      <c r="A124" s="523"/>
      <c r="B124" s="291" t="s">
        <v>293</v>
      </c>
      <c r="C124" s="277">
        <f t="shared" si="83"/>
        <v>0</v>
      </c>
      <c r="D124" s="279"/>
      <c r="E124" s="286"/>
      <c r="F124" s="286"/>
      <c r="G124" s="286"/>
      <c r="H124" s="286"/>
      <c r="I124" s="286"/>
      <c r="J124" s="286"/>
      <c r="K124" s="286"/>
      <c r="L124" s="286"/>
      <c r="M124" s="286"/>
      <c r="N124" s="286"/>
      <c r="O124" s="286"/>
      <c r="P124" s="286"/>
      <c r="W124" s="293">
        <f t="shared" si="84"/>
        <v>0</v>
      </c>
      <c r="X124" s="293">
        <f t="shared" si="85"/>
        <v>0</v>
      </c>
      <c r="Y124" s="293">
        <f t="shared" si="86"/>
        <v>0</v>
      </c>
      <c r="Z124" s="293">
        <f t="shared" si="87"/>
        <v>0</v>
      </c>
      <c r="AA124" s="186"/>
    </row>
    <row r="125" spans="1:27" s="189" customFormat="1" ht="13.5" customHeight="1" x14ac:dyDescent="0.2">
      <c r="A125" s="523"/>
      <c r="B125" s="291" t="s">
        <v>294</v>
      </c>
      <c r="C125" s="277">
        <f t="shared" si="83"/>
        <v>0</v>
      </c>
      <c r="D125" s="279">
        <f>IF(C126=0,,C125/C126)</f>
        <v>0</v>
      </c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6"/>
      <c r="P125" s="286"/>
      <c r="W125" s="293">
        <f t="shared" si="84"/>
        <v>0</v>
      </c>
      <c r="X125" s="293">
        <f t="shared" si="85"/>
        <v>0</v>
      </c>
      <c r="Y125" s="293">
        <f t="shared" si="86"/>
        <v>0</v>
      </c>
      <c r="Z125" s="293">
        <f t="shared" si="87"/>
        <v>0</v>
      </c>
      <c r="AA125" s="186"/>
    </row>
    <row r="126" spans="1:27" s="189" customFormat="1" ht="13.5" customHeight="1" x14ac:dyDescent="0.2">
      <c r="A126" s="523"/>
      <c r="B126" s="291" t="s">
        <v>295</v>
      </c>
      <c r="C126" s="277">
        <f t="shared" si="83"/>
        <v>0</v>
      </c>
      <c r="D126" s="279"/>
      <c r="E126" s="280">
        <f>E123+E125</f>
        <v>0</v>
      </c>
      <c r="F126" s="280">
        <f t="shared" ref="F126:P126" si="88">F123+F125</f>
        <v>0</v>
      </c>
      <c r="G126" s="280">
        <f t="shared" si="88"/>
        <v>0</v>
      </c>
      <c r="H126" s="280">
        <f t="shared" si="88"/>
        <v>0</v>
      </c>
      <c r="I126" s="280">
        <f t="shared" si="88"/>
        <v>0</v>
      </c>
      <c r="J126" s="280">
        <f t="shared" si="88"/>
        <v>0</v>
      </c>
      <c r="K126" s="280">
        <f t="shared" si="88"/>
        <v>0</v>
      </c>
      <c r="L126" s="280">
        <f t="shared" si="88"/>
        <v>0</v>
      </c>
      <c r="M126" s="280">
        <f t="shared" si="88"/>
        <v>0</v>
      </c>
      <c r="N126" s="280">
        <f t="shared" si="88"/>
        <v>0</v>
      </c>
      <c r="O126" s="280">
        <f t="shared" si="88"/>
        <v>0</v>
      </c>
      <c r="P126" s="280">
        <f t="shared" si="88"/>
        <v>0</v>
      </c>
      <c r="W126" s="293">
        <f>W123+W125</f>
        <v>0</v>
      </c>
      <c r="X126" s="293">
        <f>X123+X125</f>
        <v>0</v>
      </c>
      <c r="Y126" s="293">
        <f>Y123+Y125</f>
        <v>0</v>
      </c>
      <c r="Z126" s="293">
        <f>Z123+Z125</f>
        <v>0</v>
      </c>
      <c r="AA126" s="186"/>
    </row>
    <row r="127" spans="1:27" s="189" customFormat="1" ht="13.5" customHeight="1" x14ac:dyDescent="0.2">
      <c r="A127" s="523"/>
      <c r="B127" s="291" t="s">
        <v>296</v>
      </c>
      <c r="C127" s="277">
        <f>IF((C122+C124)=0,,C126/(C122+C124))</f>
        <v>0</v>
      </c>
      <c r="D127" s="281"/>
      <c r="E127" s="280">
        <f>IF((E122+E124)=0,,E126/(E122+E124))</f>
        <v>0</v>
      </c>
      <c r="F127" s="280">
        <f t="shared" ref="F127:P127" si="89">IF((F122+F124)=0,,F126/(F122+F124))</f>
        <v>0</v>
      </c>
      <c r="G127" s="280">
        <f t="shared" si="89"/>
        <v>0</v>
      </c>
      <c r="H127" s="280">
        <f t="shared" si="89"/>
        <v>0</v>
      </c>
      <c r="I127" s="280">
        <f t="shared" si="89"/>
        <v>0</v>
      </c>
      <c r="J127" s="280">
        <f t="shared" si="89"/>
        <v>0</v>
      </c>
      <c r="K127" s="280">
        <f t="shared" si="89"/>
        <v>0</v>
      </c>
      <c r="L127" s="280">
        <f t="shared" si="89"/>
        <v>0</v>
      </c>
      <c r="M127" s="280">
        <f t="shared" si="89"/>
        <v>0</v>
      </c>
      <c r="N127" s="280">
        <f t="shared" si="89"/>
        <v>0</v>
      </c>
      <c r="O127" s="280">
        <f t="shared" si="89"/>
        <v>0</v>
      </c>
      <c r="P127" s="280">
        <f t="shared" si="89"/>
        <v>0</v>
      </c>
      <c r="W127" s="293">
        <f>IF((W122+W124)=0,,W126/(W122+W124))</f>
        <v>0</v>
      </c>
      <c r="X127" s="293">
        <f>IF((X122+X124)=0,,X126/(X122+X124))</f>
        <v>0</v>
      </c>
      <c r="Y127" s="293">
        <f>IF((Y122+Y124)=0,,Y126/(Y122+Y124))</f>
        <v>0</v>
      </c>
      <c r="Z127" s="293">
        <f>IF((Z122+Z124)=0,,Z126/(Z122+Z124))</f>
        <v>0</v>
      </c>
      <c r="AA127" s="186"/>
    </row>
    <row r="128" spans="1:27" s="189" customFormat="1" ht="13.5" customHeight="1" x14ac:dyDescent="0.2">
      <c r="A128" s="523"/>
      <c r="B128" s="291" t="s">
        <v>297</v>
      </c>
      <c r="C128" s="277">
        <f>SUM(E128:P128)</f>
        <v>0</v>
      </c>
      <c r="D128" s="281"/>
      <c r="E128" s="287"/>
      <c r="F128" s="287"/>
      <c r="G128" s="287"/>
      <c r="H128" s="287"/>
      <c r="I128" s="287"/>
      <c r="J128" s="287"/>
      <c r="K128" s="287"/>
      <c r="L128" s="287"/>
      <c r="M128" s="287"/>
      <c r="N128" s="287"/>
      <c r="O128" s="287"/>
      <c r="P128" s="287"/>
      <c r="W128" s="293">
        <f>SUM(E128:G128)</f>
        <v>0</v>
      </c>
      <c r="X128" s="293">
        <f>SUM(H128:J128)</f>
        <v>0</v>
      </c>
      <c r="Y128" s="293">
        <f>SUM(K128:M128)</f>
        <v>0</v>
      </c>
      <c r="Z128" s="293">
        <f>SUM(N128:P128)</f>
        <v>0</v>
      </c>
      <c r="AA128" s="186"/>
    </row>
    <row r="129" spans="1:27" s="189" customFormat="1" ht="13.5" customHeight="1" x14ac:dyDescent="0.2">
      <c r="A129" s="523"/>
      <c r="B129" s="291" t="s">
        <v>298</v>
      </c>
      <c r="C129" s="277">
        <f>IF(C128=0,,C126/C128)</f>
        <v>0</v>
      </c>
      <c r="D129" s="281"/>
      <c r="E129" s="280">
        <f>IF(E128=0,,E126/E128)</f>
        <v>0</v>
      </c>
      <c r="F129" s="280">
        <f t="shared" ref="F129:P129" si="90">IF(F128=0,,F126/F128)</f>
        <v>0</v>
      </c>
      <c r="G129" s="280">
        <f t="shared" si="90"/>
        <v>0</v>
      </c>
      <c r="H129" s="280">
        <f t="shared" si="90"/>
        <v>0</v>
      </c>
      <c r="I129" s="280">
        <f t="shared" si="90"/>
        <v>0</v>
      </c>
      <c r="J129" s="280">
        <f t="shared" si="90"/>
        <v>0</v>
      </c>
      <c r="K129" s="280">
        <f t="shared" si="90"/>
        <v>0</v>
      </c>
      <c r="L129" s="280">
        <f t="shared" si="90"/>
        <v>0</v>
      </c>
      <c r="M129" s="280">
        <f t="shared" si="90"/>
        <v>0</v>
      </c>
      <c r="N129" s="280">
        <f t="shared" si="90"/>
        <v>0</v>
      </c>
      <c r="O129" s="280">
        <f t="shared" si="90"/>
        <v>0</v>
      </c>
      <c r="P129" s="280">
        <f t="shared" si="90"/>
        <v>0</v>
      </c>
      <c r="W129" s="293">
        <f>IF(W128=0,,W126/W128)</f>
        <v>0</v>
      </c>
      <c r="X129" s="293">
        <f>IF(X128=0,,X126/X128)</f>
        <v>0</v>
      </c>
      <c r="Y129" s="293">
        <f>IF(Y128=0,,Y126/Y128)</f>
        <v>0</v>
      </c>
      <c r="Z129" s="293">
        <f>IF(Z128=0,,Z126/Z128)</f>
        <v>0</v>
      </c>
      <c r="AA129" s="186"/>
    </row>
    <row r="130" spans="1:27" s="189" customFormat="1" ht="13.5" customHeight="1" x14ac:dyDescent="0.2">
      <c r="A130" s="523"/>
      <c r="B130" s="291" t="s">
        <v>232</v>
      </c>
      <c r="C130" s="277">
        <f t="shared" si="83"/>
        <v>0</v>
      </c>
      <c r="D130" s="279">
        <f>IF(C130=0,,C122/C130)</f>
        <v>0</v>
      </c>
      <c r="E130" s="282"/>
      <c r="F130" s="282"/>
      <c r="G130" s="282"/>
      <c r="H130" s="282"/>
      <c r="I130" s="282"/>
      <c r="J130" s="282"/>
      <c r="K130" s="282"/>
      <c r="L130" s="282"/>
      <c r="M130" s="282"/>
      <c r="N130" s="282"/>
      <c r="O130" s="282"/>
      <c r="P130" s="282"/>
      <c r="W130" s="293">
        <f t="shared" ref="W130:W145" si="91">SUM(E130:G130)</f>
        <v>0</v>
      </c>
      <c r="X130" s="293">
        <f t="shared" ref="X130:X145" si="92">SUM(H130:J130)</f>
        <v>0</v>
      </c>
      <c r="Y130" s="293">
        <f t="shared" ref="Y130:Y145" si="93">SUM(K130:M130)</f>
        <v>0</v>
      </c>
      <c r="Z130" s="293">
        <f t="shared" ref="Z130:Z145" si="94">SUM(N130:P130)</f>
        <v>0</v>
      </c>
      <c r="AA130" s="186"/>
    </row>
    <row r="131" spans="1:27" s="189" customFormat="1" ht="13.5" customHeight="1" x14ac:dyDescent="0.2">
      <c r="A131" s="523"/>
      <c r="B131" s="291" t="s">
        <v>271</v>
      </c>
      <c r="C131" s="277">
        <f t="shared" si="83"/>
        <v>0</v>
      </c>
      <c r="D131" s="279"/>
      <c r="E131" s="287"/>
      <c r="F131" s="287"/>
      <c r="G131" s="287"/>
      <c r="H131" s="287"/>
      <c r="I131" s="287"/>
      <c r="J131" s="287"/>
      <c r="K131" s="287"/>
      <c r="L131" s="287"/>
      <c r="M131" s="287"/>
      <c r="N131" s="287"/>
      <c r="O131" s="287"/>
      <c r="P131" s="287"/>
      <c r="W131" s="293">
        <f t="shared" si="91"/>
        <v>0</v>
      </c>
      <c r="X131" s="293">
        <f t="shared" si="92"/>
        <v>0</v>
      </c>
      <c r="Y131" s="293">
        <f t="shared" si="93"/>
        <v>0</v>
      </c>
      <c r="Z131" s="293">
        <f t="shared" si="94"/>
        <v>0</v>
      </c>
      <c r="AA131" s="186"/>
    </row>
    <row r="132" spans="1:27" s="189" customFormat="1" ht="13.5" customHeight="1" x14ac:dyDescent="0.2">
      <c r="A132" s="523"/>
      <c r="B132" s="291" t="s">
        <v>272</v>
      </c>
      <c r="C132" s="277">
        <f t="shared" si="83"/>
        <v>0</v>
      </c>
      <c r="D132" s="279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W132" s="293">
        <f t="shared" si="91"/>
        <v>0</v>
      </c>
      <c r="X132" s="293">
        <f t="shared" si="92"/>
        <v>0</v>
      </c>
      <c r="Y132" s="293">
        <f t="shared" si="93"/>
        <v>0</v>
      </c>
      <c r="Z132" s="293">
        <f t="shared" si="94"/>
        <v>0</v>
      </c>
      <c r="AA132" s="186"/>
    </row>
    <row r="133" spans="1:27" s="189" customFormat="1" ht="13.5" customHeight="1" x14ac:dyDescent="0.2">
      <c r="A133" s="523"/>
      <c r="B133" s="291" t="s">
        <v>299</v>
      </c>
      <c r="C133" s="277">
        <f t="shared" si="83"/>
        <v>0</v>
      </c>
      <c r="D133" s="279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W133" s="293">
        <f t="shared" si="91"/>
        <v>0</v>
      </c>
      <c r="X133" s="293">
        <f t="shared" si="92"/>
        <v>0</v>
      </c>
      <c r="Y133" s="293">
        <f t="shared" si="93"/>
        <v>0</v>
      </c>
      <c r="Z133" s="293">
        <f t="shared" si="94"/>
        <v>0</v>
      </c>
      <c r="AA133" s="186"/>
    </row>
    <row r="134" spans="1:27" s="189" customFormat="1" ht="13.5" customHeight="1" x14ac:dyDescent="0.2">
      <c r="A134" s="523"/>
      <c r="B134" s="291" t="s">
        <v>274</v>
      </c>
      <c r="C134" s="277">
        <f t="shared" si="83"/>
        <v>0</v>
      </c>
      <c r="D134" s="279">
        <f>IF(C130=0,,C134/C130)</f>
        <v>0</v>
      </c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W134" s="293">
        <f t="shared" si="91"/>
        <v>0</v>
      </c>
      <c r="X134" s="293">
        <f t="shared" si="92"/>
        <v>0</v>
      </c>
      <c r="Y134" s="293">
        <f t="shared" si="93"/>
        <v>0</v>
      </c>
      <c r="Z134" s="293">
        <f t="shared" si="94"/>
        <v>0</v>
      </c>
      <c r="AA134" s="186"/>
    </row>
    <row r="135" spans="1:27" s="189" customFormat="1" ht="13.5" customHeight="1" x14ac:dyDescent="0.2">
      <c r="A135" s="523"/>
      <c r="B135" s="291" t="s">
        <v>300</v>
      </c>
      <c r="C135" s="277">
        <f t="shared" si="83"/>
        <v>0</v>
      </c>
      <c r="D135" s="279"/>
      <c r="E135" s="287"/>
      <c r="F135" s="287"/>
      <c r="G135" s="287"/>
      <c r="H135" s="287"/>
      <c r="I135" s="287"/>
      <c r="J135" s="287"/>
      <c r="K135" s="287"/>
      <c r="L135" s="287"/>
      <c r="M135" s="287"/>
      <c r="N135" s="287"/>
      <c r="O135" s="287"/>
      <c r="P135" s="287"/>
      <c r="W135" s="293">
        <f t="shared" si="91"/>
        <v>0</v>
      </c>
      <c r="X135" s="293">
        <f t="shared" si="92"/>
        <v>0</v>
      </c>
      <c r="Y135" s="293">
        <f t="shared" si="93"/>
        <v>0</v>
      </c>
      <c r="Z135" s="293">
        <f t="shared" si="94"/>
        <v>0</v>
      </c>
      <c r="AA135" s="186"/>
    </row>
    <row r="136" spans="1:27" s="189" customFormat="1" ht="13.5" customHeight="1" x14ac:dyDescent="0.2">
      <c r="A136" s="523"/>
      <c r="B136" s="291" t="s">
        <v>301</v>
      </c>
      <c r="C136" s="277">
        <f t="shared" si="83"/>
        <v>0</v>
      </c>
      <c r="D136" s="279">
        <f>IF(C126=0,,C136/C126)</f>
        <v>0</v>
      </c>
      <c r="E136" s="287"/>
      <c r="F136" s="287"/>
      <c r="G136" s="287"/>
      <c r="H136" s="287"/>
      <c r="I136" s="287"/>
      <c r="J136" s="287"/>
      <c r="K136" s="287"/>
      <c r="L136" s="287"/>
      <c r="M136" s="287"/>
      <c r="N136" s="287"/>
      <c r="O136" s="287"/>
      <c r="P136" s="287"/>
      <c r="W136" s="293">
        <f t="shared" si="91"/>
        <v>0</v>
      </c>
      <c r="X136" s="293">
        <f t="shared" si="92"/>
        <v>0</v>
      </c>
      <c r="Y136" s="293">
        <f t="shared" si="93"/>
        <v>0</v>
      </c>
      <c r="Z136" s="293">
        <f t="shared" si="94"/>
        <v>0</v>
      </c>
      <c r="AA136" s="186"/>
    </row>
    <row r="137" spans="1:27" s="189" customFormat="1" ht="13.5" customHeight="1" x14ac:dyDescent="0.2">
      <c r="A137" s="523"/>
      <c r="B137" s="291" t="s">
        <v>302</v>
      </c>
      <c r="C137" s="277">
        <f t="shared" si="83"/>
        <v>0</v>
      </c>
      <c r="D137" s="279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87"/>
      <c r="P137" s="287"/>
      <c r="W137" s="293">
        <f t="shared" si="91"/>
        <v>0</v>
      </c>
      <c r="X137" s="293">
        <f t="shared" si="92"/>
        <v>0</v>
      </c>
      <c r="Y137" s="293">
        <f t="shared" si="93"/>
        <v>0</v>
      </c>
      <c r="Z137" s="293">
        <f t="shared" si="94"/>
        <v>0</v>
      </c>
      <c r="AA137" s="186"/>
    </row>
    <row r="138" spans="1:27" s="189" customFormat="1" ht="13.5" customHeight="1" x14ac:dyDescent="0.2">
      <c r="A138" s="523"/>
      <c r="B138" s="291" t="s">
        <v>303</v>
      </c>
      <c r="C138" s="277">
        <f t="shared" si="83"/>
        <v>0</v>
      </c>
      <c r="D138" s="279">
        <f>IF(C126=0,,C138/C126)</f>
        <v>0</v>
      </c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7"/>
      <c r="P138" s="287"/>
      <c r="W138" s="293">
        <f t="shared" si="91"/>
        <v>0</v>
      </c>
      <c r="X138" s="293">
        <f t="shared" si="92"/>
        <v>0</v>
      </c>
      <c r="Y138" s="293">
        <f t="shared" si="93"/>
        <v>0</v>
      </c>
      <c r="Z138" s="293">
        <f t="shared" si="94"/>
        <v>0</v>
      </c>
      <c r="AA138" s="186"/>
    </row>
    <row r="139" spans="1:27" s="189" customFormat="1" ht="13.5" customHeight="1" x14ac:dyDescent="0.2">
      <c r="A139" s="523"/>
      <c r="B139" s="291" t="s">
        <v>304</v>
      </c>
      <c r="C139" s="277">
        <f t="shared" si="83"/>
        <v>0</v>
      </c>
      <c r="D139" s="283"/>
      <c r="E139" s="289"/>
      <c r="F139" s="289"/>
      <c r="G139" s="289"/>
      <c r="H139" s="289"/>
      <c r="I139" s="289"/>
      <c r="J139" s="289"/>
      <c r="K139" s="289"/>
      <c r="L139" s="289"/>
      <c r="M139" s="289"/>
      <c r="N139" s="289"/>
      <c r="O139" s="289"/>
      <c r="P139" s="289"/>
      <c r="W139" s="293">
        <f t="shared" si="91"/>
        <v>0</v>
      </c>
      <c r="X139" s="293">
        <f t="shared" si="92"/>
        <v>0</v>
      </c>
      <c r="Y139" s="293">
        <f t="shared" si="93"/>
        <v>0</v>
      </c>
      <c r="Z139" s="293">
        <f t="shared" si="94"/>
        <v>0</v>
      </c>
      <c r="AA139" s="186"/>
    </row>
    <row r="140" spans="1:27" s="189" customFormat="1" ht="13.5" customHeight="1" x14ac:dyDescent="0.15">
      <c r="A140" s="523"/>
      <c r="B140" s="291" t="s">
        <v>305</v>
      </c>
      <c r="C140" s="277">
        <f t="shared" si="83"/>
        <v>0</v>
      </c>
      <c r="D140" s="284"/>
      <c r="E140" s="289"/>
      <c r="F140" s="289"/>
      <c r="G140" s="289"/>
      <c r="H140" s="289"/>
      <c r="I140" s="289"/>
      <c r="J140" s="289"/>
      <c r="K140" s="289"/>
      <c r="L140" s="289"/>
      <c r="M140" s="289"/>
      <c r="N140" s="289"/>
      <c r="O140" s="289"/>
      <c r="P140" s="289"/>
      <c r="W140" s="293">
        <f t="shared" si="91"/>
        <v>0</v>
      </c>
      <c r="X140" s="293">
        <f t="shared" si="92"/>
        <v>0</v>
      </c>
      <c r="Y140" s="293">
        <f t="shared" si="93"/>
        <v>0</v>
      </c>
      <c r="Z140" s="293">
        <f t="shared" si="94"/>
        <v>0</v>
      </c>
    </row>
    <row r="141" spans="1:27" s="189" customFormat="1" ht="13.5" customHeight="1" x14ac:dyDescent="0.15">
      <c r="A141" s="524"/>
      <c r="B141" s="291" t="s">
        <v>306</v>
      </c>
      <c r="C141" s="277">
        <f t="shared" si="83"/>
        <v>0</v>
      </c>
      <c r="D141" s="284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87"/>
      <c r="P141" s="287"/>
      <c r="W141" s="293">
        <f t="shared" si="91"/>
        <v>0</v>
      </c>
      <c r="X141" s="293">
        <f t="shared" si="92"/>
        <v>0</v>
      </c>
      <c r="Y141" s="293">
        <f t="shared" si="93"/>
        <v>0</v>
      </c>
      <c r="Z141" s="293">
        <f t="shared" si="94"/>
        <v>0</v>
      </c>
    </row>
    <row r="142" spans="1:27" s="189" customFormat="1" ht="13.5" customHeight="1" x14ac:dyDescent="0.2">
      <c r="A142" s="501" t="s">
        <v>307</v>
      </c>
      <c r="B142" s="288" t="s">
        <v>291</v>
      </c>
      <c r="C142" s="201">
        <f t="shared" si="83"/>
        <v>0</v>
      </c>
      <c r="D142" s="221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6"/>
      <c r="P142" s="286"/>
      <c r="W142" s="257">
        <f t="shared" si="91"/>
        <v>0</v>
      </c>
      <c r="X142" s="257">
        <f t="shared" si="92"/>
        <v>0</v>
      </c>
      <c r="Y142" s="257">
        <f t="shared" si="93"/>
        <v>0</v>
      </c>
      <c r="Z142" s="257">
        <f t="shared" si="94"/>
        <v>0</v>
      </c>
      <c r="AA142" s="186"/>
    </row>
    <row r="143" spans="1:27" s="189" customFormat="1" ht="13.5" customHeight="1" x14ac:dyDescent="0.2">
      <c r="A143" s="502"/>
      <c r="B143" s="288" t="s">
        <v>292</v>
      </c>
      <c r="C143" s="201">
        <f t="shared" si="83"/>
        <v>0</v>
      </c>
      <c r="D143" s="224">
        <f>IF(C146=0,,C143/C146)</f>
        <v>0</v>
      </c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6"/>
      <c r="P143" s="286"/>
      <c r="W143" s="257">
        <f t="shared" si="91"/>
        <v>0</v>
      </c>
      <c r="X143" s="257">
        <f t="shared" si="92"/>
        <v>0</v>
      </c>
      <c r="Y143" s="257">
        <f t="shared" si="93"/>
        <v>0</v>
      </c>
      <c r="Z143" s="257">
        <f t="shared" si="94"/>
        <v>0</v>
      </c>
      <c r="AA143" s="186"/>
    </row>
    <row r="144" spans="1:27" s="189" customFormat="1" ht="13.5" customHeight="1" x14ac:dyDescent="0.2">
      <c r="A144" s="502"/>
      <c r="B144" s="288" t="s">
        <v>293</v>
      </c>
      <c r="C144" s="201">
        <f t="shared" si="83"/>
        <v>0</v>
      </c>
      <c r="D144" s="224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W144" s="257">
        <f t="shared" si="91"/>
        <v>0</v>
      </c>
      <c r="X144" s="257">
        <f t="shared" si="92"/>
        <v>0</v>
      </c>
      <c r="Y144" s="257">
        <f t="shared" si="93"/>
        <v>0</v>
      </c>
      <c r="Z144" s="257">
        <f t="shared" si="94"/>
        <v>0</v>
      </c>
      <c r="AA144" s="186"/>
    </row>
    <row r="145" spans="1:27" s="189" customFormat="1" ht="13.5" customHeight="1" x14ac:dyDescent="0.2">
      <c r="A145" s="502"/>
      <c r="B145" s="288" t="s">
        <v>294</v>
      </c>
      <c r="C145" s="201">
        <f t="shared" si="83"/>
        <v>0</v>
      </c>
      <c r="D145" s="224">
        <f>IF(C146=0,,C145/C146)</f>
        <v>0</v>
      </c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W145" s="257">
        <f t="shared" si="91"/>
        <v>0</v>
      </c>
      <c r="X145" s="257">
        <f t="shared" si="92"/>
        <v>0</v>
      </c>
      <c r="Y145" s="257">
        <f t="shared" si="93"/>
        <v>0</v>
      </c>
      <c r="Z145" s="257">
        <f t="shared" si="94"/>
        <v>0</v>
      </c>
      <c r="AA145" s="186"/>
    </row>
    <row r="146" spans="1:27" s="189" customFormat="1" ht="13.5" customHeight="1" x14ac:dyDescent="0.2">
      <c r="A146" s="502"/>
      <c r="B146" s="288" t="s">
        <v>295</v>
      </c>
      <c r="C146" s="201">
        <f t="shared" si="83"/>
        <v>0</v>
      </c>
      <c r="D146" s="224"/>
      <c r="E146" s="280">
        <f>E143+E145</f>
        <v>0</v>
      </c>
      <c r="F146" s="280">
        <f t="shared" ref="F146:P146" si="95">F143+F145</f>
        <v>0</v>
      </c>
      <c r="G146" s="280">
        <f t="shared" si="95"/>
        <v>0</v>
      </c>
      <c r="H146" s="280">
        <f t="shared" si="95"/>
        <v>0</v>
      </c>
      <c r="I146" s="280">
        <f t="shared" si="95"/>
        <v>0</v>
      </c>
      <c r="J146" s="280">
        <f t="shared" si="95"/>
        <v>0</v>
      </c>
      <c r="K146" s="280">
        <f t="shared" si="95"/>
        <v>0</v>
      </c>
      <c r="L146" s="280">
        <f t="shared" si="95"/>
        <v>0</v>
      </c>
      <c r="M146" s="280">
        <f t="shared" si="95"/>
        <v>0</v>
      </c>
      <c r="N146" s="280">
        <f t="shared" si="95"/>
        <v>0</v>
      </c>
      <c r="O146" s="280">
        <f t="shared" si="95"/>
        <v>0</v>
      </c>
      <c r="P146" s="280">
        <f t="shared" si="95"/>
        <v>0</v>
      </c>
      <c r="W146" s="257">
        <f>W143+W145</f>
        <v>0</v>
      </c>
      <c r="X146" s="257">
        <f>X143+X145</f>
        <v>0</v>
      </c>
      <c r="Y146" s="257">
        <f>Y143+Y145</f>
        <v>0</v>
      </c>
      <c r="Z146" s="257">
        <f>Z143+Z145</f>
        <v>0</v>
      </c>
      <c r="AA146" s="186"/>
    </row>
    <row r="147" spans="1:27" s="189" customFormat="1" ht="13.5" customHeight="1" x14ac:dyDescent="0.2">
      <c r="A147" s="502"/>
      <c r="B147" s="288" t="s">
        <v>296</v>
      </c>
      <c r="C147" s="201">
        <f>IF((C142+C144)=0,,C146/(C142+C144))</f>
        <v>0</v>
      </c>
      <c r="D147" s="232"/>
      <c r="E147" s="280">
        <f>IF((E142+E144)=0,,E146/(E142+E144))</f>
        <v>0</v>
      </c>
      <c r="F147" s="280">
        <f t="shared" ref="F147:P147" si="96">IF((F142+F144)=0,,F146/(F142+F144))</f>
        <v>0</v>
      </c>
      <c r="G147" s="280">
        <f t="shared" si="96"/>
        <v>0</v>
      </c>
      <c r="H147" s="280">
        <f t="shared" si="96"/>
        <v>0</v>
      </c>
      <c r="I147" s="280">
        <f t="shared" si="96"/>
        <v>0</v>
      </c>
      <c r="J147" s="280">
        <f t="shared" si="96"/>
        <v>0</v>
      </c>
      <c r="K147" s="280">
        <f t="shared" si="96"/>
        <v>0</v>
      </c>
      <c r="L147" s="280">
        <f t="shared" si="96"/>
        <v>0</v>
      </c>
      <c r="M147" s="280">
        <f t="shared" si="96"/>
        <v>0</v>
      </c>
      <c r="N147" s="280">
        <f t="shared" si="96"/>
        <v>0</v>
      </c>
      <c r="O147" s="280">
        <f t="shared" si="96"/>
        <v>0</v>
      </c>
      <c r="P147" s="280">
        <f t="shared" si="96"/>
        <v>0</v>
      </c>
      <c r="W147" s="257">
        <f>IF((W142+W144)=0,,W146/(W142+W144))</f>
        <v>0</v>
      </c>
      <c r="X147" s="257">
        <f>IF((X142+X144)=0,,X146/(X142+X144))</f>
        <v>0</v>
      </c>
      <c r="Y147" s="257">
        <f>IF((Y142+Y144)=0,,Y146/(Y142+Y144))</f>
        <v>0</v>
      </c>
      <c r="Z147" s="257">
        <f>IF((Z142+Z144)=0,,Z146/(Z142+Z144))</f>
        <v>0</v>
      </c>
      <c r="AA147" s="186"/>
    </row>
    <row r="148" spans="1:27" s="189" customFormat="1" ht="13.5" customHeight="1" x14ac:dyDescent="0.2">
      <c r="A148" s="502"/>
      <c r="B148" s="288" t="s">
        <v>297</v>
      </c>
      <c r="C148" s="201">
        <f>SUM(E148:P148)</f>
        <v>0</v>
      </c>
      <c r="D148" s="232"/>
      <c r="E148" s="287"/>
      <c r="F148" s="287"/>
      <c r="G148" s="287"/>
      <c r="H148" s="287"/>
      <c r="I148" s="287"/>
      <c r="J148" s="287"/>
      <c r="K148" s="287"/>
      <c r="L148" s="287"/>
      <c r="M148" s="287"/>
      <c r="N148" s="287"/>
      <c r="O148" s="287"/>
      <c r="P148" s="287"/>
      <c r="W148" s="257">
        <f>SUM(E148:G148)</f>
        <v>0</v>
      </c>
      <c r="X148" s="257">
        <f>SUM(H148:J148)</f>
        <v>0</v>
      </c>
      <c r="Y148" s="257">
        <f>SUM(K148:M148)</f>
        <v>0</v>
      </c>
      <c r="Z148" s="257">
        <f>SUM(N148:P148)</f>
        <v>0</v>
      </c>
      <c r="AA148" s="186"/>
    </row>
    <row r="149" spans="1:27" s="189" customFormat="1" ht="13.5" customHeight="1" x14ac:dyDescent="0.2">
      <c r="A149" s="502"/>
      <c r="B149" s="288" t="s">
        <v>298</v>
      </c>
      <c r="C149" s="201">
        <f>IF(C148=0,,C146/C148)</f>
        <v>0</v>
      </c>
      <c r="D149" s="232"/>
      <c r="E149" s="280">
        <f>IF(E148=0,,E146/E148)</f>
        <v>0</v>
      </c>
      <c r="F149" s="280">
        <f t="shared" ref="F149:P149" si="97">IF(F148=0,,F146/F148)</f>
        <v>0</v>
      </c>
      <c r="G149" s="280">
        <f t="shared" si="97"/>
        <v>0</v>
      </c>
      <c r="H149" s="280">
        <f t="shared" si="97"/>
        <v>0</v>
      </c>
      <c r="I149" s="280">
        <f t="shared" si="97"/>
        <v>0</v>
      </c>
      <c r="J149" s="280">
        <f t="shared" si="97"/>
        <v>0</v>
      </c>
      <c r="K149" s="280">
        <f t="shared" si="97"/>
        <v>0</v>
      </c>
      <c r="L149" s="280">
        <f t="shared" si="97"/>
        <v>0</v>
      </c>
      <c r="M149" s="280">
        <f t="shared" si="97"/>
        <v>0</v>
      </c>
      <c r="N149" s="280">
        <f t="shared" si="97"/>
        <v>0</v>
      </c>
      <c r="O149" s="280">
        <f t="shared" si="97"/>
        <v>0</v>
      </c>
      <c r="P149" s="280">
        <f t="shared" si="97"/>
        <v>0</v>
      </c>
      <c r="W149" s="257">
        <f>IF(W148=0,,W146/W148)</f>
        <v>0</v>
      </c>
      <c r="X149" s="257">
        <f>IF(X148=0,,X146/X148)</f>
        <v>0</v>
      </c>
      <c r="Y149" s="257">
        <f>IF(Y148=0,,Y146/Y148)</f>
        <v>0</v>
      </c>
      <c r="Z149" s="257">
        <f>IF(Z148=0,,Z146/Z148)</f>
        <v>0</v>
      </c>
      <c r="AA149" s="186"/>
    </row>
    <row r="150" spans="1:27" s="189" customFormat="1" ht="13.5" customHeight="1" x14ac:dyDescent="0.2">
      <c r="A150" s="502"/>
      <c r="B150" s="288" t="s">
        <v>232</v>
      </c>
      <c r="C150" s="201">
        <f t="shared" ref="C150:C186" si="98">SUM(E150:P150)</f>
        <v>0</v>
      </c>
      <c r="D150" s="224">
        <f>IF(C150=0,,C142/C150)</f>
        <v>0</v>
      </c>
      <c r="E150" s="282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82"/>
      <c r="W150" s="257">
        <f t="shared" ref="W150:W165" si="99">SUM(E150:G150)</f>
        <v>0</v>
      </c>
      <c r="X150" s="257">
        <f t="shared" ref="X150:X165" si="100">SUM(H150:J150)</f>
        <v>0</v>
      </c>
      <c r="Y150" s="257">
        <f t="shared" ref="Y150:Y165" si="101">SUM(K150:M150)</f>
        <v>0</v>
      </c>
      <c r="Z150" s="257">
        <f t="shared" ref="Z150:Z165" si="102">SUM(N150:P150)</f>
        <v>0</v>
      </c>
      <c r="AA150" s="186"/>
    </row>
    <row r="151" spans="1:27" s="189" customFormat="1" ht="13.5" customHeight="1" x14ac:dyDescent="0.2">
      <c r="A151" s="502"/>
      <c r="B151" s="288" t="s">
        <v>271</v>
      </c>
      <c r="C151" s="201">
        <f t="shared" si="98"/>
        <v>0</v>
      </c>
      <c r="D151" s="224"/>
      <c r="E151" s="287"/>
      <c r="F151" s="287"/>
      <c r="G151" s="287"/>
      <c r="H151" s="287"/>
      <c r="I151" s="287"/>
      <c r="J151" s="287"/>
      <c r="K151" s="287"/>
      <c r="L151" s="287"/>
      <c r="M151" s="287"/>
      <c r="N151" s="287"/>
      <c r="O151" s="287"/>
      <c r="P151" s="287"/>
      <c r="W151" s="257">
        <f t="shared" si="99"/>
        <v>0</v>
      </c>
      <c r="X151" s="257">
        <f t="shared" si="100"/>
        <v>0</v>
      </c>
      <c r="Y151" s="257">
        <f t="shared" si="101"/>
        <v>0</v>
      </c>
      <c r="Z151" s="257">
        <f t="shared" si="102"/>
        <v>0</v>
      </c>
      <c r="AA151" s="186"/>
    </row>
    <row r="152" spans="1:27" s="189" customFormat="1" ht="13.5" customHeight="1" x14ac:dyDescent="0.2">
      <c r="A152" s="502"/>
      <c r="B152" s="288" t="s">
        <v>272</v>
      </c>
      <c r="C152" s="201">
        <f t="shared" si="98"/>
        <v>0</v>
      </c>
      <c r="D152" s="224"/>
      <c r="E152" s="287"/>
      <c r="F152" s="287"/>
      <c r="G152" s="287"/>
      <c r="H152" s="287"/>
      <c r="I152" s="287"/>
      <c r="J152" s="287"/>
      <c r="K152" s="287"/>
      <c r="L152" s="287"/>
      <c r="M152" s="287"/>
      <c r="N152" s="287"/>
      <c r="O152" s="287"/>
      <c r="P152" s="287"/>
      <c r="W152" s="257">
        <f t="shared" si="99"/>
        <v>0</v>
      </c>
      <c r="X152" s="257">
        <f t="shared" si="100"/>
        <v>0</v>
      </c>
      <c r="Y152" s="257">
        <f t="shared" si="101"/>
        <v>0</v>
      </c>
      <c r="Z152" s="257">
        <f t="shared" si="102"/>
        <v>0</v>
      </c>
      <c r="AA152" s="186"/>
    </row>
    <row r="153" spans="1:27" s="189" customFormat="1" ht="13.5" customHeight="1" x14ac:dyDescent="0.2">
      <c r="A153" s="502"/>
      <c r="B153" s="288" t="s">
        <v>299</v>
      </c>
      <c r="C153" s="201">
        <f t="shared" si="98"/>
        <v>0</v>
      </c>
      <c r="D153" s="224"/>
      <c r="E153" s="287"/>
      <c r="F153" s="287"/>
      <c r="G153" s="287"/>
      <c r="H153" s="287"/>
      <c r="I153" s="287"/>
      <c r="J153" s="287"/>
      <c r="K153" s="287"/>
      <c r="L153" s="287"/>
      <c r="M153" s="287"/>
      <c r="N153" s="287"/>
      <c r="O153" s="287"/>
      <c r="P153" s="287"/>
      <c r="W153" s="257">
        <f t="shared" si="99"/>
        <v>0</v>
      </c>
      <c r="X153" s="257">
        <f t="shared" si="100"/>
        <v>0</v>
      </c>
      <c r="Y153" s="257">
        <f t="shared" si="101"/>
        <v>0</v>
      </c>
      <c r="Z153" s="257">
        <f t="shared" si="102"/>
        <v>0</v>
      </c>
      <c r="AA153" s="186"/>
    </row>
    <row r="154" spans="1:27" s="189" customFormat="1" ht="13.5" customHeight="1" x14ac:dyDescent="0.2">
      <c r="A154" s="502"/>
      <c r="B154" s="288" t="s">
        <v>274</v>
      </c>
      <c r="C154" s="201">
        <f t="shared" si="98"/>
        <v>0</v>
      </c>
      <c r="D154" s="224">
        <f>IF(C150=0,,C154/C150)</f>
        <v>0</v>
      </c>
      <c r="E154" s="287"/>
      <c r="F154" s="287"/>
      <c r="G154" s="287"/>
      <c r="H154" s="287"/>
      <c r="I154" s="287"/>
      <c r="J154" s="287"/>
      <c r="K154" s="287"/>
      <c r="L154" s="287"/>
      <c r="M154" s="287"/>
      <c r="N154" s="287"/>
      <c r="O154" s="287"/>
      <c r="P154" s="287"/>
      <c r="W154" s="257">
        <f t="shared" si="99"/>
        <v>0</v>
      </c>
      <c r="X154" s="257">
        <f t="shared" si="100"/>
        <v>0</v>
      </c>
      <c r="Y154" s="257">
        <f t="shared" si="101"/>
        <v>0</v>
      </c>
      <c r="Z154" s="257">
        <f t="shared" si="102"/>
        <v>0</v>
      </c>
      <c r="AA154" s="186"/>
    </row>
    <row r="155" spans="1:27" s="189" customFormat="1" ht="13.5" customHeight="1" x14ac:dyDescent="0.2">
      <c r="A155" s="502"/>
      <c r="B155" s="288" t="s">
        <v>300</v>
      </c>
      <c r="C155" s="201">
        <f t="shared" si="98"/>
        <v>0</v>
      </c>
      <c r="D155" s="224"/>
      <c r="E155" s="287"/>
      <c r="F155" s="287"/>
      <c r="G155" s="287"/>
      <c r="H155" s="287"/>
      <c r="I155" s="287"/>
      <c r="J155" s="287"/>
      <c r="K155" s="287"/>
      <c r="L155" s="287"/>
      <c r="M155" s="287"/>
      <c r="N155" s="287"/>
      <c r="O155" s="287"/>
      <c r="P155" s="287"/>
      <c r="W155" s="257">
        <f t="shared" si="99"/>
        <v>0</v>
      </c>
      <c r="X155" s="257">
        <f t="shared" si="100"/>
        <v>0</v>
      </c>
      <c r="Y155" s="257">
        <f t="shared" si="101"/>
        <v>0</v>
      </c>
      <c r="Z155" s="257">
        <f t="shared" si="102"/>
        <v>0</v>
      </c>
      <c r="AA155" s="186"/>
    </row>
    <row r="156" spans="1:27" s="189" customFormat="1" ht="13.5" customHeight="1" x14ac:dyDescent="0.2">
      <c r="A156" s="502"/>
      <c r="B156" s="288" t="s">
        <v>301</v>
      </c>
      <c r="C156" s="201">
        <f t="shared" si="98"/>
        <v>0</v>
      </c>
      <c r="D156" s="224">
        <f>IF(C146=0,,C156/C146)</f>
        <v>0</v>
      </c>
      <c r="E156" s="287"/>
      <c r="F156" s="287"/>
      <c r="G156" s="287"/>
      <c r="H156" s="287"/>
      <c r="I156" s="287"/>
      <c r="J156" s="287"/>
      <c r="K156" s="287"/>
      <c r="L156" s="287"/>
      <c r="M156" s="287"/>
      <c r="N156" s="287"/>
      <c r="O156" s="287"/>
      <c r="P156" s="287"/>
      <c r="W156" s="257">
        <f t="shared" si="99"/>
        <v>0</v>
      </c>
      <c r="X156" s="257">
        <f t="shared" si="100"/>
        <v>0</v>
      </c>
      <c r="Y156" s="257">
        <f t="shared" si="101"/>
        <v>0</v>
      </c>
      <c r="Z156" s="257">
        <f t="shared" si="102"/>
        <v>0</v>
      </c>
      <c r="AA156" s="186"/>
    </row>
    <row r="157" spans="1:27" s="189" customFormat="1" ht="13.5" customHeight="1" x14ac:dyDescent="0.2">
      <c r="A157" s="502"/>
      <c r="B157" s="288" t="s">
        <v>302</v>
      </c>
      <c r="C157" s="201">
        <f t="shared" si="98"/>
        <v>0</v>
      </c>
      <c r="D157" s="224"/>
      <c r="E157" s="287"/>
      <c r="F157" s="287"/>
      <c r="G157" s="287"/>
      <c r="H157" s="287"/>
      <c r="I157" s="287"/>
      <c r="J157" s="287"/>
      <c r="K157" s="287"/>
      <c r="L157" s="287"/>
      <c r="M157" s="287"/>
      <c r="N157" s="287"/>
      <c r="O157" s="287"/>
      <c r="P157" s="287"/>
      <c r="W157" s="257">
        <f t="shared" si="99"/>
        <v>0</v>
      </c>
      <c r="X157" s="257">
        <f t="shared" si="100"/>
        <v>0</v>
      </c>
      <c r="Y157" s="257">
        <f t="shared" si="101"/>
        <v>0</v>
      </c>
      <c r="Z157" s="257">
        <f t="shared" si="102"/>
        <v>0</v>
      </c>
      <c r="AA157" s="186"/>
    </row>
    <row r="158" spans="1:27" s="189" customFormat="1" ht="13.5" customHeight="1" x14ac:dyDescent="0.2">
      <c r="A158" s="502"/>
      <c r="B158" s="288" t="s">
        <v>303</v>
      </c>
      <c r="C158" s="201">
        <f t="shared" si="98"/>
        <v>0</v>
      </c>
      <c r="D158" s="224">
        <f>IF(C146=0,,C158/C146)</f>
        <v>0</v>
      </c>
      <c r="E158" s="287"/>
      <c r="F158" s="287"/>
      <c r="G158" s="287"/>
      <c r="H158" s="287"/>
      <c r="I158" s="287"/>
      <c r="J158" s="287"/>
      <c r="K158" s="287"/>
      <c r="L158" s="287"/>
      <c r="M158" s="287"/>
      <c r="N158" s="287"/>
      <c r="O158" s="287"/>
      <c r="P158" s="287"/>
      <c r="W158" s="257">
        <f t="shared" si="99"/>
        <v>0</v>
      </c>
      <c r="X158" s="257">
        <f t="shared" si="100"/>
        <v>0</v>
      </c>
      <c r="Y158" s="257">
        <f t="shared" si="101"/>
        <v>0</v>
      </c>
      <c r="Z158" s="257">
        <f t="shared" si="102"/>
        <v>0</v>
      </c>
      <c r="AA158" s="186"/>
    </row>
    <row r="159" spans="1:27" s="189" customFormat="1" ht="13.5" customHeight="1" x14ac:dyDescent="0.2">
      <c r="A159" s="502"/>
      <c r="B159" s="288" t="s">
        <v>304</v>
      </c>
      <c r="C159" s="201">
        <f t="shared" si="98"/>
        <v>0</v>
      </c>
      <c r="D159" s="202"/>
      <c r="E159" s="289"/>
      <c r="F159" s="289"/>
      <c r="G159" s="289"/>
      <c r="H159" s="289"/>
      <c r="I159" s="289"/>
      <c r="J159" s="289"/>
      <c r="K159" s="289"/>
      <c r="L159" s="289"/>
      <c r="M159" s="289"/>
      <c r="N159" s="289"/>
      <c r="O159" s="289"/>
      <c r="P159" s="289"/>
      <c r="W159" s="257">
        <f t="shared" si="99"/>
        <v>0</v>
      </c>
      <c r="X159" s="257">
        <f t="shared" si="100"/>
        <v>0</v>
      </c>
      <c r="Y159" s="257">
        <f t="shared" si="101"/>
        <v>0</v>
      </c>
      <c r="Z159" s="257">
        <f t="shared" si="102"/>
        <v>0</v>
      </c>
      <c r="AA159" s="186"/>
    </row>
    <row r="160" spans="1:27" s="189" customFormat="1" ht="13.5" customHeight="1" x14ac:dyDescent="0.15">
      <c r="A160" s="502"/>
      <c r="B160" s="288" t="s">
        <v>305</v>
      </c>
      <c r="C160" s="201">
        <f t="shared" si="98"/>
        <v>0</v>
      </c>
      <c r="D160" s="290"/>
      <c r="E160" s="289"/>
      <c r="F160" s="289"/>
      <c r="G160" s="289"/>
      <c r="H160" s="289"/>
      <c r="I160" s="289"/>
      <c r="J160" s="289"/>
      <c r="K160" s="289"/>
      <c r="L160" s="289"/>
      <c r="M160" s="289"/>
      <c r="N160" s="289"/>
      <c r="O160" s="289"/>
      <c r="P160" s="289"/>
      <c r="W160" s="257">
        <f t="shared" si="99"/>
        <v>0</v>
      </c>
      <c r="X160" s="257">
        <f t="shared" si="100"/>
        <v>0</v>
      </c>
      <c r="Y160" s="257">
        <f t="shared" si="101"/>
        <v>0</v>
      </c>
      <c r="Z160" s="257">
        <f t="shared" si="102"/>
        <v>0</v>
      </c>
    </row>
    <row r="161" spans="1:27" s="189" customFormat="1" ht="13.5" customHeight="1" x14ac:dyDescent="0.15">
      <c r="A161" s="526"/>
      <c r="B161" s="288" t="s">
        <v>306</v>
      </c>
      <c r="C161" s="201">
        <f t="shared" si="98"/>
        <v>0</v>
      </c>
      <c r="D161" s="290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W161" s="257">
        <f t="shared" si="99"/>
        <v>0</v>
      </c>
      <c r="X161" s="257">
        <f t="shared" si="100"/>
        <v>0</v>
      </c>
      <c r="Y161" s="257">
        <f t="shared" si="101"/>
        <v>0</v>
      </c>
      <c r="Z161" s="257">
        <f t="shared" si="102"/>
        <v>0</v>
      </c>
    </row>
    <row r="162" spans="1:27" s="189" customFormat="1" ht="13.5" customHeight="1" x14ac:dyDescent="0.2">
      <c r="A162" s="522" t="s">
        <v>220</v>
      </c>
      <c r="B162" s="291" t="s">
        <v>291</v>
      </c>
      <c r="C162" s="277">
        <f t="shared" si="98"/>
        <v>0</v>
      </c>
      <c r="D162" s="278"/>
      <c r="E162" s="286"/>
      <c r="F162" s="286"/>
      <c r="G162" s="286"/>
      <c r="H162" s="286"/>
      <c r="I162" s="286"/>
      <c r="J162" s="286"/>
      <c r="K162" s="286"/>
      <c r="L162" s="286"/>
      <c r="M162" s="286"/>
      <c r="N162" s="286"/>
      <c r="O162" s="286"/>
      <c r="P162" s="286"/>
      <c r="W162" s="293">
        <f t="shared" si="99"/>
        <v>0</v>
      </c>
      <c r="X162" s="293">
        <f t="shared" si="100"/>
        <v>0</v>
      </c>
      <c r="Y162" s="293">
        <f t="shared" si="101"/>
        <v>0</v>
      </c>
      <c r="Z162" s="293">
        <f t="shared" si="102"/>
        <v>0</v>
      </c>
      <c r="AA162" s="186"/>
    </row>
    <row r="163" spans="1:27" s="189" customFormat="1" ht="13.5" customHeight="1" x14ac:dyDescent="0.2">
      <c r="A163" s="523"/>
      <c r="B163" s="291" t="s">
        <v>292</v>
      </c>
      <c r="C163" s="277">
        <f t="shared" si="98"/>
        <v>0</v>
      </c>
      <c r="D163" s="279">
        <f>IF(C166=0,,C163/C166)</f>
        <v>0</v>
      </c>
      <c r="E163" s="286"/>
      <c r="F163" s="286"/>
      <c r="G163" s="286"/>
      <c r="H163" s="286"/>
      <c r="I163" s="286"/>
      <c r="J163" s="286"/>
      <c r="K163" s="286"/>
      <c r="L163" s="286"/>
      <c r="M163" s="286"/>
      <c r="N163" s="286"/>
      <c r="O163" s="286"/>
      <c r="P163" s="286"/>
      <c r="W163" s="293">
        <f t="shared" si="99"/>
        <v>0</v>
      </c>
      <c r="X163" s="293">
        <f t="shared" si="100"/>
        <v>0</v>
      </c>
      <c r="Y163" s="293">
        <f t="shared" si="101"/>
        <v>0</v>
      </c>
      <c r="Z163" s="293">
        <f t="shared" si="102"/>
        <v>0</v>
      </c>
      <c r="AA163" s="186"/>
    </row>
    <row r="164" spans="1:27" s="189" customFormat="1" ht="13.5" customHeight="1" x14ac:dyDescent="0.2">
      <c r="A164" s="523"/>
      <c r="B164" s="291" t="s">
        <v>293</v>
      </c>
      <c r="C164" s="277">
        <f t="shared" si="98"/>
        <v>0</v>
      </c>
      <c r="D164" s="279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6"/>
      <c r="P164" s="286"/>
      <c r="W164" s="293">
        <f t="shared" si="99"/>
        <v>0</v>
      </c>
      <c r="X164" s="293">
        <f t="shared" si="100"/>
        <v>0</v>
      </c>
      <c r="Y164" s="293">
        <f t="shared" si="101"/>
        <v>0</v>
      </c>
      <c r="Z164" s="293">
        <f t="shared" si="102"/>
        <v>0</v>
      </c>
      <c r="AA164" s="186"/>
    </row>
    <row r="165" spans="1:27" s="189" customFormat="1" ht="13.5" customHeight="1" x14ac:dyDescent="0.2">
      <c r="A165" s="523"/>
      <c r="B165" s="291" t="s">
        <v>294</v>
      </c>
      <c r="C165" s="277">
        <f t="shared" si="98"/>
        <v>0</v>
      </c>
      <c r="D165" s="279">
        <f>IF(C166=0,,C165/C166)</f>
        <v>0</v>
      </c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6"/>
      <c r="P165" s="286"/>
      <c r="W165" s="293">
        <f t="shared" si="99"/>
        <v>0</v>
      </c>
      <c r="X165" s="293">
        <f t="shared" si="100"/>
        <v>0</v>
      </c>
      <c r="Y165" s="293">
        <f t="shared" si="101"/>
        <v>0</v>
      </c>
      <c r="Z165" s="293">
        <f t="shared" si="102"/>
        <v>0</v>
      </c>
      <c r="AA165" s="186"/>
    </row>
    <row r="166" spans="1:27" s="189" customFormat="1" ht="13.5" customHeight="1" x14ac:dyDescent="0.2">
      <c r="A166" s="523"/>
      <c r="B166" s="291" t="s">
        <v>295</v>
      </c>
      <c r="C166" s="277">
        <f t="shared" si="98"/>
        <v>0</v>
      </c>
      <c r="D166" s="279"/>
      <c r="E166" s="280">
        <f>E163+E165</f>
        <v>0</v>
      </c>
      <c r="F166" s="280">
        <f t="shared" ref="F166:P166" si="103">F163+F165</f>
        <v>0</v>
      </c>
      <c r="G166" s="280">
        <f t="shared" si="103"/>
        <v>0</v>
      </c>
      <c r="H166" s="280">
        <f t="shared" si="103"/>
        <v>0</v>
      </c>
      <c r="I166" s="280">
        <f t="shared" si="103"/>
        <v>0</v>
      </c>
      <c r="J166" s="280">
        <f t="shared" si="103"/>
        <v>0</v>
      </c>
      <c r="K166" s="280">
        <f t="shared" si="103"/>
        <v>0</v>
      </c>
      <c r="L166" s="280">
        <f t="shared" si="103"/>
        <v>0</v>
      </c>
      <c r="M166" s="280">
        <f t="shared" si="103"/>
        <v>0</v>
      </c>
      <c r="N166" s="280">
        <f t="shared" si="103"/>
        <v>0</v>
      </c>
      <c r="O166" s="280">
        <f t="shared" si="103"/>
        <v>0</v>
      </c>
      <c r="P166" s="280">
        <f t="shared" si="103"/>
        <v>0</v>
      </c>
      <c r="W166" s="293">
        <f>W163+W165</f>
        <v>0</v>
      </c>
      <c r="X166" s="293">
        <f>X163+X165</f>
        <v>0</v>
      </c>
      <c r="Y166" s="293">
        <f>Y163+Y165</f>
        <v>0</v>
      </c>
      <c r="Z166" s="293">
        <f>Z163+Z165</f>
        <v>0</v>
      </c>
      <c r="AA166" s="186"/>
    </row>
    <row r="167" spans="1:27" s="189" customFormat="1" ht="13.5" customHeight="1" x14ac:dyDescent="0.2">
      <c r="A167" s="523"/>
      <c r="B167" s="291" t="s">
        <v>296</v>
      </c>
      <c r="C167" s="277">
        <f>IF((C162+C164)=0,,C166/(C162+C164))</f>
        <v>0</v>
      </c>
      <c r="D167" s="281"/>
      <c r="E167" s="280">
        <f>IF((E162+E164)=0,,E166/(E162+E164))</f>
        <v>0</v>
      </c>
      <c r="F167" s="280">
        <f t="shared" ref="F167:P167" si="104">IF((F162+F164)=0,,F166/(F162+F164))</f>
        <v>0</v>
      </c>
      <c r="G167" s="280">
        <f t="shared" si="104"/>
        <v>0</v>
      </c>
      <c r="H167" s="280">
        <f t="shared" si="104"/>
        <v>0</v>
      </c>
      <c r="I167" s="280">
        <f t="shared" si="104"/>
        <v>0</v>
      </c>
      <c r="J167" s="280">
        <f t="shared" si="104"/>
        <v>0</v>
      </c>
      <c r="K167" s="280">
        <f t="shared" si="104"/>
        <v>0</v>
      </c>
      <c r="L167" s="280">
        <f t="shared" si="104"/>
        <v>0</v>
      </c>
      <c r="M167" s="280">
        <f t="shared" si="104"/>
        <v>0</v>
      </c>
      <c r="N167" s="280">
        <f t="shared" si="104"/>
        <v>0</v>
      </c>
      <c r="O167" s="280">
        <f t="shared" si="104"/>
        <v>0</v>
      </c>
      <c r="P167" s="280">
        <f t="shared" si="104"/>
        <v>0</v>
      </c>
      <c r="W167" s="293">
        <f>IF((W162+W164)=0,,W166/(W162+W164))</f>
        <v>0</v>
      </c>
      <c r="X167" s="293">
        <f>IF((X162+X164)=0,,X166/(X162+X164))</f>
        <v>0</v>
      </c>
      <c r="Y167" s="293">
        <f>IF((Y162+Y164)=0,,Y166/(Y162+Y164))</f>
        <v>0</v>
      </c>
      <c r="Z167" s="293">
        <f>IF((Z162+Z164)=0,,Z166/(Z162+Z164))</f>
        <v>0</v>
      </c>
      <c r="AA167" s="186"/>
    </row>
    <row r="168" spans="1:27" s="189" customFormat="1" ht="13.5" customHeight="1" x14ac:dyDescent="0.2">
      <c r="A168" s="523"/>
      <c r="B168" s="291" t="s">
        <v>297</v>
      </c>
      <c r="C168" s="277">
        <f>SUM(E168:P168)</f>
        <v>0</v>
      </c>
      <c r="D168" s="281"/>
      <c r="E168" s="287"/>
      <c r="F168" s="287"/>
      <c r="G168" s="287"/>
      <c r="H168" s="287"/>
      <c r="I168" s="287"/>
      <c r="J168" s="287"/>
      <c r="K168" s="287"/>
      <c r="L168" s="287"/>
      <c r="M168" s="287"/>
      <c r="N168" s="287"/>
      <c r="O168" s="287"/>
      <c r="P168" s="287"/>
      <c r="W168" s="293">
        <f>SUM(E168:G168)</f>
        <v>0</v>
      </c>
      <c r="X168" s="293">
        <f>SUM(H168:J168)</f>
        <v>0</v>
      </c>
      <c r="Y168" s="293">
        <f>SUM(K168:M168)</f>
        <v>0</v>
      </c>
      <c r="Z168" s="293">
        <f>SUM(N168:P168)</f>
        <v>0</v>
      </c>
      <c r="AA168" s="186"/>
    </row>
    <row r="169" spans="1:27" s="189" customFormat="1" ht="13.5" customHeight="1" x14ac:dyDescent="0.2">
      <c r="A169" s="523"/>
      <c r="B169" s="291" t="s">
        <v>298</v>
      </c>
      <c r="C169" s="277">
        <f>IF(C168=0,,C166/C168)</f>
        <v>0</v>
      </c>
      <c r="D169" s="281"/>
      <c r="E169" s="280">
        <f>IF(E168=0,,E166/E168)</f>
        <v>0</v>
      </c>
      <c r="F169" s="280">
        <f t="shared" ref="F169:P169" si="105">IF(F168=0,,F166/F168)</f>
        <v>0</v>
      </c>
      <c r="G169" s="280">
        <f t="shared" si="105"/>
        <v>0</v>
      </c>
      <c r="H169" s="280">
        <f t="shared" si="105"/>
        <v>0</v>
      </c>
      <c r="I169" s="280">
        <f t="shared" si="105"/>
        <v>0</v>
      </c>
      <c r="J169" s="280">
        <f t="shared" si="105"/>
        <v>0</v>
      </c>
      <c r="K169" s="280">
        <f t="shared" si="105"/>
        <v>0</v>
      </c>
      <c r="L169" s="280">
        <f t="shared" si="105"/>
        <v>0</v>
      </c>
      <c r="M169" s="280">
        <f t="shared" si="105"/>
        <v>0</v>
      </c>
      <c r="N169" s="280">
        <f t="shared" si="105"/>
        <v>0</v>
      </c>
      <c r="O169" s="280">
        <f t="shared" si="105"/>
        <v>0</v>
      </c>
      <c r="P169" s="280">
        <f t="shared" si="105"/>
        <v>0</v>
      </c>
      <c r="W169" s="293">
        <f>IF(W168=0,,W166/W168)</f>
        <v>0</v>
      </c>
      <c r="X169" s="293">
        <f>IF(X168=0,,X166/X168)</f>
        <v>0</v>
      </c>
      <c r="Y169" s="293">
        <f>IF(Y168=0,,Y166/Y168)</f>
        <v>0</v>
      </c>
      <c r="Z169" s="293">
        <f>IF(Z168=0,,Z166/Z168)</f>
        <v>0</v>
      </c>
      <c r="AA169" s="186"/>
    </row>
    <row r="170" spans="1:27" s="189" customFormat="1" ht="13.5" customHeight="1" x14ac:dyDescent="0.2">
      <c r="A170" s="523"/>
      <c r="B170" s="291" t="s">
        <v>232</v>
      </c>
      <c r="C170" s="277">
        <f t="shared" si="98"/>
        <v>0</v>
      </c>
      <c r="D170" s="279">
        <f>IF(C170=0,,C162/C170)</f>
        <v>0</v>
      </c>
      <c r="E170" s="282"/>
      <c r="F170" s="282"/>
      <c r="G170" s="282"/>
      <c r="H170" s="282"/>
      <c r="I170" s="282"/>
      <c r="J170" s="282"/>
      <c r="K170" s="282"/>
      <c r="L170" s="282"/>
      <c r="M170" s="282"/>
      <c r="N170" s="282"/>
      <c r="O170" s="282"/>
      <c r="P170" s="282"/>
      <c r="W170" s="293">
        <f t="shared" ref="W170:W185" si="106">SUM(E170:G170)</f>
        <v>0</v>
      </c>
      <c r="X170" s="293">
        <f t="shared" ref="X170:X185" si="107">SUM(H170:J170)</f>
        <v>0</v>
      </c>
      <c r="Y170" s="293">
        <f t="shared" ref="Y170:Y185" si="108">SUM(K170:M170)</f>
        <v>0</v>
      </c>
      <c r="Z170" s="293">
        <f t="shared" ref="Z170:Z185" si="109">SUM(N170:P170)</f>
        <v>0</v>
      </c>
      <c r="AA170" s="186"/>
    </row>
    <row r="171" spans="1:27" s="189" customFormat="1" ht="13.5" customHeight="1" x14ac:dyDescent="0.2">
      <c r="A171" s="523"/>
      <c r="B171" s="291" t="s">
        <v>271</v>
      </c>
      <c r="C171" s="277">
        <f t="shared" si="98"/>
        <v>0</v>
      </c>
      <c r="D171" s="279"/>
      <c r="E171" s="287"/>
      <c r="F171" s="287"/>
      <c r="G171" s="287"/>
      <c r="H171" s="287"/>
      <c r="I171" s="287"/>
      <c r="J171" s="287"/>
      <c r="K171" s="287"/>
      <c r="L171" s="287"/>
      <c r="M171" s="287"/>
      <c r="N171" s="287"/>
      <c r="O171" s="287"/>
      <c r="P171" s="287"/>
      <c r="W171" s="293">
        <f t="shared" si="106"/>
        <v>0</v>
      </c>
      <c r="X171" s="293">
        <f t="shared" si="107"/>
        <v>0</v>
      </c>
      <c r="Y171" s="293">
        <f t="shared" si="108"/>
        <v>0</v>
      </c>
      <c r="Z171" s="293">
        <f t="shared" si="109"/>
        <v>0</v>
      </c>
      <c r="AA171" s="186"/>
    </row>
    <row r="172" spans="1:27" s="189" customFormat="1" ht="13.5" customHeight="1" x14ac:dyDescent="0.2">
      <c r="A172" s="523"/>
      <c r="B172" s="291" t="s">
        <v>272</v>
      </c>
      <c r="C172" s="277">
        <f t="shared" si="98"/>
        <v>0</v>
      </c>
      <c r="D172" s="279"/>
      <c r="E172" s="287"/>
      <c r="F172" s="287"/>
      <c r="G172" s="287"/>
      <c r="H172" s="287"/>
      <c r="I172" s="287"/>
      <c r="J172" s="287"/>
      <c r="K172" s="287"/>
      <c r="L172" s="287"/>
      <c r="M172" s="287"/>
      <c r="N172" s="287"/>
      <c r="O172" s="287"/>
      <c r="P172" s="287"/>
      <c r="W172" s="293">
        <f t="shared" si="106"/>
        <v>0</v>
      </c>
      <c r="X172" s="293">
        <f t="shared" si="107"/>
        <v>0</v>
      </c>
      <c r="Y172" s="293">
        <f t="shared" si="108"/>
        <v>0</v>
      </c>
      <c r="Z172" s="293">
        <f t="shared" si="109"/>
        <v>0</v>
      </c>
      <c r="AA172" s="186"/>
    </row>
    <row r="173" spans="1:27" s="189" customFormat="1" ht="13.5" customHeight="1" x14ac:dyDescent="0.2">
      <c r="A173" s="523"/>
      <c r="B173" s="291" t="s">
        <v>299</v>
      </c>
      <c r="C173" s="277">
        <f t="shared" si="98"/>
        <v>0</v>
      </c>
      <c r="D173" s="279"/>
      <c r="E173" s="287"/>
      <c r="F173" s="287"/>
      <c r="G173" s="287"/>
      <c r="H173" s="287"/>
      <c r="I173" s="287"/>
      <c r="J173" s="287"/>
      <c r="K173" s="287"/>
      <c r="L173" s="287"/>
      <c r="M173" s="287"/>
      <c r="N173" s="287"/>
      <c r="O173" s="287"/>
      <c r="P173" s="287"/>
      <c r="W173" s="293">
        <f t="shared" si="106"/>
        <v>0</v>
      </c>
      <c r="X173" s="293">
        <f t="shared" si="107"/>
        <v>0</v>
      </c>
      <c r="Y173" s="293">
        <f t="shared" si="108"/>
        <v>0</v>
      </c>
      <c r="Z173" s="293">
        <f t="shared" si="109"/>
        <v>0</v>
      </c>
      <c r="AA173" s="186"/>
    </row>
    <row r="174" spans="1:27" s="189" customFormat="1" ht="13.5" customHeight="1" x14ac:dyDescent="0.2">
      <c r="A174" s="523"/>
      <c r="B174" s="291" t="s">
        <v>274</v>
      </c>
      <c r="C174" s="277">
        <f t="shared" si="98"/>
        <v>0</v>
      </c>
      <c r="D174" s="279">
        <f>IF(C170=0,,C174/C170)</f>
        <v>0</v>
      </c>
      <c r="E174" s="287"/>
      <c r="F174" s="287"/>
      <c r="G174" s="287"/>
      <c r="H174" s="287"/>
      <c r="I174" s="287"/>
      <c r="J174" s="287"/>
      <c r="K174" s="287"/>
      <c r="L174" s="287"/>
      <c r="M174" s="287"/>
      <c r="N174" s="287"/>
      <c r="O174" s="287"/>
      <c r="P174" s="287"/>
      <c r="W174" s="293">
        <f t="shared" si="106"/>
        <v>0</v>
      </c>
      <c r="X174" s="293">
        <f t="shared" si="107"/>
        <v>0</v>
      </c>
      <c r="Y174" s="293">
        <f t="shared" si="108"/>
        <v>0</v>
      </c>
      <c r="Z174" s="293">
        <f t="shared" si="109"/>
        <v>0</v>
      </c>
      <c r="AA174" s="186"/>
    </row>
    <row r="175" spans="1:27" s="189" customFormat="1" ht="13.5" customHeight="1" x14ac:dyDescent="0.2">
      <c r="A175" s="523"/>
      <c r="B175" s="291" t="s">
        <v>300</v>
      </c>
      <c r="C175" s="277">
        <f t="shared" si="98"/>
        <v>0</v>
      </c>
      <c r="D175" s="279"/>
      <c r="E175" s="287"/>
      <c r="F175" s="287"/>
      <c r="G175" s="287"/>
      <c r="H175" s="287"/>
      <c r="I175" s="287"/>
      <c r="J175" s="287"/>
      <c r="K175" s="287"/>
      <c r="L175" s="287"/>
      <c r="M175" s="287"/>
      <c r="N175" s="287"/>
      <c r="O175" s="287"/>
      <c r="P175" s="287"/>
      <c r="W175" s="293">
        <f t="shared" si="106"/>
        <v>0</v>
      </c>
      <c r="X175" s="293">
        <f t="shared" si="107"/>
        <v>0</v>
      </c>
      <c r="Y175" s="293">
        <f t="shared" si="108"/>
        <v>0</v>
      </c>
      <c r="Z175" s="293">
        <f t="shared" si="109"/>
        <v>0</v>
      </c>
      <c r="AA175" s="186"/>
    </row>
    <row r="176" spans="1:27" s="189" customFormat="1" ht="13.5" customHeight="1" x14ac:dyDescent="0.2">
      <c r="A176" s="523"/>
      <c r="B176" s="291" t="s">
        <v>301</v>
      </c>
      <c r="C176" s="277">
        <f t="shared" si="98"/>
        <v>0</v>
      </c>
      <c r="D176" s="279">
        <f>IF(C166=0,,C176/C166)</f>
        <v>0</v>
      </c>
      <c r="E176" s="287"/>
      <c r="F176" s="287"/>
      <c r="G176" s="287"/>
      <c r="H176" s="287"/>
      <c r="I176" s="287"/>
      <c r="J176" s="287"/>
      <c r="K176" s="287"/>
      <c r="L176" s="287"/>
      <c r="M176" s="287"/>
      <c r="N176" s="287"/>
      <c r="O176" s="287"/>
      <c r="P176" s="287"/>
      <c r="W176" s="293">
        <f t="shared" si="106"/>
        <v>0</v>
      </c>
      <c r="X176" s="293">
        <f t="shared" si="107"/>
        <v>0</v>
      </c>
      <c r="Y176" s="293">
        <f t="shared" si="108"/>
        <v>0</v>
      </c>
      <c r="Z176" s="293">
        <f t="shared" si="109"/>
        <v>0</v>
      </c>
      <c r="AA176" s="186"/>
    </row>
    <row r="177" spans="1:27" s="189" customFormat="1" ht="13.5" customHeight="1" x14ac:dyDescent="0.2">
      <c r="A177" s="523"/>
      <c r="B177" s="291" t="s">
        <v>302</v>
      </c>
      <c r="C177" s="277">
        <f t="shared" si="98"/>
        <v>0</v>
      </c>
      <c r="D177" s="279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287"/>
      <c r="P177" s="287"/>
      <c r="W177" s="293">
        <f t="shared" si="106"/>
        <v>0</v>
      </c>
      <c r="X177" s="293">
        <f t="shared" si="107"/>
        <v>0</v>
      </c>
      <c r="Y177" s="293">
        <f t="shared" si="108"/>
        <v>0</v>
      </c>
      <c r="Z177" s="293">
        <f t="shared" si="109"/>
        <v>0</v>
      </c>
      <c r="AA177" s="186"/>
    </row>
    <row r="178" spans="1:27" s="189" customFormat="1" ht="13.5" customHeight="1" x14ac:dyDescent="0.2">
      <c r="A178" s="523"/>
      <c r="B178" s="291" t="s">
        <v>303</v>
      </c>
      <c r="C178" s="277">
        <f t="shared" si="98"/>
        <v>0</v>
      </c>
      <c r="D178" s="279">
        <f>IF(C166=0,,C178/C166)</f>
        <v>0</v>
      </c>
      <c r="E178" s="287"/>
      <c r="F178" s="287"/>
      <c r="G178" s="287"/>
      <c r="H178" s="287"/>
      <c r="I178" s="287"/>
      <c r="J178" s="287"/>
      <c r="K178" s="287"/>
      <c r="L178" s="287"/>
      <c r="M178" s="287"/>
      <c r="N178" s="287"/>
      <c r="O178" s="287"/>
      <c r="P178" s="287"/>
      <c r="W178" s="293">
        <f t="shared" si="106"/>
        <v>0</v>
      </c>
      <c r="X178" s="293">
        <f t="shared" si="107"/>
        <v>0</v>
      </c>
      <c r="Y178" s="293">
        <f t="shared" si="108"/>
        <v>0</v>
      </c>
      <c r="Z178" s="293">
        <f t="shared" si="109"/>
        <v>0</v>
      </c>
      <c r="AA178" s="186"/>
    </row>
    <row r="179" spans="1:27" s="189" customFormat="1" ht="13.5" customHeight="1" x14ac:dyDescent="0.2">
      <c r="A179" s="523"/>
      <c r="B179" s="291" t="s">
        <v>304</v>
      </c>
      <c r="C179" s="277">
        <f t="shared" si="98"/>
        <v>0</v>
      </c>
      <c r="D179" s="283"/>
      <c r="E179" s="289"/>
      <c r="F179" s="289"/>
      <c r="G179" s="289"/>
      <c r="H179" s="289"/>
      <c r="I179" s="289"/>
      <c r="J179" s="289"/>
      <c r="K179" s="289"/>
      <c r="L179" s="289"/>
      <c r="M179" s="289"/>
      <c r="N179" s="289"/>
      <c r="O179" s="289"/>
      <c r="P179" s="289"/>
      <c r="W179" s="293">
        <f t="shared" si="106"/>
        <v>0</v>
      </c>
      <c r="X179" s="293">
        <f t="shared" si="107"/>
        <v>0</v>
      </c>
      <c r="Y179" s="293">
        <f t="shared" si="108"/>
        <v>0</v>
      </c>
      <c r="Z179" s="293">
        <f t="shared" si="109"/>
        <v>0</v>
      </c>
      <c r="AA179" s="186"/>
    </row>
    <row r="180" spans="1:27" s="189" customFormat="1" ht="13.5" customHeight="1" x14ac:dyDescent="0.15">
      <c r="A180" s="523"/>
      <c r="B180" s="291" t="s">
        <v>305</v>
      </c>
      <c r="C180" s="277">
        <f t="shared" si="98"/>
        <v>0</v>
      </c>
      <c r="D180" s="284"/>
      <c r="E180" s="289"/>
      <c r="F180" s="289"/>
      <c r="G180" s="289"/>
      <c r="H180" s="289"/>
      <c r="I180" s="289"/>
      <c r="J180" s="289"/>
      <c r="K180" s="289"/>
      <c r="L180" s="289"/>
      <c r="M180" s="289"/>
      <c r="N180" s="289"/>
      <c r="O180" s="289"/>
      <c r="P180" s="289"/>
      <c r="W180" s="293">
        <f t="shared" si="106"/>
        <v>0</v>
      </c>
      <c r="X180" s="293">
        <f t="shared" si="107"/>
        <v>0</v>
      </c>
      <c r="Y180" s="293">
        <f t="shared" si="108"/>
        <v>0</v>
      </c>
      <c r="Z180" s="293">
        <f t="shared" si="109"/>
        <v>0</v>
      </c>
    </row>
    <row r="181" spans="1:27" s="189" customFormat="1" ht="13.5" customHeight="1" x14ac:dyDescent="0.15">
      <c r="A181" s="524"/>
      <c r="B181" s="291" t="s">
        <v>306</v>
      </c>
      <c r="C181" s="277">
        <f t="shared" si="98"/>
        <v>0</v>
      </c>
      <c r="D181" s="284"/>
      <c r="E181" s="287"/>
      <c r="F181" s="287"/>
      <c r="G181" s="287"/>
      <c r="H181" s="287"/>
      <c r="I181" s="287"/>
      <c r="J181" s="287"/>
      <c r="K181" s="287"/>
      <c r="L181" s="287"/>
      <c r="M181" s="287"/>
      <c r="N181" s="287"/>
      <c r="O181" s="287"/>
      <c r="P181" s="287"/>
      <c r="W181" s="293">
        <f t="shared" si="106"/>
        <v>0</v>
      </c>
      <c r="X181" s="293">
        <f t="shared" si="107"/>
        <v>0</v>
      </c>
      <c r="Y181" s="293">
        <f t="shared" si="108"/>
        <v>0</v>
      </c>
      <c r="Z181" s="293">
        <f t="shared" si="109"/>
        <v>0</v>
      </c>
    </row>
    <row r="182" spans="1:27" s="189" customFormat="1" ht="13.5" customHeight="1" x14ac:dyDescent="0.2">
      <c r="A182" s="501" t="s">
        <v>308</v>
      </c>
      <c r="B182" s="288" t="s">
        <v>291</v>
      </c>
      <c r="C182" s="201">
        <f t="shared" si="98"/>
        <v>0</v>
      </c>
      <c r="D182" s="221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6"/>
      <c r="P182" s="286"/>
      <c r="W182" s="257">
        <f t="shared" si="106"/>
        <v>0</v>
      </c>
      <c r="X182" s="257">
        <f t="shared" si="107"/>
        <v>0</v>
      </c>
      <c r="Y182" s="257">
        <f t="shared" si="108"/>
        <v>0</v>
      </c>
      <c r="Z182" s="257">
        <f t="shared" si="109"/>
        <v>0</v>
      </c>
      <c r="AA182" s="186"/>
    </row>
    <row r="183" spans="1:27" s="189" customFormat="1" ht="13.5" customHeight="1" x14ac:dyDescent="0.2">
      <c r="A183" s="502"/>
      <c r="B183" s="288" t="s">
        <v>292</v>
      </c>
      <c r="C183" s="201">
        <f t="shared" si="98"/>
        <v>0</v>
      </c>
      <c r="D183" s="224">
        <f>IF(C186=0,,C183/C186)</f>
        <v>0</v>
      </c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6"/>
      <c r="P183" s="286"/>
      <c r="W183" s="257">
        <f t="shared" si="106"/>
        <v>0</v>
      </c>
      <c r="X183" s="257">
        <f t="shared" si="107"/>
        <v>0</v>
      </c>
      <c r="Y183" s="257">
        <f t="shared" si="108"/>
        <v>0</v>
      </c>
      <c r="Z183" s="257">
        <f t="shared" si="109"/>
        <v>0</v>
      </c>
      <c r="AA183" s="186"/>
    </row>
    <row r="184" spans="1:27" s="189" customFormat="1" ht="13.5" customHeight="1" x14ac:dyDescent="0.2">
      <c r="A184" s="502"/>
      <c r="B184" s="288" t="s">
        <v>293</v>
      </c>
      <c r="C184" s="201">
        <f t="shared" si="98"/>
        <v>0</v>
      </c>
      <c r="D184" s="224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W184" s="257">
        <f t="shared" si="106"/>
        <v>0</v>
      </c>
      <c r="X184" s="257">
        <f t="shared" si="107"/>
        <v>0</v>
      </c>
      <c r="Y184" s="257">
        <f t="shared" si="108"/>
        <v>0</v>
      </c>
      <c r="Z184" s="257">
        <f t="shared" si="109"/>
        <v>0</v>
      </c>
      <c r="AA184" s="186"/>
    </row>
    <row r="185" spans="1:27" s="189" customFormat="1" ht="13.5" customHeight="1" x14ac:dyDescent="0.2">
      <c r="A185" s="502"/>
      <c r="B185" s="288" t="s">
        <v>294</v>
      </c>
      <c r="C185" s="201">
        <f t="shared" si="98"/>
        <v>0</v>
      </c>
      <c r="D185" s="224">
        <f>IF(C186=0,,C185/C186)</f>
        <v>0</v>
      </c>
      <c r="E185" s="286"/>
      <c r="F185" s="286"/>
      <c r="G185" s="286"/>
      <c r="H185" s="286"/>
      <c r="I185" s="286"/>
      <c r="J185" s="286"/>
      <c r="K185" s="286"/>
      <c r="L185" s="286"/>
      <c r="M185" s="286"/>
      <c r="N185" s="286"/>
      <c r="O185" s="286"/>
      <c r="P185" s="286"/>
      <c r="W185" s="257">
        <f t="shared" si="106"/>
        <v>0</v>
      </c>
      <c r="X185" s="257">
        <f t="shared" si="107"/>
        <v>0</v>
      </c>
      <c r="Y185" s="257">
        <f t="shared" si="108"/>
        <v>0</v>
      </c>
      <c r="Z185" s="257">
        <f t="shared" si="109"/>
        <v>0</v>
      </c>
      <c r="AA185" s="186"/>
    </row>
    <row r="186" spans="1:27" s="189" customFormat="1" ht="13.5" customHeight="1" x14ac:dyDescent="0.2">
      <c r="A186" s="502"/>
      <c r="B186" s="288" t="s">
        <v>295</v>
      </c>
      <c r="C186" s="201">
        <f t="shared" si="98"/>
        <v>0</v>
      </c>
      <c r="D186" s="224"/>
      <c r="E186" s="280">
        <f>E183+E185</f>
        <v>0</v>
      </c>
      <c r="F186" s="280">
        <f t="shared" ref="F186:P186" si="110">F183+F185</f>
        <v>0</v>
      </c>
      <c r="G186" s="280">
        <f t="shared" si="110"/>
        <v>0</v>
      </c>
      <c r="H186" s="280">
        <f t="shared" si="110"/>
        <v>0</v>
      </c>
      <c r="I186" s="280">
        <f t="shared" si="110"/>
        <v>0</v>
      </c>
      <c r="J186" s="280">
        <f t="shared" si="110"/>
        <v>0</v>
      </c>
      <c r="K186" s="280">
        <f t="shared" si="110"/>
        <v>0</v>
      </c>
      <c r="L186" s="280">
        <f t="shared" si="110"/>
        <v>0</v>
      </c>
      <c r="M186" s="280">
        <f t="shared" si="110"/>
        <v>0</v>
      </c>
      <c r="N186" s="280">
        <f t="shared" si="110"/>
        <v>0</v>
      </c>
      <c r="O186" s="280">
        <f t="shared" si="110"/>
        <v>0</v>
      </c>
      <c r="P186" s="280">
        <f t="shared" si="110"/>
        <v>0</v>
      </c>
      <c r="W186" s="257">
        <f>W183+W185</f>
        <v>0</v>
      </c>
      <c r="X186" s="257">
        <f>X183+X185</f>
        <v>0</v>
      </c>
      <c r="Y186" s="257">
        <f>Y183+Y185</f>
        <v>0</v>
      </c>
      <c r="Z186" s="257">
        <f>Z183+Z185</f>
        <v>0</v>
      </c>
      <c r="AA186" s="186"/>
    </row>
    <row r="187" spans="1:27" s="189" customFormat="1" ht="13.5" customHeight="1" x14ac:dyDescent="0.2">
      <c r="A187" s="502"/>
      <c r="B187" s="288" t="s">
        <v>296</v>
      </c>
      <c r="C187" s="201">
        <f>IF((C182+C184)=0,,C186/(C182+C184))</f>
        <v>0</v>
      </c>
      <c r="D187" s="232"/>
      <c r="E187" s="280">
        <f>IF((E182+E184)=0,,E186/(E182+E184))</f>
        <v>0</v>
      </c>
      <c r="F187" s="280">
        <f t="shared" ref="F187:P187" si="111">IF((F182+F184)=0,,F186/(F182+F184))</f>
        <v>0</v>
      </c>
      <c r="G187" s="280">
        <f t="shared" si="111"/>
        <v>0</v>
      </c>
      <c r="H187" s="280">
        <f t="shared" si="111"/>
        <v>0</v>
      </c>
      <c r="I187" s="280">
        <f t="shared" si="111"/>
        <v>0</v>
      </c>
      <c r="J187" s="280">
        <f t="shared" si="111"/>
        <v>0</v>
      </c>
      <c r="K187" s="280">
        <f t="shared" si="111"/>
        <v>0</v>
      </c>
      <c r="L187" s="280">
        <f t="shared" si="111"/>
        <v>0</v>
      </c>
      <c r="M187" s="280">
        <f t="shared" si="111"/>
        <v>0</v>
      </c>
      <c r="N187" s="280">
        <f t="shared" si="111"/>
        <v>0</v>
      </c>
      <c r="O187" s="280">
        <f t="shared" si="111"/>
        <v>0</v>
      </c>
      <c r="P187" s="280">
        <f t="shared" si="111"/>
        <v>0</v>
      </c>
      <c r="W187" s="257">
        <f>IF((W182+W184)=0,,W186/(W182+W184))</f>
        <v>0</v>
      </c>
      <c r="X187" s="257">
        <f>IF((X182+X184)=0,,X186/(X182+X184))</f>
        <v>0</v>
      </c>
      <c r="Y187" s="257">
        <f>IF((Y182+Y184)=0,,Y186/(Y182+Y184))</f>
        <v>0</v>
      </c>
      <c r="Z187" s="257">
        <f>IF((Z182+Z184)=0,,Z186/(Z182+Z184))</f>
        <v>0</v>
      </c>
      <c r="AA187" s="186"/>
    </row>
    <row r="188" spans="1:27" s="189" customFormat="1" ht="13.5" customHeight="1" x14ac:dyDescent="0.2">
      <c r="A188" s="502"/>
      <c r="B188" s="288" t="s">
        <v>297</v>
      </c>
      <c r="C188" s="201">
        <f>SUM(E188:P188)</f>
        <v>0</v>
      </c>
      <c r="D188" s="232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87"/>
      <c r="P188" s="287"/>
      <c r="W188" s="257">
        <f>SUM(E188:G188)</f>
        <v>0</v>
      </c>
      <c r="X188" s="257">
        <f>SUM(H188:J188)</f>
        <v>0</v>
      </c>
      <c r="Y188" s="257">
        <f>SUM(K188:M188)</f>
        <v>0</v>
      </c>
      <c r="Z188" s="257">
        <f>SUM(N188:P188)</f>
        <v>0</v>
      </c>
      <c r="AA188" s="186"/>
    </row>
    <row r="189" spans="1:27" s="189" customFormat="1" ht="13.5" customHeight="1" x14ac:dyDescent="0.2">
      <c r="A189" s="502"/>
      <c r="B189" s="288" t="s">
        <v>298</v>
      </c>
      <c r="C189" s="201">
        <f>IF(C188=0,,C186/C188)</f>
        <v>0</v>
      </c>
      <c r="D189" s="232"/>
      <c r="E189" s="280">
        <f>IF(E188=0,,E186/E188)</f>
        <v>0</v>
      </c>
      <c r="F189" s="280">
        <f t="shared" ref="F189:P189" si="112">IF(F188=0,,F186/F188)</f>
        <v>0</v>
      </c>
      <c r="G189" s="280">
        <f t="shared" si="112"/>
        <v>0</v>
      </c>
      <c r="H189" s="280">
        <f t="shared" si="112"/>
        <v>0</v>
      </c>
      <c r="I189" s="280">
        <f t="shared" si="112"/>
        <v>0</v>
      </c>
      <c r="J189" s="280">
        <f t="shared" si="112"/>
        <v>0</v>
      </c>
      <c r="K189" s="280">
        <f t="shared" si="112"/>
        <v>0</v>
      </c>
      <c r="L189" s="280">
        <f t="shared" si="112"/>
        <v>0</v>
      </c>
      <c r="M189" s="280">
        <f t="shared" si="112"/>
        <v>0</v>
      </c>
      <c r="N189" s="280">
        <f t="shared" si="112"/>
        <v>0</v>
      </c>
      <c r="O189" s="280">
        <f t="shared" si="112"/>
        <v>0</v>
      </c>
      <c r="P189" s="280">
        <f t="shared" si="112"/>
        <v>0</v>
      </c>
      <c r="W189" s="257">
        <f>IF(W188=0,,W186/W188)</f>
        <v>0</v>
      </c>
      <c r="X189" s="257">
        <f>IF(X188=0,,X186/X188)</f>
        <v>0</v>
      </c>
      <c r="Y189" s="257">
        <f>IF(Y188=0,,Y186/Y188)</f>
        <v>0</v>
      </c>
      <c r="Z189" s="257">
        <f>IF(Z188=0,,Z186/Z188)</f>
        <v>0</v>
      </c>
      <c r="AA189" s="186"/>
    </row>
    <row r="190" spans="1:27" s="189" customFormat="1" ht="13.5" customHeight="1" x14ac:dyDescent="0.2">
      <c r="A190" s="502"/>
      <c r="B190" s="288" t="s">
        <v>232</v>
      </c>
      <c r="C190" s="201">
        <f t="shared" ref="C190:C246" si="113">SUM(E190:P190)</f>
        <v>0</v>
      </c>
      <c r="D190" s="224">
        <f>IF(C190=0,,C182/C190)</f>
        <v>0</v>
      </c>
      <c r="E190" s="282"/>
      <c r="F190" s="282"/>
      <c r="G190" s="282"/>
      <c r="H190" s="282"/>
      <c r="I190" s="282"/>
      <c r="J190" s="282"/>
      <c r="K190" s="282"/>
      <c r="L190" s="282"/>
      <c r="M190" s="282"/>
      <c r="N190" s="282"/>
      <c r="O190" s="282"/>
      <c r="P190" s="282"/>
      <c r="W190" s="257">
        <f t="shared" ref="W190:W205" si="114">SUM(E190:G190)</f>
        <v>0</v>
      </c>
      <c r="X190" s="257">
        <f t="shared" ref="X190:X205" si="115">SUM(H190:J190)</f>
        <v>0</v>
      </c>
      <c r="Y190" s="257">
        <f t="shared" ref="Y190:Y205" si="116">SUM(K190:M190)</f>
        <v>0</v>
      </c>
      <c r="Z190" s="257">
        <f t="shared" ref="Z190:Z205" si="117">SUM(N190:P190)</f>
        <v>0</v>
      </c>
      <c r="AA190" s="186"/>
    </row>
    <row r="191" spans="1:27" s="189" customFormat="1" ht="13.5" customHeight="1" x14ac:dyDescent="0.2">
      <c r="A191" s="502"/>
      <c r="B191" s="288" t="s">
        <v>271</v>
      </c>
      <c r="C191" s="201">
        <f t="shared" si="113"/>
        <v>0</v>
      </c>
      <c r="D191" s="224"/>
      <c r="E191" s="287"/>
      <c r="F191" s="287"/>
      <c r="G191" s="287"/>
      <c r="H191" s="287"/>
      <c r="I191" s="287"/>
      <c r="J191" s="287"/>
      <c r="K191" s="287"/>
      <c r="L191" s="287"/>
      <c r="M191" s="287"/>
      <c r="N191" s="287"/>
      <c r="O191" s="287"/>
      <c r="P191" s="287"/>
      <c r="W191" s="257">
        <f t="shared" si="114"/>
        <v>0</v>
      </c>
      <c r="X191" s="257">
        <f t="shared" si="115"/>
        <v>0</v>
      </c>
      <c r="Y191" s="257">
        <f t="shared" si="116"/>
        <v>0</v>
      </c>
      <c r="Z191" s="257">
        <f t="shared" si="117"/>
        <v>0</v>
      </c>
      <c r="AA191" s="186"/>
    </row>
    <row r="192" spans="1:27" s="189" customFormat="1" ht="13.5" customHeight="1" x14ac:dyDescent="0.2">
      <c r="A192" s="502"/>
      <c r="B192" s="288" t="s">
        <v>272</v>
      </c>
      <c r="C192" s="201">
        <f t="shared" si="113"/>
        <v>0</v>
      </c>
      <c r="D192" s="224"/>
      <c r="E192" s="287"/>
      <c r="F192" s="287"/>
      <c r="G192" s="287"/>
      <c r="H192" s="287"/>
      <c r="I192" s="287"/>
      <c r="J192" s="287"/>
      <c r="K192" s="287"/>
      <c r="L192" s="287"/>
      <c r="M192" s="287"/>
      <c r="N192" s="287"/>
      <c r="O192" s="287"/>
      <c r="P192" s="287"/>
      <c r="W192" s="257">
        <f t="shared" si="114"/>
        <v>0</v>
      </c>
      <c r="X192" s="257">
        <f t="shared" si="115"/>
        <v>0</v>
      </c>
      <c r="Y192" s="257">
        <f t="shared" si="116"/>
        <v>0</v>
      </c>
      <c r="Z192" s="257">
        <f t="shared" si="117"/>
        <v>0</v>
      </c>
      <c r="AA192" s="186"/>
    </row>
    <row r="193" spans="1:27" s="189" customFormat="1" ht="13.5" customHeight="1" x14ac:dyDescent="0.2">
      <c r="A193" s="502"/>
      <c r="B193" s="288" t="s">
        <v>299</v>
      </c>
      <c r="C193" s="201">
        <f t="shared" si="113"/>
        <v>0</v>
      </c>
      <c r="D193" s="224"/>
      <c r="E193" s="287"/>
      <c r="F193" s="287"/>
      <c r="G193" s="287"/>
      <c r="H193" s="287"/>
      <c r="I193" s="287"/>
      <c r="J193" s="287"/>
      <c r="K193" s="287"/>
      <c r="L193" s="287"/>
      <c r="M193" s="287"/>
      <c r="N193" s="287"/>
      <c r="O193" s="287"/>
      <c r="P193" s="287"/>
      <c r="W193" s="257">
        <f t="shared" si="114"/>
        <v>0</v>
      </c>
      <c r="X193" s="257">
        <f t="shared" si="115"/>
        <v>0</v>
      </c>
      <c r="Y193" s="257">
        <f t="shared" si="116"/>
        <v>0</v>
      </c>
      <c r="Z193" s="257">
        <f t="shared" si="117"/>
        <v>0</v>
      </c>
      <c r="AA193" s="186"/>
    </row>
    <row r="194" spans="1:27" s="189" customFormat="1" ht="13.5" customHeight="1" x14ac:dyDescent="0.2">
      <c r="A194" s="502"/>
      <c r="B194" s="288" t="s">
        <v>274</v>
      </c>
      <c r="C194" s="201">
        <f t="shared" si="113"/>
        <v>0</v>
      </c>
      <c r="D194" s="224">
        <f>IF(C190=0,,C194/C190)</f>
        <v>0</v>
      </c>
      <c r="E194" s="287"/>
      <c r="F194" s="287"/>
      <c r="G194" s="287"/>
      <c r="H194" s="287"/>
      <c r="I194" s="287"/>
      <c r="J194" s="287"/>
      <c r="K194" s="287"/>
      <c r="L194" s="287"/>
      <c r="M194" s="287"/>
      <c r="N194" s="287"/>
      <c r="O194" s="287"/>
      <c r="P194" s="287"/>
      <c r="W194" s="257">
        <f t="shared" si="114"/>
        <v>0</v>
      </c>
      <c r="X194" s="257">
        <f t="shared" si="115"/>
        <v>0</v>
      </c>
      <c r="Y194" s="257">
        <f t="shared" si="116"/>
        <v>0</v>
      </c>
      <c r="Z194" s="257">
        <f t="shared" si="117"/>
        <v>0</v>
      </c>
      <c r="AA194" s="186"/>
    </row>
    <row r="195" spans="1:27" s="189" customFormat="1" ht="13.5" customHeight="1" x14ac:dyDescent="0.2">
      <c r="A195" s="502"/>
      <c r="B195" s="288" t="s">
        <v>300</v>
      </c>
      <c r="C195" s="201">
        <f t="shared" si="113"/>
        <v>0</v>
      </c>
      <c r="D195" s="224"/>
      <c r="E195" s="287"/>
      <c r="F195" s="287"/>
      <c r="G195" s="287"/>
      <c r="H195" s="287"/>
      <c r="I195" s="287"/>
      <c r="J195" s="287"/>
      <c r="K195" s="287"/>
      <c r="L195" s="287"/>
      <c r="M195" s="287"/>
      <c r="N195" s="287"/>
      <c r="O195" s="287"/>
      <c r="P195" s="287"/>
      <c r="W195" s="257">
        <f t="shared" si="114"/>
        <v>0</v>
      </c>
      <c r="X195" s="257">
        <f t="shared" si="115"/>
        <v>0</v>
      </c>
      <c r="Y195" s="257">
        <f t="shared" si="116"/>
        <v>0</v>
      </c>
      <c r="Z195" s="257">
        <f t="shared" si="117"/>
        <v>0</v>
      </c>
      <c r="AA195" s="186"/>
    </row>
    <row r="196" spans="1:27" s="189" customFormat="1" ht="13.5" customHeight="1" x14ac:dyDescent="0.2">
      <c r="A196" s="502"/>
      <c r="B196" s="288" t="s">
        <v>301</v>
      </c>
      <c r="C196" s="201">
        <f t="shared" si="113"/>
        <v>0</v>
      </c>
      <c r="D196" s="224">
        <f>IF(C186=0,,C196/C186)</f>
        <v>0</v>
      </c>
      <c r="E196" s="287"/>
      <c r="F196" s="287"/>
      <c r="G196" s="287"/>
      <c r="H196" s="287"/>
      <c r="I196" s="287"/>
      <c r="J196" s="287"/>
      <c r="K196" s="287"/>
      <c r="L196" s="287"/>
      <c r="M196" s="287"/>
      <c r="N196" s="287"/>
      <c r="O196" s="287"/>
      <c r="P196" s="287"/>
      <c r="W196" s="257">
        <f t="shared" si="114"/>
        <v>0</v>
      </c>
      <c r="X196" s="257">
        <f t="shared" si="115"/>
        <v>0</v>
      </c>
      <c r="Y196" s="257">
        <f t="shared" si="116"/>
        <v>0</v>
      </c>
      <c r="Z196" s="257">
        <f t="shared" si="117"/>
        <v>0</v>
      </c>
      <c r="AA196" s="186"/>
    </row>
    <row r="197" spans="1:27" s="189" customFormat="1" ht="13.5" customHeight="1" x14ac:dyDescent="0.2">
      <c r="A197" s="502"/>
      <c r="B197" s="288" t="s">
        <v>302</v>
      </c>
      <c r="C197" s="201">
        <f t="shared" si="113"/>
        <v>0</v>
      </c>
      <c r="D197" s="224"/>
      <c r="E197" s="287"/>
      <c r="F197" s="287"/>
      <c r="G197" s="287"/>
      <c r="H197" s="287"/>
      <c r="I197" s="287"/>
      <c r="J197" s="287"/>
      <c r="K197" s="287"/>
      <c r="L197" s="287"/>
      <c r="M197" s="287"/>
      <c r="N197" s="287"/>
      <c r="O197" s="287"/>
      <c r="P197" s="287"/>
      <c r="W197" s="257">
        <f t="shared" si="114"/>
        <v>0</v>
      </c>
      <c r="X197" s="257">
        <f t="shared" si="115"/>
        <v>0</v>
      </c>
      <c r="Y197" s="257">
        <f t="shared" si="116"/>
        <v>0</v>
      </c>
      <c r="Z197" s="257">
        <f t="shared" si="117"/>
        <v>0</v>
      </c>
      <c r="AA197" s="186"/>
    </row>
    <row r="198" spans="1:27" s="189" customFormat="1" ht="13.5" customHeight="1" x14ac:dyDescent="0.2">
      <c r="A198" s="502"/>
      <c r="B198" s="288" t="s">
        <v>303</v>
      </c>
      <c r="C198" s="201">
        <f t="shared" si="113"/>
        <v>0</v>
      </c>
      <c r="D198" s="224">
        <f>IF(C186=0,,C198/C186)</f>
        <v>0</v>
      </c>
      <c r="E198" s="287"/>
      <c r="F198" s="287"/>
      <c r="G198" s="287"/>
      <c r="H198" s="287"/>
      <c r="I198" s="287"/>
      <c r="J198" s="287"/>
      <c r="K198" s="287"/>
      <c r="L198" s="287"/>
      <c r="M198" s="287"/>
      <c r="N198" s="287"/>
      <c r="O198" s="287"/>
      <c r="P198" s="287"/>
      <c r="W198" s="257">
        <f t="shared" si="114"/>
        <v>0</v>
      </c>
      <c r="X198" s="257">
        <f t="shared" si="115"/>
        <v>0</v>
      </c>
      <c r="Y198" s="257">
        <f t="shared" si="116"/>
        <v>0</v>
      </c>
      <c r="Z198" s="257">
        <f t="shared" si="117"/>
        <v>0</v>
      </c>
      <c r="AA198" s="186"/>
    </row>
    <row r="199" spans="1:27" s="189" customFormat="1" ht="13.5" customHeight="1" x14ac:dyDescent="0.2">
      <c r="A199" s="502"/>
      <c r="B199" s="288" t="s">
        <v>304</v>
      </c>
      <c r="C199" s="201">
        <f t="shared" si="113"/>
        <v>0</v>
      </c>
      <c r="D199" s="202"/>
      <c r="E199" s="289"/>
      <c r="F199" s="289"/>
      <c r="G199" s="289"/>
      <c r="H199" s="289"/>
      <c r="I199" s="289"/>
      <c r="J199" s="289"/>
      <c r="K199" s="289"/>
      <c r="L199" s="289"/>
      <c r="M199" s="289"/>
      <c r="N199" s="289"/>
      <c r="O199" s="289"/>
      <c r="P199" s="289"/>
      <c r="W199" s="257">
        <f t="shared" si="114"/>
        <v>0</v>
      </c>
      <c r="X199" s="257">
        <f t="shared" si="115"/>
        <v>0</v>
      </c>
      <c r="Y199" s="257">
        <f t="shared" si="116"/>
        <v>0</v>
      </c>
      <c r="Z199" s="257">
        <f t="shared" si="117"/>
        <v>0</v>
      </c>
      <c r="AA199" s="186"/>
    </row>
    <row r="200" spans="1:27" s="189" customFormat="1" ht="13.5" customHeight="1" x14ac:dyDescent="0.15">
      <c r="A200" s="502"/>
      <c r="B200" s="288" t="s">
        <v>305</v>
      </c>
      <c r="C200" s="201">
        <f t="shared" si="113"/>
        <v>0</v>
      </c>
      <c r="D200" s="290"/>
      <c r="E200" s="289"/>
      <c r="F200" s="289"/>
      <c r="G200" s="289"/>
      <c r="H200" s="289"/>
      <c r="I200" s="289"/>
      <c r="J200" s="289"/>
      <c r="K200" s="289"/>
      <c r="L200" s="289"/>
      <c r="M200" s="289"/>
      <c r="N200" s="289"/>
      <c r="O200" s="289"/>
      <c r="P200" s="289"/>
      <c r="W200" s="257">
        <f t="shared" si="114"/>
        <v>0</v>
      </c>
      <c r="X200" s="257">
        <f t="shared" si="115"/>
        <v>0</v>
      </c>
      <c r="Y200" s="257">
        <f t="shared" si="116"/>
        <v>0</v>
      </c>
      <c r="Z200" s="257">
        <f t="shared" si="117"/>
        <v>0</v>
      </c>
    </row>
    <row r="201" spans="1:27" s="189" customFormat="1" ht="13.5" customHeight="1" x14ac:dyDescent="0.15">
      <c r="A201" s="526"/>
      <c r="B201" s="288" t="s">
        <v>306</v>
      </c>
      <c r="C201" s="201">
        <f t="shared" si="113"/>
        <v>0</v>
      </c>
      <c r="D201" s="290"/>
      <c r="E201" s="287"/>
      <c r="F201" s="287"/>
      <c r="G201" s="287"/>
      <c r="H201" s="287"/>
      <c r="I201" s="287"/>
      <c r="J201" s="287"/>
      <c r="K201" s="287"/>
      <c r="L201" s="287"/>
      <c r="M201" s="287"/>
      <c r="N201" s="287"/>
      <c r="O201" s="287"/>
      <c r="P201" s="287"/>
      <c r="W201" s="257">
        <f t="shared" si="114"/>
        <v>0</v>
      </c>
      <c r="X201" s="257">
        <f t="shared" si="115"/>
        <v>0</v>
      </c>
      <c r="Y201" s="257">
        <f t="shared" si="116"/>
        <v>0</v>
      </c>
      <c r="Z201" s="257">
        <f t="shared" si="117"/>
        <v>0</v>
      </c>
    </row>
    <row r="202" spans="1:27" s="189" customFormat="1" ht="13.5" customHeight="1" x14ac:dyDescent="0.2">
      <c r="A202" s="522" t="s">
        <v>309</v>
      </c>
      <c r="B202" s="291" t="s">
        <v>291</v>
      </c>
      <c r="C202" s="277">
        <f t="shared" si="113"/>
        <v>0</v>
      </c>
      <c r="D202" s="278"/>
      <c r="E202" s="286"/>
      <c r="F202" s="286"/>
      <c r="G202" s="286"/>
      <c r="H202" s="286"/>
      <c r="I202" s="286"/>
      <c r="J202" s="286"/>
      <c r="K202" s="286"/>
      <c r="L202" s="286"/>
      <c r="M202" s="286"/>
      <c r="N202" s="286"/>
      <c r="O202" s="286"/>
      <c r="P202" s="286"/>
      <c r="W202" s="293">
        <f t="shared" si="114"/>
        <v>0</v>
      </c>
      <c r="X202" s="293">
        <f t="shared" si="115"/>
        <v>0</v>
      </c>
      <c r="Y202" s="293">
        <f t="shared" si="116"/>
        <v>0</v>
      </c>
      <c r="Z202" s="293">
        <f t="shared" si="117"/>
        <v>0</v>
      </c>
      <c r="AA202" s="186"/>
    </row>
    <row r="203" spans="1:27" s="189" customFormat="1" ht="13.5" customHeight="1" x14ac:dyDescent="0.2">
      <c r="A203" s="523"/>
      <c r="B203" s="291" t="s">
        <v>292</v>
      </c>
      <c r="C203" s="277">
        <f t="shared" si="113"/>
        <v>0</v>
      </c>
      <c r="D203" s="279">
        <f>IF(C206=0,,C203/C206)</f>
        <v>0</v>
      </c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6"/>
      <c r="P203" s="286"/>
      <c r="W203" s="293">
        <f t="shared" si="114"/>
        <v>0</v>
      </c>
      <c r="X203" s="293">
        <f t="shared" si="115"/>
        <v>0</v>
      </c>
      <c r="Y203" s="293">
        <f t="shared" si="116"/>
        <v>0</v>
      </c>
      <c r="Z203" s="293">
        <f t="shared" si="117"/>
        <v>0</v>
      </c>
      <c r="AA203" s="186"/>
    </row>
    <row r="204" spans="1:27" s="189" customFormat="1" ht="13.5" customHeight="1" x14ac:dyDescent="0.2">
      <c r="A204" s="523"/>
      <c r="B204" s="291" t="s">
        <v>293</v>
      </c>
      <c r="C204" s="277">
        <f t="shared" si="113"/>
        <v>0</v>
      </c>
      <c r="D204" s="279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6"/>
      <c r="P204" s="286"/>
      <c r="W204" s="293">
        <f t="shared" si="114"/>
        <v>0</v>
      </c>
      <c r="X204" s="293">
        <f t="shared" si="115"/>
        <v>0</v>
      </c>
      <c r="Y204" s="293">
        <f t="shared" si="116"/>
        <v>0</v>
      </c>
      <c r="Z204" s="293">
        <f t="shared" si="117"/>
        <v>0</v>
      </c>
      <c r="AA204" s="186"/>
    </row>
    <row r="205" spans="1:27" s="189" customFormat="1" ht="13.5" customHeight="1" x14ac:dyDescent="0.2">
      <c r="A205" s="523"/>
      <c r="B205" s="291" t="s">
        <v>294</v>
      </c>
      <c r="C205" s="277">
        <f t="shared" si="113"/>
        <v>0</v>
      </c>
      <c r="D205" s="279">
        <f>IF(C206=0,,C205/C206)</f>
        <v>0</v>
      </c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W205" s="293">
        <f t="shared" si="114"/>
        <v>0</v>
      </c>
      <c r="X205" s="293">
        <f t="shared" si="115"/>
        <v>0</v>
      </c>
      <c r="Y205" s="293">
        <f t="shared" si="116"/>
        <v>0</v>
      </c>
      <c r="Z205" s="293">
        <f t="shared" si="117"/>
        <v>0</v>
      </c>
      <c r="AA205" s="186"/>
    </row>
    <row r="206" spans="1:27" s="189" customFormat="1" ht="13.5" customHeight="1" x14ac:dyDescent="0.2">
      <c r="A206" s="523"/>
      <c r="B206" s="291" t="s">
        <v>295</v>
      </c>
      <c r="C206" s="277">
        <f t="shared" si="113"/>
        <v>0</v>
      </c>
      <c r="D206" s="279"/>
      <c r="E206" s="280">
        <f>E203+E205</f>
        <v>0</v>
      </c>
      <c r="F206" s="280">
        <f t="shared" ref="F206:P206" si="118">F203+F205</f>
        <v>0</v>
      </c>
      <c r="G206" s="280">
        <f t="shared" si="118"/>
        <v>0</v>
      </c>
      <c r="H206" s="280">
        <f t="shared" si="118"/>
        <v>0</v>
      </c>
      <c r="I206" s="280">
        <f t="shared" si="118"/>
        <v>0</v>
      </c>
      <c r="J206" s="280">
        <f t="shared" si="118"/>
        <v>0</v>
      </c>
      <c r="K206" s="280">
        <f t="shared" si="118"/>
        <v>0</v>
      </c>
      <c r="L206" s="280">
        <f t="shared" si="118"/>
        <v>0</v>
      </c>
      <c r="M206" s="280">
        <f t="shared" si="118"/>
        <v>0</v>
      </c>
      <c r="N206" s="280">
        <f t="shared" si="118"/>
        <v>0</v>
      </c>
      <c r="O206" s="280">
        <f t="shared" si="118"/>
        <v>0</v>
      </c>
      <c r="P206" s="280">
        <f t="shared" si="118"/>
        <v>0</v>
      </c>
      <c r="W206" s="293">
        <f>W203+W205</f>
        <v>0</v>
      </c>
      <c r="X206" s="293">
        <f>X203+X205</f>
        <v>0</v>
      </c>
      <c r="Y206" s="293">
        <f>Y203+Y205</f>
        <v>0</v>
      </c>
      <c r="Z206" s="293">
        <f>Z203+Z205</f>
        <v>0</v>
      </c>
      <c r="AA206" s="186"/>
    </row>
    <row r="207" spans="1:27" s="189" customFormat="1" ht="13.5" customHeight="1" x14ac:dyDescent="0.2">
      <c r="A207" s="523"/>
      <c r="B207" s="291" t="s">
        <v>296</v>
      </c>
      <c r="C207" s="277">
        <f>IF((C202+C204)=0,,C206/(C202+C204))</f>
        <v>0</v>
      </c>
      <c r="D207" s="281"/>
      <c r="E207" s="280">
        <f>IF((E202+E204)=0,,E206/(E202+E204))</f>
        <v>0</v>
      </c>
      <c r="F207" s="280">
        <f t="shared" ref="F207:P207" si="119">IF((F202+F204)=0,,F206/(F202+F204))</f>
        <v>0</v>
      </c>
      <c r="G207" s="280">
        <f t="shared" si="119"/>
        <v>0</v>
      </c>
      <c r="H207" s="280">
        <f t="shared" si="119"/>
        <v>0</v>
      </c>
      <c r="I207" s="280">
        <f t="shared" si="119"/>
        <v>0</v>
      </c>
      <c r="J207" s="280">
        <f t="shared" si="119"/>
        <v>0</v>
      </c>
      <c r="K207" s="280">
        <f t="shared" si="119"/>
        <v>0</v>
      </c>
      <c r="L207" s="280">
        <f t="shared" si="119"/>
        <v>0</v>
      </c>
      <c r="M207" s="280">
        <f t="shared" si="119"/>
        <v>0</v>
      </c>
      <c r="N207" s="280">
        <f t="shared" si="119"/>
        <v>0</v>
      </c>
      <c r="O207" s="280">
        <f t="shared" si="119"/>
        <v>0</v>
      </c>
      <c r="P207" s="280">
        <f t="shared" si="119"/>
        <v>0</v>
      </c>
      <c r="W207" s="293">
        <f>IF((W202+W204)=0,,W206/(W202+W204))</f>
        <v>0</v>
      </c>
      <c r="X207" s="293">
        <f>IF((X202+X204)=0,,X206/(X202+X204))</f>
        <v>0</v>
      </c>
      <c r="Y207" s="293">
        <f>IF((Y202+Y204)=0,,Y206/(Y202+Y204))</f>
        <v>0</v>
      </c>
      <c r="Z207" s="293">
        <f>IF((Z202+Z204)=0,,Z206/(Z202+Z204))</f>
        <v>0</v>
      </c>
      <c r="AA207" s="186"/>
    </row>
    <row r="208" spans="1:27" s="189" customFormat="1" ht="13.5" customHeight="1" x14ac:dyDescent="0.2">
      <c r="A208" s="523"/>
      <c r="B208" s="291" t="s">
        <v>297</v>
      </c>
      <c r="C208" s="277">
        <f>SUM(E208:P208)</f>
        <v>0</v>
      </c>
      <c r="D208" s="281"/>
      <c r="E208" s="287"/>
      <c r="F208" s="287"/>
      <c r="G208" s="287"/>
      <c r="H208" s="287"/>
      <c r="I208" s="287"/>
      <c r="J208" s="287"/>
      <c r="K208" s="287"/>
      <c r="L208" s="287"/>
      <c r="M208" s="287"/>
      <c r="N208" s="287"/>
      <c r="O208" s="287"/>
      <c r="P208" s="287"/>
      <c r="W208" s="293">
        <f>SUM(E208:G208)</f>
        <v>0</v>
      </c>
      <c r="X208" s="293">
        <f>SUM(H208:J208)</f>
        <v>0</v>
      </c>
      <c r="Y208" s="293">
        <f>SUM(K208:M208)</f>
        <v>0</v>
      </c>
      <c r="Z208" s="293">
        <f>SUM(N208:P208)</f>
        <v>0</v>
      </c>
      <c r="AA208" s="186"/>
    </row>
    <row r="209" spans="1:27" s="189" customFormat="1" ht="13.5" customHeight="1" x14ac:dyDescent="0.2">
      <c r="A209" s="523"/>
      <c r="B209" s="291" t="s">
        <v>298</v>
      </c>
      <c r="C209" s="277">
        <f>IF(C208=0,,C206/C208)</f>
        <v>0</v>
      </c>
      <c r="D209" s="281"/>
      <c r="E209" s="280">
        <f>IF(E208=0,,E206/E208)</f>
        <v>0</v>
      </c>
      <c r="F209" s="280">
        <f t="shared" ref="F209:P209" si="120">IF(F208=0,,F206/F208)</f>
        <v>0</v>
      </c>
      <c r="G209" s="280">
        <f t="shared" si="120"/>
        <v>0</v>
      </c>
      <c r="H209" s="280">
        <f t="shared" si="120"/>
        <v>0</v>
      </c>
      <c r="I209" s="280">
        <f t="shared" si="120"/>
        <v>0</v>
      </c>
      <c r="J209" s="280">
        <f t="shared" si="120"/>
        <v>0</v>
      </c>
      <c r="K209" s="280">
        <f t="shared" si="120"/>
        <v>0</v>
      </c>
      <c r="L209" s="280">
        <f t="shared" si="120"/>
        <v>0</v>
      </c>
      <c r="M209" s="280">
        <f t="shared" si="120"/>
        <v>0</v>
      </c>
      <c r="N209" s="280">
        <f t="shared" si="120"/>
        <v>0</v>
      </c>
      <c r="O209" s="280">
        <f t="shared" si="120"/>
        <v>0</v>
      </c>
      <c r="P209" s="280">
        <f t="shared" si="120"/>
        <v>0</v>
      </c>
      <c r="W209" s="293">
        <f>IF(W208=0,,W206/W208)</f>
        <v>0</v>
      </c>
      <c r="X209" s="293">
        <f>IF(X208=0,,X206/X208)</f>
        <v>0</v>
      </c>
      <c r="Y209" s="293">
        <f>IF(Y208=0,,Y206/Y208)</f>
        <v>0</v>
      </c>
      <c r="Z209" s="293">
        <f>IF(Z208=0,,Z206/Z208)</f>
        <v>0</v>
      </c>
      <c r="AA209" s="186"/>
    </row>
    <row r="210" spans="1:27" s="189" customFormat="1" ht="13.5" customHeight="1" x14ac:dyDescent="0.2">
      <c r="A210" s="523"/>
      <c r="B210" s="291" t="s">
        <v>232</v>
      </c>
      <c r="C210" s="277">
        <f t="shared" si="113"/>
        <v>0</v>
      </c>
      <c r="D210" s="279">
        <f>IF(C210=0,,C202/C210)</f>
        <v>0</v>
      </c>
      <c r="E210" s="282"/>
      <c r="F210" s="282"/>
      <c r="G210" s="282"/>
      <c r="H210" s="282"/>
      <c r="I210" s="282"/>
      <c r="J210" s="282"/>
      <c r="K210" s="282"/>
      <c r="L210" s="282"/>
      <c r="M210" s="282"/>
      <c r="N210" s="282"/>
      <c r="O210" s="282"/>
      <c r="P210" s="282"/>
      <c r="W210" s="293">
        <f t="shared" ref="W210:W245" si="121">SUM(E210:G210)</f>
        <v>0</v>
      </c>
      <c r="X210" s="293">
        <f t="shared" ref="X210:X245" si="122">SUM(H210:J210)</f>
        <v>0</v>
      </c>
      <c r="Y210" s="293">
        <f t="shared" ref="Y210:Y245" si="123">SUM(K210:M210)</f>
        <v>0</v>
      </c>
      <c r="Z210" s="293">
        <f t="shared" ref="Z210:Z245" si="124">SUM(N210:P210)</f>
        <v>0</v>
      </c>
      <c r="AA210" s="186"/>
    </row>
    <row r="211" spans="1:27" s="189" customFormat="1" ht="13.5" customHeight="1" x14ac:dyDescent="0.2">
      <c r="A211" s="523"/>
      <c r="B211" s="291" t="s">
        <v>271</v>
      </c>
      <c r="C211" s="277">
        <f t="shared" si="113"/>
        <v>0</v>
      </c>
      <c r="D211" s="279"/>
      <c r="E211" s="287"/>
      <c r="F211" s="287"/>
      <c r="G211" s="287"/>
      <c r="H211" s="287"/>
      <c r="I211" s="287"/>
      <c r="J211" s="287"/>
      <c r="K211" s="287"/>
      <c r="L211" s="287"/>
      <c r="M211" s="287"/>
      <c r="N211" s="287"/>
      <c r="O211" s="287"/>
      <c r="P211" s="287"/>
      <c r="W211" s="293">
        <f t="shared" si="121"/>
        <v>0</v>
      </c>
      <c r="X211" s="293">
        <f t="shared" si="122"/>
        <v>0</v>
      </c>
      <c r="Y211" s="293">
        <f t="shared" si="123"/>
        <v>0</v>
      </c>
      <c r="Z211" s="293">
        <f t="shared" si="124"/>
        <v>0</v>
      </c>
      <c r="AA211" s="186"/>
    </row>
    <row r="212" spans="1:27" s="189" customFormat="1" ht="13.5" customHeight="1" x14ac:dyDescent="0.2">
      <c r="A212" s="523"/>
      <c r="B212" s="291" t="s">
        <v>272</v>
      </c>
      <c r="C212" s="277">
        <f t="shared" si="113"/>
        <v>0</v>
      </c>
      <c r="D212" s="279"/>
      <c r="E212" s="287"/>
      <c r="F212" s="287"/>
      <c r="G212" s="287"/>
      <c r="H212" s="287"/>
      <c r="I212" s="287"/>
      <c r="J212" s="287"/>
      <c r="K212" s="287"/>
      <c r="L212" s="287"/>
      <c r="M212" s="287"/>
      <c r="N212" s="287"/>
      <c r="O212" s="287"/>
      <c r="P212" s="287"/>
      <c r="W212" s="293">
        <f t="shared" si="121"/>
        <v>0</v>
      </c>
      <c r="X212" s="293">
        <f t="shared" si="122"/>
        <v>0</v>
      </c>
      <c r="Y212" s="293">
        <f t="shared" si="123"/>
        <v>0</v>
      </c>
      <c r="Z212" s="293">
        <f t="shared" si="124"/>
        <v>0</v>
      </c>
      <c r="AA212" s="186"/>
    </row>
    <row r="213" spans="1:27" s="189" customFormat="1" ht="13.5" customHeight="1" x14ac:dyDescent="0.2">
      <c r="A213" s="523"/>
      <c r="B213" s="291" t="s">
        <v>299</v>
      </c>
      <c r="C213" s="277">
        <f t="shared" si="113"/>
        <v>0</v>
      </c>
      <c r="D213" s="279"/>
      <c r="E213" s="287"/>
      <c r="F213" s="287"/>
      <c r="G213" s="287"/>
      <c r="H213" s="287"/>
      <c r="I213" s="287"/>
      <c r="J213" s="287"/>
      <c r="K213" s="287"/>
      <c r="L213" s="287"/>
      <c r="M213" s="287"/>
      <c r="N213" s="287"/>
      <c r="O213" s="287"/>
      <c r="P213" s="287"/>
      <c r="W213" s="293">
        <f t="shared" si="121"/>
        <v>0</v>
      </c>
      <c r="X213" s="293">
        <f t="shared" si="122"/>
        <v>0</v>
      </c>
      <c r="Y213" s="293">
        <f t="shared" si="123"/>
        <v>0</v>
      </c>
      <c r="Z213" s="293">
        <f t="shared" si="124"/>
        <v>0</v>
      </c>
      <c r="AA213" s="186"/>
    </row>
    <row r="214" spans="1:27" s="189" customFormat="1" ht="13.5" customHeight="1" x14ac:dyDescent="0.2">
      <c r="A214" s="523"/>
      <c r="B214" s="291" t="s">
        <v>274</v>
      </c>
      <c r="C214" s="277">
        <f t="shared" si="113"/>
        <v>0</v>
      </c>
      <c r="D214" s="279">
        <f>IF(C210=0,,C214/C210)</f>
        <v>0</v>
      </c>
      <c r="E214" s="287"/>
      <c r="F214" s="287"/>
      <c r="G214" s="287"/>
      <c r="H214" s="287"/>
      <c r="I214" s="287"/>
      <c r="J214" s="287"/>
      <c r="K214" s="287"/>
      <c r="L214" s="287"/>
      <c r="M214" s="287"/>
      <c r="N214" s="287"/>
      <c r="O214" s="287"/>
      <c r="P214" s="287"/>
      <c r="W214" s="293">
        <f t="shared" si="121"/>
        <v>0</v>
      </c>
      <c r="X214" s="293">
        <f t="shared" si="122"/>
        <v>0</v>
      </c>
      <c r="Y214" s="293">
        <f t="shared" si="123"/>
        <v>0</v>
      </c>
      <c r="Z214" s="293">
        <f t="shared" si="124"/>
        <v>0</v>
      </c>
      <c r="AA214" s="186"/>
    </row>
    <row r="215" spans="1:27" s="189" customFormat="1" ht="13.5" customHeight="1" x14ac:dyDescent="0.2">
      <c r="A215" s="523"/>
      <c r="B215" s="291" t="s">
        <v>300</v>
      </c>
      <c r="C215" s="277">
        <f t="shared" si="113"/>
        <v>0</v>
      </c>
      <c r="D215" s="279"/>
      <c r="E215" s="287"/>
      <c r="F215" s="287"/>
      <c r="G215" s="287"/>
      <c r="H215" s="287"/>
      <c r="I215" s="287"/>
      <c r="J215" s="287"/>
      <c r="K215" s="287"/>
      <c r="L215" s="287"/>
      <c r="M215" s="287"/>
      <c r="N215" s="287"/>
      <c r="O215" s="287"/>
      <c r="P215" s="287"/>
      <c r="W215" s="293">
        <f t="shared" si="121"/>
        <v>0</v>
      </c>
      <c r="X215" s="293">
        <f t="shared" si="122"/>
        <v>0</v>
      </c>
      <c r="Y215" s="293">
        <f t="shared" si="123"/>
        <v>0</v>
      </c>
      <c r="Z215" s="293">
        <f t="shared" si="124"/>
        <v>0</v>
      </c>
      <c r="AA215" s="186"/>
    </row>
    <row r="216" spans="1:27" s="189" customFormat="1" ht="13.5" customHeight="1" x14ac:dyDescent="0.2">
      <c r="A216" s="523"/>
      <c r="B216" s="291" t="s">
        <v>301</v>
      </c>
      <c r="C216" s="277">
        <f t="shared" si="113"/>
        <v>0</v>
      </c>
      <c r="D216" s="279">
        <f>IF(C206=0,,C216/C206)</f>
        <v>0</v>
      </c>
      <c r="E216" s="287"/>
      <c r="F216" s="287"/>
      <c r="G216" s="287"/>
      <c r="H216" s="287"/>
      <c r="I216" s="287"/>
      <c r="J216" s="287"/>
      <c r="K216" s="287"/>
      <c r="L216" s="287"/>
      <c r="M216" s="287"/>
      <c r="N216" s="287"/>
      <c r="O216" s="287"/>
      <c r="P216" s="287"/>
      <c r="W216" s="293">
        <f t="shared" si="121"/>
        <v>0</v>
      </c>
      <c r="X216" s="293">
        <f t="shared" si="122"/>
        <v>0</v>
      </c>
      <c r="Y216" s="293">
        <f t="shared" si="123"/>
        <v>0</v>
      </c>
      <c r="Z216" s="293">
        <f t="shared" si="124"/>
        <v>0</v>
      </c>
      <c r="AA216" s="186"/>
    </row>
    <row r="217" spans="1:27" s="189" customFormat="1" ht="13.5" customHeight="1" x14ac:dyDescent="0.2">
      <c r="A217" s="523"/>
      <c r="B217" s="291" t="s">
        <v>302</v>
      </c>
      <c r="C217" s="277">
        <f t="shared" si="113"/>
        <v>0</v>
      </c>
      <c r="D217" s="279"/>
      <c r="E217" s="287"/>
      <c r="F217" s="287"/>
      <c r="G217" s="287"/>
      <c r="H217" s="287"/>
      <c r="I217" s="287"/>
      <c r="J217" s="287"/>
      <c r="K217" s="287"/>
      <c r="L217" s="287"/>
      <c r="M217" s="287"/>
      <c r="N217" s="287"/>
      <c r="O217" s="287"/>
      <c r="P217" s="287"/>
      <c r="W217" s="293">
        <f t="shared" si="121"/>
        <v>0</v>
      </c>
      <c r="X217" s="293">
        <f t="shared" si="122"/>
        <v>0</v>
      </c>
      <c r="Y217" s="293">
        <f t="shared" si="123"/>
        <v>0</v>
      </c>
      <c r="Z217" s="293">
        <f t="shared" si="124"/>
        <v>0</v>
      </c>
      <c r="AA217" s="186"/>
    </row>
    <row r="218" spans="1:27" s="189" customFormat="1" ht="13.5" customHeight="1" x14ac:dyDescent="0.2">
      <c r="A218" s="523"/>
      <c r="B218" s="291" t="s">
        <v>303</v>
      </c>
      <c r="C218" s="277">
        <f t="shared" si="113"/>
        <v>0</v>
      </c>
      <c r="D218" s="279">
        <f>IF(C206=0,,C218/C206)</f>
        <v>0</v>
      </c>
      <c r="E218" s="287"/>
      <c r="F218" s="287"/>
      <c r="G218" s="287"/>
      <c r="H218" s="287"/>
      <c r="I218" s="287"/>
      <c r="J218" s="287"/>
      <c r="K218" s="287"/>
      <c r="L218" s="287"/>
      <c r="M218" s="287"/>
      <c r="N218" s="287"/>
      <c r="O218" s="287"/>
      <c r="P218" s="287"/>
      <c r="W218" s="293">
        <f t="shared" si="121"/>
        <v>0</v>
      </c>
      <c r="X218" s="293">
        <f t="shared" si="122"/>
        <v>0</v>
      </c>
      <c r="Y218" s="293">
        <f t="shared" si="123"/>
        <v>0</v>
      </c>
      <c r="Z218" s="293">
        <f t="shared" si="124"/>
        <v>0</v>
      </c>
      <c r="AA218" s="186"/>
    </row>
    <row r="219" spans="1:27" s="189" customFormat="1" ht="13.5" customHeight="1" x14ac:dyDescent="0.2">
      <c r="A219" s="523"/>
      <c r="B219" s="291" t="s">
        <v>304</v>
      </c>
      <c r="C219" s="277">
        <f t="shared" si="113"/>
        <v>0</v>
      </c>
      <c r="D219" s="283"/>
      <c r="E219" s="289"/>
      <c r="F219" s="289"/>
      <c r="G219" s="289"/>
      <c r="H219" s="289"/>
      <c r="I219" s="289"/>
      <c r="J219" s="289"/>
      <c r="K219" s="289"/>
      <c r="L219" s="289"/>
      <c r="M219" s="289"/>
      <c r="N219" s="289"/>
      <c r="O219" s="289"/>
      <c r="P219" s="289"/>
      <c r="W219" s="293">
        <f t="shared" si="121"/>
        <v>0</v>
      </c>
      <c r="X219" s="293">
        <f t="shared" si="122"/>
        <v>0</v>
      </c>
      <c r="Y219" s="293">
        <f t="shared" si="123"/>
        <v>0</v>
      </c>
      <c r="Z219" s="293">
        <f t="shared" si="124"/>
        <v>0</v>
      </c>
      <c r="AA219" s="186"/>
    </row>
    <row r="220" spans="1:27" s="189" customFormat="1" ht="13.5" customHeight="1" x14ac:dyDescent="0.15">
      <c r="A220" s="523"/>
      <c r="B220" s="291" t="s">
        <v>305</v>
      </c>
      <c r="C220" s="277">
        <f t="shared" si="113"/>
        <v>0</v>
      </c>
      <c r="D220" s="284"/>
      <c r="E220" s="289"/>
      <c r="F220" s="289"/>
      <c r="G220" s="289"/>
      <c r="H220" s="289"/>
      <c r="I220" s="289"/>
      <c r="J220" s="289"/>
      <c r="K220" s="289"/>
      <c r="L220" s="289"/>
      <c r="M220" s="289"/>
      <c r="N220" s="289"/>
      <c r="O220" s="289"/>
      <c r="P220" s="289"/>
      <c r="W220" s="293">
        <f t="shared" si="121"/>
        <v>0</v>
      </c>
      <c r="X220" s="293">
        <f t="shared" si="122"/>
        <v>0</v>
      </c>
      <c r="Y220" s="293">
        <f t="shared" si="123"/>
        <v>0</v>
      </c>
      <c r="Z220" s="293">
        <f t="shared" si="124"/>
        <v>0</v>
      </c>
    </row>
    <row r="221" spans="1:27" s="189" customFormat="1" ht="13.5" customHeight="1" x14ac:dyDescent="0.15">
      <c r="A221" s="524"/>
      <c r="B221" s="291" t="s">
        <v>306</v>
      </c>
      <c r="C221" s="277">
        <f t="shared" si="113"/>
        <v>0</v>
      </c>
      <c r="D221" s="284"/>
      <c r="E221" s="287"/>
      <c r="F221" s="287"/>
      <c r="G221" s="287"/>
      <c r="H221" s="287"/>
      <c r="I221" s="287"/>
      <c r="J221" s="287"/>
      <c r="K221" s="287"/>
      <c r="L221" s="287"/>
      <c r="M221" s="287"/>
      <c r="N221" s="287"/>
      <c r="O221" s="287"/>
      <c r="P221" s="287"/>
      <c r="W221" s="293">
        <f t="shared" si="121"/>
        <v>0</v>
      </c>
      <c r="X221" s="293">
        <f t="shared" si="122"/>
        <v>0</v>
      </c>
      <c r="Y221" s="293">
        <f t="shared" si="123"/>
        <v>0</v>
      </c>
      <c r="Z221" s="293">
        <f t="shared" si="124"/>
        <v>0</v>
      </c>
    </row>
    <row r="222" spans="1:27" s="189" customFormat="1" ht="13.5" customHeight="1" x14ac:dyDescent="0.2">
      <c r="A222" s="525" t="s">
        <v>310</v>
      </c>
      <c r="B222" s="288" t="s">
        <v>291</v>
      </c>
      <c r="C222" s="201">
        <f t="shared" si="113"/>
        <v>0</v>
      </c>
      <c r="D222" s="221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W222" s="257">
        <f t="shared" si="121"/>
        <v>0</v>
      </c>
      <c r="X222" s="257">
        <f t="shared" si="122"/>
        <v>0</v>
      </c>
      <c r="Y222" s="257">
        <f t="shared" si="123"/>
        <v>0</v>
      </c>
      <c r="Z222" s="257">
        <f t="shared" si="124"/>
        <v>0</v>
      </c>
      <c r="AA222" s="186"/>
    </row>
    <row r="223" spans="1:27" s="189" customFormat="1" ht="13.5" customHeight="1" x14ac:dyDescent="0.2">
      <c r="A223" s="502"/>
      <c r="B223" s="288" t="s">
        <v>292</v>
      </c>
      <c r="C223" s="201">
        <f t="shared" si="113"/>
        <v>0</v>
      </c>
      <c r="D223" s="224">
        <f>IF(C226=0,,C223/C226)</f>
        <v>0</v>
      </c>
      <c r="E223" s="286"/>
      <c r="F223" s="286"/>
      <c r="G223" s="286"/>
      <c r="H223" s="286"/>
      <c r="I223" s="286"/>
      <c r="J223" s="286"/>
      <c r="K223" s="286"/>
      <c r="L223" s="286"/>
      <c r="M223" s="286"/>
      <c r="N223" s="286"/>
      <c r="O223" s="286"/>
      <c r="P223" s="286"/>
      <c r="W223" s="257">
        <f t="shared" si="121"/>
        <v>0</v>
      </c>
      <c r="X223" s="257">
        <f t="shared" si="122"/>
        <v>0</v>
      </c>
      <c r="Y223" s="257">
        <f t="shared" si="123"/>
        <v>0</v>
      </c>
      <c r="Z223" s="257">
        <f t="shared" si="124"/>
        <v>0</v>
      </c>
      <c r="AA223" s="186"/>
    </row>
    <row r="224" spans="1:27" s="189" customFormat="1" ht="13.5" customHeight="1" x14ac:dyDescent="0.2">
      <c r="A224" s="502"/>
      <c r="B224" s="288" t="s">
        <v>293</v>
      </c>
      <c r="C224" s="201">
        <f t="shared" si="113"/>
        <v>0</v>
      </c>
      <c r="D224" s="224"/>
      <c r="E224" s="286"/>
      <c r="F224" s="286"/>
      <c r="G224" s="286"/>
      <c r="H224" s="286"/>
      <c r="I224" s="286"/>
      <c r="J224" s="286"/>
      <c r="K224" s="286"/>
      <c r="L224" s="286"/>
      <c r="M224" s="286"/>
      <c r="N224" s="286"/>
      <c r="O224" s="286"/>
      <c r="P224" s="286"/>
      <c r="W224" s="257">
        <f t="shared" si="121"/>
        <v>0</v>
      </c>
      <c r="X224" s="257">
        <f t="shared" si="122"/>
        <v>0</v>
      </c>
      <c r="Y224" s="257">
        <f t="shared" si="123"/>
        <v>0</v>
      </c>
      <c r="Z224" s="257">
        <f t="shared" si="124"/>
        <v>0</v>
      </c>
      <c r="AA224" s="186"/>
    </row>
    <row r="225" spans="1:27" s="189" customFormat="1" ht="13.5" customHeight="1" x14ac:dyDescent="0.2">
      <c r="A225" s="502"/>
      <c r="B225" s="288" t="s">
        <v>294</v>
      </c>
      <c r="C225" s="201">
        <f t="shared" si="113"/>
        <v>0</v>
      </c>
      <c r="D225" s="224">
        <f>IF(C226=0,,C225/C226)</f>
        <v>0</v>
      </c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6"/>
      <c r="P225" s="286"/>
      <c r="W225" s="257">
        <f t="shared" si="121"/>
        <v>0</v>
      </c>
      <c r="X225" s="257">
        <f t="shared" si="122"/>
        <v>0</v>
      </c>
      <c r="Y225" s="257">
        <f t="shared" si="123"/>
        <v>0</v>
      </c>
      <c r="Z225" s="257">
        <f t="shared" si="124"/>
        <v>0</v>
      </c>
      <c r="AA225" s="186"/>
    </row>
    <row r="226" spans="1:27" s="189" customFormat="1" ht="13.5" customHeight="1" x14ac:dyDescent="0.2">
      <c r="A226" s="502"/>
      <c r="B226" s="288" t="s">
        <v>295</v>
      </c>
      <c r="C226" s="201">
        <f t="shared" si="113"/>
        <v>0</v>
      </c>
      <c r="D226" s="224"/>
      <c r="E226" s="280">
        <f>E223+E225</f>
        <v>0</v>
      </c>
      <c r="F226" s="280">
        <f t="shared" ref="F226:P226" si="125">F223+F225</f>
        <v>0</v>
      </c>
      <c r="G226" s="280">
        <f t="shared" si="125"/>
        <v>0</v>
      </c>
      <c r="H226" s="280">
        <f t="shared" si="125"/>
        <v>0</v>
      </c>
      <c r="I226" s="280">
        <f t="shared" si="125"/>
        <v>0</v>
      </c>
      <c r="J226" s="280">
        <f t="shared" si="125"/>
        <v>0</v>
      </c>
      <c r="K226" s="280">
        <f t="shared" si="125"/>
        <v>0</v>
      </c>
      <c r="L226" s="280">
        <f t="shared" si="125"/>
        <v>0</v>
      </c>
      <c r="M226" s="280">
        <f t="shared" si="125"/>
        <v>0</v>
      </c>
      <c r="N226" s="280">
        <f t="shared" si="125"/>
        <v>0</v>
      </c>
      <c r="O226" s="280">
        <f t="shared" si="125"/>
        <v>0</v>
      </c>
      <c r="P226" s="280">
        <f t="shared" si="125"/>
        <v>0</v>
      </c>
      <c r="W226" s="257">
        <f>W223+W225</f>
        <v>0</v>
      </c>
      <c r="X226" s="257">
        <f>X223+X225</f>
        <v>0</v>
      </c>
      <c r="Y226" s="257">
        <f>Y223+Y225</f>
        <v>0</v>
      </c>
      <c r="Z226" s="257">
        <f>Z223+Z225</f>
        <v>0</v>
      </c>
      <c r="AA226" s="186"/>
    </row>
    <row r="227" spans="1:27" s="189" customFormat="1" ht="13.5" customHeight="1" x14ac:dyDescent="0.2">
      <c r="A227" s="502"/>
      <c r="B227" s="288" t="s">
        <v>296</v>
      </c>
      <c r="C227" s="201">
        <f>IF((C222+C224)=0,,C226/(C222+C224))</f>
        <v>0</v>
      </c>
      <c r="D227" s="232"/>
      <c r="E227" s="280">
        <f>IF((E222+E224)=0,,E226/(E222+E224))</f>
        <v>0</v>
      </c>
      <c r="F227" s="280">
        <f t="shared" ref="F227:P227" si="126">IF((F222+F224)=0,,F226/(F222+F224))</f>
        <v>0</v>
      </c>
      <c r="G227" s="280">
        <f t="shared" si="126"/>
        <v>0</v>
      </c>
      <c r="H227" s="280">
        <f t="shared" si="126"/>
        <v>0</v>
      </c>
      <c r="I227" s="280">
        <f t="shared" si="126"/>
        <v>0</v>
      </c>
      <c r="J227" s="280">
        <f t="shared" si="126"/>
        <v>0</v>
      </c>
      <c r="K227" s="280">
        <f t="shared" si="126"/>
        <v>0</v>
      </c>
      <c r="L227" s="280">
        <f t="shared" si="126"/>
        <v>0</v>
      </c>
      <c r="M227" s="280">
        <f t="shared" si="126"/>
        <v>0</v>
      </c>
      <c r="N227" s="280">
        <f t="shared" si="126"/>
        <v>0</v>
      </c>
      <c r="O227" s="280">
        <f t="shared" si="126"/>
        <v>0</v>
      </c>
      <c r="P227" s="280">
        <f t="shared" si="126"/>
        <v>0</v>
      </c>
      <c r="W227" s="257">
        <f>IF((W222+W224)=0,,W226/(W222+W224))</f>
        <v>0</v>
      </c>
      <c r="X227" s="257">
        <f>IF((X222+X224)=0,,X226/(X222+X224))</f>
        <v>0</v>
      </c>
      <c r="Y227" s="257">
        <f>IF((Y222+Y224)=0,,Y226/(Y222+Y224))</f>
        <v>0</v>
      </c>
      <c r="Z227" s="257">
        <f>IF((Z222+Z224)=0,,Z226/(Z222+Z224))</f>
        <v>0</v>
      </c>
      <c r="AA227" s="186"/>
    </row>
    <row r="228" spans="1:27" s="189" customFormat="1" ht="13.5" customHeight="1" x14ac:dyDescent="0.2">
      <c r="A228" s="502"/>
      <c r="B228" s="288" t="s">
        <v>297</v>
      </c>
      <c r="C228" s="201">
        <f>SUM(E228:P228)</f>
        <v>0</v>
      </c>
      <c r="D228" s="232"/>
      <c r="E228" s="287"/>
      <c r="F228" s="287"/>
      <c r="G228" s="287"/>
      <c r="H228" s="287"/>
      <c r="I228" s="287"/>
      <c r="J228" s="287"/>
      <c r="K228" s="287"/>
      <c r="L228" s="287"/>
      <c r="M228" s="287"/>
      <c r="N228" s="287"/>
      <c r="O228" s="287"/>
      <c r="P228" s="287"/>
      <c r="W228" s="257">
        <f>SUM(E228:G228)</f>
        <v>0</v>
      </c>
      <c r="X228" s="257">
        <f>SUM(H228:J228)</f>
        <v>0</v>
      </c>
      <c r="Y228" s="257">
        <f>SUM(K228:M228)</f>
        <v>0</v>
      </c>
      <c r="Z228" s="257">
        <f>SUM(N228:P228)</f>
        <v>0</v>
      </c>
      <c r="AA228" s="186"/>
    </row>
    <row r="229" spans="1:27" s="189" customFormat="1" ht="13.5" customHeight="1" x14ac:dyDescent="0.2">
      <c r="A229" s="502"/>
      <c r="B229" s="288" t="s">
        <v>298</v>
      </c>
      <c r="C229" s="201">
        <f>IF(C228=0,,C226/C228)</f>
        <v>0</v>
      </c>
      <c r="D229" s="232"/>
      <c r="E229" s="280">
        <f>IF(E228=0,,E226/E228)</f>
        <v>0</v>
      </c>
      <c r="F229" s="280">
        <f t="shared" ref="F229:P229" si="127">IF(F228=0,,F226/F228)</f>
        <v>0</v>
      </c>
      <c r="G229" s="280">
        <f t="shared" si="127"/>
        <v>0</v>
      </c>
      <c r="H229" s="280">
        <f t="shared" si="127"/>
        <v>0</v>
      </c>
      <c r="I229" s="280">
        <f t="shared" si="127"/>
        <v>0</v>
      </c>
      <c r="J229" s="280">
        <f t="shared" si="127"/>
        <v>0</v>
      </c>
      <c r="K229" s="280">
        <f t="shared" si="127"/>
        <v>0</v>
      </c>
      <c r="L229" s="280">
        <f t="shared" si="127"/>
        <v>0</v>
      </c>
      <c r="M229" s="280">
        <f t="shared" si="127"/>
        <v>0</v>
      </c>
      <c r="N229" s="280">
        <f t="shared" si="127"/>
        <v>0</v>
      </c>
      <c r="O229" s="280">
        <f t="shared" si="127"/>
        <v>0</v>
      </c>
      <c r="P229" s="280">
        <f t="shared" si="127"/>
        <v>0</v>
      </c>
      <c r="W229" s="257">
        <f>IF(W228=0,,W226/W228)</f>
        <v>0</v>
      </c>
      <c r="X229" s="257">
        <f>IF(X228=0,,X226/X228)</f>
        <v>0</v>
      </c>
      <c r="Y229" s="257">
        <f>IF(Y228=0,,Y226/Y228)</f>
        <v>0</v>
      </c>
      <c r="Z229" s="257">
        <f>IF(Z228=0,,Z226/Z228)</f>
        <v>0</v>
      </c>
      <c r="AA229" s="186"/>
    </row>
    <row r="230" spans="1:27" s="189" customFormat="1" ht="13.5" customHeight="1" x14ac:dyDescent="0.2">
      <c r="A230" s="502"/>
      <c r="B230" s="288" t="s">
        <v>232</v>
      </c>
      <c r="C230" s="201">
        <f t="shared" ref="C230:C241" si="128">SUM(E230:P230)</f>
        <v>0</v>
      </c>
      <c r="D230" s="224">
        <f>IF(C230=0,,C222/C230)</f>
        <v>0</v>
      </c>
      <c r="E230" s="282"/>
      <c r="F230" s="282"/>
      <c r="G230" s="282"/>
      <c r="H230" s="282"/>
      <c r="I230" s="282"/>
      <c r="J230" s="282"/>
      <c r="K230" s="282"/>
      <c r="L230" s="282"/>
      <c r="M230" s="282"/>
      <c r="N230" s="282"/>
      <c r="O230" s="282"/>
      <c r="P230" s="282"/>
      <c r="W230" s="257">
        <f t="shared" ref="W230:W241" si="129">SUM(E230:G230)</f>
        <v>0</v>
      </c>
      <c r="X230" s="257">
        <f t="shared" ref="X230:X241" si="130">SUM(H230:J230)</f>
        <v>0</v>
      </c>
      <c r="Y230" s="257">
        <f t="shared" ref="Y230:Y241" si="131">SUM(K230:M230)</f>
        <v>0</v>
      </c>
      <c r="Z230" s="257">
        <f t="shared" ref="Z230:Z241" si="132">SUM(N230:P230)</f>
        <v>0</v>
      </c>
      <c r="AA230" s="186"/>
    </row>
    <row r="231" spans="1:27" s="189" customFormat="1" ht="13.5" customHeight="1" x14ac:dyDescent="0.2">
      <c r="A231" s="502"/>
      <c r="B231" s="288" t="s">
        <v>271</v>
      </c>
      <c r="C231" s="201">
        <f t="shared" si="128"/>
        <v>0</v>
      </c>
      <c r="D231" s="224"/>
      <c r="E231" s="287"/>
      <c r="F231" s="287"/>
      <c r="G231" s="287"/>
      <c r="H231" s="287"/>
      <c r="I231" s="287"/>
      <c r="J231" s="287"/>
      <c r="K231" s="287"/>
      <c r="L231" s="287"/>
      <c r="M231" s="287"/>
      <c r="N231" s="287"/>
      <c r="O231" s="287"/>
      <c r="P231" s="287"/>
      <c r="W231" s="257">
        <f t="shared" si="129"/>
        <v>0</v>
      </c>
      <c r="X231" s="257">
        <f t="shared" si="130"/>
        <v>0</v>
      </c>
      <c r="Y231" s="257">
        <f t="shared" si="131"/>
        <v>0</v>
      </c>
      <c r="Z231" s="257">
        <f t="shared" si="132"/>
        <v>0</v>
      </c>
      <c r="AA231" s="186"/>
    </row>
    <row r="232" spans="1:27" s="189" customFormat="1" ht="13.5" customHeight="1" x14ac:dyDescent="0.2">
      <c r="A232" s="502"/>
      <c r="B232" s="288" t="s">
        <v>272</v>
      </c>
      <c r="C232" s="201">
        <f t="shared" si="128"/>
        <v>0</v>
      </c>
      <c r="D232" s="224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W232" s="257">
        <f t="shared" si="129"/>
        <v>0</v>
      </c>
      <c r="X232" s="257">
        <f t="shared" si="130"/>
        <v>0</v>
      </c>
      <c r="Y232" s="257">
        <f t="shared" si="131"/>
        <v>0</v>
      </c>
      <c r="Z232" s="257">
        <f t="shared" si="132"/>
        <v>0</v>
      </c>
      <c r="AA232" s="186"/>
    </row>
    <row r="233" spans="1:27" s="189" customFormat="1" ht="13.5" customHeight="1" x14ac:dyDescent="0.2">
      <c r="A233" s="502"/>
      <c r="B233" s="288" t="s">
        <v>299</v>
      </c>
      <c r="C233" s="201">
        <f t="shared" si="128"/>
        <v>0</v>
      </c>
      <c r="D233" s="224"/>
      <c r="E233" s="287"/>
      <c r="F233" s="287"/>
      <c r="G233" s="287"/>
      <c r="H233" s="287"/>
      <c r="I233" s="287"/>
      <c r="J233" s="287"/>
      <c r="K233" s="287"/>
      <c r="L233" s="287"/>
      <c r="M233" s="287"/>
      <c r="N233" s="287"/>
      <c r="O233" s="287"/>
      <c r="P233" s="287"/>
      <c r="W233" s="257">
        <f t="shared" si="129"/>
        <v>0</v>
      </c>
      <c r="X233" s="257">
        <f t="shared" si="130"/>
        <v>0</v>
      </c>
      <c r="Y233" s="257">
        <f t="shared" si="131"/>
        <v>0</v>
      </c>
      <c r="Z233" s="257">
        <f t="shared" si="132"/>
        <v>0</v>
      </c>
      <c r="AA233" s="186"/>
    </row>
    <row r="234" spans="1:27" s="189" customFormat="1" ht="13.5" customHeight="1" x14ac:dyDescent="0.2">
      <c r="A234" s="502"/>
      <c r="B234" s="288" t="s">
        <v>274</v>
      </c>
      <c r="C234" s="201">
        <f t="shared" si="128"/>
        <v>0</v>
      </c>
      <c r="D234" s="224">
        <f>IF(C230=0,,C234/C230)</f>
        <v>0</v>
      </c>
      <c r="E234" s="287"/>
      <c r="F234" s="287"/>
      <c r="G234" s="287"/>
      <c r="H234" s="287"/>
      <c r="I234" s="287"/>
      <c r="J234" s="287"/>
      <c r="K234" s="287"/>
      <c r="L234" s="287"/>
      <c r="M234" s="287"/>
      <c r="N234" s="287"/>
      <c r="O234" s="287"/>
      <c r="P234" s="287"/>
      <c r="W234" s="257">
        <f t="shared" si="129"/>
        <v>0</v>
      </c>
      <c r="X234" s="257">
        <f t="shared" si="130"/>
        <v>0</v>
      </c>
      <c r="Y234" s="257">
        <f t="shared" si="131"/>
        <v>0</v>
      </c>
      <c r="Z234" s="257">
        <f t="shared" si="132"/>
        <v>0</v>
      </c>
      <c r="AA234" s="186"/>
    </row>
    <row r="235" spans="1:27" s="189" customFormat="1" ht="13.5" customHeight="1" x14ac:dyDescent="0.2">
      <c r="A235" s="502"/>
      <c r="B235" s="288" t="s">
        <v>300</v>
      </c>
      <c r="C235" s="201">
        <f t="shared" si="128"/>
        <v>0</v>
      </c>
      <c r="D235" s="224"/>
      <c r="E235" s="287"/>
      <c r="F235" s="287"/>
      <c r="G235" s="287"/>
      <c r="H235" s="287"/>
      <c r="I235" s="287"/>
      <c r="J235" s="287"/>
      <c r="K235" s="287"/>
      <c r="L235" s="287"/>
      <c r="M235" s="287"/>
      <c r="N235" s="287"/>
      <c r="O235" s="287"/>
      <c r="P235" s="287"/>
      <c r="W235" s="257">
        <f t="shared" si="129"/>
        <v>0</v>
      </c>
      <c r="X235" s="257">
        <f t="shared" si="130"/>
        <v>0</v>
      </c>
      <c r="Y235" s="257">
        <f t="shared" si="131"/>
        <v>0</v>
      </c>
      <c r="Z235" s="257">
        <f t="shared" si="132"/>
        <v>0</v>
      </c>
      <c r="AA235" s="186"/>
    </row>
    <row r="236" spans="1:27" s="189" customFormat="1" ht="13.5" customHeight="1" x14ac:dyDescent="0.2">
      <c r="A236" s="502"/>
      <c r="B236" s="288" t="s">
        <v>301</v>
      </c>
      <c r="C236" s="201">
        <f t="shared" si="128"/>
        <v>0</v>
      </c>
      <c r="D236" s="224">
        <f>IF(C226=0,,C236/C226)</f>
        <v>0</v>
      </c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287"/>
      <c r="W236" s="257">
        <f t="shared" si="129"/>
        <v>0</v>
      </c>
      <c r="X236" s="257">
        <f t="shared" si="130"/>
        <v>0</v>
      </c>
      <c r="Y236" s="257">
        <f t="shared" si="131"/>
        <v>0</v>
      </c>
      <c r="Z236" s="257">
        <f t="shared" si="132"/>
        <v>0</v>
      </c>
      <c r="AA236" s="186"/>
    </row>
    <row r="237" spans="1:27" s="189" customFormat="1" ht="13.5" customHeight="1" x14ac:dyDescent="0.2">
      <c r="A237" s="502"/>
      <c r="B237" s="288" t="s">
        <v>302</v>
      </c>
      <c r="C237" s="201">
        <f t="shared" si="128"/>
        <v>0</v>
      </c>
      <c r="D237" s="224"/>
      <c r="E237" s="287"/>
      <c r="F237" s="287"/>
      <c r="G237" s="287"/>
      <c r="H237" s="287"/>
      <c r="I237" s="287"/>
      <c r="J237" s="287"/>
      <c r="K237" s="287"/>
      <c r="L237" s="287"/>
      <c r="M237" s="287"/>
      <c r="N237" s="287"/>
      <c r="O237" s="287"/>
      <c r="P237" s="287"/>
      <c r="W237" s="257">
        <f t="shared" si="129"/>
        <v>0</v>
      </c>
      <c r="X237" s="257">
        <f t="shared" si="130"/>
        <v>0</v>
      </c>
      <c r="Y237" s="257">
        <f t="shared" si="131"/>
        <v>0</v>
      </c>
      <c r="Z237" s="257">
        <f t="shared" si="132"/>
        <v>0</v>
      </c>
      <c r="AA237" s="186"/>
    </row>
    <row r="238" spans="1:27" s="189" customFormat="1" ht="13.5" customHeight="1" x14ac:dyDescent="0.2">
      <c r="A238" s="502"/>
      <c r="B238" s="288" t="s">
        <v>303</v>
      </c>
      <c r="C238" s="201">
        <f t="shared" si="128"/>
        <v>0</v>
      </c>
      <c r="D238" s="224">
        <f>IF(C226=0,,C238/C226)</f>
        <v>0</v>
      </c>
      <c r="E238" s="287"/>
      <c r="F238" s="287"/>
      <c r="G238" s="287"/>
      <c r="H238" s="287"/>
      <c r="I238" s="287"/>
      <c r="J238" s="287"/>
      <c r="K238" s="287"/>
      <c r="L238" s="287"/>
      <c r="M238" s="287"/>
      <c r="N238" s="287"/>
      <c r="O238" s="287"/>
      <c r="P238" s="287"/>
      <c r="W238" s="257">
        <f t="shared" si="129"/>
        <v>0</v>
      </c>
      <c r="X238" s="257">
        <f t="shared" si="130"/>
        <v>0</v>
      </c>
      <c r="Y238" s="257">
        <f t="shared" si="131"/>
        <v>0</v>
      </c>
      <c r="Z238" s="257">
        <f t="shared" si="132"/>
        <v>0</v>
      </c>
      <c r="AA238" s="186"/>
    </row>
    <row r="239" spans="1:27" s="189" customFormat="1" ht="13.5" customHeight="1" x14ac:dyDescent="0.2">
      <c r="A239" s="502"/>
      <c r="B239" s="288" t="s">
        <v>304</v>
      </c>
      <c r="C239" s="201">
        <f t="shared" si="128"/>
        <v>0</v>
      </c>
      <c r="D239" s="202"/>
      <c r="E239" s="289"/>
      <c r="F239" s="289"/>
      <c r="G239" s="289"/>
      <c r="H239" s="289"/>
      <c r="I239" s="289"/>
      <c r="J239" s="289"/>
      <c r="K239" s="289"/>
      <c r="L239" s="289"/>
      <c r="M239" s="289"/>
      <c r="N239" s="289"/>
      <c r="O239" s="289"/>
      <c r="P239" s="289"/>
      <c r="W239" s="257">
        <f t="shared" si="129"/>
        <v>0</v>
      </c>
      <c r="X239" s="257">
        <f t="shared" si="130"/>
        <v>0</v>
      </c>
      <c r="Y239" s="257">
        <f t="shared" si="131"/>
        <v>0</v>
      </c>
      <c r="Z239" s="257">
        <f t="shared" si="132"/>
        <v>0</v>
      </c>
      <c r="AA239" s="186"/>
    </row>
    <row r="240" spans="1:27" s="189" customFormat="1" ht="13.5" customHeight="1" x14ac:dyDescent="0.15">
      <c r="A240" s="502"/>
      <c r="B240" s="288" t="s">
        <v>305</v>
      </c>
      <c r="C240" s="201">
        <f t="shared" si="128"/>
        <v>0</v>
      </c>
      <c r="D240" s="290"/>
      <c r="E240" s="289"/>
      <c r="F240" s="289"/>
      <c r="G240" s="289"/>
      <c r="H240" s="289"/>
      <c r="I240" s="289"/>
      <c r="J240" s="289"/>
      <c r="K240" s="289"/>
      <c r="L240" s="289"/>
      <c r="M240" s="289"/>
      <c r="N240" s="289"/>
      <c r="O240" s="289"/>
      <c r="P240" s="289"/>
      <c r="W240" s="257">
        <f t="shared" si="129"/>
        <v>0</v>
      </c>
      <c r="X240" s="257">
        <f t="shared" si="130"/>
        <v>0</v>
      </c>
      <c r="Y240" s="257">
        <f t="shared" si="131"/>
        <v>0</v>
      </c>
      <c r="Z240" s="257">
        <f t="shared" si="132"/>
        <v>0</v>
      </c>
    </row>
    <row r="241" spans="1:27" s="189" customFormat="1" ht="13.5" customHeight="1" x14ac:dyDescent="0.15">
      <c r="A241" s="526"/>
      <c r="B241" s="288" t="s">
        <v>306</v>
      </c>
      <c r="C241" s="201">
        <f t="shared" si="128"/>
        <v>0</v>
      </c>
      <c r="D241" s="290"/>
      <c r="E241" s="287"/>
      <c r="F241" s="287"/>
      <c r="G241" s="287"/>
      <c r="H241" s="287"/>
      <c r="I241" s="287"/>
      <c r="J241" s="287"/>
      <c r="K241" s="287"/>
      <c r="L241" s="287"/>
      <c r="M241" s="287"/>
      <c r="N241" s="287"/>
      <c r="O241" s="287"/>
      <c r="P241" s="287"/>
      <c r="W241" s="257">
        <f t="shared" si="129"/>
        <v>0</v>
      </c>
      <c r="X241" s="257">
        <f t="shared" si="130"/>
        <v>0</v>
      </c>
      <c r="Y241" s="257">
        <f t="shared" si="131"/>
        <v>0</v>
      </c>
      <c r="Z241" s="257">
        <f t="shared" si="132"/>
        <v>0</v>
      </c>
    </row>
    <row r="242" spans="1:27" s="189" customFormat="1" ht="13.5" customHeight="1" x14ac:dyDescent="0.2">
      <c r="A242" s="522" t="s">
        <v>311</v>
      </c>
      <c r="B242" s="291" t="s">
        <v>291</v>
      </c>
      <c r="C242" s="277">
        <f t="shared" si="113"/>
        <v>0</v>
      </c>
      <c r="D242" s="278"/>
      <c r="E242" s="286"/>
      <c r="F242" s="286"/>
      <c r="G242" s="286"/>
      <c r="H242" s="286"/>
      <c r="I242" s="286"/>
      <c r="J242" s="286"/>
      <c r="K242" s="286"/>
      <c r="L242" s="286"/>
      <c r="M242" s="286"/>
      <c r="N242" s="286"/>
      <c r="O242" s="286"/>
      <c r="P242" s="286"/>
      <c r="W242" s="293">
        <f t="shared" si="121"/>
        <v>0</v>
      </c>
      <c r="X242" s="293">
        <f t="shared" si="122"/>
        <v>0</v>
      </c>
      <c r="Y242" s="293">
        <f t="shared" si="123"/>
        <v>0</v>
      </c>
      <c r="Z242" s="293">
        <f t="shared" si="124"/>
        <v>0</v>
      </c>
      <c r="AA242" s="186"/>
    </row>
    <row r="243" spans="1:27" s="189" customFormat="1" ht="13.5" customHeight="1" x14ac:dyDescent="0.2">
      <c r="A243" s="523"/>
      <c r="B243" s="291" t="s">
        <v>292</v>
      </c>
      <c r="C243" s="277">
        <f t="shared" si="113"/>
        <v>0</v>
      </c>
      <c r="D243" s="279">
        <f>IF(C246=0,,C243/C246)</f>
        <v>0</v>
      </c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6"/>
      <c r="P243" s="286"/>
      <c r="W243" s="293">
        <f t="shared" si="121"/>
        <v>0</v>
      </c>
      <c r="X243" s="293">
        <f t="shared" si="122"/>
        <v>0</v>
      </c>
      <c r="Y243" s="293">
        <f t="shared" si="123"/>
        <v>0</v>
      </c>
      <c r="Z243" s="293">
        <f t="shared" si="124"/>
        <v>0</v>
      </c>
      <c r="AA243" s="186"/>
    </row>
    <row r="244" spans="1:27" s="189" customFormat="1" ht="13.5" customHeight="1" x14ac:dyDescent="0.2">
      <c r="A244" s="523"/>
      <c r="B244" s="291" t="s">
        <v>293</v>
      </c>
      <c r="C244" s="277">
        <f t="shared" si="113"/>
        <v>0</v>
      </c>
      <c r="D244" s="279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6"/>
      <c r="P244" s="286"/>
      <c r="W244" s="293">
        <f t="shared" si="121"/>
        <v>0</v>
      </c>
      <c r="X244" s="293">
        <f t="shared" si="122"/>
        <v>0</v>
      </c>
      <c r="Y244" s="293">
        <f t="shared" si="123"/>
        <v>0</v>
      </c>
      <c r="Z244" s="293">
        <f t="shared" si="124"/>
        <v>0</v>
      </c>
      <c r="AA244" s="186"/>
    </row>
    <row r="245" spans="1:27" s="189" customFormat="1" ht="13.5" customHeight="1" x14ac:dyDescent="0.2">
      <c r="A245" s="523"/>
      <c r="B245" s="291" t="s">
        <v>294</v>
      </c>
      <c r="C245" s="277">
        <f t="shared" si="113"/>
        <v>0</v>
      </c>
      <c r="D245" s="279">
        <f>IF(C246=0,,C245/C246)</f>
        <v>0</v>
      </c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W245" s="293">
        <f t="shared" si="121"/>
        <v>0</v>
      </c>
      <c r="X245" s="293">
        <f t="shared" si="122"/>
        <v>0</v>
      </c>
      <c r="Y245" s="293">
        <f t="shared" si="123"/>
        <v>0</v>
      </c>
      <c r="Z245" s="293">
        <f t="shared" si="124"/>
        <v>0</v>
      </c>
      <c r="AA245" s="186"/>
    </row>
    <row r="246" spans="1:27" s="189" customFormat="1" ht="13.5" customHeight="1" x14ac:dyDescent="0.2">
      <c r="A246" s="523"/>
      <c r="B246" s="291" t="s">
        <v>295</v>
      </c>
      <c r="C246" s="277">
        <f t="shared" si="113"/>
        <v>0</v>
      </c>
      <c r="D246" s="279"/>
      <c r="E246" s="280">
        <f>E243+E245</f>
        <v>0</v>
      </c>
      <c r="F246" s="280">
        <f t="shared" ref="F246:P246" si="133">F243+F245</f>
        <v>0</v>
      </c>
      <c r="G246" s="280">
        <f t="shared" si="133"/>
        <v>0</v>
      </c>
      <c r="H246" s="280">
        <f t="shared" si="133"/>
        <v>0</v>
      </c>
      <c r="I246" s="280">
        <f t="shared" si="133"/>
        <v>0</v>
      </c>
      <c r="J246" s="280">
        <f t="shared" si="133"/>
        <v>0</v>
      </c>
      <c r="K246" s="280">
        <f t="shared" si="133"/>
        <v>0</v>
      </c>
      <c r="L246" s="280">
        <f t="shared" si="133"/>
        <v>0</v>
      </c>
      <c r="M246" s="280">
        <f t="shared" si="133"/>
        <v>0</v>
      </c>
      <c r="N246" s="280">
        <f t="shared" si="133"/>
        <v>0</v>
      </c>
      <c r="O246" s="280">
        <f t="shared" si="133"/>
        <v>0</v>
      </c>
      <c r="P246" s="280">
        <f t="shared" si="133"/>
        <v>0</v>
      </c>
      <c r="W246" s="293">
        <f>W243+W245</f>
        <v>0</v>
      </c>
      <c r="X246" s="293">
        <f>X243+X245</f>
        <v>0</v>
      </c>
      <c r="Y246" s="293">
        <f>Y243+Y245</f>
        <v>0</v>
      </c>
      <c r="Z246" s="293">
        <f>Z243+Z245</f>
        <v>0</v>
      </c>
      <c r="AA246" s="186"/>
    </row>
    <row r="247" spans="1:27" s="189" customFormat="1" ht="13.5" customHeight="1" x14ac:dyDescent="0.2">
      <c r="A247" s="523"/>
      <c r="B247" s="291" t="s">
        <v>296</v>
      </c>
      <c r="C247" s="277">
        <f>IF((C242+C244)=0,,C246/(C242+C244))</f>
        <v>0</v>
      </c>
      <c r="D247" s="281"/>
      <c r="E247" s="280">
        <f>IF((E242+E244)=0,,E246/(E242+E244))</f>
        <v>0</v>
      </c>
      <c r="F247" s="280">
        <f t="shared" ref="F247:P247" si="134">IF((F242+F244)=0,,F246/(F242+F244))</f>
        <v>0</v>
      </c>
      <c r="G247" s="280">
        <f t="shared" si="134"/>
        <v>0</v>
      </c>
      <c r="H247" s="280">
        <f t="shared" si="134"/>
        <v>0</v>
      </c>
      <c r="I247" s="280">
        <f t="shared" si="134"/>
        <v>0</v>
      </c>
      <c r="J247" s="280">
        <f t="shared" si="134"/>
        <v>0</v>
      </c>
      <c r="K247" s="280">
        <f t="shared" si="134"/>
        <v>0</v>
      </c>
      <c r="L247" s="280">
        <f t="shared" si="134"/>
        <v>0</v>
      </c>
      <c r="M247" s="280">
        <f t="shared" si="134"/>
        <v>0</v>
      </c>
      <c r="N247" s="280">
        <f t="shared" si="134"/>
        <v>0</v>
      </c>
      <c r="O247" s="280">
        <f t="shared" si="134"/>
        <v>0</v>
      </c>
      <c r="P247" s="280">
        <f t="shared" si="134"/>
        <v>0</v>
      </c>
      <c r="W247" s="293">
        <f>IF((W242+W244)=0,,W246/(W242+W244))</f>
        <v>0</v>
      </c>
      <c r="X247" s="293">
        <f>IF((X242+X244)=0,,X246/(X242+X244))</f>
        <v>0</v>
      </c>
      <c r="Y247" s="293">
        <f>IF((Y242+Y244)=0,,Y246/(Y242+Y244))</f>
        <v>0</v>
      </c>
      <c r="Z247" s="293">
        <f>IF((Z242+Z244)=0,,Z246/(Z242+Z244))</f>
        <v>0</v>
      </c>
      <c r="AA247" s="186"/>
    </row>
    <row r="248" spans="1:27" s="189" customFormat="1" ht="13.5" customHeight="1" x14ac:dyDescent="0.2">
      <c r="A248" s="523"/>
      <c r="B248" s="291" t="s">
        <v>297</v>
      </c>
      <c r="C248" s="277">
        <f>SUM(E248:P248)</f>
        <v>0</v>
      </c>
      <c r="D248" s="281"/>
      <c r="E248" s="287"/>
      <c r="F248" s="287"/>
      <c r="G248" s="287"/>
      <c r="H248" s="287"/>
      <c r="I248" s="287"/>
      <c r="J248" s="287"/>
      <c r="K248" s="287"/>
      <c r="L248" s="287"/>
      <c r="M248" s="287"/>
      <c r="N248" s="287"/>
      <c r="O248" s="287"/>
      <c r="P248" s="287"/>
      <c r="W248" s="293">
        <f>SUM(E248:G248)</f>
        <v>0</v>
      </c>
      <c r="X248" s="293">
        <f>SUM(H248:J248)</f>
        <v>0</v>
      </c>
      <c r="Y248" s="293">
        <f>SUM(K248:M248)</f>
        <v>0</v>
      </c>
      <c r="Z248" s="293">
        <f>SUM(N248:P248)</f>
        <v>0</v>
      </c>
      <c r="AA248" s="186"/>
    </row>
    <row r="249" spans="1:27" s="189" customFormat="1" ht="13.5" customHeight="1" x14ac:dyDescent="0.2">
      <c r="A249" s="523"/>
      <c r="B249" s="291" t="s">
        <v>298</v>
      </c>
      <c r="C249" s="277">
        <f>IF(C248=0,,C246/C248)</f>
        <v>0</v>
      </c>
      <c r="D249" s="281"/>
      <c r="E249" s="280">
        <f>IF(E248=0,,E246/E248)</f>
        <v>0</v>
      </c>
      <c r="F249" s="280">
        <f t="shared" ref="F249:P249" si="135">IF(F248=0,,F246/F248)</f>
        <v>0</v>
      </c>
      <c r="G249" s="280">
        <f t="shared" si="135"/>
        <v>0</v>
      </c>
      <c r="H249" s="280">
        <f t="shared" si="135"/>
        <v>0</v>
      </c>
      <c r="I249" s="280">
        <f t="shared" si="135"/>
        <v>0</v>
      </c>
      <c r="J249" s="280">
        <f t="shared" si="135"/>
        <v>0</v>
      </c>
      <c r="K249" s="280">
        <f t="shared" si="135"/>
        <v>0</v>
      </c>
      <c r="L249" s="280">
        <f t="shared" si="135"/>
        <v>0</v>
      </c>
      <c r="M249" s="280">
        <f t="shared" si="135"/>
        <v>0</v>
      </c>
      <c r="N249" s="280">
        <f t="shared" si="135"/>
        <v>0</v>
      </c>
      <c r="O249" s="280">
        <f t="shared" si="135"/>
        <v>0</v>
      </c>
      <c r="P249" s="280">
        <f t="shared" si="135"/>
        <v>0</v>
      </c>
      <c r="W249" s="293">
        <f>IF(W248=0,,W246/W248)</f>
        <v>0</v>
      </c>
      <c r="X249" s="293">
        <f>IF(X248=0,,X246/X248)</f>
        <v>0</v>
      </c>
      <c r="Y249" s="293">
        <f>IF(Y248=0,,Y246/Y248)</f>
        <v>0</v>
      </c>
      <c r="Z249" s="293">
        <f>IF(Z248=0,,Z246/Z248)</f>
        <v>0</v>
      </c>
      <c r="AA249" s="186"/>
    </row>
    <row r="250" spans="1:27" s="189" customFormat="1" ht="13.5" customHeight="1" x14ac:dyDescent="0.2">
      <c r="A250" s="523"/>
      <c r="B250" s="291" t="s">
        <v>232</v>
      </c>
      <c r="C250" s="277">
        <f t="shared" ref="C250:C261" si="136">SUM(E250:P250)</f>
        <v>0</v>
      </c>
      <c r="D250" s="279">
        <f>IF(C250=0,,C242/C250)</f>
        <v>0</v>
      </c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2"/>
      <c r="P250" s="282"/>
      <c r="W250" s="293">
        <f t="shared" ref="W250:W261" si="137">SUM(E250:G250)</f>
        <v>0</v>
      </c>
      <c r="X250" s="293">
        <f t="shared" ref="X250:X261" si="138">SUM(H250:J250)</f>
        <v>0</v>
      </c>
      <c r="Y250" s="293">
        <f t="shared" ref="Y250:Y261" si="139">SUM(K250:M250)</f>
        <v>0</v>
      </c>
      <c r="Z250" s="293">
        <f t="shared" ref="Z250:Z261" si="140">SUM(N250:P250)</f>
        <v>0</v>
      </c>
      <c r="AA250" s="186"/>
    </row>
    <row r="251" spans="1:27" s="189" customFormat="1" ht="13.5" customHeight="1" x14ac:dyDescent="0.2">
      <c r="A251" s="523"/>
      <c r="B251" s="291" t="s">
        <v>271</v>
      </c>
      <c r="C251" s="277">
        <f t="shared" si="136"/>
        <v>0</v>
      </c>
      <c r="D251" s="279"/>
      <c r="E251" s="287"/>
      <c r="F251" s="287"/>
      <c r="G251" s="287"/>
      <c r="H251" s="287"/>
      <c r="I251" s="287"/>
      <c r="J251" s="287"/>
      <c r="K251" s="287"/>
      <c r="L251" s="287"/>
      <c r="M251" s="287"/>
      <c r="N251" s="287"/>
      <c r="O251" s="287"/>
      <c r="P251" s="287"/>
      <c r="W251" s="293">
        <f t="shared" si="137"/>
        <v>0</v>
      </c>
      <c r="X251" s="293">
        <f t="shared" si="138"/>
        <v>0</v>
      </c>
      <c r="Y251" s="293">
        <f t="shared" si="139"/>
        <v>0</v>
      </c>
      <c r="Z251" s="293">
        <f t="shared" si="140"/>
        <v>0</v>
      </c>
      <c r="AA251" s="186"/>
    </row>
    <row r="252" spans="1:27" s="189" customFormat="1" ht="13.5" customHeight="1" x14ac:dyDescent="0.2">
      <c r="A252" s="523"/>
      <c r="B252" s="291" t="s">
        <v>272</v>
      </c>
      <c r="C252" s="277">
        <f t="shared" si="136"/>
        <v>0</v>
      </c>
      <c r="D252" s="279"/>
      <c r="E252" s="287"/>
      <c r="F252" s="287"/>
      <c r="G252" s="287"/>
      <c r="H252" s="287"/>
      <c r="I252" s="287"/>
      <c r="J252" s="287"/>
      <c r="K252" s="287"/>
      <c r="L252" s="287"/>
      <c r="M252" s="287"/>
      <c r="N252" s="287"/>
      <c r="O252" s="287"/>
      <c r="P252" s="287"/>
      <c r="W252" s="293">
        <f t="shared" si="137"/>
        <v>0</v>
      </c>
      <c r="X252" s="293">
        <f t="shared" si="138"/>
        <v>0</v>
      </c>
      <c r="Y252" s="293">
        <f t="shared" si="139"/>
        <v>0</v>
      </c>
      <c r="Z252" s="293">
        <f t="shared" si="140"/>
        <v>0</v>
      </c>
      <c r="AA252" s="186"/>
    </row>
    <row r="253" spans="1:27" s="189" customFormat="1" ht="13.5" customHeight="1" x14ac:dyDescent="0.2">
      <c r="A253" s="523"/>
      <c r="B253" s="291" t="s">
        <v>299</v>
      </c>
      <c r="C253" s="277">
        <f t="shared" si="136"/>
        <v>0</v>
      </c>
      <c r="D253" s="279"/>
      <c r="E253" s="287"/>
      <c r="F253" s="287"/>
      <c r="G253" s="287"/>
      <c r="H253" s="287"/>
      <c r="I253" s="287"/>
      <c r="J253" s="287"/>
      <c r="K253" s="287"/>
      <c r="L253" s="287"/>
      <c r="M253" s="287"/>
      <c r="N253" s="287"/>
      <c r="O253" s="287"/>
      <c r="P253" s="287"/>
      <c r="W253" s="293">
        <f t="shared" si="137"/>
        <v>0</v>
      </c>
      <c r="X253" s="293">
        <f t="shared" si="138"/>
        <v>0</v>
      </c>
      <c r="Y253" s="293">
        <f t="shared" si="139"/>
        <v>0</v>
      </c>
      <c r="Z253" s="293">
        <f t="shared" si="140"/>
        <v>0</v>
      </c>
      <c r="AA253" s="186"/>
    </row>
    <row r="254" spans="1:27" s="189" customFormat="1" ht="13.5" customHeight="1" x14ac:dyDescent="0.2">
      <c r="A254" s="523"/>
      <c r="B254" s="291" t="s">
        <v>274</v>
      </c>
      <c r="C254" s="277">
        <f t="shared" si="136"/>
        <v>0</v>
      </c>
      <c r="D254" s="279">
        <f>IF(C250=0,,C254/C250)</f>
        <v>0</v>
      </c>
      <c r="E254" s="287"/>
      <c r="F254" s="287"/>
      <c r="G254" s="287"/>
      <c r="H254" s="287"/>
      <c r="I254" s="287"/>
      <c r="J254" s="287"/>
      <c r="K254" s="287"/>
      <c r="L254" s="287"/>
      <c r="M254" s="287"/>
      <c r="N254" s="287"/>
      <c r="O254" s="287"/>
      <c r="P254" s="287"/>
      <c r="W254" s="293">
        <f t="shared" si="137"/>
        <v>0</v>
      </c>
      <c r="X254" s="293">
        <f t="shared" si="138"/>
        <v>0</v>
      </c>
      <c r="Y254" s="293">
        <f t="shared" si="139"/>
        <v>0</v>
      </c>
      <c r="Z254" s="293">
        <f t="shared" si="140"/>
        <v>0</v>
      </c>
      <c r="AA254" s="186"/>
    </row>
    <row r="255" spans="1:27" s="189" customFormat="1" ht="13.5" customHeight="1" x14ac:dyDescent="0.2">
      <c r="A255" s="523"/>
      <c r="B255" s="291" t="s">
        <v>300</v>
      </c>
      <c r="C255" s="277">
        <f t="shared" si="136"/>
        <v>0</v>
      </c>
      <c r="D255" s="279"/>
      <c r="E255" s="287"/>
      <c r="F255" s="287"/>
      <c r="G255" s="287"/>
      <c r="H255" s="287"/>
      <c r="I255" s="287"/>
      <c r="J255" s="287"/>
      <c r="K255" s="287"/>
      <c r="L255" s="287"/>
      <c r="M255" s="287"/>
      <c r="N255" s="287"/>
      <c r="O255" s="287"/>
      <c r="P255" s="287"/>
      <c r="W255" s="293">
        <f t="shared" si="137"/>
        <v>0</v>
      </c>
      <c r="X255" s="293">
        <f t="shared" si="138"/>
        <v>0</v>
      </c>
      <c r="Y255" s="293">
        <f t="shared" si="139"/>
        <v>0</v>
      </c>
      <c r="Z255" s="293">
        <f t="shared" si="140"/>
        <v>0</v>
      </c>
      <c r="AA255" s="186"/>
    </row>
    <row r="256" spans="1:27" s="189" customFormat="1" ht="13.5" customHeight="1" x14ac:dyDescent="0.2">
      <c r="A256" s="523"/>
      <c r="B256" s="291" t="s">
        <v>301</v>
      </c>
      <c r="C256" s="277">
        <f t="shared" si="136"/>
        <v>0</v>
      </c>
      <c r="D256" s="279">
        <f>IF(C246=0,,C256/C246)</f>
        <v>0</v>
      </c>
      <c r="E256" s="287"/>
      <c r="F256" s="287"/>
      <c r="G256" s="287"/>
      <c r="H256" s="287"/>
      <c r="I256" s="287"/>
      <c r="J256" s="287"/>
      <c r="K256" s="287"/>
      <c r="L256" s="287"/>
      <c r="M256" s="287"/>
      <c r="N256" s="287"/>
      <c r="O256" s="287"/>
      <c r="P256" s="287"/>
      <c r="W256" s="293">
        <f t="shared" si="137"/>
        <v>0</v>
      </c>
      <c r="X256" s="293">
        <f t="shared" si="138"/>
        <v>0</v>
      </c>
      <c r="Y256" s="293">
        <f t="shared" si="139"/>
        <v>0</v>
      </c>
      <c r="Z256" s="293">
        <f t="shared" si="140"/>
        <v>0</v>
      </c>
      <c r="AA256" s="186"/>
    </row>
    <row r="257" spans="1:27" s="189" customFormat="1" ht="13.5" customHeight="1" x14ac:dyDescent="0.2">
      <c r="A257" s="523"/>
      <c r="B257" s="291" t="s">
        <v>302</v>
      </c>
      <c r="C257" s="277">
        <f t="shared" si="136"/>
        <v>0</v>
      </c>
      <c r="D257" s="279"/>
      <c r="E257" s="287"/>
      <c r="F257" s="287"/>
      <c r="G257" s="287"/>
      <c r="H257" s="287"/>
      <c r="I257" s="287"/>
      <c r="J257" s="287"/>
      <c r="K257" s="287"/>
      <c r="L257" s="287"/>
      <c r="M257" s="287"/>
      <c r="N257" s="287"/>
      <c r="O257" s="287"/>
      <c r="P257" s="287"/>
      <c r="W257" s="293">
        <f t="shared" si="137"/>
        <v>0</v>
      </c>
      <c r="X257" s="293">
        <f t="shared" si="138"/>
        <v>0</v>
      </c>
      <c r="Y257" s="293">
        <f t="shared" si="139"/>
        <v>0</v>
      </c>
      <c r="Z257" s="293">
        <f t="shared" si="140"/>
        <v>0</v>
      </c>
      <c r="AA257" s="186"/>
    </row>
    <row r="258" spans="1:27" s="189" customFormat="1" ht="13.5" customHeight="1" x14ac:dyDescent="0.2">
      <c r="A258" s="523"/>
      <c r="B258" s="291" t="s">
        <v>303</v>
      </c>
      <c r="C258" s="277">
        <f t="shared" si="136"/>
        <v>0</v>
      </c>
      <c r="D258" s="279">
        <f>IF(C246=0,,C258/C246)</f>
        <v>0</v>
      </c>
      <c r="E258" s="287"/>
      <c r="F258" s="287"/>
      <c r="G258" s="287"/>
      <c r="H258" s="287"/>
      <c r="I258" s="287"/>
      <c r="J258" s="287"/>
      <c r="K258" s="287"/>
      <c r="L258" s="287"/>
      <c r="M258" s="287"/>
      <c r="N258" s="287"/>
      <c r="O258" s="287"/>
      <c r="P258" s="287"/>
      <c r="W258" s="293">
        <f t="shared" si="137"/>
        <v>0</v>
      </c>
      <c r="X258" s="293">
        <f t="shared" si="138"/>
        <v>0</v>
      </c>
      <c r="Y258" s="293">
        <f t="shared" si="139"/>
        <v>0</v>
      </c>
      <c r="Z258" s="293">
        <f t="shared" si="140"/>
        <v>0</v>
      </c>
      <c r="AA258" s="186"/>
    </row>
    <row r="259" spans="1:27" s="189" customFormat="1" ht="13.5" customHeight="1" x14ac:dyDescent="0.2">
      <c r="A259" s="523"/>
      <c r="B259" s="291" t="s">
        <v>304</v>
      </c>
      <c r="C259" s="277">
        <f t="shared" si="136"/>
        <v>0</v>
      </c>
      <c r="D259" s="283"/>
      <c r="E259" s="289"/>
      <c r="F259" s="289"/>
      <c r="G259" s="289"/>
      <c r="H259" s="289"/>
      <c r="I259" s="289"/>
      <c r="J259" s="289"/>
      <c r="K259" s="289"/>
      <c r="L259" s="289"/>
      <c r="M259" s="289"/>
      <c r="N259" s="289"/>
      <c r="O259" s="289"/>
      <c r="P259" s="289"/>
      <c r="W259" s="293">
        <f t="shared" si="137"/>
        <v>0</v>
      </c>
      <c r="X259" s="293">
        <f t="shared" si="138"/>
        <v>0</v>
      </c>
      <c r="Y259" s="293">
        <f t="shared" si="139"/>
        <v>0</v>
      </c>
      <c r="Z259" s="293">
        <f t="shared" si="140"/>
        <v>0</v>
      </c>
      <c r="AA259" s="186"/>
    </row>
    <row r="260" spans="1:27" s="189" customFormat="1" ht="13.5" customHeight="1" x14ac:dyDescent="0.15">
      <c r="A260" s="523"/>
      <c r="B260" s="291" t="s">
        <v>305</v>
      </c>
      <c r="C260" s="277">
        <f t="shared" si="136"/>
        <v>0</v>
      </c>
      <c r="D260" s="284"/>
      <c r="E260" s="289"/>
      <c r="F260" s="289"/>
      <c r="G260" s="289"/>
      <c r="H260" s="289"/>
      <c r="I260" s="289"/>
      <c r="J260" s="289"/>
      <c r="K260" s="289"/>
      <c r="L260" s="289"/>
      <c r="M260" s="289"/>
      <c r="N260" s="289"/>
      <c r="O260" s="289"/>
      <c r="P260" s="289"/>
      <c r="W260" s="293">
        <f t="shared" si="137"/>
        <v>0</v>
      </c>
      <c r="X260" s="293">
        <f t="shared" si="138"/>
        <v>0</v>
      </c>
      <c r="Y260" s="293">
        <f t="shared" si="139"/>
        <v>0</v>
      </c>
      <c r="Z260" s="293">
        <f t="shared" si="140"/>
        <v>0</v>
      </c>
    </row>
    <row r="261" spans="1:27" s="189" customFormat="1" ht="13.5" customHeight="1" x14ac:dyDescent="0.15">
      <c r="A261" s="524"/>
      <c r="B261" s="291" t="s">
        <v>306</v>
      </c>
      <c r="C261" s="277">
        <f t="shared" si="136"/>
        <v>0</v>
      </c>
      <c r="D261" s="284"/>
      <c r="E261" s="287"/>
      <c r="F261" s="287"/>
      <c r="G261" s="287"/>
      <c r="H261" s="287"/>
      <c r="I261" s="287"/>
      <c r="J261" s="287"/>
      <c r="K261" s="287"/>
      <c r="L261" s="287"/>
      <c r="M261" s="287"/>
      <c r="N261" s="287"/>
      <c r="O261" s="287"/>
      <c r="P261" s="287"/>
      <c r="W261" s="293">
        <f t="shared" si="137"/>
        <v>0</v>
      </c>
      <c r="X261" s="293">
        <f t="shared" si="138"/>
        <v>0</v>
      </c>
      <c r="Y261" s="293">
        <f t="shared" si="139"/>
        <v>0</v>
      </c>
      <c r="Z261" s="293">
        <f t="shared" si="140"/>
        <v>0</v>
      </c>
    </row>
    <row r="262" spans="1:27" ht="13.5" customHeight="1" x14ac:dyDescent="0.25"/>
    <row r="263" spans="1:27" ht="13.5" customHeight="1" x14ac:dyDescent="0.25"/>
    <row r="264" spans="1:27" ht="13.5" customHeight="1" x14ac:dyDescent="0.25"/>
    <row r="265" spans="1:27" ht="13.5" customHeight="1" x14ac:dyDescent="0.25"/>
    <row r="266" spans="1:27" ht="13.5" customHeight="1" x14ac:dyDescent="0.25"/>
    <row r="267" spans="1:27" ht="13.5" customHeight="1" x14ac:dyDescent="0.25"/>
    <row r="268" spans="1:27" ht="13.5" customHeight="1" x14ac:dyDescent="0.25"/>
    <row r="269" spans="1:27" ht="13.5" customHeight="1" x14ac:dyDescent="0.25"/>
    <row r="270" spans="1:27" ht="13.5" customHeight="1" x14ac:dyDescent="0.25"/>
    <row r="271" spans="1:27" ht="13.5" customHeight="1" x14ac:dyDescent="0.25"/>
    <row r="272" spans="1:27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31" spans="1:26" s="193" customFormat="1" ht="12" x14ac:dyDescent="0.15">
      <c r="A331" s="527" t="s">
        <v>168</v>
      </c>
      <c r="B331" s="294" t="s">
        <v>312</v>
      </c>
      <c r="C331" s="295">
        <f>SUM(E331:P331)</f>
        <v>0</v>
      </c>
      <c r="D331" s="296"/>
      <c r="E331" s="297"/>
      <c r="F331" s="297"/>
      <c r="G331" s="297"/>
      <c r="H331" s="297"/>
      <c r="I331" s="297"/>
      <c r="J331" s="297"/>
      <c r="K331" s="297"/>
      <c r="L331" s="297"/>
      <c r="M331" s="297"/>
      <c r="N331" s="297"/>
      <c r="O331" s="297"/>
      <c r="P331" s="297"/>
      <c r="W331" s="299">
        <f t="shared" ref="W331:W339" si="141">SUM(E331:G331)</f>
        <v>0</v>
      </c>
      <c r="X331" s="299">
        <f t="shared" ref="X331:X339" si="142">SUM(H331:J331)</f>
        <v>0</v>
      </c>
      <c r="Y331" s="299">
        <f t="shared" ref="Y331:Y339" si="143">SUM(K331:M331)</f>
        <v>0</v>
      </c>
      <c r="Z331" s="299">
        <f t="shared" ref="Z331:Z339" si="144">SUM(N331:P331)</f>
        <v>0</v>
      </c>
    </row>
    <row r="332" spans="1:26" s="193" customFormat="1" ht="12" x14ac:dyDescent="0.15">
      <c r="A332" s="528"/>
      <c r="B332" s="294" t="s">
        <v>313</v>
      </c>
      <c r="C332" s="295">
        <f t="shared" ref="C332:C339" si="145">SUM(E332:P332)</f>
        <v>0</v>
      </c>
      <c r="D332" s="296"/>
      <c r="E332" s="297"/>
      <c r="F332" s="297"/>
      <c r="G332" s="297"/>
      <c r="H332" s="297"/>
      <c r="I332" s="297"/>
      <c r="J332" s="297"/>
      <c r="K332" s="297"/>
      <c r="L332" s="297"/>
      <c r="M332" s="297"/>
      <c r="N332" s="297"/>
      <c r="O332" s="297"/>
      <c r="P332" s="297"/>
      <c r="W332" s="299">
        <f t="shared" si="141"/>
        <v>0</v>
      </c>
      <c r="X332" s="299">
        <f t="shared" si="142"/>
        <v>0</v>
      </c>
      <c r="Y332" s="299">
        <f t="shared" si="143"/>
        <v>0</v>
      </c>
      <c r="Z332" s="299">
        <f t="shared" si="144"/>
        <v>0</v>
      </c>
    </row>
    <row r="333" spans="1:26" s="193" customFormat="1" ht="12" x14ac:dyDescent="0.15">
      <c r="A333" s="528"/>
      <c r="B333" s="294" t="s">
        <v>314</v>
      </c>
      <c r="C333" s="295">
        <f t="shared" si="145"/>
        <v>0</v>
      </c>
      <c r="D333" s="296"/>
      <c r="E333" s="297"/>
      <c r="F333" s="297"/>
      <c r="G333" s="297"/>
      <c r="H333" s="297"/>
      <c r="I333" s="297"/>
      <c r="J333" s="297"/>
      <c r="K333" s="297"/>
      <c r="L333" s="297"/>
      <c r="M333" s="297"/>
      <c r="N333" s="297"/>
      <c r="O333" s="297"/>
      <c r="P333" s="297"/>
      <c r="W333" s="299">
        <f t="shared" si="141"/>
        <v>0</v>
      </c>
      <c r="X333" s="299">
        <f t="shared" si="142"/>
        <v>0</v>
      </c>
      <c r="Y333" s="299">
        <f t="shared" si="143"/>
        <v>0</v>
      </c>
      <c r="Z333" s="299">
        <f t="shared" si="144"/>
        <v>0</v>
      </c>
    </row>
    <row r="334" spans="1:26" s="193" customFormat="1" ht="12" x14ac:dyDescent="0.15">
      <c r="A334" s="528"/>
      <c r="B334" s="294" t="s">
        <v>315</v>
      </c>
      <c r="C334" s="295">
        <f t="shared" si="145"/>
        <v>0</v>
      </c>
      <c r="D334" s="296"/>
      <c r="E334" s="297"/>
      <c r="F334" s="297"/>
      <c r="G334" s="297"/>
      <c r="H334" s="297"/>
      <c r="I334" s="297"/>
      <c r="J334" s="297"/>
      <c r="K334" s="297"/>
      <c r="L334" s="297"/>
      <c r="M334" s="297"/>
      <c r="N334" s="297"/>
      <c r="O334" s="297"/>
      <c r="P334" s="297"/>
      <c r="W334" s="299">
        <f t="shared" si="141"/>
        <v>0</v>
      </c>
      <c r="X334" s="299">
        <f t="shared" si="142"/>
        <v>0</v>
      </c>
      <c r="Y334" s="299">
        <f t="shared" si="143"/>
        <v>0</v>
      </c>
      <c r="Z334" s="299">
        <f t="shared" si="144"/>
        <v>0</v>
      </c>
    </row>
    <row r="335" spans="1:26" s="193" customFormat="1" ht="12" x14ac:dyDescent="0.15">
      <c r="A335" s="528"/>
      <c r="B335" s="294" t="s">
        <v>316</v>
      </c>
      <c r="C335" s="295">
        <f t="shared" si="145"/>
        <v>0</v>
      </c>
      <c r="D335" s="296"/>
      <c r="E335" s="297"/>
      <c r="F335" s="297"/>
      <c r="G335" s="297"/>
      <c r="H335" s="297"/>
      <c r="I335" s="297"/>
      <c r="J335" s="297"/>
      <c r="K335" s="297"/>
      <c r="L335" s="297"/>
      <c r="M335" s="297"/>
      <c r="N335" s="297"/>
      <c r="O335" s="297"/>
      <c r="P335" s="297"/>
      <c r="W335" s="299">
        <f t="shared" si="141"/>
        <v>0</v>
      </c>
      <c r="X335" s="299">
        <f t="shared" si="142"/>
        <v>0</v>
      </c>
      <c r="Y335" s="299">
        <f t="shared" si="143"/>
        <v>0</v>
      </c>
      <c r="Z335" s="299">
        <f t="shared" si="144"/>
        <v>0</v>
      </c>
    </row>
    <row r="336" spans="1:26" s="193" customFormat="1" ht="12" x14ac:dyDescent="0.15">
      <c r="A336" s="528"/>
      <c r="B336" s="294" t="s">
        <v>317</v>
      </c>
      <c r="C336" s="295">
        <f t="shared" si="145"/>
        <v>0</v>
      </c>
      <c r="D336" s="296"/>
      <c r="E336" s="297"/>
      <c r="F336" s="297"/>
      <c r="G336" s="297"/>
      <c r="H336" s="297"/>
      <c r="I336" s="297"/>
      <c r="J336" s="297"/>
      <c r="K336" s="297"/>
      <c r="L336" s="297"/>
      <c r="M336" s="297"/>
      <c r="N336" s="297"/>
      <c r="O336" s="297"/>
      <c r="P336" s="297"/>
      <c r="W336" s="299">
        <f t="shared" si="141"/>
        <v>0</v>
      </c>
      <c r="X336" s="299">
        <f t="shared" si="142"/>
        <v>0</v>
      </c>
      <c r="Y336" s="299">
        <f t="shared" si="143"/>
        <v>0</v>
      </c>
      <c r="Z336" s="299">
        <f t="shared" si="144"/>
        <v>0</v>
      </c>
    </row>
    <row r="337" spans="1:26" s="193" customFormat="1" ht="12" x14ac:dyDescent="0.15">
      <c r="A337" s="528"/>
      <c r="B337" s="294" t="s">
        <v>318</v>
      </c>
      <c r="C337" s="295">
        <f t="shared" si="145"/>
        <v>0</v>
      </c>
      <c r="D337" s="296"/>
      <c r="E337" s="297"/>
      <c r="F337" s="297"/>
      <c r="G337" s="297"/>
      <c r="H337" s="297"/>
      <c r="I337" s="297"/>
      <c r="J337" s="297"/>
      <c r="K337" s="297"/>
      <c r="L337" s="297"/>
      <c r="M337" s="297"/>
      <c r="N337" s="297"/>
      <c r="O337" s="297"/>
      <c r="P337" s="297"/>
      <c r="W337" s="299">
        <f t="shared" si="141"/>
        <v>0</v>
      </c>
      <c r="X337" s="299">
        <f t="shared" si="142"/>
        <v>0</v>
      </c>
      <c r="Y337" s="299">
        <f t="shared" si="143"/>
        <v>0</v>
      </c>
      <c r="Z337" s="299">
        <f t="shared" si="144"/>
        <v>0</v>
      </c>
    </row>
    <row r="338" spans="1:26" s="193" customFormat="1" ht="13.5" customHeight="1" x14ac:dyDescent="0.15">
      <c r="A338" s="528"/>
      <c r="B338" s="298" t="s">
        <v>173</v>
      </c>
      <c r="C338" s="295">
        <f t="shared" si="145"/>
        <v>0</v>
      </c>
      <c r="D338" s="296"/>
      <c r="E338" s="297"/>
      <c r="F338" s="297"/>
      <c r="G338" s="297"/>
      <c r="H338" s="297"/>
      <c r="I338" s="297"/>
      <c r="J338" s="297"/>
      <c r="K338" s="297"/>
      <c r="L338" s="297"/>
      <c r="M338" s="297"/>
      <c r="N338" s="297"/>
      <c r="O338" s="297"/>
      <c r="P338" s="297"/>
      <c r="W338" s="299">
        <f t="shared" si="141"/>
        <v>0</v>
      </c>
      <c r="X338" s="299">
        <f t="shared" si="142"/>
        <v>0</v>
      </c>
      <c r="Y338" s="299">
        <f t="shared" si="143"/>
        <v>0</v>
      </c>
      <c r="Z338" s="299">
        <f t="shared" si="144"/>
        <v>0</v>
      </c>
    </row>
    <row r="339" spans="1:26" s="193" customFormat="1" ht="13.5" customHeight="1" x14ac:dyDescent="0.15">
      <c r="A339" s="529"/>
      <c r="B339" s="298" t="s">
        <v>174</v>
      </c>
      <c r="C339" s="295">
        <f t="shared" si="145"/>
        <v>0</v>
      </c>
      <c r="D339" s="296"/>
      <c r="E339" s="297"/>
      <c r="F339" s="297"/>
      <c r="G339" s="297"/>
      <c r="H339" s="297"/>
      <c r="I339" s="297"/>
      <c r="J339" s="297"/>
      <c r="K339" s="297"/>
      <c r="L339" s="297"/>
      <c r="M339" s="297"/>
      <c r="N339" s="297"/>
      <c r="O339" s="297"/>
      <c r="P339" s="297"/>
      <c r="W339" s="299">
        <f t="shared" si="141"/>
        <v>0</v>
      </c>
      <c r="X339" s="299">
        <f t="shared" si="142"/>
        <v>0</v>
      </c>
      <c r="Y339" s="299">
        <f t="shared" si="143"/>
        <v>0</v>
      </c>
      <c r="Z339" s="299">
        <f t="shared" si="144"/>
        <v>0</v>
      </c>
    </row>
  </sheetData>
  <mergeCells count="19">
    <mergeCell ref="A1:B1"/>
    <mergeCell ref="A2:A11"/>
    <mergeCell ref="A12:A18"/>
    <mergeCell ref="A19:A22"/>
    <mergeCell ref="A23:A32"/>
    <mergeCell ref="A33:A38"/>
    <mergeCell ref="A39:A62"/>
    <mergeCell ref="A63:A74"/>
    <mergeCell ref="A76:A79"/>
    <mergeCell ref="A81:A101"/>
    <mergeCell ref="A202:A221"/>
    <mergeCell ref="A222:A241"/>
    <mergeCell ref="A242:A261"/>
    <mergeCell ref="A331:A339"/>
    <mergeCell ref="A102:A121"/>
    <mergeCell ref="A122:A141"/>
    <mergeCell ref="A142:A161"/>
    <mergeCell ref="A162:A181"/>
    <mergeCell ref="A182:A201"/>
  </mergeCells>
  <phoneticPr fontId="3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B266"/>
  <sheetViews>
    <sheetView zoomScale="110" zoomScaleNormal="110" workbookViewId="0">
      <pane xSplit="6" ySplit="1" topLeftCell="G2" activePane="bottomRight" state="frozen"/>
      <selection pane="topRight"/>
      <selection pane="bottomLeft"/>
      <selection pane="bottomRight" activeCell="C15" sqref="C15"/>
    </sheetView>
  </sheetViews>
  <sheetFormatPr defaultColWidth="9" defaultRowHeight="13.5" x14ac:dyDescent="0.15"/>
  <cols>
    <col min="1" max="1" width="4.125" style="4" customWidth="1"/>
    <col min="2" max="2" width="5.625" style="4" customWidth="1"/>
    <col min="3" max="3" width="15.125" style="4" customWidth="1"/>
    <col min="4" max="4" width="20.25" style="4" customWidth="1"/>
    <col min="5" max="5" width="14" style="4" customWidth="1"/>
    <col min="6" max="18" width="12.25" style="4" customWidth="1"/>
    <col min="19" max="19" width="17.75" style="4" customWidth="1"/>
    <col min="20" max="20" width="3.75" style="4" customWidth="1"/>
    <col min="21" max="21" width="8.25" style="4" customWidth="1"/>
    <col min="22" max="22" width="3.75" style="4" customWidth="1"/>
    <col min="23" max="23" width="8.25" style="4" customWidth="1"/>
    <col min="24" max="24" width="9" style="4"/>
    <col min="25" max="28" width="10.625" style="4" hidden="1" customWidth="1"/>
    <col min="29" max="16384" width="9" style="4"/>
  </cols>
  <sheetData>
    <row r="1" spans="1:28" ht="13.5" customHeight="1" x14ac:dyDescent="0.15">
      <c r="A1" s="587" t="s">
        <v>319</v>
      </c>
      <c r="B1" s="587"/>
      <c r="C1" s="5" t="s">
        <v>202</v>
      </c>
      <c r="D1" s="6" t="s">
        <v>320</v>
      </c>
      <c r="E1" s="7" t="s">
        <v>88</v>
      </c>
      <c r="F1" s="7" t="s">
        <v>321</v>
      </c>
      <c r="G1" s="8" t="s">
        <v>322</v>
      </c>
      <c r="H1" s="8" t="s">
        <v>323</v>
      </c>
      <c r="I1" s="8" t="s">
        <v>324</v>
      </c>
      <c r="J1" s="8" t="s">
        <v>325</v>
      </c>
      <c r="K1" s="8" t="s">
        <v>326</v>
      </c>
      <c r="L1" s="8" t="s">
        <v>327</v>
      </c>
      <c r="M1" s="8" t="s">
        <v>328</v>
      </c>
      <c r="N1" s="8" t="s">
        <v>329</v>
      </c>
      <c r="O1" s="8" t="s">
        <v>330</v>
      </c>
      <c r="P1" s="8" t="s">
        <v>331</v>
      </c>
      <c r="Q1" s="8" t="s">
        <v>332</v>
      </c>
      <c r="R1" s="8" t="s">
        <v>333</v>
      </c>
      <c r="S1" s="255" t="s">
        <v>203</v>
      </c>
      <c r="T1" s="52"/>
      <c r="U1" s="52" t="s">
        <v>15</v>
      </c>
      <c r="V1" s="52"/>
      <c r="W1" s="117"/>
      <c r="Y1" s="7" t="s">
        <v>16</v>
      </c>
      <c r="Z1" s="7" t="s">
        <v>17</v>
      </c>
      <c r="AA1" s="7" t="s">
        <v>18</v>
      </c>
      <c r="AB1" s="7" t="s">
        <v>19</v>
      </c>
    </row>
    <row r="2" spans="1:28" ht="13.5" customHeight="1" x14ac:dyDescent="0.2">
      <c r="A2" s="549" t="s">
        <v>334</v>
      </c>
      <c r="B2" s="549"/>
      <c r="C2" s="9" t="s">
        <v>173</v>
      </c>
      <c r="D2" s="10">
        <f t="shared" ref="D2:D7" si="0">IF($E$8&lt;&gt;0,E2/$E$8,)</f>
        <v>0</v>
      </c>
      <c r="E2" s="64">
        <f t="shared" ref="E2:E11" si="1">SUM(G2:R2)</f>
        <v>0</v>
      </c>
      <c r="F2" s="64">
        <f t="shared" ref="F2:F11" si="2">IF($T$1=0,0,E2/$T$1)</f>
        <v>0</v>
      </c>
      <c r="G2" s="12">
        <f t="shared" ref="G2:R2" si="3">G58+G135+G192</f>
        <v>0</v>
      </c>
      <c r="H2" s="12">
        <f t="shared" si="3"/>
        <v>0</v>
      </c>
      <c r="I2" s="12">
        <f t="shared" si="3"/>
        <v>0</v>
      </c>
      <c r="J2" s="12">
        <f t="shared" si="3"/>
        <v>0</v>
      </c>
      <c r="K2" s="12">
        <f t="shared" si="3"/>
        <v>0</v>
      </c>
      <c r="L2" s="12">
        <f t="shared" si="3"/>
        <v>0</v>
      </c>
      <c r="M2" s="12">
        <f t="shared" si="3"/>
        <v>0</v>
      </c>
      <c r="N2" s="12">
        <f t="shared" si="3"/>
        <v>0</v>
      </c>
      <c r="O2" s="12">
        <f t="shared" si="3"/>
        <v>0</v>
      </c>
      <c r="P2" s="12">
        <f t="shared" si="3"/>
        <v>0</v>
      </c>
      <c r="Q2" s="12">
        <f t="shared" si="3"/>
        <v>0</v>
      </c>
      <c r="R2" s="12">
        <f t="shared" si="3"/>
        <v>0</v>
      </c>
      <c r="Y2" s="64">
        <f t="shared" ref="Y2:Y14" si="4">SUM(G2:I2)</f>
        <v>0</v>
      </c>
      <c r="Z2" s="64">
        <f t="shared" ref="Z2:Z14" si="5">SUM(J2:L2)</f>
        <v>0</v>
      </c>
      <c r="AA2" s="64">
        <f t="shared" ref="AA2:AA14" si="6">SUM(M2:O2)</f>
        <v>0</v>
      </c>
      <c r="AB2" s="64">
        <f t="shared" ref="AB2:AB14" si="7">SUM(P2:R2)</f>
        <v>0</v>
      </c>
    </row>
    <row r="3" spans="1:28" ht="13.5" customHeight="1" x14ac:dyDescent="0.2">
      <c r="A3" s="549"/>
      <c r="B3" s="549"/>
      <c r="C3" s="9" t="s">
        <v>174</v>
      </c>
      <c r="D3" s="10">
        <f t="shared" si="0"/>
        <v>0</v>
      </c>
      <c r="E3" s="64">
        <f t="shared" si="1"/>
        <v>0</v>
      </c>
      <c r="F3" s="64">
        <f t="shared" si="2"/>
        <v>0</v>
      </c>
      <c r="G3" s="12">
        <f t="shared" ref="G3:R3" si="8">G59+G136+G193</f>
        <v>0</v>
      </c>
      <c r="H3" s="12">
        <f t="shared" si="8"/>
        <v>0</v>
      </c>
      <c r="I3" s="12">
        <f t="shared" si="8"/>
        <v>0</v>
      </c>
      <c r="J3" s="12">
        <f t="shared" si="8"/>
        <v>0</v>
      </c>
      <c r="K3" s="12">
        <f t="shared" si="8"/>
        <v>0</v>
      </c>
      <c r="L3" s="12">
        <f t="shared" si="8"/>
        <v>0</v>
      </c>
      <c r="M3" s="12">
        <f t="shared" si="8"/>
        <v>0</v>
      </c>
      <c r="N3" s="12">
        <f t="shared" si="8"/>
        <v>0</v>
      </c>
      <c r="O3" s="12">
        <f t="shared" si="8"/>
        <v>0</v>
      </c>
      <c r="P3" s="12">
        <f t="shared" si="8"/>
        <v>0</v>
      </c>
      <c r="Q3" s="12">
        <f t="shared" si="8"/>
        <v>0</v>
      </c>
      <c r="R3" s="12">
        <f t="shared" si="8"/>
        <v>0</v>
      </c>
      <c r="Y3" s="64">
        <f t="shared" si="4"/>
        <v>0</v>
      </c>
      <c r="Z3" s="64">
        <f t="shared" si="5"/>
        <v>0</v>
      </c>
      <c r="AA3" s="64">
        <f t="shared" si="6"/>
        <v>0</v>
      </c>
      <c r="AB3" s="64">
        <f t="shared" si="7"/>
        <v>0</v>
      </c>
    </row>
    <row r="4" spans="1:28" ht="13.5" customHeight="1" x14ac:dyDescent="0.2">
      <c r="A4" s="549"/>
      <c r="B4" s="549"/>
      <c r="C4" s="9" t="s">
        <v>335</v>
      </c>
      <c r="D4" s="10">
        <f t="shared" si="0"/>
        <v>0</v>
      </c>
      <c r="E4" s="64">
        <f t="shared" si="1"/>
        <v>0</v>
      </c>
      <c r="F4" s="64">
        <f t="shared" si="2"/>
        <v>0</v>
      </c>
      <c r="G4" s="12">
        <f t="shared" ref="G4:R4" si="9">G61+G138+G195</f>
        <v>0</v>
      </c>
      <c r="H4" s="12">
        <f t="shared" si="9"/>
        <v>0</v>
      </c>
      <c r="I4" s="12">
        <f t="shared" si="9"/>
        <v>0</v>
      </c>
      <c r="J4" s="12">
        <f t="shared" si="9"/>
        <v>0</v>
      </c>
      <c r="K4" s="12">
        <f t="shared" si="9"/>
        <v>0</v>
      </c>
      <c r="L4" s="12">
        <f t="shared" si="9"/>
        <v>0</v>
      </c>
      <c r="M4" s="12">
        <f t="shared" si="9"/>
        <v>0</v>
      </c>
      <c r="N4" s="12">
        <f t="shared" si="9"/>
        <v>0</v>
      </c>
      <c r="O4" s="12">
        <f t="shared" si="9"/>
        <v>0</v>
      </c>
      <c r="P4" s="12">
        <f t="shared" si="9"/>
        <v>0</v>
      </c>
      <c r="Q4" s="12">
        <f t="shared" si="9"/>
        <v>0</v>
      </c>
      <c r="R4" s="12">
        <f t="shared" si="9"/>
        <v>0</v>
      </c>
      <c r="Y4" s="64">
        <f t="shared" si="4"/>
        <v>0</v>
      </c>
      <c r="Z4" s="64">
        <f t="shared" si="5"/>
        <v>0</v>
      </c>
      <c r="AA4" s="64">
        <f t="shared" si="6"/>
        <v>0</v>
      </c>
      <c r="AB4" s="64">
        <f t="shared" si="7"/>
        <v>0</v>
      </c>
    </row>
    <row r="5" spans="1:28" ht="13.5" customHeight="1" x14ac:dyDescent="0.2">
      <c r="A5" s="549"/>
      <c r="B5" s="549"/>
      <c r="C5" s="9" t="s">
        <v>336</v>
      </c>
      <c r="D5" s="10">
        <f t="shared" si="0"/>
        <v>0</v>
      </c>
      <c r="E5" s="64">
        <f t="shared" si="1"/>
        <v>0</v>
      </c>
      <c r="F5" s="64">
        <f t="shared" si="2"/>
        <v>0</v>
      </c>
      <c r="G5" s="12">
        <f t="shared" ref="G5:R5" si="10">G128</f>
        <v>0</v>
      </c>
      <c r="H5" s="12">
        <f t="shared" si="10"/>
        <v>0</v>
      </c>
      <c r="I5" s="12">
        <f t="shared" si="10"/>
        <v>0</v>
      </c>
      <c r="J5" s="12">
        <f t="shared" si="10"/>
        <v>0</v>
      </c>
      <c r="K5" s="12">
        <f t="shared" si="10"/>
        <v>0</v>
      </c>
      <c r="L5" s="12">
        <f t="shared" si="10"/>
        <v>0</v>
      </c>
      <c r="M5" s="12">
        <f t="shared" si="10"/>
        <v>0</v>
      </c>
      <c r="N5" s="12">
        <f t="shared" si="10"/>
        <v>0</v>
      </c>
      <c r="O5" s="12">
        <f t="shared" si="10"/>
        <v>0</v>
      </c>
      <c r="P5" s="12">
        <f t="shared" si="10"/>
        <v>0</v>
      </c>
      <c r="Q5" s="12">
        <f t="shared" si="10"/>
        <v>0</v>
      </c>
      <c r="R5" s="12">
        <f t="shared" si="10"/>
        <v>0</v>
      </c>
      <c r="Y5" s="64">
        <f t="shared" si="4"/>
        <v>0</v>
      </c>
      <c r="Z5" s="64">
        <f t="shared" si="5"/>
        <v>0</v>
      </c>
      <c r="AA5" s="64">
        <f t="shared" si="6"/>
        <v>0</v>
      </c>
      <c r="AB5" s="64">
        <f t="shared" si="7"/>
        <v>0</v>
      </c>
    </row>
    <row r="6" spans="1:28" ht="13.5" customHeight="1" x14ac:dyDescent="0.2">
      <c r="A6" s="549"/>
      <c r="B6" s="549"/>
      <c r="C6" s="9" t="s">
        <v>337</v>
      </c>
      <c r="D6" s="10">
        <f t="shared" si="0"/>
        <v>0</v>
      </c>
      <c r="E6" s="64">
        <f t="shared" si="1"/>
        <v>0</v>
      </c>
      <c r="F6" s="64">
        <f t="shared" si="2"/>
        <v>0</v>
      </c>
      <c r="G6" s="12">
        <f t="shared" ref="G6:R6" si="11">G182+G185</f>
        <v>0</v>
      </c>
      <c r="H6" s="12">
        <f t="shared" si="11"/>
        <v>0</v>
      </c>
      <c r="I6" s="12">
        <f t="shared" si="11"/>
        <v>0</v>
      </c>
      <c r="J6" s="12">
        <f t="shared" si="11"/>
        <v>0</v>
      </c>
      <c r="K6" s="12">
        <f t="shared" si="11"/>
        <v>0</v>
      </c>
      <c r="L6" s="12">
        <f t="shared" si="11"/>
        <v>0</v>
      </c>
      <c r="M6" s="12">
        <f t="shared" si="11"/>
        <v>0</v>
      </c>
      <c r="N6" s="12">
        <f t="shared" si="11"/>
        <v>0</v>
      </c>
      <c r="O6" s="12">
        <f t="shared" si="11"/>
        <v>0</v>
      </c>
      <c r="P6" s="12">
        <f t="shared" si="11"/>
        <v>0</v>
      </c>
      <c r="Q6" s="12">
        <f t="shared" si="11"/>
        <v>0</v>
      </c>
      <c r="R6" s="12">
        <f t="shared" si="11"/>
        <v>0</v>
      </c>
      <c r="Y6" s="64">
        <f t="shared" si="4"/>
        <v>0</v>
      </c>
      <c r="Z6" s="64">
        <f t="shared" si="5"/>
        <v>0</v>
      </c>
      <c r="AA6" s="64">
        <f t="shared" si="6"/>
        <v>0</v>
      </c>
      <c r="AB6" s="64">
        <f t="shared" si="7"/>
        <v>0</v>
      </c>
    </row>
    <row r="7" spans="1:28" ht="13.5" customHeight="1" x14ac:dyDescent="0.2">
      <c r="A7" s="549"/>
      <c r="B7" s="549"/>
      <c r="C7" s="9" t="s">
        <v>338</v>
      </c>
      <c r="D7" s="10">
        <f t="shared" si="0"/>
        <v>0</v>
      </c>
      <c r="E7" s="64">
        <f t="shared" si="1"/>
        <v>0</v>
      </c>
      <c r="F7" s="64">
        <f t="shared" si="2"/>
        <v>0</v>
      </c>
      <c r="G7" s="12">
        <f t="shared" ref="G7:R7" si="12">G222</f>
        <v>0</v>
      </c>
      <c r="H7" s="12">
        <f t="shared" si="12"/>
        <v>0</v>
      </c>
      <c r="I7" s="12">
        <f t="shared" si="12"/>
        <v>0</v>
      </c>
      <c r="J7" s="12">
        <f t="shared" si="12"/>
        <v>0</v>
      </c>
      <c r="K7" s="12">
        <f t="shared" si="12"/>
        <v>0</v>
      </c>
      <c r="L7" s="12">
        <f t="shared" si="12"/>
        <v>0</v>
      </c>
      <c r="M7" s="12">
        <f t="shared" si="12"/>
        <v>0</v>
      </c>
      <c r="N7" s="12">
        <f t="shared" si="12"/>
        <v>0</v>
      </c>
      <c r="O7" s="12">
        <f t="shared" si="12"/>
        <v>0</v>
      </c>
      <c r="P7" s="12">
        <f t="shared" si="12"/>
        <v>0</v>
      </c>
      <c r="Q7" s="12">
        <f t="shared" si="12"/>
        <v>0</v>
      </c>
      <c r="R7" s="12">
        <f t="shared" si="12"/>
        <v>0</v>
      </c>
      <c r="Y7" s="64">
        <f t="shared" si="4"/>
        <v>0</v>
      </c>
      <c r="Z7" s="64">
        <f t="shared" si="5"/>
        <v>0</v>
      </c>
      <c r="AA7" s="64">
        <f t="shared" si="6"/>
        <v>0</v>
      </c>
      <c r="AB7" s="64">
        <f t="shared" si="7"/>
        <v>0</v>
      </c>
    </row>
    <row r="8" spans="1:28" ht="13.5" customHeight="1" x14ac:dyDescent="0.2">
      <c r="A8" s="549"/>
      <c r="B8" s="549"/>
      <c r="C8" s="9" t="s">
        <v>339</v>
      </c>
      <c r="D8" s="10">
        <f>SUM(D2:D7)</f>
        <v>0</v>
      </c>
      <c r="E8" s="64">
        <f t="shared" si="1"/>
        <v>0</v>
      </c>
      <c r="F8" s="64">
        <f t="shared" si="2"/>
        <v>0</v>
      </c>
      <c r="G8" s="143">
        <f t="shared" ref="G8:R8" si="13">SUM(G2:G7)+G145</f>
        <v>0</v>
      </c>
      <c r="H8" s="143">
        <f t="shared" si="13"/>
        <v>0</v>
      </c>
      <c r="I8" s="143">
        <f t="shared" si="13"/>
        <v>0</v>
      </c>
      <c r="J8" s="143">
        <f t="shared" si="13"/>
        <v>0</v>
      </c>
      <c r="K8" s="143">
        <f t="shared" si="13"/>
        <v>0</v>
      </c>
      <c r="L8" s="143">
        <f t="shared" si="13"/>
        <v>0</v>
      </c>
      <c r="M8" s="143">
        <f t="shared" si="13"/>
        <v>0</v>
      </c>
      <c r="N8" s="143">
        <f t="shared" si="13"/>
        <v>0</v>
      </c>
      <c r="O8" s="143">
        <f t="shared" si="13"/>
        <v>0</v>
      </c>
      <c r="P8" s="143">
        <f t="shared" si="13"/>
        <v>0</v>
      </c>
      <c r="Q8" s="143">
        <f t="shared" si="13"/>
        <v>0</v>
      </c>
      <c r="R8" s="143">
        <f t="shared" si="13"/>
        <v>0</v>
      </c>
      <c r="Y8" s="64">
        <f t="shared" si="4"/>
        <v>0</v>
      </c>
      <c r="Z8" s="64">
        <f t="shared" si="5"/>
        <v>0</v>
      </c>
      <c r="AA8" s="64">
        <f t="shared" si="6"/>
        <v>0</v>
      </c>
      <c r="AB8" s="64">
        <f t="shared" si="7"/>
        <v>0</v>
      </c>
    </row>
    <row r="9" spans="1:28" ht="13.5" customHeight="1" x14ac:dyDescent="0.2">
      <c r="A9" s="549"/>
      <c r="B9" s="549"/>
      <c r="C9" s="9" t="s">
        <v>340</v>
      </c>
      <c r="D9" s="10">
        <f t="shared" ref="D9:D11" si="14">IF($E$8&lt;&gt;0,E9/$E$8,)</f>
        <v>0</v>
      </c>
      <c r="E9" s="64">
        <f t="shared" si="1"/>
        <v>0</v>
      </c>
      <c r="F9" s="64">
        <f t="shared" si="2"/>
        <v>0</v>
      </c>
      <c r="G9" s="12">
        <f t="shared" ref="G9:R9" si="15">G159+G162</f>
        <v>0</v>
      </c>
      <c r="H9" s="12">
        <f t="shared" si="15"/>
        <v>0</v>
      </c>
      <c r="I9" s="12">
        <f t="shared" si="15"/>
        <v>0</v>
      </c>
      <c r="J9" s="12">
        <f t="shared" si="15"/>
        <v>0</v>
      </c>
      <c r="K9" s="12">
        <f t="shared" si="15"/>
        <v>0</v>
      </c>
      <c r="L9" s="12">
        <f t="shared" si="15"/>
        <v>0</v>
      </c>
      <c r="M9" s="12">
        <f t="shared" si="15"/>
        <v>0</v>
      </c>
      <c r="N9" s="12">
        <f t="shared" si="15"/>
        <v>0</v>
      </c>
      <c r="O9" s="12">
        <f t="shared" si="15"/>
        <v>0</v>
      </c>
      <c r="P9" s="12">
        <f t="shared" si="15"/>
        <v>0</v>
      </c>
      <c r="Q9" s="12">
        <f t="shared" si="15"/>
        <v>0</v>
      </c>
      <c r="R9" s="12">
        <f t="shared" si="15"/>
        <v>0</v>
      </c>
      <c r="Y9" s="64">
        <f t="shared" si="4"/>
        <v>0</v>
      </c>
      <c r="Z9" s="64">
        <f t="shared" si="5"/>
        <v>0</v>
      </c>
      <c r="AA9" s="64">
        <f t="shared" si="6"/>
        <v>0</v>
      </c>
      <c r="AB9" s="64">
        <f t="shared" si="7"/>
        <v>0</v>
      </c>
    </row>
    <row r="10" spans="1:28" ht="13.5" customHeight="1" x14ac:dyDescent="0.2">
      <c r="A10" s="549"/>
      <c r="B10" s="549"/>
      <c r="C10" s="9" t="s">
        <v>341</v>
      </c>
      <c r="D10" s="10">
        <f t="shared" si="14"/>
        <v>0</v>
      </c>
      <c r="E10" s="64">
        <f t="shared" si="1"/>
        <v>0</v>
      </c>
      <c r="F10" s="64">
        <f t="shared" si="2"/>
        <v>0</v>
      </c>
      <c r="G10" s="12">
        <f t="shared" ref="G10:R10" si="16">G165</f>
        <v>0</v>
      </c>
      <c r="H10" s="12">
        <f t="shared" si="16"/>
        <v>0</v>
      </c>
      <c r="I10" s="12">
        <f t="shared" si="16"/>
        <v>0</v>
      </c>
      <c r="J10" s="12">
        <f t="shared" si="16"/>
        <v>0</v>
      </c>
      <c r="K10" s="12">
        <f t="shared" si="16"/>
        <v>0</v>
      </c>
      <c r="L10" s="12">
        <f t="shared" si="16"/>
        <v>0</v>
      </c>
      <c r="M10" s="12">
        <f t="shared" si="16"/>
        <v>0</v>
      </c>
      <c r="N10" s="12">
        <f t="shared" si="16"/>
        <v>0</v>
      </c>
      <c r="O10" s="12">
        <f t="shared" si="16"/>
        <v>0</v>
      </c>
      <c r="P10" s="12">
        <f t="shared" si="16"/>
        <v>0</v>
      </c>
      <c r="Q10" s="12">
        <f t="shared" si="16"/>
        <v>0</v>
      </c>
      <c r="R10" s="12">
        <f t="shared" si="16"/>
        <v>0</v>
      </c>
      <c r="Y10" s="64">
        <f t="shared" si="4"/>
        <v>0</v>
      </c>
      <c r="Z10" s="64">
        <f t="shared" si="5"/>
        <v>0</v>
      </c>
      <c r="AA10" s="64">
        <f t="shared" si="6"/>
        <v>0</v>
      </c>
      <c r="AB10" s="64">
        <f t="shared" si="7"/>
        <v>0</v>
      </c>
    </row>
    <row r="11" spans="1:28" ht="13.5" customHeight="1" x14ac:dyDescent="0.2">
      <c r="A11" s="549"/>
      <c r="B11" s="549"/>
      <c r="C11" s="9" t="s">
        <v>342</v>
      </c>
      <c r="D11" s="10">
        <f t="shared" si="14"/>
        <v>0</v>
      </c>
      <c r="E11" s="64">
        <f t="shared" si="1"/>
        <v>0</v>
      </c>
      <c r="F11" s="64">
        <f t="shared" si="2"/>
        <v>0</v>
      </c>
      <c r="G11" s="12">
        <f t="shared" ref="G11:R11" si="17">G116+G170+G209</f>
        <v>0</v>
      </c>
      <c r="H11" s="12">
        <f t="shared" si="17"/>
        <v>0</v>
      </c>
      <c r="I11" s="12">
        <f t="shared" si="17"/>
        <v>0</v>
      </c>
      <c r="J11" s="12">
        <f t="shared" si="17"/>
        <v>0</v>
      </c>
      <c r="K11" s="12">
        <f t="shared" si="17"/>
        <v>0</v>
      </c>
      <c r="L11" s="12">
        <f t="shared" si="17"/>
        <v>0</v>
      </c>
      <c r="M11" s="12">
        <f t="shared" si="17"/>
        <v>0</v>
      </c>
      <c r="N11" s="12">
        <f t="shared" si="17"/>
        <v>0</v>
      </c>
      <c r="O11" s="12">
        <f t="shared" si="17"/>
        <v>0</v>
      </c>
      <c r="P11" s="12">
        <f t="shared" si="17"/>
        <v>0</v>
      </c>
      <c r="Q11" s="12">
        <f t="shared" si="17"/>
        <v>0</v>
      </c>
      <c r="R11" s="12">
        <f t="shared" si="17"/>
        <v>0</v>
      </c>
      <c r="Y11" s="64">
        <f t="shared" si="4"/>
        <v>0</v>
      </c>
      <c r="Z11" s="64">
        <f t="shared" si="5"/>
        <v>0</v>
      </c>
      <c r="AA11" s="64">
        <f t="shared" si="6"/>
        <v>0</v>
      </c>
      <c r="AB11" s="64">
        <f t="shared" si="7"/>
        <v>0</v>
      </c>
    </row>
    <row r="12" spans="1:28" ht="13.5" customHeight="1" x14ac:dyDescent="0.2">
      <c r="A12" s="550" t="s">
        <v>343</v>
      </c>
      <c r="B12" s="551"/>
      <c r="C12" s="144" t="s">
        <v>344</v>
      </c>
      <c r="D12" s="145"/>
      <c r="E12" s="146">
        <f t="shared" ref="E12:E22" ca="1" si="18">INDIRECT(ADDRESS(ROW(),$T$1+6))</f>
        <v>0</v>
      </c>
      <c r="F12" s="146">
        <f>IF($T$1=0,,SUM(G12:R12)/$T$1)</f>
        <v>0</v>
      </c>
      <c r="G12" s="12">
        <f t="shared" ref="G12:R12" si="19">G57+G134+G191</f>
        <v>0</v>
      </c>
      <c r="H12" s="12">
        <f t="shared" si="19"/>
        <v>0</v>
      </c>
      <c r="I12" s="12">
        <f t="shared" si="19"/>
        <v>0</v>
      </c>
      <c r="J12" s="12">
        <f t="shared" si="19"/>
        <v>0</v>
      </c>
      <c r="K12" s="12">
        <f t="shared" si="19"/>
        <v>0</v>
      </c>
      <c r="L12" s="12">
        <f t="shared" si="19"/>
        <v>0</v>
      </c>
      <c r="M12" s="12">
        <f t="shared" si="19"/>
        <v>0</v>
      </c>
      <c r="N12" s="12">
        <f t="shared" si="19"/>
        <v>0</v>
      </c>
      <c r="O12" s="12">
        <f t="shared" si="19"/>
        <v>0</v>
      </c>
      <c r="P12" s="12">
        <f t="shared" si="19"/>
        <v>0</v>
      </c>
      <c r="Q12" s="12">
        <f t="shared" si="19"/>
        <v>0</v>
      </c>
      <c r="R12" s="12">
        <f t="shared" si="19"/>
        <v>0</v>
      </c>
      <c r="Y12" s="170">
        <f t="shared" si="4"/>
        <v>0</v>
      </c>
      <c r="Z12" s="170">
        <f t="shared" si="5"/>
        <v>0</v>
      </c>
      <c r="AA12" s="170">
        <f t="shared" si="6"/>
        <v>0</v>
      </c>
      <c r="AB12" s="170">
        <f t="shared" si="7"/>
        <v>0</v>
      </c>
    </row>
    <row r="13" spans="1:28" ht="13.5" customHeight="1" x14ac:dyDescent="0.2">
      <c r="A13" s="552"/>
      <c r="B13" s="553"/>
      <c r="C13" s="144" t="s">
        <v>345</v>
      </c>
      <c r="D13" s="145"/>
      <c r="E13" s="146">
        <f t="shared" ca="1" si="18"/>
        <v>0</v>
      </c>
      <c r="F13" s="146">
        <f>IF($T$1=0,,SUM(G13:R13)/$T$1)</f>
        <v>0</v>
      </c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Y13" s="170">
        <f t="shared" si="4"/>
        <v>0</v>
      </c>
      <c r="Z13" s="170">
        <f t="shared" si="5"/>
        <v>0</v>
      </c>
      <c r="AA13" s="170">
        <f t="shared" si="6"/>
        <v>0</v>
      </c>
      <c r="AB13" s="170">
        <f t="shared" si="7"/>
        <v>0</v>
      </c>
    </row>
    <row r="14" spans="1:28" ht="13.5" customHeight="1" x14ac:dyDescent="0.2">
      <c r="A14" s="552"/>
      <c r="B14" s="553"/>
      <c r="C14" s="144" t="s">
        <v>346</v>
      </c>
      <c r="D14" s="145"/>
      <c r="E14" s="146">
        <f t="shared" ca="1" si="18"/>
        <v>0</v>
      </c>
      <c r="F14" s="146">
        <f>IF($T$1=0,,SUM(G14:R14)/$T$1)</f>
        <v>0</v>
      </c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Y14" s="170">
        <f t="shared" si="4"/>
        <v>0</v>
      </c>
      <c r="Z14" s="170">
        <f t="shared" si="5"/>
        <v>0</v>
      </c>
      <c r="AA14" s="170">
        <f t="shared" si="6"/>
        <v>0</v>
      </c>
      <c r="AB14" s="170">
        <f t="shared" si="7"/>
        <v>0</v>
      </c>
    </row>
    <row r="15" spans="1:28" ht="13.5" customHeight="1" x14ac:dyDescent="0.15">
      <c r="A15" s="552"/>
      <c r="B15" s="553"/>
      <c r="C15" s="144" t="s">
        <v>347</v>
      </c>
      <c r="D15" s="145"/>
      <c r="E15" s="146">
        <f t="shared" ca="1" si="18"/>
        <v>0</v>
      </c>
      <c r="F15" s="146">
        <f t="shared" ref="F15:R15" si="20">IF(F14&lt;&gt;0,F18/F14,)</f>
        <v>0</v>
      </c>
      <c r="G15" s="12">
        <f t="shared" si="20"/>
        <v>0</v>
      </c>
      <c r="H15" s="12">
        <f t="shared" si="20"/>
        <v>0</v>
      </c>
      <c r="I15" s="12">
        <f t="shared" si="20"/>
        <v>0</v>
      </c>
      <c r="J15" s="12">
        <f t="shared" si="20"/>
        <v>0</v>
      </c>
      <c r="K15" s="12">
        <f t="shared" si="20"/>
        <v>0</v>
      </c>
      <c r="L15" s="12">
        <f t="shared" si="20"/>
        <v>0</v>
      </c>
      <c r="M15" s="12">
        <f t="shared" si="20"/>
        <v>0</v>
      </c>
      <c r="N15" s="12">
        <f t="shared" si="20"/>
        <v>0</v>
      </c>
      <c r="O15" s="12">
        <f t="shared" si="20"/>
        <v>0</v>
      </c>
      <c r="P15" s="12">
        <f t="shared" si="20"/>
        <v>0</v>
      </c>
      <c r="Q15" s="12">
        <f t="shared" si="20"/>
        <v>0</v>
      </c>
      <c r="R15" s="12">
        <f t="shared" si="20"/>
        <v>0</v>
      </c>
      <c r="Y15" s="171">
        <f t="shared" ref="Y15:AB15" si="21">IF(Y14&lt;&gt;0,Y18/Y14,)</f>
        <v>0</v>
      </c>
      <c r="Z15" s="171">
        <f t="shared" si="21"/>
        <v>0</v>
      </c>
      <c r="AA15" s="171">
        <f t="shared" si="21"/>
        <v>0</v>
      </c>
      <c r="AB15" s="171">
        <f t="shared" si="21"/>
        <v>0</v>
      </c>
    </row>
    <row r="16" spans="1:28" ht="13.5" customHeight="1" x14ac:dyDescent="0.2">
      <c r="A16" s="552"/>
      <c r="B16" s="553"/>
      <c r="C16" s="144" t="s">
        <v>348</v>
      </c>
      <c r="D16" s="145"/>
      <c r="E16" s="146">
        <f t="shared" ca="1" si="18"/>
        <v>0</v>
      </c>
      <c r="F16" s="146">
        <f>IF($T$1=0,,SUM(G16:R16)/$T$1)</f>
        <v>0</v>
      </c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Y16" s="170">
        <f t="shared" ref="Y16:Y20" si="22">SUM(G16:I16)</f>
        <v>0</v>
      </c>
      <c r="Z16" s="170">
        <f t="shared" ref="Z16:Z20" si="23">SUM(J16:L16)</f>
        <v>0</v>
      </c>
      <c r="AA16" s="170">
        <f t="shared" ref="AA16:AA20" si="24">SUM(M16:O16)</f>
        <v>0</v>
      </c>
      <c r="AB16" s="170">
        <f t="shared" ref="AB16:AB20" si="25">SUM(P16:R16)</f>
        <v>0</v>
      </c>
    </row>
    <row r="17" spans="1:28" ht="13.5" customHeight="1" x14ac:dyDescent="0.2">
      <c r="A17" s="552"/>
      <c r="B17" s="553"/>
      <c r="C17" s="144" t="s">
        <v>349</v>
      </c>
      <c r="D17" s="145"/>
      <c r="E17" s="146">
        <f t="shared" ca="1" si="18"/>
        <v>0</v>
      </c>
      <c r="F17" s="146">
        <f>IF($T$1=0,,SUM(G17:R17)/$T$1)</f>
        <v>0</v>
      </c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Y17" s="170">
        <f t="shared" si="22"/>
        <v>0</v>
      </c>
      <c r="Z17" s="170">
        <f t="shared" si="23"/>
        <v>0</v>
      </c>
      <c r="AA17" s="170">
        <f t="shared" si="24"/>
        <v>0</v>
      </c>
      <c r="AB17" s="170">
        <f t="shared" si="25"/>
        <v>0</v>
      </c>
    </row>
    <row r="18" spans="1:28" ht="13.5" customHeight="1" x14ac:dyDescent="0.2">
      <c r="A18" s="552"/>
      <c r="B18" s="553"/>
      <c r="C18" s="588" t="s">
        <v>350</v>
      </c>
      <c r="D18" s="145" t="s">
        <v>339</v>
      </c>
      <c r="E18" s="146">
        <f t="shared" ca="1" si="18"/>
        <v>0</v>
      </c>
      <c r="F18" s="146">
        <f>IF($T$1=0,,SUM(G18:R18)/$T$1)</f>
        <v>0</v>
      </c>
      <c r="G18" s="12">
        <f t="shared" ref="G18:R18" si="26">G19+G20</f>
        <v>0</v>
      </c>
      <c r="H18" s="12">
        <f t="shared" si="26"/>
        <v>0</v>
      </c>
      <c r="I18" s="12">
        <f t="shared" si="26"/>
        <v>0</v>
      </c>
      <c r="J18" s="12">
        <f t="shared" si="26"/>
        <v>0</v>
      </c>
      <c r="K18" s="12">
        <f t="shared" si="26"/>
        <v>0</v>
      </c>
      <c r="L18" s="12">
        <f t="shared" si="26"/>
        <v>0</v>
      </c>
      <c r="M18" s="12">
        <f t="shared" si="26"/>
        <v>0</v>
      </c>
      <c r="N18" s="12">
        <f t="shared" si="26"/>
        <v>0</v>
      </c>
      <c r="O18" s="12">
        <f t="shared" si="26"/>
        <v>0</v>
      </c>
      <c r="P18" s="12">
        <f t="shared" si="26"/>
        <v>0</v>
      </c>
      <c r="Q18" s="12">
        <f t="shared" si="26"/>
        <v>0</v>
      </c>
      <c r="R18" s="12">
        <f t="shared" si="26"/>
        <v>0</v>
      </c>
      <c r="Y18" s="170">
        <f t="shared" si="22"/>
        <v>0</v>
      </c>
      <c r="Z18" s="170">
        <f t="shared" si="23"/>
        <v>0</v>
      </c>
      <c r="AA18" s="170">
        <f t="shared" si="24"/>
        <v>0</v>
      </c>
      <c r="AB18" s="170">
        <f t="shared" si="25"/>
        <v>0</v>
      </c>
    </row>
    <row r="19" spans="1:28" ht="13.5" customHeight="1" x14ac:dyDescent="0.2">
      <c r="A19" s="552"/>
      <c r="B19" s="553"/>
      <c r="C19" s="589"/>
      <c r="D19" s="148" t="s">
        <v>351</v>
      </c>
      <c r="E19" s="146">
        <f t="shared" ca="1" si="18"/>
        <v>0</v>
      </c>
      <c r="F19" s="146">
        <f>IF($T$1=0,,SUM(G19:R19)/$T$1)</f>
        <v>0</v>
      </c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Y19" s="170">
        <f t="shared" si="22"/>
        <v>0</v>
      </c>
      <c r="Z19" s="170">
        <f t="shared" si="23"/>
        <v>0</v>
      </c>
      <c r="AA19" s="170">
        <f t="shared" si="24"/>
        <v>0</v>
      </c>
      <c r="AB19" s="170">
        <f t="shared" si="25"/>
        <v>0</v>
      </c>
    </row>
    <row r="20" spans="1:28" ht="13.5" customHeight="1" x14ac:dyDescent="0.2">
      <c r="A20" s="552"/>
      <c r="B20" s="553"/>
      <c r="C20" s="590"/>
      <c r="D20" s="145" t="s">
        <v>352</v>
      </c>
      <c r="E20" s="146">
        <f t="shared" ca="1" si="18"/>
        <v>0</v>
      </c>
      <c r="F20" s="146">
        <f>IF($T$1=0,,SUM(G20:R20)/$T$1)</f>
        <v>0</v>
      </c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Y20" s="170">
        <f t="shared" si="22"/>
        <v>0</v>
      </c>
      <c r="Z20" s="170">
        <f t="shared" si="23"/>
        <v>0</v>
      </c>
      <c r="AA20" s="170">
        <f t="shared" si="24"/>
        <v>0</v>
      </c>
      <c r="AB20" s="170">
        <f t="shared" si="25"/>
        <v>0</v>
      </c>
    </row>
    <row r="21" spans="1:28" ht="13.5" customHeight="1" x14ac:dyDescent="0.15">
      <c r="A21" s="552"/>
      <c r="B21" s="553"/>
      <c r="C21" s="591" t="s">
        <v>353</v>
      </c>
      <c r="D21" s="149" t="s">
        <v>354</v>
      </c>
      <c r="E21" s="150">
        <f t="shared" ca="1" si="18"/>
        <v>0</v>
      </c>
      <c r="F21" s="150">
        <f t="shared" ref="F21:R21" si="27">IF(F17=0,,F18/F17)</f>
        <v>0</v>
      </c>
      <c r="G21" s="32">
        <f t="shared" si="27"/>
        <v>0</v>
      </c>
      <c r="H21" s="32">
        <f t="shared" si="27"/>
        <v>0</v>
      </c>
      <c r="I21" s="32">
        <f t="shared" si="27"/>
        <v>0</v>
      </c>
      <c r="J21" s="32">
        <f t="shared" si="27"/>
        <v>0</v>
      </c>
      <c r="K21" s="32">
        <f t="shared" si="27"/>
        <v>0</v>
      </c>
      <c r="L21" s="32">
        <f t="shared" si="27"/>
        <v>0</v>
      </c>
      <c r="M21" s="32">
        <f t="shared" si="27"/>
        <v>0</v>
      </c>
      <c r="N21" s="32">
        <f t="shared" si="27"/>
        <v>0</v>
      </c>
      <c r="O21" s="32">
        <f t="shared" si="27"/>
        <v>0</v>
      </c>
      <c r="P21" s="32">
        <f t="shared" si="27"/>
        <v>0</v>
      </c>
      <c r="Q21" s="32">
        <f t="shared" si="27"/>
        <v>0</v>
      </c>
      <c r="R21" s="32">
        <f t="shared" si="27"/>
        <v>0</v>
      </c>
      <c r="Y21" s="172">
        <f t="shared" ref="Y21:AB21" si="28">IF(Y17=0,,Y18/Y17)</f>
        <v>0</v>
      </c>
      <c r="Z21" s="172">
        <f t="shared" si="28"/>
        <v>0</v>
      </c>
      <c r="AA21" s="172">
        <f t="shared" si="28"/>
        <v>0</v>
      </c>
      <c r="AB21" s="172">
        <f t="shared" si="28"/>
        <v>0</v>
      </c>
    </row>
    <row r="22" spans="1:28" ht="13.5" customHeight="1" x14ac:dyDescent="0.15">
      <c r="A22" s="554"/>
      <c r="B22" s="555"/>
      <c r="C22" s="592"/>
      <c r="D22" s="151" t="s">
        <v>355</v>
      </c>
      <c r="E22" s="150">
        <f t="shared" ca="1" si="18"/>
        <v>0</v>
      </c>
      <c r="F22" s="150">
        <f t="shared" ref="F22:R22" si="29">IF(F17=0,,F19/F17)</f>
        <v>0</v>
      </c>
      <c r="G22" s="32">
        <f t="shared" si="29"/>
        <v>0</v>
      </c>
      <c r="H22" s="32">
        <f t="shared" si="29"/>
        <v>0</v>
      </c>
      <c r="I22" s="32">
        <f t="shared" si="29"/>
        <v>0</v>
      </c>
      <c r="J22" s="32">
        <f t="shared" si="29"/>
        <v>0</v>
      </c>
      <c r="K22" s="32">
        <f t="shared" si="29"/>
        <v>0</v>
      </c>
      <c r="L22" s="32">
        <f t="shared" si="29"/>
        <v>0</v>
      </c>
      <c r="M22" s="32">
        <f t="shared" si="29"/>
        <v>0</v>
      </c>
      <c r="N22" s="32">
        <f t="shared" si="29"/>
        <v>0</v>
      </c>
      <c r="O22" s="32">
        <f t="shared" si="29"/>
        <v>0</v>
      </c>
      <c r="P22" s="32">
        <f t="shared" si="29"/>
        <v>0</v>
      </c>
      <c r="Q22" s="32">
        <f t="shared" si="29"/>
        <v>0</v>
      </c>
      <c r="R22" s="32">
        <f t="shared" si="29"/>
        <v>0</v>
      </c>
      <c r="Y22" s="172">
        <f t="shared" ref="Y22:AB22" si="30">IF(Y17=0,,Y19/Y17)</f>
        <v>0</v>
      </c>
      <c r="Z22" s="172">
        <f t="shared" si="30"/>
        <v>0</v>
      </c>
      <c r="AA22" s="172">
        <f t="shared" si="30"/>
        <v>0</v>
      </c>
      <c r="AB22" s="172">
        <f t="shared" si="30"/>
        <v>0</v>
      </c>
    </row>
    <row r="23" spans="1:28" ht="13.5" customHeight="1" x14ac:dyDescent="0.2">
      <c r="A23" s="556" t="s">
        <v>356</v>
      </c>
      <c r="B23" s="556"/>
      <c r="C23" s="585" t="s">
        <v>357</v>
      </c>
      <c r="D23" s="113" t="s">
        <v>358</v>
      </c>
      <c r="E23" s="64">
        <f>SUM(G23:R23)</f>
        <v>0</v>
      </c>
      <c r="F23" s="64">
        <f>IF($T$1=0,0,E23/$T$1)</f>
        <v>0</v>
      </c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Y23" s="64">
        <f>SUM(G23:I23)</f>
        <v>0</v>
      </c>
      <c r="Z23" s="64">
        <f>SUM(J23:L23)</f>
        <v>0</v>
      </c>
      <c r="AA23" s="64">
        <f>SUM(M23:O23)</f>
        <v>0</v>
      </c>
      <c r="AB23" s="64">
        <f>SUM(P23:R23)</f>
        <v>0</v>
      </c>
    </row>
    <row r="24" spans="1:28" ht="13.5" customHeight="1" x14ac:dyDescent="0.2">
      <c r="A24" s="556"/>
      <c r="B24" s="556"/>
      <c r="C24" s="585"/>
      <c r="D24" s="113" t="s">
        <v>359</v>
      </c>
      <c r="E24" s="64">
        <f>SUM(G24:R24)</f>
        <v>0</v>
      </c>
      <c r="F24" s="64">
        <f>IF($T$1=0,0,E24/$T$1)</f>
        <v>0</v>
      </c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Y24" s="64">
        <f>SUM(G24:I24)</f>
        <v>0</v>
      </c>
      <c r="Z24" s="64">
        <f>SUM(J24:L24)</f>
        <v>0</v>
      </c>
      <c r="AA24" s="64">
        <f>SUM(M24:O24)</f>
        <v>0</v>
      </c>
      <c r="AB24" s="64">
        <f>SUM(P24:R24)</f>
        <v>0</v>
      </c>
    </row>
    <row r="25" spans="1:28" ht="13.5" customHeight="1" x14ac:dyDescent="0.2">
      <c r="A25" s="556"/>
      <c r="B25" s="556"/>
      <c r="C25" s="585"/>
      <c r="D25" s="152" t="s">
        <v>360</v>
      </c>
      <c r="E25" s="64">
        <f t="shared" ref="E25:R25" si="31">IF(E$23&lt;&gt;0,E8/E$23,)</f>
        <v>0</v>
      </c>
      <c r="F25" s="64">
        <f t="shared" si="31"/>
        <v>0</v>
      </c>
      <c r="G25" s="12">
        <f t="shared" si="31"/>
        <v>0</v>
      </c>
      <c r="H25" s="12">
        <f t="shared" si="31"/>
        <v>0</v>
      </c>
      <c r="I25" s="12">
        <f t="shared" si="31"/>
        <v>0</v>
      </c>
      <c r="J25" s="12">
        <f t="shared" si="31"/>
        <v>0</v>
      </c>
      <c r="K25" s="12">
        <f t="shared" si="31"/>
        <v>0</v>
      </c>
      <c r="L25" s="12">
        <f t="shared" si="31"/>
        <v>0</v>
      </c>
      <c r="M25" s="12">
        <f t="shared" si="31"/>
        <v>0</v>
      </c>
      <c r="N25" s="12">
        <f t="shared" si="31"/>
        <v>0</v>
      </c>
      <c r="O25" s="12">
        <f t="shared" si="31"/>
        <v>0</v>
      </c>
      <c r="P25" s="12">
        <f t="shared" si="31"/>
        <v>0</v>
      </c>
      <c r="Q25" s="12">
        <f t="shared" si="31"/>
        <v>0</v>
      </c>
      <c r="R25" s="12">
        <f t="shared" si="31"/>
        <v>0</v>
      </c>
      <c r="Y25" s="64">
        <f t="shared" ref="Y25:AB25" si="32">IF(Y$23&lt;&gt;0,Y8/Y$23,)</f>
        <v>0</v>
      </c>
      <c r="Z25" s="64">
        <f t="shared" si="32"/>
        <v>0</v>
      </c>
      <c r="AA25" s="64">
        <f t="shared" si="32"/>
        <v>0</v>
      </c>
      <c r="AB25" s="64">
        <f t="shared" si="32"/>
        <v>0</v>
      </c>
    </row>
    <row r="26" spans="1:28" ht="13.5" customHeight="1" x14ac:dyDescent="0.2">
      <c r="A26" s="556"/>
      <c r="B26" s="556"/>
      <c r="C26" s="585"/>
      <c r="D26" s="113" t="s">
        <v>361</v>
      </c>
      <c r="E26" s="64">
        <f t="shared" ref="E26:R26" si="33">IF(E$23&lt;&gt;0,E133/E$23,)</f>
        <v>0</v>
      </c>
      <c r="F26" s="64">
        <f t="shared" si="33"/>
        <v>0</v>
      </c>
      <c r="G26" s="12">
        <f t="shared" si="33"/>
        <v>0</v>
      </c>
      <c r="H26" s="12">
        <f t="shared" si="33"/>
        <v>0</v>
      </c>
      <c r="I26" s="12">
        <f t="shared" si="33"/>
        <v>0</v>
      </c>
      <c r="J26" s="12">
        <f t="shared" si="33"/>
        <v>0</v>
      </c>
      <c r="K26" s="12">
        <f t="shared" si="33"/>
        <v>0</v>
      </c>
      <c r="L26" s="12">
        <f t="shared" si="33"/>
        <v>0</v>
      </c>
      <c r="M26" s="12">
        <f t="shared" si="33"/>
        <v>0</v>
      </c>
      <c r="N26" s="12">
        <f t="shared" si="33"/>
        <v>0</v>
      </c>
      <c r="O26" s="12">
        <f t="shared" si="33"/>
        <v>0</v>
      </c>
      <c r="P26" s="12">
        <f t="shared" si="33"/>
        <v>0</v>
      </c>
      <c r="Q26" s="12">
        <f t="shared" si="33"/>
        <v>0</v>
      </c>
      <c r="R26" s="12">
        <f t="shared" si="33"/>
        <v>0</v>
      </c>
      <c r="Y26" s="64">
        <f t="shared" ref="Y26:AB26" si="34">IF(Y$23&lt;&gt;0,Y133/Y$23,)</f>
        <v>0</v>
      </c>
      <c r="Z26" s="64">
        <f t="shared" si="34"/>
        <v>0</v>
      </c>
      <c r="AA26" s="64">
        <f t="shared" si="34"/>
        <v>0</v>
      </c>
      <c r="AB26" s="64">
        <f t="shared" si="34"/>
        <v>0</v>
      </c>
    </row>
    <row r="27" spans="1:28" ht="13.5" customHeight="1" x14ac:dyDescent="0.2">
      <c r="A27" s="556"/>
      <c r="B27" s="556"/>
      <c r="C27" s="585"/>
      <c r="D27" s="152" t="s">
        <v>362</v>
      </c>
      <c r="E27" s="64">
        <f t="shared" ref="E27:R27" si="35">IF(E$23&lt;&gt;0,E128/E$23,)</f>
        <v>0</v>
      </c>
      <c r="F27" s="64">
        <f t="shared" si="35"/>
        <v>0</v>
      </c>
      <c r="G27" s="12">
        <f t="shared" si="35"/>
        <v>0</v>
      </c>
      <c r="H27" s="12">
        <f t="shared" si="35"/>
        <v>0</v>
      </c>
      <c r="I27" s="12">
        <f t="shared" si="35"/>
        <v>0</v>
      </c>
      <c r="J27" s="12">
        <f t="shared" si="35"/>
        <v>0</v>
      </c>
      <c r="K27" s="12">
        <f t="shared" si="35"/>
        <v>0</v>
      </c>
      <c r="L27" s="12">
        <f t="shared" si="35"/>
        <v>0</v>
      </c>
      <c r="M27" s="12">
        <f t="shared" si="35"/>
        <v>0</v>
      </c>
      <c r="N27" s="12">
        <f t="shared" si="35"/>
        <v>0</v>
      </c>
      <c r="O27" s="12">
        <f t="shared" si="35"/>
        <v>0</v>
      </c>
      <c r="P27" s="12">
        <f t="shared" si="35"/>
        <v>0</v>
      </c>
      <c r="Q27" s="12">
        <f t="shared" si="35"/>
        <v>0</v>
      </c>
      <c r="R27" s="12">
        <f t="shared" si="35"/>
        <v>0</v>
      </c>
      <c r="Y27" s="64">
        <f t="shared" ref="Y27:AB27" si="36">IF(Y$23&lt;&gt;0,Y128/Y$23,)</f>
        <v>0</v>
      </c>
      <c r="Z27" s="64">
        <f t="shared" si="36"/>
        <v>0</v>
      </c>
      <c r="AA27" s="64">
        <f t="shared" si="36"/>
        <v>0</v>
      </c>
      <c r="AB27" s="64">
        <f t="shared" si="36"/>
        <v>0</v>
      </c>
    </row>
    <row r="28" spans="1:28" ht="13.5" customHeight="1" x14ac:dyDescent="0.2">
      <c r="A28" s="556"/>
      <c r="B28" s="556"/>
      <c r="C28" s="585"/>
      <c r="D28" s="113" t="s">
        <v>363</v>
      </c>
      <c r="E28" s="64">
        <f t="shared" ref="E28:R28" si="37">IF(E$23&lt;&gt;0,E190/E$23,)</f>
        <v>0</v>
      </c>
      <c r="F28" s="64">
        <f t="shared" si="37"/>
        <v>0</v>
      </c>
      <c r="G28" s="12">
        <f t="shared" si="37"/>
        <v>0</v>
      </c>
      <c r="H28" s="12">
        <f t="shared" si="37"/>
        <v>0</v>
      </c>
      <c r="I28" s="12">
        <f t="shared" si="37"/>
        <v>0</v>
      </c>
      <c r="J28" s="12">
        <f t="shared" si="37"/>
        <v>0</v>
      </c>
      <c r="K28" s="12">
        <f t="shared" si="37"/>
        <v>0</v>
      </c>
      <c r="L28" s="12">
        <f t="shared" si="37"/>
        <v>0</v>
      </c>
      <c r="M28" s="12">
        <f t="shared" si="37"/>
        <v>0</v>
      </c>
      <c r="N28" s="12">
        <f t="shared" si="37"/>
        <v>0</v>
      </c>
      <c r="O28" s="12">
        <f t="shared" si="37"/>
        <v>0</v>
      </c>
      <c r="P28" s="12">
        <f t="shared" si="37"/>
        <v>0</v>
      </c>
      <c r="Q28" s="12">
        <f t="shared" si="37"/>
        <v>0</v>
      </c>
      <c r="R28" s="12">
        <f t="shared" si="37"/>
        <v>0</v>
      </c>
      <c r="Y28" s="64">
        <f t="shared" ref="Y28:AB28" si="38">IF(Y$23&lt;&gt;0,Y190/Y$23,)</f>
        <v>0</v>
      </c>
      <c r="Z28" s="64">
        <f t="shared" si="38"/>
        <v>0</v>
      </c>
      <c r="AA28" s="64">
        <f t="shared" si="38"/>
        <v>0</v>
      </c>
      <c r="AB28" s="64">
        <f t="shared" si="38"/>
        <v>0</v>
      </c>
    </row>
    <row r="29" spans="1:28" ht="13.5" customHeight="1" x14ac:dyDescent="0.2">
      <c r="A29" s="556"/>
      <c r="B29" s="556"/>
      <c r="C29" s="585"/>
      <c r="D29" s="113" t="s">
        <v>364</v>
      </c>
      <c r="E29" s="64">
        <f t="shared" ref="E29:R29" si="39">IF(E$23&lt;&gt;0,E223/E$23,)</f>
        <v>0</v>
      </c>
      <c r="F29" s="64">
        <f t="shared" si="39"/>
        <v>0</v>
      </c>
      <c r="G29" s="12">
        <f t="shared" si="39"/>
        <v>0</v>
      </c>
      <c r="H29" s="12">
        <f t="shared" si="39"/>
        <v>0</v>
      </c>
      <c r="I29" s="12">
        <f t="shared" si="39"/>
        <v>0</v>
      </c>
      <c r="J29" s="12">
        <f t="shared" si="39"/>
        <v>0</v>
      </c>
      <c r="K29" s="12">
        <f t="shared" si="39"/>
        <v>0</v>
      </c>
      <c r="L29" s="12">
        <f t="shared" si="39"/>
        <v>0</v>
      </c>
      <c r="M29" s="12">
        <f t="shared" si="39"/>
        <v>0</v>
      </c>
      <c r="N29" s="12">
        <f t="shared" si="39"/>
        <v>0</v>
      </c>
      <c r="O29" s="12">
        <f t="shared" si="39"/>
        <v>0</v>
      </c>
      <c r="P29" s="12">
        <f t="shared" si="39"/>
        <v>0</v>
      </c>
      <c r="Q29" s="12">
        <f t="shared" si="39"/>
        <v>0</v>
      </c>
      <c r="R29" s="12">
        <f t="shared" si="39"/>
        <v>0</v>
      </c>
      <c r="Y29" s="64">
        <f t="shared" ref="Y29:AB29" si="40">IF(Y$23&lt;&gt;0,Y223/Y$23,)</f>
        <v>0</v>
      </c>
      <c r="Z29" s="64">
        <f t="shared" si="40"/>
        <v>0</v>
      </c>
      <c r="AA29" s="64">
        <f t="shared" si="40"/>
        <v>0</v>
      </c>
      <c r="AB29" s="64">
        <f t="shared" si="40"/>
        <v>0</v>
      </c>
    </row>
    <row r="30" spans="1:28" ht="13.5" customHeight="1" x14ac:dyDescent="0.2">
      <c r="A30" s="556"/>
      <c r="B30" s="556"/>
      <c r="C30" s="585"/>
      <c r="D30" s="113" t="s">
        <v>365</v>
      </c>
      <c r="E30" s="64" t="s">
        <v>366</v>
      </c>
      <c r="F30" s="64" t="s">
        <v>366</v>
      </c>
      <c r="G30" s="12" t="s">
        <v>366</v>
      </c>
      <c r="H30" s="12" t="s">
        <v>366</v>
      </c>
      <c r="I30" s="12" t="s">
        <v>366</v>
      </c>
      <c r="J30" s="12" t="s">
        <v>366</v>
      </c>
      <c r="K30" s="12" t="s">
        <v>366</v>
      </c>
      <c r="L30" s="12" t="s">
        <v>366</v>
      </c>
      <c r="M30" s="12" t="s">
        <v>366</v>
      </c>
      <c r="N30" s="12" t="s">
        <v>366</v>
      </c>
      <c r="O30" s="12" t="s">
        <v>366</v>
      </c>
      <c r="P30" s="12" t="s">
        <v>366</v>
      </c>
      <c r="Q30" s="12" t="s">
        <v>366</v>
      </c>
      <c r="R30" s="12" t="s">
        <v>366</v>
      </c>
      <c r="Y30" s="64" t="s">
        <v>366</v>
      </c>
      <c r="Z30" s="64" t="s">
        <v>366</v>
      </c>
      <c r="AA30" s="64" t="s">
        <v>366</v>
      </c>
      <c r="AB30" s="64" t="s">
        <v>366</v>
      </c>
    </row>
    <row r="31" spans="1:28" ht="13.5" customHeight="1" x14ac:dyDescent="0.2">
      <c r="A31" s="556"/>
      <c r="B31" s="556"/>
      <c r="C31" s="585"/>
      <c r="D31" s="113" t="s">
        <v>367</v>
      </c>
      <c r="E31" s="64">
        <f t="shared" ref="E31:R31" si="41">IF(E$23&lt;&gt;0,E3/E$23,)</f>
        <v>0</v>
      </c>
      <c r="F31" s="64">
        <f t="shared" si="41"/>
        <v>0</v>
      </c>
      <c r="G31" s="12">
        <f t="shared" si="41"/>
        <v>0</v>
      </c>
      <c r="H31" s="12">
        <f t="shared" si="41"/>
        <v>0</v>
      </c>
      <c r="I31" s="12">
        <f t="shared" si="41"/>
        <v>0</v>
      </c>
      <c r="J31" s="12">
        <f t="shared" si="41"/>
        <v>0</v>
      </c>
      <c r="K31" s="12">
        <f t="shared" si="41"/>
        <v>0</v>
      </c>
      <c r="L31" s="12">
        <f t="shared" si="41"/>
        <v>0</v>
      </c>
      <c r="M31" s="12">
        <f t="shared" si="41"/>
        <v>0</v>
      </c>
      <c r="N31" s="12">
        <f t="shared" si="41"/>
        <v>0</v>
      </c>
      <c r="O31" s="12">
        <f t="shared" si="41"/>
        <v>0</v>
      </c>
      <c r="P31" s="12">
        <f t="shared" si="41"/>
        <v>0</v>
      </c>
      <c r="Q31" s="12">
        <f t="shared" si="41"/>
        <v>0</v>
      </c>
      <c r="R31" s="12">
        <f t="shared" si="41"/>
        <v>0</v>
      </c>
      <c r="Y31" s="64">
        <f t="shared" ref="Y31:AB31" si="42">IF(Y$23&lt;&gt;0,Y3/Y$23,)</f>
        <v>0</v>
      </c>
      <c r="Z31" s="64">
        <f t="shared" si="42"/>
        <v>0</v>
      </c>
      <c r="AA31" s="64">
        <f t="shared" si="42"/>
        <v>0</v>
      </c>
      <c r="AB31" s="64">
        <f t="shared" si="42"/>
        <v>0</v>
      </c>
    </row>
    <row r="32" spans="1:28" ht="13.5" customHeight="1" x14ac:dyDescent="0.2">
      <c r="A32" s="556"/>
      <c r="B32" s="556"/>
      <c r="C32" s="585"/>
      <c r="D32" s="113" t="s">
        <v>368</v>
      </c>
      <c r="E32" s="153">
        <f>IF(SUM(G12:R12)&lt;&gt;0,E23/SUM(G12:R12),)</f>
        <v>0</v>
      </c>
      <c r="F32" s="153">
        <f t="shared" ref="F32:R32" si="43">IF(F12&lt;&gt;0,F23/F12,)</f>
        <v>0</v>
      </c>
      <c r="G32" s="25">
        <f t="shared" si="43"/>
        <v>0</v>
      </c>
      <c r="H32" s="25">
        <f t="shared" si="43"/>
        <v>0</v>
      </c>
      <c r="I32" s="25">
        <f t="shared" si="43"/>
        <v>0</v>
      </c>
      <c r="J32" s="25">
        <f t="shared" si="43"/>
        <v>0</v>
      </c>
      <c r="K32" s="25">
        <f t="shared" si="43"/>
        <v>0</v>
      </c>
      <c r="L32" s="25">
        <f t="shared" si="43"/>
        <v>0</v>
      </c>
      <c r="M32" s="25">
        <f t="shared" si="43"/>
        <v>0</v>
      </c>
      <c r="N32" s="25">
        <f t="shared" si="43"/>
        <v>0</v>
      </c>
      <c r="O32" s="25">
        <f t="shared" si="43"/>
        <v>0</v>
      </c>
      <c r="P32" s="25">
        <f t="shared" si="43"/>
        <v>0</v>
      </c>
      <c r="Q32" s="25">
        <f t="shared" si="43"/>
        <v>0</v>
      </c>
      <c r="R32" s="25">
        <f t="shared" si="43"/>
        <v>0</v>
      </c>
      <c r="Y32" s="153">
        <f>IF(SUM(G12:I12)&lt;&gt;0,Y23/SUM(G12:I12),)</f>
        <v>0</v>
      </c>
      <c r="Z32" s="153">
        <f>IF(SUM(J12:L12)&lt;&gt;0,Z23/SUM(J12:L12),)</f>
        <v>0</v>
      </c>
      <c r="AA32" s="153">
        <f>IF(SUM(M12:O12)&lt;&gt;0,AA23/SUM(M12:O12),)</f>
        <v>0</v>
      </c>
      <c r="AB32" s="153">
        <f>IF(SUM(P12:R12)&lt;&gt;0,AB23/SUM(P12:R12),)</f>
        <v>0</v>
      </c>
    </row>
    <row r="33" spans="1:28" ht="13.5" customHeight="1" x14ac:dyDescent="0.2">
      <c r="A33" s="556"/>
      <c r="B33" s="556"/>
      <c r="C33" s="585"/>
      <c r="D33" s="113" t="s">
        <v>369</v>
      </c>
      <c r="E33" s="64">
        <f>IF(SUM(G12:R12)&lt;&gt;0,E2/SUM(G12:R12),)</f>
        <v>0</v>
      </c>
      <c r="F33" s="64">
        <f t="shared" ref="F33:R33" si="44">IF(F12&lt;&gt;0,F2/F12,)</f>
        <v>0</v>
      </c>
      <c r="G33" s="12">
        <f t="shared" si="44"/>
        <v>0</v>
      </c>
      <c r="H33" s="12">
        <f t="shared" si="44"/>
        <v>0</v>
      </c>
      <c r="I33" s="12">
        <f t="shared" si="44"/>
        <v>0</v>
      </c>
      <c r="J33" s="12">
        <f t="shared" si="44"/>
        <v>0</v>
      </c>
      <c r="K33" s="12">
        <f t="shared" si="44"/>
        <v>0</v>
      </c>
      <c r="L33" s="12">
        <f t="shared" si="44"/>
        <v>0</v>
      </c>
      <c r="M33" s="12">
        <f t="shared" si="44"/>
        <v>0</v>
      </c>
      <c r="N33" s="12">
        <f t="shared" si="44"/>
        <v>0</v>
      </c>
      <c r="O33" s="12">
        <f t="shared" si="44"/>
        <v>0</v>
      </c>
      <c r="P33" s="12">
        <f t="shared" si="44"/>
        <v>0</v>
      </c>
      <c r="Q33" s="12">
        <f t="shared" si="44"/>
        <v>0</v>
      </c>
      <c r="R33" s="12">
        <f t="shared" si="44"/>
        <v>0</v>
      </c>
      <c r="Y33" s="64">
        <f>IF(SUM(G12:I12)&lt;&gt;0,Y2/SUM(G12:I12),)</f>
        <v>0</v>
      </c>
      <c r="Z33" s="64">
        <f>IF(SUM(J12:L12)&lt;&gt;0,Z2/SUM(J12:L12),)</f>
        <v>0</v>
      </c>
      <c r="AA33" s="64">
        <f>IF(SUM(M12:O12)&lt;&gt;0,AA2/SUM(M12:O12),)</f>
        <v>0</v>
      </c>
      <c r="AB33" s="64">
        <f>IF(SUM(P12:R12)&lt;&gt;0,AB2/SUM(P12:R12),)</f>
        <v>0</v>
      </c>
    </row>
    <row r="34" spans="1:28" ht="13.5" customHeight="1" x14ac:dyDescent="0.2">
      <c r="A34" s="556"/>
      <c r="B34" s="556"/>
      <c r="C34" s="585"/>
      <c r="D34" s="113" t="s">
        <v>370</v>
      </c>
      <c r="E34" s="64">
        <f>IF(SUM(G12:R12)&lt;&gt;0,E3/SUM(G12:R12),)</f>
        <v>0</v>
      </c>
      <c r="F34" s="64">
        <f t="shared" ref="F34:R34" si="45">IF(F12&lt;&gt;0,F3/F12,)</f>
        <v>0</v>
      </c>
      <c r="G34" s="12">
        <f t="shared" si="45"/>
        <v>0</v>
      </c>
      <c r="H34" s="12">
        <f t="shared" si="45"/>
        <v>0</v>
      </c>
      <c r="I34" s="12">
        <f t="shared" si="45"/>
        <v>0</v>
      </c>
      <c r="J34" s="12">
        <f t="shared" si="45"/>
        <v>0</v>
      </c>
      <c r="K34" s="12">
        <f t="shared" si="45"/>
        <v>0</v>
      </c>
      <c r="L34" s="12">
        <f t="shared" si="45"/>
        <v>0</v>
      </c>
      <c r="M34" s="12">
        <f t="shared" si="45"/>
        <v>0</v>
      </c>
      <c r="N34" s="12">
        <f t="shared" si="45"/>
        <v>0</v>
      </c>
      <c r="O34" s="12">
        <f t="shared" si="45"/>
        <v>0</v>
      </c>
      <c r="P34" s="12">
        <f t="shared" si="45"/>
        <v>0</v>
      </c>
      <c r="Q34" s="12">
        <f t="shared" si="45"/>
        <v>0</v>
      </c>
      <c r="R34" s="12">
        <f t="shared" si="45"/>
        <v>0</v>
      </c>
      <c r="Y34" s="64">
        <f>IF(SUM(G12:I12)&lt;&gt;0,Y3/SUM(G12:I12),)</f>
        <v>0</v>
      </c>
      <c r="Z34" s="64">
        <f>IF(SUM(J12:L12)&lt;&gt;0,Z3/SUM(J12:L12),)</f>
        <v>0</v>
      </c>
      <c r="AA34" s="64">
        <f>IF(SUM(M12:O12)&lt;&gt;0,AA3/SUM(M12:O12),)</f>
        <v>0</v>
      </c>
      <c r="AB34" s="64">
        <f>IF(SUM(P12:R12)&lt;&gt;0,AB3/SUM(P12:R12),)</f>
        <v>0</v>
      </c>
    </row>
    <row r="35" spans="1:28" ht="13.5" customHeight="1" x14ac:dyDescent="0.2">
      <c r="A35" s="556"/>
      <c r="B35" s="556"/>
      <c r="C35" s="585"/>
      <c r="D35" s="113" t="s">
        <v>371</v>
      </c>
      <c r="E35" s="64">
        <f>IF(SUM(G12:R12)=0,,(E2+E3)/SUM(G12:R12))</f>
        <v>0</v>
      </c>
      <c r="F35" s="64">
        <f t="shared" ref="F35:R35" si="46">IF(F12=0,,(F2+F3)/F12)</f>
        <v>0</v>
      </c>
      <c r="G35" s="12">
        <f t="shared" si="46"/>
        <v>0</v>
      </c>
      <c r="H35" s="12">
        <f t="shared" si="46"/>
        <v>0</v>
      </c>
      <c r="I35" s="12">
        <f t="shared" si="46"/>
        <v>0</v>
      </c>
      <c r="J35" s="12">
        <f t="shared" si="46"/>
        <v>0</v>
      </c>
      <c r="K35" s="12">
        <f t="shared" si="46"/>
        <v>0</v>
      </c>
      <c r="L35" s="12">
        <f t="shared" si="46"/>
        <v>0</v>
      </c>
      <c r="M35" s="12">
        <f t="shared" si="46"/>
        <v>0</v>
      </c>
      <c r="N35" s="12">
        <f t="shared" si="46"/>
        <v>0</v>
      </c>
      <c r="O35" s="12">
        <f t="shared" si="46"/>
        <v>0</v>
      </c>
      <c r="P35" s="12">
        <f t="shared" si="46"/>
        <v>0</v>
      </c>
      <c r="Q35" s="12">
        <f t="shared" si="46"/>
        <v>0</v>
      </c>
      <c r="R35" s="12">
        <f t="shared" si="46"/>
        <v>0</v>
      </c>
      <c r="Y35" s="64">
        <f>IF(SUM(G12:I12)=0,,(Y2+Y3)/SUM(G12:I12))</f>
        <v>0</v>
      </c>
      <c r="Z35" s="64">
        <f>IF(SUM(J12:L12)=0,,(Z2+Z3)/SUM(J12:L12))</f>
        <v>0</v>
      </c>
      <c r="AA35" s="64">
        <f>IF(SUM(M12:O12)=0,,(AA2+AA3)/SUM(M12:O12))</f>
        <v>0</v>
      </c>
      <c r="AB35" s="64">
        <f>IF(SUM(P12:R12)=0,,(AB2+AB3)/SUM(P12:R12))</f>
        <v>0</v>
      </c>
    </row>
    <row r="36" spans="1:28" ht="13.5" customHeight="1" x14ac:dyDescent="0.2">
      <c r="A36" s="556"/>
      <c r="B36" s="556"/>
      <c r="C36" s="585"/>
      <c r="D36" s="113" t="s">
        <v>372</v>
      </c>
      <c r="E36" s="64" t="s">
        <v>366</v>
      </c>
      <c r="F36" s="64" t="s">
        <v>366</v>
      </c>
      <c r="G36" s="32"/>
      <c r="H36" s="32" t="str">
        <f t="shared" ref="H36:R36" si="47">IF(G2&lt;&gt;0,(H2-G2)/G2,"-")</f>
        <v>-</v>
      </c>
      <c r="I36" s="32" t="str">
        <f t="shared" si="47"/>
        <v>-</v>
      </c>
      <c r="J36" s="32" t="str">
        <f t="shared" si="47"/>
        <v>-</v>
      </c>
      <c r="K36" s="32" t="str">
        <f t="shared" si="47"/>
        <v>-</v>
      </c>
      <c r="L36" s="32" t="str">
        <f t="shared" si="47"/>
        <v>-</v>
      </c>
      <c r="M36" s="32" t="str">
        <f t="shared" si="47"/>
        <v>-</v>
      </c>
      <c r="N36" s="32" t="str">
        <f t="shared" si="47"/>
        <v>-</v>
      </c>
      <c r="O36" s="32" t="str">
        <f t="shared" si="47"/>
        <v>-</v>
      </c>
      <c r="P36" s="32" t="str">
        <f t="shared" si="47"/>
        <v>-</v>
      </c>
      <c r="Q36" s="32" t="str">
        <f t="shared" si="47"/>
        <v>-</v>
      </c>
      <c r="R36" s="32" t="str">
        <f t="shared" si="47"/>
        <v>-</v>
      </c>
      <c r="Y36" s="64" t="s">
        <v>366</v>
      </c>
      <c r="Z36" s="64" t="s">
        <v>366</v>
      </c>
      <c r="AA36" s="64" t="s">
        <v>366</v>
      </c>
      <c r="AB36" s="64" t="s">
        <v>366</v>
      </c>
    </row>
    <row r="37" spans="1:28" ht="13.5" customHeight="1" x14ac:dyDescent="0.2">
      <c r="A37" s="556"/>
      <c r="B37" s="556"/>
      <c r="C37" s="585"/>
      <c r="D37" s="113" t="s">
        <v>373</v>
      </c>
      <c r="E37" s="64" t="str">
        <f>IF(SUM(G12:R12)&lt;&gt;0,E8/SUM(G12:R12),"-")</f>
        <v>-</v>
      </c>
      <c r="F37" s="64">
        <f t="shared" ref="F37:R37" si="48">IF(F12&lt;&gt;0,F8/F12,)</f>
        <v>0</v>
      </c>
      <c r="G37" s="12">
        <f t="shared" si="48"/>
        <v>0</v>
      </c>
      <c r="H37" s="12">
        <f t="shared" si="48"/>
        <v>0</v>
      </c>
      <c r="I37" s="12">
        <f t="shared" si="48"/>
        <v>0</v>
      </c>
      <c r="J37" s="12">
        <f t="shared" si="48"/>
        <v>0</v>
      </c>
      <c r="K37" s="12">
        <f t="shared" si="48"/>
        <v>0</v>
      </c>
      <c r="L37" s="12">
        <f t="shared" si="48"/>
        <v>0</v>
      </c>
      <c r="M37" s="12">
        <f t="shared" si="48"/>
        <v>0</v>
      </c>
      <c r="N37" s="12">
        <f t="shared" si="48"/>
        <v>0</v>
      </c>
      <c r="O37" s="12">
        <f t="shared" si="48"/>
        <v>0</v>
      </c>
      <c r="P37" s="12">
        <f t="shared" si="48"/>
        <v>0</v>
      </c>
      <c r="Q37" s="12">
        <f t="shared" si="48"/>
        <v>0</v>
      </c>
      <c r="R37" s="12">
        <f t="shared" si="48"/>
        <v>0</v>
      </c>
      <c r="Y37" s="64" t="str">
        <f>IF(SUM(G12:I12)&lt;&gt;0,Y8/SUM(G12:I12),"-")</f>
        <v>-</v>
      </c>
      <c r="Z37" s="64" t="str">
        <f>IF(SUM(J12:L12)&lt;&gt;0,Z8/SUM(J12:L12),"-")</f>
        <v>-</v>
      </c>
      <c r="AA37" s="64" t="str">
        <f>IF(SUM(M12:O12)&lt;&gt;0,AA8/SUM(M12:O12),"-")</f>
        <v>-</v>
      </c>
      <c r="AB37" s="64" t="str">
        <f>IF(SUM(P12:R12)&lt;&gt;0,AB8/SUM(P12:R12),"-")</f>
        <v>-</v>
      </c>
    </row>
    <row r="38" spans="1:28" ht="13.5" customHeight="1" x14ac:dyDescent="0.2">
      <c r="A38" s="556"/>
      <c r="B38" s="556"/>
      <c r="C38" s="593" t="s">
        <v>374</v>
      </c>
      <c r="D38" s="154" t="s">
        <v>375</v>
      </c>
      <c r="E38" s="155">
        <f t="shared" ref="E38:R38" si="49">IF(E$23&lt;&gt;0,E133/E$23,)</f>
        <v>0</v>
      </c>
      <c r="F38" s="146">
        <f t="shared" si="49"/>
        <v>0</v>
      </c>
      <c r="G38" s="12">
        <f t="shared" si="49"/>
        <v>0</v>
      </c>
      <c r="H38" s="12">
        <f t="shared" si="49"/>
        <v>0</v>
      </c>
      <c r="I38" s="12">
        <f t="shared" si="49"/>
        <v>0</v>
      </c>
      <c r="J38" s="12">
        <f t="shared" si="49"/>
        <v>0</v>
      </c>
      <c r="K38" s="12">
        <f t="shared" si="49"/>
        <v>0</v>
      </c>
      <c r="L38" s="12">
        <f t="shared" si="49"/>
        <v>0</v>
      </c>
      <c r="M38" s="12">
        <f t="shared" si="49"/>
        <v>0</v>
      </c>
      <c r="N38" s="12">
        <f t="shared" si="49"/>
        <v>0</v>
      </c>
      <c r="O38" s="12">
        <f t="shared" si="49"/>
        <v>0</v>
      </c>
      <c r="P38" s="12">
        <f t="shared" si="49"/>
        <v>0</v>
      </c>
      <c r="Q38" s="12">
        <f t="shared" si="49"/>
        <v>0</v>
      </c>
      <c r="R38" s="12">
        <f t="shared" si="49"/>
        <v>0</v>
      </c>
      <c r="Y38" s="155">
        <f t="shared" ref="Y38:AB38" si="50">IF(Y$23&lt;&gt;0,Y133/Y$23,)</f>
        <v>0</v>
      </c>
      <c r="Z38" s="155">
        <f t="shared" si="50"/>
        <v>0</v>
      </c>
      <c r="AA38" s="155">
        <f t="shared" si="50"/>
        <v>0</v>
      </c>
      <c r="AB38" s="155">
        <f t="shared" si="50"/>
        <v>0</v>
      </c>
    </row>
    <row r="39" spans="1:28" ht="13.5" customHeight="1" x14ac:dyDescent="0.2">
      <c r="A39" s="556"/>
      <c r="B39" s="556"/>
      <c r="C39" s="593"/>
      <c r="D39" s="156" t="s">
        <v>376</v>
      </c>
      <c r="E39" s="157">
        <f t="shared" ref="E39:R39" si="51">IF(E$23&lt;&gt;0,(E58+E59)/E$23,0)</f>
        <v>0</v>
      </c>
      <c r="F39" s="157">
        <f t="shared" si="51"/>
        <v>0</v>
      </c>
      <c r="G39" s="143">
        <f t="shared" si="51"/>
        <v>0</v>
      </c>
      <c r="H39" s="143">
        <f t="shared" si="51"/>
        <v>0</v>
      </c>
      <c r="I39" s="143">
        <f t="shared" si="51"/>
        <v>0</v>
      </c>
      <c r="J39" s="143">
        <f t="shared" si="51"/>
        <v>0</v>
      </c>
      <c r="K39" s="143">
        <f t="shared" si="51"/>
        <v>0</v>
      </c>
      <c r="L39" s="143">
        <f t="shared" si="51"/>
        <v>0</v>
      </c>
      <c r="M39" s="143">
        <f t="shared" si="51"/>
        <v>0</v>
      </c>
      <c r="N39" s="143">
        <f t="shared" si="51"/>
        <v>0</v>
      </c>
      <c r="O39" s="143">
        <f t="shared" si="51"/>
        <v>0</v>
      </c>
      <c r="P39" s="143">
        <f t="shared" si="51"/>
        <v>0</v>
      </c>
      <c r="Q39" s="143">
        <f t="shared" si="51"/>
        <v>0</v>
      </c>
      <c r="R39" s="143">
        <f t="shared" si="51"/>
        <v>0</v>
      </c>
      <c r="Y39" s="157">
        <f t="shared" ref="Y39:AB39" si="52">IF(Y$23&lt;&gt;0,(Y58+Y59)/Y$23,0)</f>
        <v>0</v>
      </c>
      <c r="Z39" s="157">
        <f t="shared" si="52"/>
        <v>0</v>
      </c>
      <c r="AA39" s="157">
        <f t="shared" si="52"/>
        <v>0</v>
      </c>
      <c r="AB39" s="157">
        <f t="shared" si="52"/>
        <v>0</v>
      </c>
    </row>
    <row r="40" spans="1:28" ht="13.5" customHeight="1" x14ac:dyDescent="0.2">
      <c r="A40" s="556"/>
      <c r="B40" s="556"/>
      <c r="C40" s="593"/>
      <c r="D40" s="156" t="s">
        <v>377</v>
      </c>
      <c r="E40" s="157">
        <f t="shared" ref="E40:R40" si="53">IF(E$23&lt;&gt;0,(E64+E65+E70+E71+E76+E77+E88+E89+E82+E83)/E$23,0)</f>
        <v>0</v>
      </c>
      <c r="F40" s="157">
        <f t="shared" si="53"/>
        <v>0</v>
      </c>
      <c r="G40" s="143">
        <f t="shared" si="53"/>
        <v>0</v>
      </c>
      <c r="H40" s="143">
        <f t="shared" si="53"/>
        <v>0</v>
      </c>
      <c r="I40" s="143">
        <f t="shared" si="53"/>
        <v>0</v>
      </c>
      <c r="J40" s="143">
        <f t="shared" si="53"/>
        <v>0</v>
      </c>
      <c r="K40" s="143">
        <f t="shared" si="53"/>
        <v>0</v>
      </c>
      <c r="L40" s="143">
        <f t="shared" si="53"/>
        <v>0</v>
      </c>
      <c r="M40" s="143">
        <f t="shared" si="53"/>
        <v>0</v>
      </c>
      <c r="N40" s="143">
        <f t="shared" si="53"/>
        <v>0</v>
      </c>
      <c r="O40" s="143">
        <f t="shared" si="53"/>
        <v>0</v>
      </c>
      <c r="P40" s="143">
        <f t="shared" si="53"/>
        <v>0</v>
      </c>
      <c r="Q40" s="143">
        <f t="shared" si="53"/>
        <v>0</v>
      </c>
      <c r="R40" s="143">
        <f t="shared" si="53"/>
        <v>0</v>
      </c>
      <c r="Y40" s="157">
        <f t="shared" ref="Y40:AB40" si="54">IF(Y$23&lt;&gt;0,(Y64+Y65+Y70+Y71+Y76+Y77+Y88+Y89+Y82+Y83)/Y$23,0)</f>
        <v>0</v>
      </c>
      <c r="Z40" s="157">
        <f t="shared" si="54"/>
        <v>0</v>
      </c>
      <c r="AA40" s="157">
        <f t="shared" si="54"/>
        <v>0</v>
      </c>
      <c r="AB40" s="157">
        <f t="shared" si="54"/>
        <v>0</v>
      </c>
    </row>
    <row r="41" spans="1:28" ht="13.5" customHeight="1" x14ac:dyDescent="0.2">
      <c r="A41" s="556"/>
      <c r="B41" s="556"/>
      <c r="C41" s="593"/>
      <c r="D41" s="156" t="s">
        <v>378</v>
      </c>
      <c r="E41" s="157">
        <f t="shared" ref="E41:R41" si="55">IF(E$23&lt;&gt;0,(E94+E95)/E$23,0)</f>
        <v>0</v>
      </c>
      <c r="F41" s="157">
        <f t="shared" si="55"/>
        <v>0</v>
      </c>
      <c r="G41" s="143">
        <f t="shared" si="55"/>
        <v>0</v>
      </c>
      <c r="H41" s="143">
        <f t="shared" si="55"/>
        <v>0</v>
      </c>
      <c r="I41" s="143">
        <f t="shared" si="55"/>
        <v>0</v>
      </c>
      <c r="J41" s="143">
        <f t="shared" si="55"/>
        <v>0</v>
      </c>
      <c r="K41" s="143">
        <f t="shared" si="55"/>
        <v>0</v>
      </c>
      <c r="L41" s="143">
        <f t="shared" si="55"/>
        <v>0</v>
      </c>
      <c r="M41" s="143">
        <f t="shared" si="55"/>
        <v>0</v>
      </c>
      <c r="N41" s="143">
        <f t="shared" si="55"/>
        <v>0</v>
      </c>
      <c r="O41" s="143">
        <f t="shared" si="55"/>
        <v>0</v>
      </c>
      <c r="P41" s="143">
        <f t="shared" si="55"/>
        <v>0</v>
      </c>
      <c r="Q41" s="143">
        <f t="shared" si="55"/>
        <v>0</v>
      </c>
      <c r="R41" s="143">
        <f t="shared" si="55"/>
        <v>0</v>
      </c>
      <c r="Y41" s="157">
        <f t="shared" ref="Y41:AB41" si="56">IF(Y$23&lt;&gt;0,(Y94+Y95)/Y$23,0)</f>
        <v>0</v>
      </c>
      <c r="Z41" s="157">
        <f t="shared" si="56"/>
        <v>0</v>
      </c>
      <c r="AA41" s="157">
        <f t="shared" si="56"/>
        <v>0</v>
      </c>
      <c r="AB41" s="157">
        <f t="shared" si="56"/>
        <v>0</v>
      </c>
    </row>
    <row r="42" spans="1:28" ht="13.5" customHeight="1" x14ac:dyDescent="0.2">
      <c r="A42" s="556"/>
      <c r="B42" s="556"/>
      <c r="C42" s="593"/>
      <c r="D42" s="158" t="s">
        <v>379</v>
      </c>
      <c r="E42" s="157" t="str">
        <f>IF(E$23&lt;&gt;0,E128/E$23,"-")</f>
        <v>-</v>
      </c>
      <c r="F42" s="157" t="str">
        <f>IF(F$23&lt;&gt;0,F128/F$23,"-")</f>
        <v>-</v>
      </c>
      <c r="G42" s="143">
        <f t="shared" ref="G42:R42" si="57">IF(G$23&lt;&gt;0,G128/G$23,0)</f>
        <v>0</v>
      </c>
      <c r="H42" s="143">
        <f t="shared" si="57"/>
        <v>0</v>
      </c>
      <c r="I42" s="143">
        <f t="shared" si="57"/>
        <v>0</v>
      </c>
      <c r="J42" s="143">
        <f t="shared" si="57"/>
        <v>0</v>
      </c>
      <c r="K42" s="143">
        <f t="shared" si="57"/>
        <v>0</v>
      </c>
      <c r="L42" s="143">
        <f t="shared" si="57"/>
        <v>0</v>
      </c>
      <c r="M42" s="143">
        <f t="shared" si="57"/>
        <v>0</v>
      </c>
      <c r="N42" s="143">
        <f t="shared" si="57"/>
        <v>0</v>
      </c>
      <c r="O42" s="143">
        <f t="shared" si="57"/>
        <v>0</v>
      </c>
      <c r="P42" s="143">
        <f t="shared" si="57"/>
        <v>0</v>
      </c>
      <c r="Q42" s="143">
        <f t="shared" si="57"/>
        <v>0</v>
      </c>
      <c r="R42" s="143">
        <f t="shared" si="57"/>
        <v>0</v>
      </c>
      <c r="Y42" s="157" t="str">
        <f t="shared" ref="Y42:AB42" si="58">IF(Y$23&lt;&gt;0,Y128/Y$23,"-")</f>
        <v>-</v>
      </c>
      <c r="Z42" s="157" t="str">
        <f t="shared" si="58"/>
        <v>-</v>
      </c>
      <c r="AA42" s="157" t="str">
        <f t="shared" si="58"/>
        <v>-</v>
      </c>
      <c r="AB42" s="157" t="str">
        <f t="shared" si="58"/>
        <v>-</v>
      </c>
    </row>
    <row r="43" spans="1:28" ht="13.5" customHeight="1" x14ac:dyDescent="0.2">
      <c r="A43" s="556"/>
      <c r="B43" s="556"/>
      <c r="C43" s="593"/>
      <c r="D43" s="154" t="s">
        <v>380</v>
      </c>
      <c r="E43" s="157">
        <f t="shared" ref="E43:R43" si="59">IF((E63+E69+E75+E87+E81)&lt;&gt;0,E$23/(E63+E69+E75+E87+E81),0)</f>
        <v>0</v>
      </c>
      <c r="F43" s="157">
        <f t="shared" si="59"/>
        <v>0</v>
      </c>
      <c r="G43" s="143">
        <f t="shared" si="59"/>
        <v>0</v>
      </c>
      <c r="H43" s="143">
        <f t="shared" si="59"/>
        <v>0</v>
      </c>
      <c r="I43" s="143">
        <f t="shared" si="59"/>
        <v>0</v>
      </c>
      <c r="J43" s="143">
        <f t="shared" si="59"/>
        <v>0</v>
      </c>
      <c r="K43" s="143">
        <f t="shared" si="59"/>
        <v>0</v>
      </c>
      <c r="L43" s="143">
        <f t="shared" si="59"/>
        <v>0</v>
      </c>
      <c r="M43" s="143">
        <f t="shared" si="59"/>
        <v>0</v>
      </c>
      <c r="N43" s="143">
        <f t="shared" si="59"/>
        <v>0</v>
      </c>
      <c r="O43" s="143">
        <f t="shared" si="59"/>
        <v>0</v>
      </c>
      <c r="P43" s="143">
        <f t="shared" si="59"/>
        <v>0</v>
      </c>
      <c r="Q43" s="143">
        <f t="shared" si="59"/>
        <v>0</v>
      </c>
      <c r="R43" s="143">
        <f t="shared" si="59"/>
        <v>0</v>
      </c>
      <c r="Y43" s="157">
        <f t="shared" ref="Y43:AB43" si="60">IF((Y63+Y69+Y75+Y87+Y81)&lt;&gt;0,Y$23/(Y63+Y69+Y75+Y87+Y81),0)</f>
        <v>0</v>
      </c>
      <c r="Z43" s="157">
        <f t="shared" si="60"/>
        <v>0</v>
      </c>
      <c r="AA43" s="157">
        <f t="shared" si="60"/>
        <v>0</v>
      </c>
      <c r="AB43" s="157">
        <f t="shared" si="60"/>
        <v>0</v>
      </c>
    </row>
    <row r="44" spans="1:28" ht="13.5" customHeight="1" x14ac:dyDescent="0.2">
      <c r="A44" s="556"/>
      <c r="B44" s="556"/>
      <c r="C44" s="593"/>
      <c r="D44" s="154" t="s">
        <v>381</v>
      </c>
      <c r="E44" s="159">
        <f t="shared" ref="E44:R44" si="61">IF(E93&lt;&gt;0,E$23/E93,0)</f>
        <v>0</v>
      </c>
      <c r="F44" s="159">
        <f t="shared" si="61"/>
        <v>0</v>
      </c>
      <c r="G44" s="160">
        <f t="shared" si="61"/>
        <v>0</v>
      </c>
      <c r="H44" s="160">
        <f t="shared" si="61"/>
        <v>0</v>
      </c>
      <c r="I44" s="160">
        <f t="shared" si="61"/>
        <v>0</v>
      </c>
      <c r="J44" s="160">
        <f t="shared" si="61"/>
        <v>0</v>
      </c>
      <c r="K44" s="160">
        <f t="shared" si="61"/>
        <v>0</v>
      </c>
      <c r="L44" s="160">
        <f t="shared" si="61"/>
        <v>0</v>
      </c>
      <c r="M44" s="160">
        <f t="shared" si="61"/>
        <v>0</v>
      </c>
      <c r="N44" s="160">
        <f t="shared" si="61"/>
        <v>0</v>
      </c>
      <c r="O44" s="160">
        <f t="shared" si="61"/>
        <v>0</v>
      </c>
      <c r="P44" s="160">
        <f t="shared" si="61"/>
        <v>0</v>
      </c>
      <c r="Q44" s="160">
        <f t="shared" si="61"/>
        <v>0</v>
      </c>
      <c r="R44" s="160">
        <f t="shared" si="61"/>
        <v>0</v>
      </c>
      <c r="Y44" s="159">
        <f t="shared" ref="Y44:AB44" si="62">IF(Y93&lt;&gt;0,Y$23/Y93,0)</f>
        <v>0</v>
      </c>
      <c r="Z44" s="159">
        <f t="shared" si="62"/>
        <v>0</v>
      </c>
      <c r="AA44" s="159">
        <f t="shared" si="62"/>
        <v>0</v>
      </c>
      <c r="AB44" s="159">
        <f t="shared" si="62"/>
        <v>0</v>
      </c>
    </row>
    <row r="45" spans="1:28" ht="13.5" customHeight="1" x14ac:dyDescent="0.2">
      <c r="A45" s="556"/>
      <c r="B45" s="556"/>
      <c r="C45" s="593"/>
      <c r="D45" s="154" t="s">
        <v>382</v>
      </c>
      <c r="E45" s="159">
        <f>IF(SUM(G57:R57)&lt;&gt;0,E23/SUM(G57:R57),)</f>
        <v>0</v>
      </c>
      <c r="F45" s="159">
        <f t="shared" ref="F45:R45" si="63">IF(F57&lt;&gt;0,F23/F57,)</f>
        <v>0</v>
      </c>
      <c r="G45" s="160">
        <f t="shared" si="63"/>
        <v>0</v>
      </c>
      <c r="H45" s="160">
        <f t="shared" si="63"/>
        <v>0</v>
      </c>
      <c r="I45" s="160">
        <f t="shared" si="63"/>
        <v>0</v>
      </c>
      <c r="J45" s="160">
        <f t="shared" si="63"/>
        <v>0</v>
      </c>
      <c r="K45" s="160">
        <f t="shared" si="63"/>
        <v>0</v>
      </c>
      <c r="L45" s="160">
        <f t="shared" si="63"/>
        <v>0</v>
      </c>
      <c r="M45" s="160">
        <f t="shared" si="63"/>
        <v>0</v>
      </c>
      <c r="N45" s="160">
        <f t="shared" si="63"/>
        <v>0</v>
      </c>
      <c r="O45" s="160">
        <f t="shared" si="63"/>
        <v>0</v>
      </c>
      <c r="P45" s="160">
        <f t="shared" si="63"/>
        <v>0</v>
      </c>
      <c r="Q45" s="160">
        <f t="shared" si="63"/>
        <v>0</v>
      </c>
      <c r="R45" s="160">
        <f t="shared" si="63"/>
        <v>0</v>
      </c>
      <c r="Y45" s="159">
        <f>IF(SUM(G57:I57)&lt;&gt;0,Y23/SUM(G57:I57),)</f>
        <v>0</v>
      </c>
      <c r="Z45" s="159">
        <f>IF(SUM(J57:L57)&lt;&gt;0,Z23/SUM(J57:L57),)</f>
        <v>0</v>
      </c>
      <c r="AA45" s="159">
        <f>IF(SUM(M57:O57)&lt;&gt;0,AA23/SUM(M57:O57),)</f>
        <v>0</v>
      </c>
      <c r="AB45" s="159">
        <f>IF(SUM(P57:R57)&lt;&gt;0,AB23/SUM(P57:R57),)</f>
        <v>0</v>
      </c>
    </row>
    <row r="46" spans="1:28" ht="13.5" customHeight="1" x14ac:dyDescent="0.2">
      <c r="A46" s="556"/>
      <c r="B46" s="556"/>
      <c r="C46" s="593"/>
      <c r="D46" s="154" t="s">
        <v>371</v>
      </c>
      <c r="E46" s="157">
        <f t="shared" ref="E46:R46" si="64">IF(E57&lt;&gt;0,(E58+E59)/E57,0)</f>
        <v>0</v>
      </c>
      <c r="F46" s="146">
        <f t="shared" si="64"/>
        <v>0</v>
      </c>
      <c r="G46" s="12">
        <f t="shared" si="64"/>
        <v>0</v>
      </c>
      <c r="H46" s="12">
        <f t="shared" si="64"/>
        <v>0</v>
      </c>
      <c r="I46" s="12">
        <f t="shared" si="64"/>
        <v>0</v>
      </c>
      <c r="J46" s="12">
        <f t="shared" si="64"/>
        <v>0</v>
      </c>
      <c r="K46" s="12">
        <f t="shared" si="64"/>
        <v>0</v>
      </c>
      <c r="L46" s="12">
        <f t="shared" si="64"/>
        <v>0</v>
      </c>
      <c r="M46" s="12">
        <f t="shared" si="64"/>
        <v>0</v>
      </c>
      <c r="N46" s="12">
        <f t="shared" si="64"/>
        <v>0</v>
      </c>
      <c r="O46" s="12">
        <f t="shared" si="64"/>
        <v>0</v>
      </c>
      <c r="P46" s="12">
        <f t="shared" si="64"/>
        <v>0</v>
      </c>
      <c r="Q46" s="12">
        <f t="shared" si="64"/>
        <v>0</v>
      </c>
      <c r="R46" s="12">
        <f t="shared" si="64"/>
        <v>0</v>
      </c>
      <c r="Y46" s="157">
        <f t="shared" ref="Y46:AB46" si="65">IF(Y57&lt;&gt;0,(Y58+Y59)/Y57,0)</f>
        <v>0</v>
      </c>
      <c r="Z46" s="157">
        <f t="shared" si="65"/>
        <v>0</v>
      </c>
      <c r="AA46" s="157">
        <f t="shared" si="65"/>
        <v>0</v>
      </c>
      <c r="AB46" s="157">
        <f t="shared" si="65"/>
        <v>0</v>
      </c>
    </row>
    <row r="47" spans="1:28" ht="13.5" customHeight="1" x14ac:dyDescent="0.2">
      <c r="A47" s="556"/>
      <c r="B47" s="556"/>
      <c r="C47" s="585" t="s">
        <v>383</v>
      </c>
      <c r="D47" s="113" t="s">
        <v>384</v>
      </c>
      <c r="E47" s="64">
        <f t="shared" ref="E47:R47" si="66">IF(E$23&lt;&gt;0,E190/E$23,0)</f>
        <v>0</v>
      </c>
      <c r="F47" s="64">
        <f t="shared" si="66"/>
        <v>0</v>
      </c>
      <c r="G47" s="12">
        <f t="shared" si="66"/>
        <v>0</v>
      </c>
      <c r="H47" s="12">
        <f t="shared" si="66"/>
        <v>0</v>
      </c>
      <c r="I47" s="12">
        <f t="shared" si="66"/>
        <v>0</v>
      </c>
      <c r="J47" s="12">
        <f t="shared" si="66"/>
        <v>0</v>
      </c>
      <c r="K47" s="12">
        <f t="shared" si="66"/>
        <v>0</v>
      </c>
      <c r="L47" s="12">
        <f t="shared" si="66"/>
        <v>0</v>
      </c>
      <c r="M47" s="12">
        <f t="shared" si="66"/>
        <v>0</v>
      </c>
      <c r="N47" s="12">
        <f t="shared" si="66"/>
        <v>0</v>
      </c>
      <c r="O47" s="12">
        <f t="shared" si="66"/>
        <v>0</v>
      </c>
      <c r="P47" s="12">
        <f t="shared" si="66"/>
        <v>0</v>
      </c>
      <c r="Q47" s="12">
        <f t="shared" si="66"/>
        <v>0</v>
      </c>
      <c r="R47" s="12">
        <f t="shared" si="66"/>
        <v>0</v>
      </c>
      <c r="Y47" s="64">
        <f t="shared" ref="Y47:AB47" si="67">IF(Y$23&lt;&gt;0,Y190/Y$23,0)</f>
        <v>0</v>
      </c>
      <c r="Z47" s="64">
        <f t="shared" si="67"/>
        <v>0</v>
      </c>
      <c r="AA47" s="64">
        <f t="shared" si="67"/>
        <v>0</v>
      </c>
      <c r="AB47" s="64">
        <f t="shared" si="67"/>
        <v>0</v>
      </c>
    </row>
    <row r="48" spans="1:28" ht="13.5" customHeight="1" x14ac:dyDescent="0.2">
      <c r="A48" s="556"/>
      <c r="B48" s="556"/>
      <c r="C48" s="585"/>
      <c r="D48" s="161" t="s">
        <v>376</v>
      </c>
      <c r="E48" s="64">
        <f t="shared" ref="E48:R48" si="68">IF(E$23&lt;&gt;0,(E135+E136)/E$23,0)</f>
        <v>0</v>
      </c>
      <c r="F48" s="64">
        <f t="shared" si="68"/>
        <v>0</v>
      </c>
      <c r="G48" s="12">
        <f t="shared" si="68"/>
        <v>0</v>
      </c>
      <c r="H48" s="12">
        <f t="shared" si="68"/>
        <v>0</v>
      </c>
      <c r="I48" s="12">
        <f t="shared" si="68"/>
        <v>0</v>
      </c>
      <c r="J48" s="12">
        <f t="shared" si="68"/>
        <v>0</v>
      </c>
      <c r="K48" s="12">
        <f t="shared" si="68"/>
        <v>0</v>
      </c>
      <c r="L48" s="12">
        <f t="shared" si="68"/>
        <v>0</v>
      </c>
      <c r="M48" s="12">
        <f t="shared" si="68"/>
        <v>0</v>
      </c>
      <c r="N48" s="12">
        <f t="shared" si="68"/>
        <v>0</v>
      </c>
      <c r="O48" s="12">
        <f t="shared" si="68"/>
        <v>0</v>
      </c>
      <c r="P48" s="12">
        <f t="shared" si="68"/>
        <v>0</v>
      </c>
      <c r="Q48" s="12">
        <f t="shared" si="68"/>
        <v>0</v>
      </c>
      <c r="R48" s="12">
        <f t="shared" si="68"/>
        <v>0</v>
      </c>
      <c r="Y48" s="64">
        <f t="shared" ref="Y48:AB48" si="69">IF(Y$23&lt;&gt;0,(Y135+Y136)/Y$23,0)</f>
        <v>0</v>
      </c>
      <c r="Z48" s="64">
        <f t="shared" si="69"/>
        <v>0</v>
      </c>
      <c r="AA48" s="64">
        <f t="shared" si="69"/>
        <v>0</v>
      </c>
      <c r="AB48" s="64">
        <f t="shared" si="69"/>
        <v>0</v>
      </c>
    </row>
    <row r="49" spans="1:28" ht="13.5" customHeight="1" x14ac:dyDescent="0.2">
      <c r="A49" s="556"/>
      <c r="B49" s="556"/>
      <c r="C49" s="585"/>
      <c r="D49" s="161" t="s">
        <v>385</v>
      </c>
      <c r="E49" s="64">
        <f t="shared" ref="E49:R49" si="70">IF(E$23&lt;&gt;0,(E141+E142)/E$23,0)</f>
        <v>0</v>
      </c>
      <c r="F49" s="64">
        <f t="shared" si="70"/>
        <v>0</v>
      </c>
      <c r="G49" s="12">
        <f t="shared" si="70"/>
        <v>0</v>
      </c>
      <c r="H49" s="12">
        <f t="shared" si="70"/>
        <v>0</v>
      </c>
      <c r="I49" s="12">
        <f t="shared" si="70"/>
        <v>0</v>
      </c>
      <c r="J49" s="12">
        <f t="shared" si="70"/>
        <v>0</v>
      </c>
      <c r="K49" s="12">
        <f t="shared" si="70"/>
        <v>0</v>
      </c>
      <c r="L49" s="12">
        <f t="shared" si="70"/>
        <v>0</v>
      </c>
      <c r="M49" s="12">
        <f t="shared" si="70"/>
        <v>0</v>
      </c>
      <c r="N49" s="12">
        <f t="shared" si="70"/>
        <v>0</v>
      </c>
      <c r="O49" s="12">
        <f t="shared" si="70"/>
        <v>0</v>
      </c>
      <c r="P49" s="12">
        <f t="shared" si="70"/>
        <v>0</v>
      </c>
      <c r="Q49" s="12">
        <f t="shared" si="70"/>
        <v>0</v>
      </c>
      <c r="R49" s="12">
        <f t="shared" si="70"/>
        <v>0</v>
      </c>
      <c r="Y49" s="64">
        <f t="shared" ref="Y49:AB49" si="71">IF(Y$23&lt;&gt;0,(Y141+Y142)/Y$23,0)</f>
        <v>0</v>
      </c>
      <c r="Z49" s="64">
        <f t="shared" si="71"/>
        <v>0</v>
      </c>
      <c r="AA49" s="64">
        <f t="shared" si="71"/>
        <v>0</v>
      </c>
      <c r="AB49" s="64">
        <f t="shared" si="71"/>
        <v>0</v>
      </c>
    </row>
    <row r="50" spans="1:28" ht="13.5" customHeight="1" x14ac:dyDescent="0.2">
      <c r="A50" s="556"/>
      <c r="B50" s="556"/>
      <c r="C50" s="585"/>
      <c r="D50" s="161" t="s">
        <v>386</v>
      </c>
      <c r="E50" s="64">
        <f t="shared" ref="E50:R50" si="72">IF(E$23&lt;&gt;0,(E148+E149+E154+E155)/E$23,0)</f>
        <v>0</v>
      </c>
      <c r="F50" s="64">
        <f t="shared" si="72"/>
        <v>0</v>
      </c>
      <c r="G50" s="12">
        <f t="shared" si="72"/>
        <v>0</v>
      </c>
      <c r="H50" s="12">
        <f t="shared" si="72"/>
        <v>0</v>
      </c>
      <c r="I50" s="12">
        <f t="shared" si="72"/>
        <v>0</v>
      </c>
      <c r="J50" s="12">
        <f t="shared" si="72"/>
        <v>0</v>
      </c>
      <c r="K50" s="12">
        <f t="shared" si="72"/>
        <v>0</v>
      </c>
      <c r="L50" s="12">
        <f t="shared" si="72"/>
        <v>0</v>
      </c>
      <c r="M50" s="12">
        <f t="shared" si="72"/>
        <v>0</v>
      </c>
      <c r="N50" s="12">
        <f t="shared" si="72"/>
        <v>0</v>
      </c>
      <c r="O50" s="12">
        <f t="shared" si="72"/>
        <v>0</v>
      </c>
      <c r="P50" s="12">
        <f t="shared" si="72"/>
        <v>0</v>
      </c>
      <c r="Q50" s="12">
        <f t="shared" si="72"/>
        <v>0</v>
      </c>
      <c r="R50" s="12">
        <f t="shared" si="72"/>
        <v>0</v>
      </c>
      <c r="Y50" s="64">
        <f t="shared" ref="Y50:AB50" si="73">IF(Y$23&lt;&gt;0,(Y148+Y149+Y154+Y155)/Y$23,0)</f>
        <v>0</v>
      </c>
      <c r="Z50" s="64">
        <f t="shared" si="73"/>
        <v>0</v>
      </c>
      <c r="AA50" s="64">
        <f t="shared" si="73"/>
        <v>0</v>
      </c>
      <c r="AB50" s="64">
        <f t="shared" si="73"/>
        <v>0</v>
      </c>
    </row>
    <row r="51" spans="1:28" ht="13.5" customHeight="1" x14ac:dyDescent="0.2">
      <c r="A51" s="556"/>
      <c r="B51" s="556"/>
      <c r="C51" s="585"/>
      <c r="D51" s="113" t="s">
        <v>387</v>
      </c>
      <c r="E51" s="64">
        <f t="shared" ref="E51:R51" si="74">IF(E$23&lt;&gt;0,E182/E$23,0)</f>
        <v>0</v>
      </c>
      <c r="F51" s="64">
        <f t="shared" si="74"/>
        <v>0</v>
      </c>
      <c r="G51" s="12">
        <f t="shared" si="74"/>
        <v>0</v>
      </c>
      <c r="H51" s="12">
        <f t="shared" si="74"/>
        <v>0</v>
      </c>
      <c r="I51" s="12">
        <f t="shared" si="74"/>
        <v>0</v>
      </c>
      <c r="J51" s="12">
        <f t="shared" si="74"/>
        <v>0</v>
      </c>
      <c r="K51" s="12">
        <f t="shared" si="74"/>
        <v>0</v>
      </c>
      <c r="L51" s="12">
        <f t="shared" si="74"/>
        <v>0</v>
      </c>
      <c r="M51" s="12">
        <f t="shared" si="74"/>
        <v>0</v>
      </c>
      <c r="N51" s="12">
        <f t="shared" si="74"/>
        <v>0</v>
      </c>
      <c r="O51" s="12">
        <f t="shared" si="74"/>
        <v>0</v>
      </c>
      <c r="P51" s="12">
        <f t="shared" si="74"/>
        <v>0</v>
      </c>
      <c r="Q51" s="12">
        <f t="shared" si="74"/>
        <v>0</v>
      </c>
      <c r="R51" s="12">
        <f t="shared" si="74"/>
        <v>0</v>
      </c>
      <c r="Y51" s="64">
        <f t="shared" ref="Y51:AB51" si="75">IF(Y$23&lt;&gt;0,Y182/Y$23,0)</f>
        <v>0</v>
      </c>
      <c r="Z51" s="64">
        <f t="shared" si="75"/>
        <v>0</v>
      </c>
      <c r="AA51" s="64">
        <f t="shared" si="75"/>
        <v>0</v>
      </c>
      <c r="AB51" s="64">
        <f t="shared" si="75"/>
        <v>0</v>
      </c>
    </row>
    <row r="52" spans="1:28" ht="13.5" customHeight="1" x14ac:dyDescent="0.2">
      <c r="A52" s="556"/>
      <c r="B52" s="556"/>
      <c r="C52" s="585"/>
      <c r="D52" s="113" t="s">
        <v>388</v>
      </c>
      <c r="E52" s="64">
        <f t="shared" ref="E52:R52" si="76">IF(E$23&lt;&gt;0,E185/E$23,0)</f>
        <v>0</v>
      </c>
      <c r="F52" s="64">
        <f t="shared" si="76"/>
        <v>0</v>
      </c>
      <c r="G52" s="12">
        <f t="shared" si="76"/>
        <v>0</v>
      </c>
      <c r="H52" s="12">
        <f t="shared" si="76"/>
        <v>0</v>
      </c>
      <c r="I52" s="12">
        <f t="shared" si="76"/>
        <v>0</v>
      </c>
      <c r="J52" s="12">
        <f t="shared" si="76"/>
        <v>0</v>
      </c>
      <c r="K52" s="12">
        <f t="shared" si="76"/>
        <v>0</v>
      </c>
      <c r="L52" s="12">
        <f t="shared" si="76"/>
        <v>0</v>
      </c>
      <c r="M52" s="12">
        <f t="shared" si="76"/>
        <v>0</v>
      </c>
      <c r="N52" s="12">
        <f t="shared" si="76"/>
        <v>0</v>
      </c>
      <c r="O52" s="12">
        <f t="shared" si="76"/>
        <v>0</v>
      </c>
      <c r="P52" s="12">
        <f t="shared" si="76"/>
        <v>0</v>
      </c>
      <c r="Q52" s="12">
        <f t="shared" si="76"/>
        <v>0</v>
      </c>
      <c r="R52" s="12">
        <f t="shared" si="76"/>
        <v>0</v>
      </c>
      <c r="Y52" s="64">
        <f t="shared" ref="Y52:AB52" si="77">IF(Y$23&lt;&gt;0,Y185/Y$23,0)</f>
        <v>0</v>
      </c>
      <c r="Z52" s="64">
        <f t="shared" si="77"/>
        <v>0</v>
      </c>
      <c r="AA52" s="64">
        <f t="shared" si="77"/>
        <v>0</v>
      </c>
      <c r="AB52" s="64">
        <f t="shared" si="77"/>
        <v>0</v>
      </c>
    </row>
    <row r="53" spans="1:28" ht="13.5" customHeight="1" x14ac:dyDescent="0.2">
      <c r="A53" s="556"/>
      <c r="B53" s="556"/>
      <c r="C53" s="585"/>
      <c r="D53" s="113" t="s">
        <v>389</v>
      </c>
      <c r="E53" s="153">
        <f>IF(E140&lt;&gt;0,SUM(G18:R18)/E140,0)</f>
        <v>0</v>
      </c>
      <c r="F53" s="153">
        <f t="shared" ref="F53:R53" si="78">IF(F140&lt;&gt;0,F$18/F140,0)</f>
        <v>0</v>
      </c>
      <c r="G53" s="25">
        <f t="shared" si="78"/>
        <v>0</v>
      </c>
      <c r="H53" s="25">
        <f t="shared" si="78"/>
        <v>0</v>
      </c>
      <c r="I53" s="25">
        <f t="shared" si="78"/>
        <v>0</v>
      </c>
      <c r="J53" s="25">
        <f t="shared" si="78"/>
        <v>0</v>
      </c>
      <c r="K53" s="25">
        <f t="shared" si="78"/>
        <v>0</v>
      </c>
      <c r="L53" s="25">
        <f t="shared" si="78"/>
        <v>0</v>
      </c>
      <c r="M53" s="25">
        <f t="shared" si="78"/>
        <v>0</v>
      </c>
      <c r="N53" s="25">
        <f t="shared" si="78"/>
        <v>0</v>
      </c>
      <c r="O53" s="25">
        <f t="shared" si="78"/>
        <v>0</v>
      </c>
      <c r="P53" s="25">
        <f t="shared" si="78"/>
        <v>0</v>
      </c>
      <c r="Q53" s="25">
        <f t="shared" si="78"/>
        <v>0</v>
      </c>
      <c r="R53" s="25">
        <f t="shared" si="78"/>
        <v>0</v>
      </c>
      <c r="Y53" s="153">
        <f>IF(Y140&lt;&gt;0,SUM(G18:I18)/Y140,0)</f>
        <v>0</v>
      </c>
      <c r="Z53" s="153">
        <f>IF(Z140&lt;&gt;0,SUM(J18:L18)/Z140,0)</f>
        <v>0</v>
      </c>
      <c r="AA53" s="153">
        <f>IF(AA140&lt;&gt;0,SUM(M18:O18)/AA140,0)</f>
        <v>0</v>
      </c>
      <c r="AB53" s="153">
        <f>IF(AB140&lt;&gt;0,SUM(P18:R18)/AB140,0)</f>
        <v>0</v>
      </c>
    </row>
    <row r="54" spans="1:28" ht="13.5" customHeight="1" x14ac:dyDescent="0.2">
      <c r="A54" s="556"/>
      <c r="B54" s="556"/>
      <c r="C54" s="585"/>
      <c r="D54" s="113" t="s">
        <v>390</v>
      </c>
      <c r="E54" s="153">
        <f>IF((E147+E153)&lt;&gt;0,SUM(G18:R18)/(E147+E153),0)</f>
        <v>0</v>
      </c>
      <c r="F54" s="153">
        <f t="shared" ref="F54:R54" si="79">IF((F147+F153)&lt;&gt;0,F$18/(F147+F153),0)</f>
        <v>0</v>
      </c>
      <c r="G54" s="25">
        <f t="shared" si="79"/>
        <v>0</v>
      </c>
      <c r="H54" s="25">
        <f t="shared" si="79"/>
        <v>0</v>
      </c>
      <c r="I54" s="25">
        <f t="shared" si="79"/>
        <v>0</v>
      </c>
      <c r="J54" s="25">
        <f t="shared" si="79"/>
        <v>0</v>
      </c>
      <c r="K54" s="25">
        <f t="shared" si="79"/>
        <v>0</v>
      </c>
      <c r="L54" s="25">
        <f t="shared" si="79"/>
        <v>0</v>
      </c>
      <c r="M54" s="25">
        <f t="shared" si="79"/>
        <v>0</v>
      </c>
      <c r="N54" s="25">
        <f t="shared" si="79"/>
        <v>0</v>
      </c>
      <c r="O54" s="25">
        <f t="shared" si="79"/>
        <v>0</v>
      </c>
      <c r="P54" s="25">
        <f t="shared" si="79"/>
        <v>0</v>
      </c>
      <c r="Q54" s="25">
        <f t="shared" si="79"/>
        <v>0</v>
      </c>
      <c r="R54" s="25">
        <f t="shared" si="79"/>
        <v>0</v>
      </c>
      <c r="Y54" s="153">
        <f>IF((Y147+Y153)&lt;&gt;0,SUM(G18:I18)/(Y147+Y153),0)</f>
        <v>0</v>
      </c>
      <c r="Z54" s="153">
        <f>IF((Z147+Z153)&lt;&gt;0,SUM(J18:L18)/(Z147+Z153),0)</f>
        <v>0</v>
      </c>
      <c r="AA54" s="153">
        <f>IF((AA147+AA153)&lt;&gt;0,SUM(M18:O18)/(AA147+AA153),0)</f>
        <v>0</v>
      </c>
      <c r="AB54" s="153">
        <f>IF((AB147+AB153)&lt;&gt;0,SUM(P18:R18)/(AB147+AB153),0)</f>
        <v>0</v>
      </c>
    </row>
    <row r="55" spans="1:28" ht="13.5" customHeight="1" x14ac:dyDescent="0.2">
      <c r="A55" s="556"/>
      <c r="B55" s="556"/>
      <c r="C55" s="585"/>
      <c r="D55" s="113" t="s">
        <v>371</v>
      </c>
      <c r="E55" s="64">
        <f t="shared" ref="E55:R55" si="80">IF(E134&lt;&gt;0,(E135+E136)/E134,0)</f>
        <v>0</v>
      </c>
      <c r="F55" s="64">
        <f t="shared" si="80"/>
        <v>0</v>
      </c>
      <c r="G55" s="12">
        <f t="shared" si="80"/>
        <v>0</v>
      </c>
      <c r="H55" s="12">
        <f t="shared" si="80"/>
        <v>0</v>
      </c>
      <c r="I55" s="12">
        <f t="shared" si="80"/>
        <v>0</v>
      </c>
      <c r="J55" s="12">
        <f t="shared" si="80"/>
        <v>0</v>
      </c>
      <c r="K55" s="12">
        <f t="shared" si="80"/>
        <v>0</v>
      </c>
      <c r="L55" s="12">
        <f t="shared" si="80"/>
        <v>0</v>
      </c>
      <c r="M55" s="12">
        <f t="shared" si="80"/>
        <v>0</v>
      </c>
      <c r="N55" s="12">
        <f t="shared" si="80"/>
        <v>0</v>
      </c>
      <c r="O55" s="12">
        <f t="shared" si="80"/>
        <v>0</v>
      </c>
      <c r="P55" s="12">
        <f t="shared" si="80"/>
        <v>0</v>
      </c>
      <c r="Q55" s="12">
        <f t="shared" si="80"/>
        <v>0</v>
      </c>
      <c r="R55" s="12">
        <f t="shared" si="80"/>
        <v>0</v>
      </c>
      <c r="Y55" s="64">
        <f t="shared" ref="Y55:AB55" si="81">IF(Y134&lt;&gt;0,(Y135+Y136)/Y134,0)</f>
        <v>0</v>
      </c>
      <c r="Z55" s="64">
        <f t="shared" si="81"/>
        <v>0</v>
      </c>
      <c r="AA55" s="64">
        <f t="shared" si="81"/>
        <v>0</v>
      </c>
      <c r="AB55" s="64">
        <f t="shared" si="81"/>
        <v>0</v>
      </c>
    </row>
    <row r="56" spans="1:28" ht="13.5" customHeight="1" x14ac:dyDescent="0.15">
      <c r="A56" s="162"/>
      <c r="B56" s="163"/>
      <c r="C56" s="164"/>
      <c r="D56" s="164"/>
      <c r="E56" s="165"/>
      <c r="F56" s="166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Y56" s="165"/>
      <c r="Z56" s="165"/>
      <c r="AA56" s="165"/>
      <c r="AB56" s="165"/>
    </row>
    <row r="57" spans="1:28" ht="13.5" customHeight="1" x14ac:dyDescent="0.2">
      <c r="A57" s="557" t="s">
        <v>391</v>
      </c>
      <c r="B57" s="557"/>
      <c r="C57" s="584" t="s">
        <v>392</v>
      </c>
      <c r="D57" s="168" t="s">
        <v>344</v>
      </c>
      <c r="E57" s="157">
        <f t="shared" ref="E57:E59" si="82">SUM(G57:R57)</f>
        <v>0</v>
      </c>
      <c r="F57" s="157">
        <f>IF($T$1=0,0,E57/$T$1)</f>
        <v>0</v>
      </c>
      <c r="G57" s="12">
        <f t="shared" ref="G57:R57" si="83">G63+G69+G75+G81+G87+G93</f>
        <v>0</v>
      </c>
      <c r="H57" s="12">
        <f t="shared" si="83"/>
        <v>0</v>
      </c>
      <c r="I57" s="12">
        <f t="shared" si="83"/>
        <v>0</v>
      </c>
      <c r="J57" s="12">
        <f t="shared" si="83"/>
        <v>0</v>
      </c>
      <c r="K57" s="12">
        <f t="shared" si="83"/>
        <v>0</v>
      </c>
      <c r="L57" s="12">
        <f t="shared" si="83"/>
        <v>0</v>
      </c>
      <c r="M57" s="12">
        <f t="shared" si="83"/>
        <v>0</v>
      </c>
      <c r="N57" s="12">
        <f t="shared" si="83"/>
        <v>0</v>
      </c>
      <c r="O57" s="12">
        <f t="shared" si="83"/>
        <v>0</v>
      </c>
      <c r="P57" s="12">
        <f t="shared" si="83"/>
        <v>0</v>
      </c>
      <c r="Q57" s="12">
        <f t="shared" si="83"/>
        <v>0</v>
      </c>
      <c r="R57" s="12">
        <f t="shared" si="83"/>
        <v>0</v>
      </c>
      <c r="Y57" s="157">
        <f t="shared" ref="Y57:Y59" si="84">SUM(G57:I57)</f>
        <v>0</v>
      </c>
      <c r="Z57" s="157">
        <f t="shared" ref="Z57:Z59" si="85">SUM(J57:L57)</f>
        <v>0</v>
      </c>
      <c r="AA57" s="157">
        <f t="shared" ref="AA57:AA59" si="86">SUM(M57:O57)</f>
        <v>0</v>
      </c>
      <c r="AB57" s="157">
        <f t="shared" ref="AB57:AB59" si="87">SUM(P57:R57)</f>
        <v>0</v>
      </c>
    </row>
    <row r="58" spans="1:28" ht="13.5" customHeight="1" x14ac:dyDescent="0.2">
      <c r="A58" s="557"/>
      <c r="B58" s="557"/>
      <c r="C58" s="584"/>
      <c r="D58" s="168" t="s">
        <v>393</v>
      </c>
      <c r="E58" s="157">
        <f t="shared" si="82"/>
        <v>0</v>
      </c>
      <c r="F58" s="157">
        <f>IF($T$1=0,0,E58/$T$1)</f>
        <v>0</v>
      </c>
      <c r="G58" s="12">
        <f t="shared" ref="G58:R58" si="88">G64+G70+G76+G82+G88+G94</f>
        <v>0</v>
      </c>
      <c r="H58" s="12">
        <f t="shared" si="88"/>
        <v>0</v>
      </c>
      <c r="I58" s="12">
        <f t="shared" si="88"/>
        <v>0</v>
      </c>
      <c r="J58" s="12">
        <f t="shared" si="88"/>
        <v>0</v>
      </c>
      <c r="K58" s="12">
        <f t="shared" si="88"/>
        <v>0</v>
      </c>
      <c r="L58" s="12">
        <f t="shared" si="88"/>
        <v>0</v>
      </c>
      <c r="M58" s="12">
        <f t="shared" si="88"/>
        <v>0</v>
      </c>
      <c r="N58" s="12">
        <f t="shared" si="88"/>
        <v>0</v>
      </c>
      <c r="O58" s="12">
        <f t="shared" si="88"/>
        <v>0</v>
      </c>
      <c r="P58" s="12">
        <f t="shared" si="88"/>
        <v>0</v>
      </c>
      <c r="Q58" s="12">
        <f t="shared" si="88"/>
        <v>0</v>
      </c>
      <c r="R58" s="12">
        <f t="shared" si="88"/>
        <v>0</v>
      </c>
      <c r="Y58" s="157">
        <f t="shared" si="84"/>
        <v>0</v>
      </c>
      <c r="Z58" s="157">
        <f t="shared" si="85"/>
        <v>0</v>
      </c>
      <c r="AA58" s="157">
        <f t="shared" si="86"/>
        <v>0</v>
      </c>
      <c r="AB58" s="157">
        <f t="shared" si="87"/>
        <v>0</v>
      </c>
    </row>
    <row r="59" spans="1:28" ht="13.5" customHeight="1" x14ac:dyDescent="0.2">
      <c r="A59" s="557"/>
      <c r="B59" s="557"/>
      <c r="C59" s="584"/>
      <c r="D59" s="168" t="s">
        <v>394</v>
      </c>
      <c r="E59" s="157">
        <f t="shared" si="82"/>
        <v>0</v>
      </c>
      <c r="F59" s="157">
        <f>IF($T$1=0,0,E59/$T$1)</f>
        <v>0</v>
      </c>
      <c r="G59" s="12">
        <f t="shared" ref="G59:R59" si="89">G65+G71+G77+G83+G89+G95</f>
        <v>0</v>
      </c>
      <c r="H59" s="12">
        <f t="shared" si="89"/>
        <v>0</v>
      </c>
      <c r="I59" s="12">
        <f t="shared" si="89"/>
        <v>0</v>
      </c>
      <c r="J59" s="12">
        <f t="shared" si="89"/>
        <v>0</v>
      </c>
      <c r="K59" s="12">
        <f t="shared" si="89"/>
        <v>0</v>
      </c>
      <c r="L59" s="12">
        <f t="shared" si="89"/>
        <v>0</v>
      </c>
      <c r="M59" s="12">
        <f t="shared" si="89"/>
        <v>0</v>
      </c>
      <c r="N59" s="12">
        <f t="shared" si="89"/>
        <v>0</v>
      </c>
      <c r="O59" s="12">
        <f t="shared" si="89"/>
        <v>0</v>
      </c>
      <c r="P59" s="12">
        <f t="shared" si="89"/>
        <v>0</v>
      </c>
      <c r="Q59" s="12">
        <f t="shared" si="89"/>
        <v>0</v>
      </c>
      <c r="R59" s="12">
        <f t="shared" si="89"/>
        <v>0</v>
      </c>
      <c r="Y59" s="157">
        <f t="shared" si="84"/>
        <v>0</v>
      </c>
      <c r="Z59" s="157">
        <f t="shared" si="85"/>
        <v>0</v>
      </c>
      <c r="AA59" s="157">
        <f t="shared" si="86"/>
        <v>0</v>
      </c>
      <c r="AB59" s="157">
        <f t="shared" si="87"/>
        <v>0</v>
      </c>
    </row>
    <row r="60" spans="1:28" ht="13.5" customHeight="1" x14ac:dyDescent="0.2">
      <c r="A60" s="557"/>
      <c r="B60" s="557"/>
      <c r="C60" s="584"/>
      <c r="D60" s="168" t="s">
        <v>371</v>
      </c>
      <c r="E60" s="157">
        <f t="shared" ref="E60:R60" si="90">IF(E57&lt;&gt;0,(E58+E59)/E57,)</f>
        <v>0</v>
      </c>
      <c r="F60" s="146">
        <f t="shared" si="90"/>
        <v>0</v>
      </c>
      <c r="G60" s="12">
        <f t="shared" si="90"/>
        <v>0</v>
      </c>
      <c r="H60" s="12">
        <f t="shared" si="90"/>
        <v>0</v>
      </c>
      <c r="I60" s="12">
        <f t="shared" si="90"/>
        <v>0</v>
      </c>
      <c r="J60" s="12">
        <f t="shared" si="90"/>
        <v>0</v>
      </c>
      <c r="K60" s="12">
        <f t="shared" si="90"/>
        <v>0</v>
      </c>
      <c r="L60" s="12">
        <f t="shared" si="90"/>
        <v>0</v>
      </c>
      <c r="M60" s="12">
        <f t="shared" si="90"/>
        <v>0</v>
      </c>
      <c r="N60" s="12">
        <f t="shared" si="90"/>
        <v>0</v>
      </c>
      <c r="O60" s="12">
        <f t="shared" si="90"/>
        <v>0</v>
      </c>
      <c r="P60" s="12">
        <f t="shared" si="90"/>
        <v>0</v>
      </c>
      <c r="Q60" s="12">
        <f t="shared" si="90"/>
        <v>0</v>
      </c>
      <c r="R60" s="12">
        <f t="shared" si="90"/>
        <v>0</v>
      </c>
      <c r="Y60" s="157">
        <f t="shared" ref="Y60:AB60" si="91">IF(Y57&lt;&gt;0,(Y58+Y59)/Y57,)</f>
        <v>0</v>
      </c>
      <c r="Z60" s="157">
        <f t="shared" si="91"/>
        <v>0</v>
      </c>
      <c r="AA60" s="157">
        <f t="shared" si="91"/>
        <v>0</v>
      </c>
      <c r="AB60" s="157">
        <f t="shared" si="91"/>
        <v>0</v>
      </c>
    </row>
    <row r="61" spans="1:28" ht="13.5" customHeight="1" x14ac:dyDescent="0.2">
      <c r="A61" s="557"/>
      <c r="B61" s="557"/>
      <c r="C61" s="584"/>
      <c r="D61" s="168" t="s">
        <v>395</v>
      </c>
      <c r="E61" s="157">
        <f t="shared" ref="E61:E65" si="92">SUM(G61:R61)</f>
        <v>0</v>
      </c>
      <c r="F61" s="157">
        <f>IF($T$1=0,0,E61/$T$1)</f>
        <v>0</v>
      </c>
      <c r="G61" s="12">
        <f t="shared" ref="G61:R61" si="93">G67+G73+G79+G85+G91+G97</f>
        <v>0</v>
      </c>
      <c r="H61" s="12">
        <f t="shared" si="93"/>
        <v>0</v>
      </c>
      <c r="I61" s="12">
        <f t="shared" si="93"/>
        <v>0</v>
      </c>
      <c r="J61" s="12">
        <f t="shared" si="93"/>
        <v>0</v>
      </c>
      <c r="K61" s="12">
        <f t="shared" si="93"/>
        <v>0</v>
      </c>
      <c r="L61" s="12">
        <f t="shared" si="93"/>
        <v>0</v>
      </c>
      <c r="M61" s="12">
        <f t="shared" si="93"/>
        <v>0</v>
      </c>
      <c r="N61" s="12">
        <f t="shared" si="93"/>
        <v>0</v>
      </c>
      <c r="O61" s="12">
        <f t="shared" si="93"/>
        <v>0</v>
      </c>
      <c r="P61" s="12">
        <f t="shared" si="93"/>
        <v>0</v>
      </c>
      <c r="Q61" s="12">
        <f t="shared" si="93"/>
        <v>0</v>
      </c>
      <c r="R61" s="12">
        <f t="shared" si="93"/>
        <v>0</v>
      </c>
      <c r="Y61" s="157">
        <f t="shared" ref="Y61:Y65" si="94">SUM(G61:I61)</f>
        <v>0</v>
      </c>
      <c r="Z61" s="157">
        <f t="shared" ref="Z61:Z65" si="95">SUM(J61:L61)</f>
        <v>0</v>
      </c>
      <c r="AA61" s="157">
        <f t="shared" ref="AA61:AA65" si="96">SUM(M61:O61)</f>
        <v>0</v>
      </c>
      <c r="AB61" s="157">
        <f t="shared" ref="AB61:AB65" si="97">SUM(P61:R61)</f>
        <v>0</v>
      </c>
    </row>
    <row r="62" spans="1:28" ht="13.5" customHeight="1" x14ac:dyDescent="0.2">
      <c r="A62" s="557"/>
      <c r="B62" s="557"/>
      <c r="C62" s="584"/>
      <c r="D62" s="168" t="s">
        <v>396</v>
      </c>
      <c r="E62" s="157">
        <f t="shared" si="92"/>
        <v>0</v>
      </c>
      <c r="F62" s="157">
        <f>IF($T$1=0,0,E62/$T$1)</f>
        <v>0</v>
      </c>
      <c r="G62" s="12">
        <f t="shared" ref="G62:R62" si="98">G58+G59+G61</f>
        <v>0</v>
      </c>
      <c r="H62" s="12">
        <f t="shared" si="98"/>
        <v>0</v>
      </c>
      <c r="I62" s="12">
        <f t="shared" si="98"/>
        <v>0</v>
      </c>
      <c r="J62" s="12">
        <f t="shared" si="98"/>
        <v>0</v>
      </c>
      <c r="K62" s="12">
        <f t="shared" si="98"/>
        <v>0</v>
      </c>
      <c r="L62" s="12">
        <f t="shared" si="98"/>
        <v>0</v>
      </c>
      <c r="M62" s="12">
        <f t="shared" si="98"/>
        <v>0</v>
      </c>
      <c r="N62" s="12">
        <f t="shared" si="98"/>
        <v>0</v>
      </c>
      <c r="O62" s="12">
        <f t="shared" si="98"/>
        <v>0</v>
      </c>
      <c r="P62" s="12">
        <f t="shared" si="98"/>
        <v>0</v>
      </c>
      <c r="Q62" s="12">
        <f t="shared" si="98"/>
        <v>0</v>
      </c>
      <c r="R62" s="12">
        <f t="shared" si="98"/>
        <v>0</v>
      </c>
      <c r="Y62" s="157">
        <f t="shared" si="94"/>
        <v>0</v>
      </c>
      <c r="Z62" s="157">
        <f t="shared" si="95"/>
        <v>0</v>
      </c>
      <c r="AA62" s="157">
        <f t="shared" si="96"/>
        <v>0</v>
      </c>
      <c r="AB62" s="157">
        <f t="shared" si="97"/>
        <v>0</v>
      </c>
    </row>
    <row r="63" spans="1:28" ht="13.5" customHeight="1" x14ac:dyDescent="0.2">
      <c r="A63" s="557"/>
      <c r="B63" s="557"/>
      <c r="C63" s="582" t="s">
        <v>397</v>
      </c>
      <c r="D63" s="169" t="s">
        <v>344</v>
      </c>
      <c r="E63" s="64">
        <f t="shared" si="92"/>
        <v>0</v>
      </c>
      <c r="F63" s="66">
        <f>IF($T$1=0,0,E63/$T$1)</f>
        <v>0</v>
      </c>
      <c r="G63" s="58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Y63" s="64">
        <f t="shared" si="94"/>
        <v>0</v>
      </c>
      <c r="Z63" s="64">
        <f t="shared" si="95"/>
        <v>0</v>
      </c>
      <c r="AA63" s="64">
        <f t="shared" si="96"/>
        <v>0</v>
      </c>
      <c r="AB63" s="64">
        <f t="shared" si="97"/>
        <v>0</v>
      </c>
    </row>
    <row r="64" spans="1:28" ht="13.5" customHeight="1" x14ac:dyDescent="0.2">
      <c r="A64" s="557"/>
      <c r="B64" s="557"/>
      <c r="C64" s="582"/>
      <c r="D64" s="169" t="s">
        <v>393</v>
      </c>
      <c r="E64" s="64">
        <f t="shared" si="92"/>
        <v>0</v>
      </c>
      <c r="F64" s="64">
        <f>IF($T$1=0,0,E64/$T$1)</f>
        <v>0</v>
      </c>
      <c r="G64" s="58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Y64" s="64">
        <f t="shared" si="94"/>
        <v>0</v>
      </c>
      <c r="Z64" s="64">
        <f t="shared" si="95"/>
        <v>0</v>
      </c>
      <c r="AA64" s="64">
        <f t="shared" si="96"/>
        <v>0</v>
      </c>
      <c r="AB64" s="64">
        <f t="shared" si="97"/>
        <v>0</v>
      </c>
    </row>
    <row r="65" spans="1:28" ht="13.5" customHeight="1" x14ac:dyDescent="0.2">
      <c r="A65" s="557"/>
      <c r="B65" s="557"/>
      <c r="C65" s="582"/>
      <c r="D65" s="169" t="s">
        <v>394</v>
      </c>
      <c r="E65" s="64">
        <f t="shared" si="92"/>
        <v>0</v>
      </c>
      <c r="F65" s="64">
        <f>IF($T$1=0,0,E65/$T$1)</f>
        <v>0</v>
      </c>
      <c r="G65" s="5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Y65" s="64">
        <f t="shared" si="94"/>
        <v>0</v>
      </c>
      <c r="Z65" s="64">
        <f t="shared" si="95"/>
        <v>0</v>
      </c>
      <c r="AA65" s="64">
        <f t="shared" si="96"/>
        <v>0</v>
      </c>
      <c r="AB65" s="64">
        <f t="shared" si="97"/>
        <v>0</v>
      </c>
    </row>
    <row r="66" spans="1:28" ht="13.5" customHeight="1" x14ac:dyDescent="0.2">
      <c r="A66" s="557"/>
      <c r="B66" s="557"/>
      <c r="C66" s="582"/>
      <c r="D66" s="169" t="s">
        <v>371</v>
      </c>
      <c r="E66" s="64">
        <f t="shared" ref="E66:R66" si="99">IF(E63&lt;&gt;0,(E64+E65)/E63,)</f>
        <v>0</v>
      </c>
      <c r="F66" s="64">
        <f t="shared" si="99"/>
        <v>0</v>
      </c>
      <c r="G66" s="12">
        <f t="shared" si="99"/>
        <v>0</v>
      </c>
      <c r="H66" s="12">
        <f t="shared" si="99"/>
        <v>0</v>
      </c>
      <c r="I66" s="12">
        <f t="shared" si="99"/>
        <v>0</v>
      </c>
      <c r="J66" s="12">
        <f t="shared" si="99"/>
        <v>0</v>
      </c>
      <c r="K66" s="12">
        <f t="shared" si="99"/>
        <v>0</v>
      </c>
      <c r="L66" s="12">
        <f t="shared" si="99"/>
        <v>0</v>
      </c>
      <c r="M66" s="12">
        <f t="shared" si="99"/>
        <v>0</v>
      </c>
      <c r="N66" s="12">
        <f t="shared" si="99"/>
        <v>0</v>
      </c>
      <c r="O66" s="12">
        <f t="shared" si="99"/>
        <v>0</v>
      </c>
      <c r="P66" s="12">
        <f t="shared" si="99"/>
        <v>0</v>
      </c>
      <c r="Q66" s="12">
        <f t="shared" si="99"/>
        <v>0</v>
      </c>
      <c r="R66" s="12">
        <f t="shared" si="99"/>
        <v>0</v>
      </c>
      <c r="Y66" s="64">
        <f t="shared" ref="Y66:AB66" si="100">IF(Y63&lt;&gt;0,(Y64+Y65)/Y63,)</f>
        <v>0</v>
      </c>
      <c r="Z66" s="64">
        <f t="shared" si="100"/>
        <v>0</v>
      </c>
      <c r="AA66" s="64">
        <f t="shared" si="100"/>
        <v>0</v>
      </c>
      <c r="AB66" s="64">
        <f t="shared" si="100"/>
        <v>0</v>
      </c>
    </row>
    <row r="67" spans="1:28" ht="13.5" customHeight="1" x14ac:dyDescent="0.2">
      <c r="A67" s="557"/>
      <c r="B67" s="557"/>
      <c r="C67" s="582"/>
      <c r="D67" s="169" t="s">
        <v>395</v>
      </c>
      <c r="E67" s="64">
        <f t="shared" ref="E67:E71" si="101">SUM(G67:R67)</f>
        <v>0</v>
      </c>
      <c r="F67" s="64">
        <f>IF($T$1=0,0,E67/$T$1)</f>
        <v>0</v>
      </c>
      <c r="G67" s="58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Y67" s="64">
        <f t="shared" ref="Y67:Y71" si="102">SUM(G67:I67)</f>
        <v>0</v>
      </c>
      <c r="Z67" s="64">
        <f t="shared" ref="Z67:Z71" si="103">SUM(J67:L67)</f>
        <v>0</v>
      </c>
      <c r="AA67" s="64">
        <f t="shared" ref="AA67:AA71" si="104">SUM(M67:O67)</f>
        <v>0</v>
      </c>
      <c r="AB67" s="64">
        <f t="shared" ref="AB67:AB71" si="105">SUM(P67:R67)</f>
        <v>0</v>
      </c>
    </row>
    <row r="68" spans="1:28" ht="13.5" customHeight="1" x14ac:dyDescent="0.2">
      <c r="A68" s="557"/>
      <c r="B68" s="557"/>
      <c r="C68" s="582"/>
      <c r="D68" s="169" t="s">
        <v>396</v>
      </c>
      <c r="E68" s="64">
        <f t="shared" si="101"/>
        <v>0</v>
      </c>
      <c r="F68" s="64">
        <f>IF($T$1=0,0,E68/$T$1)</f>
        <v>0</v>
      </c>
      <c r="G68" s="12">
        <f t="shared" ref="G68:R68" si="106">G64+G65+G67</f>
        <v>0</v>
      </c>
      <c r="H68" s="12">
        <f t="shared" si="106"/>
        <v>0</v>
      </c>
      <c r="I68" s="12">
        <f t="shared" si="106"/>
        <v>0</v>
      </c>
      <c r="J68" s="12">
        <f t="shared" si="106"/>
        <v>0</v>
      </c>
      <c r="K68" s="12">
        <f t="shared" si="106"/>
        <v>0</v>
      </c>
      <c r="L68" s="12">
        <f t="shared" si="106"/>
        <v>0</v>
      </c>
      <c r="M68" s="12">
        <f t="shared" si="106"/>
        <v>0</v>
      </c>
      <c r="N68" s="12">
        <f t="shared" si="106"/>
        <v>0</v>
      </c>
      <c r="O68" s="12">
        <f t="shared" si="106"/>
        <v>0</v>
      </c>
      <c r="P68" s="12">
        <f t="shared" si="106"/>
        <v>0</v>
      </c>
      <c r="Q68" s="12">
        <f t="shared" si="106"/>
        <v>0</v>
      </c>
      <c r="R68" s="12">
        <f t="shared" si="106"/>
        <v>0</v>
      </c>
      <c r="Y68" s="64">
        <f t="shared" si="102"/>
        <v>0</v>
      </c>
      <c r="Z68" s="64">
        <f t="shared" si="103"/>
        <v>0</v>
      </c>
      <c r="AA68" s="64">
        <f t="shared" si="104"/>
        <v>0</v>
      </c>
      <c r="AB68" s="64">
        <f t="shared" si="105"/>
        <v>0</v>
      </c>
    </row>
    <row r="69" spans="1:28" ht="13.5" customHeight="1" x14ac:dyDescent="0.2">
      <c r="A69" s="557"/>
      <c r="B69" s="557"/>
      <c r="C69" s="584" t="s">
        <v>398</v>
      </c>
      <c r="D69" s="168" t="s">
        <v>344</v>
      </c>
      <c r="E69" s="157">
        <f t="shared" si="101"/>
        <v>0</v>
      </c>
      <c r="F69" s="157">
        <f>IF($T$1=0,0,E69/$T$1)</f>
        <v>0</v>
      </c>
      <c r="G69" s="58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Y69" s="157">
        <f t="shared" si="102"/>
        <v>0</v>
      </c>
      <c r="Z69" s="157">
        <f t="shared" si="103"/>
        <v>0</v>
      </c>
      <c r="AA69" s="157">
        <f t="shared" si="104"/>
        <v>0</v>
      </c>
      <c r="AB69" s="157">
        <f t="shared" si="105"/>
        <v>0</v>
      </c>
    </row>
    <row r="70" spans="1:28" ht="13.5" customHeight="1" x14ac:dyDescent="0.2">
      <c r="A70" s="557"/>
      <c r="B70" s="557"/>
      <c r="C70" s="584"/>
      <c r="D70" s="168" t="s">
        <v>393</v>
      </c>
      <c r="E70" s="157">
        <f t="shared" si="101"/>
        <v>0</v>
      </c>
      <c r="F70" s="157">
        <f>IF($T$1=0,0,E70/$T$1)</f>
        <v>0</v>
      </c>
      <c r="G70" s="58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Y70" s="157">
        <f t="shared" si="102"/>
        <v>0</v>
      </c>
      <c r="Z70" s="157">
        <f t="shared" si="103"/>
        <v>0</v>
      </c>
      <c r="AA70" s="157">
        <f t="shared" si="104"/>
        <v>0</v>
      </c>
      <c r="AB70" s="157">
        <f t="shared" si="105"/>
        <v>0</v>
      </c>
    </row>
    <row r="71" spans="1:28" ht="13.5" customHeight="1" x14ac:dyDescent="0.2">
      <c r="A71" s="557"/>
      <c r="B71" s="557"/>
      <c r="C71" s="584"/>
      <c r="D71" s="168" t="s">
        <v>394</v>
      </c>
      <c r="E71" s="157">
        <f t="shared" si="101"/>
        <v>0</v>
      </c>
      <c r="F71" s="157">
        <f>IF($T$1=0,0,E71/$T$1)</f>
        <v>0</v>
      </c>
      <c r="G71" s="58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Y71" s="157">
        <f t="shared" si="102"/>
        <v>0</v>
      </c>
      <c r="Z71" s="157">
        <f t="shared" si="103"/>
        <v>0</v>
      </c>
      <c r="AA71" s="157">
        <f t="shared" si="104"/>
        <v>0</v>
      </c>
      <c r="AB71" s="157">
        <f t="shared" si="105"/>
        <v>0</v>
      </c>
    </row>
    <row r="72" spans="1:28" ht="13.5" customHeight="1" x14ac:dyDescent="0.2">
      <c r="A72" s="557"/>
      <c r="B72" s="557"/>
      <c r="C72" s="584"/>
      <c r="D72" s="168" t="s">
        <v>371</v>
      </c>
      <c r="E72" s="157">
        <f t="shared" ref="E72:R72" si="107">IF(E69&lt;&gt;0,(E70+E71)/E69,)</f>
        <v>0</v>
      </c>
      <c r="F72" s="146">
        <f t="shared" si="107"/>
        <v>0</v>
      </c>
      <c r="G72" s="12">
        <f t="shared" si="107"/>
        <v>0</v>
      </c>
      <c r="H72" s="12">
        <f t="shared" si="107"/>
        <v>0</v>
      </c>
      <c r="I72" s="12">
        <f t="shared" si="107"/>
        <v>0</v>
      </c>
      <c r="J72" s="12">
        <f t="shared" si="107"/>
        <v>0</v>
      </c>
      <c r="K72" s="12">
        <f t="shared" si="107"/>
        <v>0</v>
      </c>
      <c r="L72" s="12">
        <f t="shared" si="107"/>
        <v>0</v>
      </c>
      <c r="M72" s="12">
        <f t="shared" si="107"/>
        <v>0</v>
      </c>
      <c r="N72" s="12">
        <f t="shared" si="107"/>
        <v>0</v>
      </c>
      <c r="O72" s="12">
        <f t="shared" si="107"/>
        <v>0</v>
      </c>
      <c r="P72" s="12">
        <f t="shared" si="107"/>
        <v>0</v>
      </c>
      <c r="Q72" s="12">
        <f t="shared" si="107"/>
        <v>0</v>
      </c>
      <c r="R72" s="12">
        <f t="shared" si="107"/>
        <v>0</v>
      </c>
      <c r="Y72" s="157">
        <f t="shared" ref="Y72:AB72" si="108">IF(Y69&lt;&gt;0,(Y70+Y71)/Y69,)</f>
        <v>0</v>
      </c>
      <c r="Z72" s="157">
        <f t="shared" si="108"/>
        <v>0</v>
      </c>
      <c r="AA72" s="157">
        <f t="shared" si="108"/>
        <v>0</v>
      </c>
      <c r="AB72" s="157">
        <f t="shared" si="108"/>
        <v>0</v>
      </c>
    </row>
    <row r="73" spans="1:28" ht="13.5" customHeight="1" x14ac:dyDescent="0.2">
      <c r="A73" s="557"/>
      <c r="B73" s="557"/>
      <c r="C73" s="584"/>
      <c r="D73" s="168" t="s">
        <v>395</v>
      </c>
      <c r="E73" s="157">
        <f t="shared" ref="E73:E77" si="109">SUM(G73:R73)</f>
        <v>0</v>
      </c>
      <c r="F73" s="157">
        <f>IF($T$1=0,0,E73/$T$1)</f>
        <v>0</v>
      </c>
      <c r="G73" s="58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Y73" s="157">
        <f t="shared" ref="Y73:Y77" si="110">SUM(G73:I73)</f>
        <v>0</v>
      </c>
      <c r="Z73" s="157">
        <f t="shared" ref="Z73:Z77" si="111">SUM(J73:L73)</f>
        <v>0</v>
      </c>
      <c r="AA73" s="157">
        <f t="shared" ref="AA73:AA77" si="112">SUM(M73:O73)</f>
        <v>0</v>
      </c>
      <c r="AB73" s="157">
        <f t="shared" ref="AB73:AB77" si="113">SUM(P73:R73)</f>
        <v>0</v>
      </c>
    </row>
    <row r="74" spans="1:28" ht="13.5" customHeight="1" x14ac:dyDescent="0.2">
      <c r="A74" s="557"/>
      <c r="B74" s="557"/>
      <c r="C74" s="584"/>
      <c r="D74" s="168" t="s">
        <v>396</v>
      </c>
      <c r="E74" s="157">
        <f t="shared" si="109"/>
        <v>0</v>
      </c>
      <c r="F74" s="157">
        <f>IF($T$1=0,0,E74/$T$1)</f>
        <v>0</v>
      </c>
      <c r="G74" s="12">
        <f t="shared" ref="G74:R74" si="114">G70+G71+G73</f>
        <v>0</v>
      </c>
      <c r="H74" s="12">
        <f t="shared" si="114"/>
        <v>0</v>
      </c>
      <c r="I74" s="12">
        <f t="shared" si="114"/>
        <v>0</v>
      </c>
      <c r="J74" s="12">
        <f t="shared" si="114"/>
        <v>0</v>
      </c>
      <c r="K74" s="12">
        <f t="shared" si="114"/>
        <v>0</v>
      </c>
      <c r="L74" s="12">
        <f t="shared" si="114"/>
        <v>0</v>
      </c>
      <c r="M74" s="12">
        <f t="shared" si="114"/>
        <v>0</v>
      </c>
      <c r="N74" s="12">
        <f t="shared" si="114"/>
        <v>0</v>
      </c>
      <c r="O74" s="12">
        <f t="shared" si="114"/>
        <v>0</v>
      </c>
      <c r="P74" s="12">
        <f t="shared" si="114"/>
        <v>0</v>
      </c>
      <c r="Q74" s="12">
        <f t="shared" si="114"/>
        <v>0</v>
      </c>
      <c r="R74" s="12">
        <f t="shared" si="114"/>
        <v>0</v>
      </c>
      <c r="Y74" s="157">
        <f t="shared" si="110"/>
        <v>0</v>
      </c>
      <c r="Z74" s="157">
        <f t="shared" si="111"/>
        <v>0</v>
      </c>
      <c r="AA74" s="157">
        <f t="shared" si="112"/>
        <v>0</v>
      </c>
      <c r="AB74" s="157">
        <f t="shared" si="113"/>
        <v>0</v>
      </c>
    </row>
    <row r="75" spans="1:28" ht="13.5" customHeight="1" x14ac:dyDescent="0.2">
      <c r="A75" s="557"/>
      <c r="B75" s="557"/>
      <c r="C75" s="582" t="s">
        <v>399</v>
      </c>
      <c r="D75" s="169" t="s">
        <v>344</v>
      </c>
      <c r="E75" s="64">
        <f t="shared" si="109"/>
        <v>0</v>
      </c>
      <c r="F75" s="66">
        <f>IF($T$1=0,0,E75/$T$1)</f>
        <v>0</v>
      </c>
      <c r="G75" s="58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Y75" s="64">
        <f t="shared" si="110"/>
        <v>0</v>
      </c>
      <c r="Z75" s="64">
        <f t="shared" si="111"/>
        <v>0</v>
      </c>
      <c r="AA75" s="64">
        <f t="shared" si="112"/>
        <v>0</v>
      </c>
      <c r="AB75" s="64">
        <f t="shared" si="113"/>
        <v>0</v>
      </c>
    </row>
    <row r="76" spans="1:28" ht="13.5" customHeight="1" x14ac:dyDescent="0.2">
      <c r="A76" s="557"/>
      <c r="B76" s="557"/>
      <c r="C76" s="582"/>
      <c r="D76" s="169" t="s">
        <v>393</v>
      </c>
      <c r="E76" s="64">
        <f t="shared" si="109"/>
        <v>0</v>
      </c>
      <c r="F76" s="64">
        <f>IF($T$1=0,0,E76/$T$1)</f>
        <v>0</v>
      </c>
      <c r="G76" s="58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Y76" s="64">
        <f t="shared" si="110"/>
        <v>0</v>
      </c>
      <c r="Z76" s="64">
        <f t="shared" si="111"/>
        <v>0</v>
      </c>
      <c r="AA76" s="64">
        <f t="shared" si="112"/>
        <v>0</v>
      </c>
      <c r="AB76" s="64">
        <f t="shared" si="113"/>
        <v>0</v>
      </c>
    </row>
    <row r="77" spans="1:28" ht="13.5" customHeight="1" x14ac:dyDescent="0.2">
      <c r="A77" s="557"/>
      <c r="B77" s="557"/>
      <c r="C77" s="582"/>
      <c r="D77" s="169" t="s">
        <v>394</v>
      </c>
      <c r="E77" s="64">
        <f t="shared" si="109"/>
        <v>0</v>
      </c>
      <c r="F77" s="64">
        <f>IF($T$1=0,0,E77/$T$1)</f>
        <v>0</v>
      </c>
      <c r="G77" s="58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Y77" s="64">
        <f t="shared" si="110"/>
        <v>0</v>
      </c>
      <c r="Z77" s="64">
        <f t="shared" si="111"/>
        <v>0</v>
      </c>
      <c r="AA77" s="64">
        <f t="shared" si="112"/>
        <v>0</v>
      </c>
      <c r="AB77" s="64">
        <f t="shared" si="113"/>
        <v>0</v>
      </c>
    </row>
    <row r="78" spans="1:28" ht="13.5" customHeight="1" x14ac:dyDescent="0.2">
      <c r="A78" s="557"/>
      <c r="B78" s="557"/>
      <c r="C78" s="582"/>
      <c r="D78" s="169" t="s">
        <v>371</v>
      </c>
      <c r="E78" s="64">
        <f t="shared" ref="E78:R78" si="115">IF(E75&lt;&gt;0,(E76+E77)/E75,)</f>
        <v>0</v>
      </c>
      <c r="F78" s="64">
        <f t="shared" si="115"/>
        <v>0</v>
      </c>
      <c r="G78" s="12">
        <f t="shared" si="115"/>
        <v>0</v>
      </c>
      <c r="H78" s="12">
        <f t="shared" si="115"/>
        <v>0</v>
      </c>
      <c r="I78" s="12">
        <f t="shared" si="115"/>
        <v>0</v>
      </c>
      <c r="J78" s="12">
        <f t="shared" si="115"/>
        <v>0</v>
      </c>
      <c r="K78" s="12">
        <f t="shared" si="115"/>
        <v>0</v>
      </c>
      <c r="L78" s="12">
        <f t="shared" si="115"/>
        <v>0</v>
      </c>
      <c r="M78" s="12">
        <f t="shared" si="115"/>
        <v>0</v>
      </c>
      <c r="N78" s="12">
        <f t="shared" si="115"/>
        <v>0</v>
      </c>
      <c r="O78" s="12">
        <f t="shared" si="115"/>
        <v>0</v>
      </c>
      <c r="P78" s="12">
        <f t="shared" si="115"/>
        <v>0</v>
      </c>
      <c r="Q78" s="12">
        <f t="shared" si="115"/>
        <v>0</v>
      </c>
      <c r="R78" s="12">
        <f t="shared" si="115"/>
        <v>0</v>
      </c>
      <c r="Y78" s="64">
        <f t="shared" ref="Y78:AB78" si="116">IF(Y75&lt;&gt;0,(Y76+Y77)/Y75,)</f>
        <v>0</v>
      </c>
      <c r="Z78" s="64">
        <f t="shared" si="116"/>
        <v>0</v>
      </c>
      <c r="AA78" s="64">
        <f t="shared" si="116"/>
        <v>0</v>
      </c>
      <c r="AB78" s="64">
        <f t="shared" si="116"/>
        <v>0</v>
      </c>
    </row>
    <row r="79" spans="1:28" ht="13.5" customHeight="1" x14ac:dyDescent="0.2">
      <c r="A79" s="557"/>
      <c r="B79" s="557"/>
      <c r="C79" s="582"/>
      <c r="D79" s="169" t="s">
        <v>395</v>
      </c>
      <c r="E79" s="64">
        <f t="shared" ref="E79:E83" si="117">SUM(G79:R79)</f>
        <v>0</v>
      </c>
      <c r="F79" s="64">
        <f>IF($T$1=0,0,E79/$T$1)</f>
        <v>0</v>
      </c>
      <c r="G79" s="58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Y79" s="64">
        <f t="shared" ref="Y79:Y83" si="118">SUM(G79:I79)</f>
        <v>0</v>
      </c>
      <c r="Z79" s="64">
        <f t="shared" ref="Z79:Z83" si="119">SUM(J79:L79)</f>
        <v>0</v>
      </c>
      <c r="AA79" s="64">
        <f t="shared" ref="AA79:AA83" si="120">SUM(M79:O79)</f>
        <v>0</v>
      </c>
      <c r="AB79" s="64">
        <f t="shared" ref="AB79:AB83" si="121">SUM(P79:R79)</f>
        <v>0</v>
      </c>
    </row>
    <row r="80" spans="1:28" ht="13.5" customHeight="1" x14ac:dyDescent="0.2">
      <c r="A80" s="557"/>
      <c r="B80" s="557"/>
      <c r="C80" s="582"/>
      <c r="D80" s="169" t="s">
        <v>396</v>
      </c>
      <c r="E80" s="64">
        <f t="shared" si="117"/>
        <v>0</v>
      </c>
      <c r="F80" s="64">
        <f>IF($T$1=0,0,E80/$T$1)</f>
        <v>0</v>
      </c>
      <c r="G80" s="12">
        <f t="shared" ref="G80:R80" si="122">G76+G77+G79</f>
        <v>0</v>
      </c>
      <c r="H80" s="12">
        <f t="shared" si="122"/>
        <v>0</v>
      </c>
      <c r="I80" s="12">
        <f t="shared" si="122"/>
        <v>0</v>
      </c>
      <c r="J80" s="12">
        <f t="shared" si="122"/>
        <v>0</v>
      </c>
      <c r="K80" s="12">
        <f t="shared" si="122"/>
        <v>0</v>
      </c>
      <c r="L80" s="12">
        <f t="shared" si="122"/>
        <v>0</v>
      </c>
      <c r="M80" s="12">
        <f t="shared" si="122"/>
        <v>0</v>
      </c>
      <c r="N80" s="12">
        <f t="shared" si="122"/>
        <v>0</v>
      </c>
      <c r="O80" s="12">
        <f t="shared" si="122"/>
        <v>0</v>
      </c>
      <c r="P80" s="12">
        <f t="shared" si="122"/>
        <v>0</v>
      </c>
      <c r="Q80" s="12">
        <f t="shared" si="122"/>
        <v>0</v>
      </c>
      <c r="R80" s="12">
        <f t="shared" si="122"/>
        <v>0</v>
      </c>
      <c r="Y80" s="64">
        <f t="shared" si="118"/>
        <v>0</v>
      </c>
      <c r="Z80" s="64">
        <f t="shared" si="119"/>
        <v>0</v>
      </c>
      <c r="AA80" s="64">
        <f t="shared" si="120"/>
        <v>0</v>
      </c>
      <c r="AB80" s="64">
        <f t="shared" si="121"/>
        <v>0</v>
      </c>
    </row>
    <row r="81" spans="1:28" ht="13.5" customHeight="1" x14ac:dyDescent="0.2">
      <c r="A81" s="557"/>
      <c r="B81" s="557"/>
      <c r="C81" s="584" t="s">
        <v>400</v>
      </c>
      <c r="D81" s="168" t="s">
        <v>344</v>
      </c>
      <c r="E81" s="157">
        <f t="shared" si="117"/>
        <v>0</v>
      </c>
      <c r="F81" s="157">
        <f>IF($T$1=0,0,E81/$T$1)</f>
        <v>0</v>
      </c>
      <c r="G81" s="58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Y81" s="157">
        <f t="shared" si="118"/>
        <v>0</v>
      </c>
      <c r="Z81" s="157">
        <f t="shared" si="119"/>
        <v>0</v>
      </c>
      <c r="AA81" s="157">
        <f t="shared" si="120"/>
        <v>0</v>
      </c>
      <c r="AB81" s="157">
        <f t="shared" si="121"/>
        <v>0</v>
      </c>
    </row>
    <row r="82" spans="1:28" ht="13.5" customHeight="1" x14ac:dyDescent="0.2">
      <c r="A82" s="557"/>
      <c r="B82" s="557"/>
      <c r="C82" s="584"/>
      <c r="D82" s="168" t="s">
        <v>393</v>
      </c>
      <c r="E82" s="157">
        <f t="shared" si="117"/>
        <v>0</v>
      </c>
      <c r="F82" s="157">
        <f>IF($T$1=0,0,E82/$T$1)</f>
        <v>0</v>
      </c>
      <c r="G82" s="58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Y82" s="157">
        <f t="shared" si="118"/>
        <v>0</v>
      </c>
      <c r="Z82" s="157">
        <f t="shared" si="119"/>
        <v>0</v>
      </c>
      <c r="AA82" s="157">
        <f t="shared" si="120"/>
        <v>0</v>
      </c>
      <c r="AB82" s="157">
        <f t="shared" si="121"/>
        <v>0</v>
      </c>
    </row>
    <row r="83" spans="1:28" ht="13.5" customHeight="1" x14ac:dyDescent="0.2">
      <c r="A83" s="557"/>
      <c r="B83" s="557"/>
      <c r="C83" s="584"/>
      <c r="D83" s="168" t="s">
        <v>394</v>
      </c>
      <c r="E83" s="157">
        <f t="shared" si="117"/>
        <v>0</v>
      </c>
      <c r="F83" s="157">
        <f>IF($T$1=0,0,E83/$T$1)</f>
        <v>0</v>
      </c>
      <c r="G83" s="58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Y83" s="157">
        <f t="shared" si="118"/>
        <v>0</v>
      </c>
      <c r="Z83" s="157">
        <f t="shared" si="119"/>
        <v>0</v>
      </c>
      <c r="AA83" s="157">
        <f t="shared" si="120"/>
        <v>0</v>
      </c>
      <c r="AB83" s="157">
        <f t="shared" si="121"/>
        <v>0</v>
      </c>
    </row>
    <row r="84" spans="1:28" ht="13.5" customHeight="1" x14ac:dyDescent="0.2">
      <c r="A84" s="557"/>
      <c r="B84" s="557"/>
      <c r="C84" s="584"/>
      <c r="D84" s="168" t="s">
        <v>371</v>
      </c>
      <c r="E84" s="157">
        <f t="shared" ref="E84:R84" si="123">IF(E81&lt;&gt;0,(E82+E83)/E81,)</f>
        <v>0</v>
      </c>
      <c r="F84" s="146">
        <f t="shared" si="123"/>
        <v>0</v>
      </c>
      <c r="G84" s="12">
        <f t="shared" si="123"/>
        <v>0</v>
      </c>
      <c r="H84" s="12">
        <f t="shared" si="123"/>
        <v>0</v>
      </c>
      <c r="I84" s="12">
        <f t="shared" si="123"/>
        <v>0</v>
      </c>
      <c r="J84" s="12">
        <f t="shared" si="123"/>
        <v>0</v>
      </c>
      <c r="K84" s="12">
        <f t="shared" si="123"/>
        <v>0</v>
      </c>
      <c r="L84" s="12">
        <f t="shared" si="123"/>
        <v>0</v>
      </c>
      <c r="M84" s="12">
        <f t="shared" si="123"/>
        <v>0</v>
      </c>
      <c r="N84" s="12">
        <f t="shared" si="123"/>
        <v>0</v>
      </c>
      <c r="O84" s="12">
        <f t="shared" si="123"/>
        <v>0</v>
      </c>
      <c r="P84" s="12">
        <f t="shared" si="123"/>
        <v>0</v>
      </c>
      <c r="Q84" s="12">
        <f t="shared" si="123"/>
        <v>0</v>
      </c>
      <c r="R84" s="12">
        <f t="shared" si="123"/>
        <v>0</v>
      </c>
      <c r="Y84" s="157">
        <f t="shared" ref="Y84:AB84" si="124">IF(Y81&lt;&gt;0,(Y82+Y83)/Y81,)</f>
        <v>0</v>
      </c>
      <c r="Z84" s="157">
        <f t="shared" si="124"/>
        <v>0</v>
      </c>
      <c r="AA84" s="157">
        <f t="shared" si="124"/>
        <v>0</v>
      </c>
      <c r="AB84" s="157">
        <f t="shared" si="124"/>
        <v>0</v>
      </c>
    </row>
    <row r="85" spans="1:28" ht="13.5" customHeight="1" x14ac:dyDescent="0.2">
      <c r="A85" s="557"/>
      <c r="B85" s="557"/>
      <c r="C85" s="584"/>
      <c r="D85" s="168" t="s">
        <v>395</v>
      </c>
      <c r="E85" s="157">
        <f t="shared" ref="E85:E89" si="125">SUM(G85:R85)</f>
        <v>0</v>
      </c>
      <c r="F85" s="157">
        <f>IF($T$1=0,0,E85/$T$1)</f>
        <v>0</v>
      </c>
      <c r="G85" s="58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Y85" s="157">
        <f t="shared" ref="Y85:Y89" si="126">SUM(G85:I85)</f>
        <v>0</v>
      </c>
      <c r="Z85" s="157">
        <f t="shared" ref="Z85:Z89" si="127">SUM(J85:L85)</f>
        <v>0</v>
      </c>
      <c r="AA85" s="157">
        <f t="shared" ref="AA85:AA89" si="128">SUM(M85:O85)</f>
        <v>0</v>
      </c>
      <c r="AB85" s="157">
        <f t="shared" ref="AB85:AB89" si="129">SUM(P85:R85)</f>
        <v>0</v>
      </c>
    </row>
    <row r="86" spans="1:28" ht="13.5" customHeight="1" x14ac:dyDescent="0.2">
      <c r="A86" s="557"/>
      <c r="B86" s="557"/>
      <c r="C86" s="584"/>
      <c r="D86" s="168" t="s">
        <v>396</v>
      </c>
      <c r="E86" s="157">
        <f t="shared" si="125"/>
        <v>0</v>
      </c>
      <c r="F86" s="157">
        <f>IF($T$1=0,0,E86/$T$1)</f>
        <v>0</v>
      </c>
      <c r="G86" s="12">
        <f t="shared" ref="G86:R86" si="130">G82+G83+G85</f>
        <v>0</v>
      </c>
      <c r="H86" s="12">
        <f t="shared" si="130"/>
        <v>0</v>
      </c>
      <c r="I86" s="12">
        <f t="shared" si="130"/>
        <v>0</v>
      </c>
      <c r="J86" s="12">
        <f t="shared" si="130"/>
        <v>0</v>
      </c>
      <c r="K86" s="12">
        <f t="shared" si="130"/>
        <v>0</v>
      </c>
      <c r="L86" s="12">
        <f t="shared" si="130"/>
        <v>0</v>
      </c>
      <c r="M86" s="12">
        <f t="shared" si="130"/>
        <v>0</v>
      </c>
      <c r="N86" s="12">
        <f t="shared" si="130"/>
        <v>0</v>
      </c>
      <c r="O86" s="12">
        <f t="shared" si="130"/>
        <v>0</v>
      </c>
      <c r="P86" s="12">
        <f t="shared" si="130"/>
        <v>0</v>
      </c>
      <c r="Q86" s="12">
        <f t="shared" si="130"/>
        <v>0</v>
      </c>
      <c r="R86" s="12">
        <f t="shared" si="130"/>
        <v>0</v>
      </c>
      <c r="Y86" s="157">
        <f t="shared" si="126"/>
        <v>0</v>
      </c>
      <c r="Z86" s="157">
        <f t="shared" si="127"/>
        <v>0</v>
      </c>
      <c r="AA86" s="157">
        <f t="shared" si="128"/>
        <v>0</v>
      </c>
      <c r="AB86" s="157">
        <f t="shared" si="129"/>
        <v>0</v>
      </c>
    </row>
    <row r="87" spans="1:28" ht="13.5" customHeight="1" x14ac:dyDescent="0.2">
      <c r="A87" s="557"/>
      <c r="B87" s="557"/>
      <c r="C87" s="582" t="s">
        <v>401</v>
      </c>
      <c r="D87" s="169" t="s">
        <v>344</v>
      </c>
      <c r="E87" s="64">
        <f t="shared" si="125"/>
        <v>0</v>
      </c>
      <c r="F87" s="66">
        <f>IF($T$1=0,0,E87/$T$1)</f>
        <v>0</v>
      </c>
      <c r="G87" s="58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Y87" s="64">
        <f t="shared" si="126"/>
        <v>0</v>
      </c>
      <c r="Z87" s="64">
        <f t="shared" si="127"/>
        <v>0</v>
      </c>
      <c r="AA87" s="64">
        <f t="shared" si="128"/>
        <v>0</v>
      </c>
      <c r="AB87" s="64">
        <f t="shared" si="129"/>
        <v>0</v>
      </c>
    </row>
    <row r="88" spans="1:28" ht="13.5" customHeight="1" x14ac:dyDescent="0.2">
      <c r="A88" s="557"/>
      <c r="B88" s="557"/>
      <c r="C88" s="582"/>
      <c r="D88" s="169" t="s">
        <v>393</v>
      </c>
      <c r="E88" s="64">
        <f t="shared" si="125"/>
        <v>0</v>
      </c>
      <c r="F88" s="64">
        <f>IF($T$1=0,0,E88/$T$1)</f>
        <v>0</v>
      </c>
      <c r="G88" s="58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Y88" s="64">
        <f t="shared" si="126"/>
        <v>0</v>
      </c>
      <c r="Z88" s="64">
        <f t="shared" si="127"/>
        <v>0</v>
      </c>
      <c r="AA88" s="64">
        <f t="shared" si="128"/>
        <v>0</v>
      </c>
      <c r="AB88" s="64">
        <f t="shared" si="129"/>
        <v>0</v>
      </c>
    </row>
    <row r="89" spans="1:28" ht="13.5" customHeight="1" x14ac:dyDescent="0.2">
      <c r="A89" s="557"/>
      <c r="B89" s="557"/>
      <c r="C89" s="582"/>
      <c r="D89" s="169" t="s">
        <v>394</v>
      </c>
      <c r="E89" s="64">
        <f t="shared" si="125"/>
        <v>0</v>
      </c>
      <c r="F89" s="64">
        <f>IF($T$1=0,0,E89/$T$1)</f>
        <v>0</v>
      </c>
      <c r="G89" s="58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Y89" s="64">
        <f t="shared" si="126"/>
        <v>0</v>
      </c>
      <c r="Z89" s="64">
        <f t="shared" si="127"/>
        <v>0</v>
      </c>
      <c r="AA89" s="64">
        <f t="shared" si="128"/>
        <v>0</v>
      </c>
      <c r="AB89" s="64">
        <f t="shared" si="129"/>
        <v>0</v>
      </c>
    </row>
    <row r="90" spans="1:28" ht="13.5" customHeight="1" x14ac:dyDescent="0.2">
      <c r="A90" s="557"/>
      <c r="B90" s="557"/>
      <c r="C90" s="582"/>
      <c r="D90" s="169" t="s">
        <v>371</v>
      </c>
      <c r="E90" s="64">
        <f t="shared" ref="E90:R90" si="131">IF(E87&lt;&gt;0,(E88+E89)/E87,)</f>
        <v>0</v>
      </c>
      <c r="F90" s="64">
        <f t="shared" si="131"/>
        <v>0</v>
      </c>
      <c r="G90" s="12">
        <f t="shared" si="131"/>
        <v>0</v>
      </c>
      <c r="H90" s="12">
        <f t="shared" si="131"/>
        <v>0</v>
      </c>
      <c r="I90" s="12">
        <f t="shared" si="131"/>
        <v>0</v>
      </c>
      <c r="J90" s="12">
        <f t="shared" si="131"/>
        <v>0</v>
      </c>
      <c r="K90" s="12">
        <f t="shared" si="131"/>
        <v>0</v>
      </c>
      <c r="L90" s="12">
        <f t="shared" si="131"/>
        <v>0</v>
      </c>
      <c r="M90" s="12">
        <f t="shared" si="131"/>
        <v>0</v>
      </c>
      <c r="N90" s="12">
        <f t="shared" si="131"/>
        <v>0</v>
      </c>
      <c r="O90" s="12">
        <f t="shared" si="131"/>
        <v>0</v>
      </c>
      <c r="P90" s="12">
        <f t="shared" si="131"/>
        <v>0</v>
      </c>
      <c r="Q90" s="12">
        <f t="shared" si="131"/>
        <v>0</v>
      </c>
      <c r="R90" s="12">
        <f t="shared" si="131"/>
        <v>0</v>
      </c>
      <c r="Y90" s="64">
        <f t="shared" ref="Y90:AB90" si="132">IF(Y87&lt;&gt;0,(Y88+Y89)/Y87,)</f>
        <v>0</v>
      </c>
      <c r="Z90" s="64">
        <f t="shared" si="132"/>
        <v>0</v>
      </c>
      <c r="AA90" s="64">
        <f t="shared" si="132"/>
        <v>0</v>
      </c>
      <c r="AB90" s="64">
        <f t="shared" si="132"/>
        <v>0</v>
      </c>
    </row>
    <row r="91" spans="1:28" ht="13.5" customHeight="1" x14ac:dyDescent="0.2">
      <c r="A91" s="557"/>
      <c r="B91" s="557"/>
      <c r="C91" s="582"/>
      <c r="D91" s="169" t="s">
        <v>395</v>
      </c>
      <c r="E91" s="64">
        <f t="shared" ref="E91:E95" si="133">SUM(G91:R91)</f>
        <v>0</v>
      </c>
      <c r="F91" s="64">
        <f>IF($T$1=0,0,E91/$T$1)</f>
        <v>0</v>
      </c>
      <c r="G91" s="58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Y91" s="64">
        <f t="shared" ref="Y91:Y95" si="134">SUM(G91:I91)</f>
        <v>0</v>
      </c>
      <c r="Z91" s="64">
        <f t="shared" ref="Z91:Z95" si="135">SUM(J91:L91)</f>
        <v>0</v>
      </c>
      <c r="AA91" s="64">
        <f t="shared" ref="AA91:AA95" si="136">SUM(M91:O91)</f>
        <v>0</v>
      </c>
      <c r="AB91" s="64">
        <f t="shared" ref="AB91:AB95" si="137">SUM(P91:R91)</f>
        <v>0</v>
      </c>
    </row>
    <row r="92" spans="1:28" ht="13.5" customHeight="1" x14ac:dyDescent="0.2">
      <c r="A92" s="557"/>
      <c r="B92" s="557"/>
      <c r="C92" s="582"/>
      <c r="D92" s="169" t="s">
        <v>396</v>
      </c>
      <c r="E92" s="64">
        <f t="shared" si="133"/>
        <v>0</v>
      </c>
      <c r="F92" s="64">
        <f>IF($T$1=0,0,E92/$T$1)</f>
        <v>0</v>
      </c>
      <c r="G92" s="12">
        <f t="shared" ref="G92:R92" si="138">G88+G89+G91</f>
        <v>0</v>
      </c>
      <c r="H92" s="12">
        <f t="shared" si="138"/>
        <v>0</v>
      </c>
      <c r="I92" s="12">
        <f t="shared" si="138"/>
        <v>0</v>
      </c>
      <c r="J92" s="12">
        <f t="shared" si="138"/>
        <v>0</v>
      </c>
      <c r="K92" s="12">
        <f t="shared" si="138"/>
        <v>0</v>
      </c>
      <c r="L92" s="12">
        <f t="shared" si="138"/>
        <v>0</v>
      </c>
      <c r="M92" s="12">
        <f t="shared" si="138"/>
        <v>0</v>
      </c>
      <c r="N92" s="12">
        <f t="shared" si="138"/>
        <v>0</v>
      </c>
      <c r="O92" s="12">
        <f t="shared" si="138"/>
        <v>0</v>
      </c>
      <c r="P92" s="12">
        <f t="shared" si="138"/>
        <v>0</v>
      </c>
      <c r="Q92" s="12">
        <f t="shared" si="138"/>
        <v>0</v>
      </c>
      <c r="R92" s="12">
        <f t="shared" si="138"/>
        <v>0</v>
      </c>
      <c r="Y92" s="64">
        <f t="shared" si="134"/>
        <v>0</v>
      </c>
      <c r="Z92" s="64">
        <f t="shared" si="135"/>
        <v>0</v>
      </c>
      <c r="AA92" s="64">
        <f t="shared" si="136"/>
        <v>0</v>
      </c>
      <c r="AB92" s="64">
        <f t="shared" si="137"/>
        <v>0</v>
      </c>
    </row>
    <row r="93" spans="1:28" ht="13.5" customHeight="1" x14ac:dyDescent="0.2">
      <c r="A93" s="557"/>
      <c r="B93" s="557"/>
      <c r="C93" s="584" t="s">
        <v>402</v>
      </c>
      <c r="D93" s="168" t="s">
        <v>344</v>
      </c>
      <c r="E93" s="157">
        <f t="shared" si="133"/>
        <v>0</v>
      </c>
      <c r="F93" s="157">
        <f>IF($T$1=0,0,E93/$T$1)</f>
        <v>0</v>
      </c>
      <c r="G93" s="58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Y93" s="157">
        <f t="shared" si="134"/>
        <v>0</v>
      </c>
      <c r="Z93" s="157">
        <f t="shared" si="135"/>
        <v>0</v>
      </c>
      <c r="AA93" s="157">
        <f t="shared" si="136"/>
        <v>0</v>
      </c>
      <c r="AB93" s="157">
        <f t="shared" si="137"/>
        <v>0</v>
      </c>
    </row>
    <row r="94" spans="1:28" ht="13.5" customHeight="1" x14ac:dyDescent="0.2">
      <c r="A94" s="557"/>
      <c r="B94" s="557"/>
      <c r="C94" s="584"/>
      <c r="D94" s="168" t="s">
        <v>393</v>
      </c>
      <c r="E94" s="157">
        <f t="shared" si="133"/>
        <v>0</v>
      </c>
      <c r="F94" s="157">
        <f>IF($T$1=0,0,E94/$T$1)</f>
        <v>0</v>
      </c>
      <c r="G94" s="58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Y94" s="157">
        <f t="shared" si="134"/>
        <v>0</v>
      </c>
      <c r="Z94" s="157">
        <f t="shared" si="135"/>
        <v>0</v>
      </c>
      <c r="AA94" s="157">
        <f t="shared" si="136"/>
        <v>0</v>
      </c>
      <c r="AB94" s="157">
        <f t="shared" si="137"/>
        <v>0</v>
      </c>
    </row>
    <row r="95" spans="1:28" ht="13.5" customHeight="1" x14ac:dyDescent="0.2">
      <c r="A95" s="557"/>
      <c r="B95" s="557"/>
      <c r="C95" s="584"/>
      <c r="D95" s="168" t="s">
        <v>394</v>
      </c>
      <c r="E95" s="157">
        <f t="shared" si="133"/>
        <v>0</v>
      </c>
      <c r="F95" s="157">
        <f>IF($T$1=0,0,E95/$T$1)</f>
        <v>0</v>
      </c>
      <c r="G95" s="58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Y95" s="157">
        <f t="shared" si="134"/>
        <v>0</v>
      </c>
      <c r="Z95" s="157">
        <f t="shared" si="135"/>
        <v>0</v>
      </c>
      <c r="AA95" s="157">
        <f t="shared" si="136"/>
        <v>0</v>
      </c>
      <c r="AB95" s="157">
        <f t="shared" si="137"/>
        <v>0</v>
      </c>
    </row>
    <row r="96" spans="1:28" ht="13.5" customHeight="1" x14ac:dyDescent="0.2">
      <c r="A96" s="557"/>
      <c r="B96" s="557"/>
      <c r="C96" s="584"/>
      <c r="D96" s="168" t="s">
        <v>371</v>
      </c>
      <c r="E96" s="157">
        <f t="shared" ref="E96:R96" si="139">IF(E93&lt;&gt;0,(E94+E95)/E93,)</f>
        <v>0</v>
      </c>
      <c r="F96" s="146">
        <f t="shared" si="139"/>
        <v>0</v>
      </c>
      <c r="G96" s="12">
        <f t="shared" si="139"/>
        <v>0</v>
      </c>
      <c r="H96" s="12">
        <f t="shared" si="139"/>
        <v>0</v>
      </c>
      <c r="I96" s="12">
        <f t="shared" si="139"/>
        <v>0</v>
      </c>
      <c r="J96" s="12">
        <f t="shared" si="139"/>
        <v>0</v>
      </c>
      <c r="K96" s="12">
        <f t="shared" si="139"/>
        <v>0</v>
      </c>
      <c r="L96" s="12">
        <f t="shared" si="139"/>
        <v>0</v>
      </c>
      <c r="M96" s="12">
        <f t="shared" si="139"/>
        <v>0</v>
      </c>
      <c r="N96" s="12">
        <f t="shared" si="139"/>
        <v>0</v>
      </c>
      <c r="O96" s="12">
        <f t="shared" si="139"/>
        <v>0</v>
      </c>
      <c r="P96" s="12">
        <f t="shared" si="139"/>
        <v>0</v>
      </c>
      <c r="Q96" s="12">
        <f t="shared" si="139"/>
        <v>0</v>
      </c>
      <c r="R96" s="12">
        <f t="shared" si="139"/>
        <v>0</v>
      </c>
      <c r="Y96" s="157">
        <f t="shared" ref="Y96:AB96" si="140">IF(Y93&lt;&gt;0,(Y94+Y95)/Y93,)</f>
        <v>0</v>
      </c>
      <c r="Z96" s="157">
        <f t="shared" si="140"/>
        <v>0</v>
      </c>
      <c r="AA96" s="157">
        <f t="shared" si="140"/>
        <v>0</v>
      </c>
      <c r="AB96" s="157">
        <f t="shared" si="140"/>
        <v>0</v>
      </c>
    </row>
    <row r="97" spans="1:28" ht="13.5" customHeight="1" x14ac:dyDescent="0.2">
      <c r="A97" s="557"/>
      <c r="B97" s="557"/>
      <c r="C97" s="584"/>
      <c r="D97" s="168" t="s">
        <v>395</v>
      </c>
      <c r="E97" s="157">
        <f t="shared" ref="E97:E128" si="141">SUM(G97:R97)</f>
        <v>0</v>
      </c>
      <c r="F97" s="157">
        <f t="shared" ref="F97:F128" si="142">IF($T$1=0,0,E97/$T$1)</f>
        <v>0</v>
      </c>
      <c r="G97" s="58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Y97" s="157">
        <f t="shared" ref="Y97:Y128" si="143">SUM(G97:I97)</f>
        <v>0</v>
      </c>
      <c r="Z97" s="157">
        <f t="shared" ref="Z97:Z128" si="144">SUM(J97:L97)</f>
        <v>0</v>
      </c>
      <c r="AA97" s="157">
        <f t="shared" ref="AA97:AA128" si="145">SUM(M97:O97)</f>
        <v>0</v>
      </c>
      <c r="AB97" s="157">
        <f t="shared" ref="AB97:AB128" si="146">SUM(P97:R97)</f>
        <v>0</v>
      </c>
    </row>
    <row r="98" spans="1:28" ht="13.5" customHeight="1" x14ac:dyDescent="0.2">
      <c r="A98" s="557"/>
      <c r="B98" s="557"/>
      <c r="C98" s="584"/>
      <c r="D98" s="168" t="s">
        <v>396</v>
      </c>
      <c r="E98" s="157">
        <f t="shared" si="141"/>
        <v>0</v>
      </c>
      <c r="F98" s="157">
        <f t="shared" si="142"/>
        <v>0</v>
      </c>
      <c r="G98" s="12">
        <f t="shared" ref="G98:R98" si="147">G94+G95+G97</f>
        <v>0</v>
      </c>
      <c r="H98" s="12">
        <f t="shared" si="147"/>
        <v>0</v>
      </c>
      <c r="I98" s="12">
        <f t="shared" si="147"/>
        <v>0</v>
      </c>
      <c r="J98" s="12">
        <f t="shared" si="147"/>
        <v>0</v>
      </c>
      <c r="K98" s="12">
        <f t="shared" si="147"/>
        <v>0</v>
      </c>
      <c r="L98" s="12">
        <f t="shared" si="147"/>
        <v>0</v>
      </c>
      <c r="M98" s="12">
        <f t="shared" si="147"/>
        <v>0</v>
      </c>
      <c r="N98" s="12">
        <f t="shared" si="147"/>
        <v>0</v>
      </c>
      <c r="O98" s="12">
        <f t="shared" si="147"/>
        <v>0</v>
      </c>
      <c r="P98" s="12">
        <f t="shared" si="147"/>
        <v>0</v>
      </c>
      <c r="Q98" s="12">
        <f t="shared" si="147"/>
        <v>0</v>
      </c>
      <c r="R98" s="12">
        <f t="shared" si="147"/>
        <v>0</v>
      </c>
      <c r="Y98" s="157">
        <f t="shared" si="143"/>
        <v>0</v>
      </c>
      <c r="Z98" s="157">
        <f t="shared" si="144"/>
        <v>0</v>
      </c>
      <c r="AA98" s="157">
        <f t="shared" si="145"/>
        <v>0</v>
      </c>
      <c r="AB98" s="157">
        <f t="shared" si="146"/>
        <v>0</v>
      </c>
    </row>
    <row r="99" spans="1:28" ht="13.5" customHeight="1" x14ac:dyDescent="0.2">
      <c r="A99" s="557"/>
      <c r="B99" s="557"/>
      <c r="C99" s="585" t="s">
        <v>403</v>
      </c>
      <c r="D99" s="161" t="s">
        <v>404</v>
      </c>
      <c r="E99" s="64">
        <f t="shared" si="141"/>
        <v>0</v>
      </c>
      <c r="F99" s="66">
        <f t="shared" si="142"/>
        <v>0</v>
      </c>
      <c r="G99" s="58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Y99" s="64">
        <f t="shared" si="143"/>
        <v>0</v>
      </c>
      <c r="Z99" s="64">
        <f t="shared" si="144"/>
        <v>0</v>
      </c>
      <c r="AA99" s="64">
        <f t="shared" si="145"/>
        <v>0</v>
      </c>
      <c r="AB99" s="64">
        <f t="shared" si="146"/>
        <v>0</v>
      </c>
    </row>
    <row r="100" spans="1:28" ht="13.5" customHeight="1" x14ac:dyDescent="0.2">
      <c r="A100" s="557"/>
      <c r="B100" s="557"/>
      <c r="C100" s="585"/>
      <c r="D100" s="161" t="s">
        <v>405</v>
      </c>
      <c r="E100" s="64">
        <f t="shared" si="141"/>
        <v>0</v>
      </c>
      <c r="F100" s="66">
        <f t="shared" si="142"/>
        <v>0</v>
      </c>
      <c r="G100" s="58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Y100" s="64">
        <f t="shared" si="143"/>
        <v>0</v>
      </c>
      <c r="Z100" s="64">
        <f t="shared" si="144"/>
        <v>0</v>
      </c>
      <c r="AA100" s="64">
        <f t="shared" si="145"/>
        <v>0</v>
      </c>
      <c r="AB100" s="64">
        <f t="shared" si="146"/>
        <v>0</v>
      </c>
    </row>
    <row r="101" spans="1:28" ht="13.5" customHeight="1" x14ac:dyDescent="0.2">
      <c r="A101" s="557"/>
      <c r="B101" s="557"/>
      <c r="C101" s="585"/>
      <c r="D101" s="161" t="s">
        <v>406</v>
      </c>
      <c r="E101" s="64">
        <f t="shared" si="141"/>
        <v>0</v>
      </c>
      <c r="F101" s="66">
        <f t="shared" si="142"/>
        <v>0</v>
      </c>
      <c r="G101" s="58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Y101" s="64">
        <f t="shared" si="143"/>
        <v>0</v>
      </c>
      <c r="Z101" s="64">
        <f t="shared" si="144"/>
        <v>0</v>
      </c>
      <c r="AA101" s="64">
        <f t="shared" si="145"/>
        <v>0</v>
      </c>
      <c r="AB101" s="64">
        <f t="shared" si="146"/>
        <v>0</v>
      </c>
    </row>
    <row r="102" spans="1:28" ht="13.5" customHeight="1" x14ac:dyDescent="0.2">
      <c r="A102" s="557"/>
      <c r="B102" s="557"/>
      <c r="C102" s="585"/>
      <c r="D102" s="161">
        <v>360</v>
      </c>
      <c r="E102" s="64">
        <f t="shared" si="141"/>
        <v>0</v>
      </c>
      <c r="F102" s="66">
        <f t="shared" si="142"/>
        <v>0</v>
      </c>
      <c r="G102" s="58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Y102" s="64">
        <f t="shared" si="143"/>
        <v>0</v>
      </c>
      <c r="Z102" s="64">
        <f t="shared" si="144"/>
        <v>0</v>
      </c>
      <c r="AA102" s="64">
        <f t="shared" si="145"/>
        <v>0</v>
      </c>
      <c r="AB102" s="64">
        <f t="shared" si="146"/>
        <v>0</v>
      </c>
    </row>
    <row r="103" spans="1:28" ht="13.5" customHeight="1" x14ac:dyDescent="0.2">
      <c r="A103" s="557"/>
      <c r="B103" s="557"/>
      <c r="C103" s="585"/>
      <c r="D103" s="161" t="s">
        <v>407</v>
      </c>
      <c r="E103" s="64">
        <f t="shared" si="141"/>
        <v>0</v>
      </c>
      <c r="F103" s="66">
        <f t="shared" si="142"/>
        <v>0</v>
      </c>
      <c r="G103" s="58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Y103" s="64">
        <f t="shared" si="143"/>
        <v>0</v>
      </c>
      <c r="Z103" s="64">
        <f t="shared" si="144"/>
        <v>0</v>
      </c>
      <c r="AA103" s="64">
        <f t="shared" si="145"/>
        <v>0</v>
      </c>
      <c r="AB103" s="64">
        <f t="shared" si="146"/>
        <v>0</v>
      </c>
    </row>
    <row r="104" spans="1:28" ht="13.5" customHeight="1" x14ac:dyDescent="0.2">
      <c r="A104" s="557"/>
      <c r="B104" s="557"/>
      <c r="C104" s="585"/>
      <c r="D104" s="161" t="s">
        <v>408</v>
      </c>
      <c r="E104" s="64">
        <f t="shared" si="141"/>
        <v>0</v>
      </c>
      <c r="F104" s="66">
        <f t="shared" si="142"/>
        <v>0</v>
      </c>
      <c r="G104" s="58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Y104" s="64">
        <f t="shared" si="143"/>
        <v>0</v>
      </c>
      <c r="Z104" s="64">
        <f t="shared" si="144"/>
        <v>0</v>
      </c>
      <c r="AA104" s="64">
        <f t="shared" si="145"/>
        <v>0</v>
      </c>
      <c r="AB104" s="64">
        <f t="shared" si="146"/>
        <v>0</v>
      </c>
    </row>
    <row r="105" spans="1:28" ht="13.5" customHeight="1" x14ac:dyDescent="0.2">
      <c r="A105" s="557"/>
      <c r="B105" s="557"/>
      <c r="C105" s="585"/>
      <c r="D105" s="161" t="s">
        <v>409</v>
      </c>
      <c r="E105" s="64">
        <f t="shared" si="141"/>
        <v>0</v>
      </c>
      <c r="F105" s="66">
        <f t="shared" si="142"/>
        <v>0</v>
      </c>
      <c r="G105" s="58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Y105" s="64">
        <f t="shared" si="143"/>
        <v>0</v>
      </c>
      <c r="Z105" s="64">
        <f t="shared" si="144"/>
        <v>0</v>
      </c>
      <c r="AA105" s="64">
        <f t="shared" si="145"/>
        <v>0</v>
      </c>
      <c r="AB105" s="64">
        <f t="shared" si="146"/>
        <v>0</v>
      </c>
    </row>
    <row r="106" spans="1:28" ht="13.5" customHeight="1" x14ac:dyDescent="0.2">
      <c r="A106" s="557"/>
      <c r="B106" s="557"/>
      <c r="C106" s="585"/>
      <c r="D106" s="161" t="s">
        <v>410</v>
      </c>
      <c r="E106" s="64">
        <f t="shared" si="141"/>
        <v>0</v>
      </c>
      <c r="F106" s="66">
        <f t="shared" si="142"/>
        <v>0</v>
      </c>
      <c r="G106" s="58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Y106" s="64">
        <f t="shared" si="143"/>
        <v>0</v>
      </c>
      <c r="Z106" s="64">
        <f t="shared" si="144"/>
        <v>0</v>
      </c>
      <c r="AA106" s="64">
        <f t="shared" si="145"/>
        <v>0</v>
      </c>
      <c r="AB106" s="64">
        <f t="shared" si="146"/>
        <v>0</v>
      </c>
    </row>
    <row r="107" spans="1:28" ht="13.5" customHeight="1" x14ac:dyDescent="0.2">
      <c r="A107" s="557"/>
      <c r="B107" s="557"/>
      <c r="C107" s="585"/>
      <c r="D107" s="161" t="s">
        <v>411</v>
      </c>
      <c r="E107" s="64">
        <f t="shared" si="141"/>
        <v>0</v>
      </c>
      <c r="F107" s="66">
        <f t="shared" si="142"/>
        <v>0</v>
      </c>
      <c r="G107" s="58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Y107" s="64">
        <f t="shared" si="143"/>
        <v>0</v>
      </c>
      <c r="Z107" s="64">
        <f t="shared" si="144"/>
        <v>0</v>
      </c>
      <c r="AA107" s="64">
        <f t="shared" si="145"/>
        <v>0</v>
      </c>
      <c r="AB107" s="64">
        <f t="shared" si="146"/>
        <v>0</v>
      </c>
    </row>
    <row r="108" spans="1:28" ht="13.5" customHeight="1" x14ac:dyDescent="0.2">
      <c r="A108" s="557"/>
      <c r="B108" s="557"/>
      <c r="C108" s="585"/>
      <c r="D108" s="169" t="s">
        <v>412</v>
      </c>
      <c r="E108" s="64">
        <f t="shared" si="141"/>
        <v>0</v>
      </c>
      <c r="F108" s="66">
        <f t="shared" si="142"/>
        <v>0</v>
      </c>
      <c r="G108" s="58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Y108" s="64">
        <f t="shared" si="143"/>
        <v>0</v>
      </c>
      <c r="Z108" s="64">
        <f t="shared" si="144"/>
        <v>0</v>
      </c>
      <c r="AA108" s="64">
        <f t="shared" si="145"/>
        <v>0</v>
      </c>
      <c r="AB108" s="64">
        <f t="shared" si="146"/>
        <v>0</v>
      </c>
    </row>
    <row r="109" spans="1:28" ht="13.5" customHeight="1" x14ac:dyDescent="0.2">
      <c r="A109" s="557"/>
      <c r="B109" s="557"/>
      <c r="C109" s="585"/>
      <c r="D109" s="169" t="s">
        <v>413</v>
      </c>
      <c r="E109" s="64">
        <f t="shared" si="141"/>
        <v>0</v>
      </c>
      <c r="F109" s="66">
        <f t="shared" si="142"/>
        <v>0</v>
      </c>
      <c r="G109" s="58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Y109" s="64">
        <f t="shared" si="143"/>
        <v>0</v>
      </c>
      <c r="Z109" s="64">
        <f t="shared" si="144"/>
        <v>0</v>
      </c>
      <c r="AA109" s="64">
        <f t="shared" si="145"/>
        <v>0</v>
      </c>
      <c r="AB109" s="64">
        <f t="shared" si="146"/>
        <v>0</v>
      </c>
    </row>
    <row r="110" spans="1:28" ht="13.5" customHeight="1" x14ac:dyDescent="0.2">
      <c r="A110" s="557"/>
      <c r="B110" s="557"/>
      <c r="C110" s="585"/>
      <c r="D110" s="169" t="s">
        <v>414</v>
      </c>
      <c r="E110" s="66">
        <f t="shared" si="141"/>
        <v>0</v>
      </c>
      <c r="F110" s="66">
        <f t="shared" si="142"/>
        <v>0</v>
      </c>
      <c r="G110" s="58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Y110" s="66">
        <f t="shared" si="143"/>
        <v>0</v>
      </c>
      <c r="Z110" s="66">
        <f t="shared" si="144"/>
        <v>0</v>
      </c>
      <c r="AA110" s="66">
        <f t="shared" si="145"/>
        <v>0</v>
      </c>
      <c r="AB110" s="66">
        <f t="shared" si="146"/>
        <v>0</v>
      </c>
    </row>
    <row r="111" spans="1:28" ht="13.5" customHeight="1" x14ac:dyDescent="0.2">
      <c r="A111" s="557"/>
      <c r="B111" s="557"/>
      <c r="C111" s="585"/>
      <c r="D111" s="169" t="s">
        <v>415</v>
      </c>
      <c r="E111" s="64">
        <f t="shared" si="141"/>
        <v>0</v>
      </c>
      <c r="F111" s="66">
        <f t="shared" si="142"/>
        <v>0</v>
      </c>
      <c r="G111" s="58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Y111" s="64">
        <f t="shared" si="143"/>
        <v>0</v>
      </c>
      <c r="Z111" s="64">
        <f t="shared" si="144"/>
        <v>0</v>
      </c>
      <c r="AA111" s="64">
        <f t="shared" si="145"/>
        <v>0</v>
      </c>
      <c r="AB111" s="64">
        <f t="shared" si="146"/>
        <v>0</v>
      </c>
    </row>
    <row r="112" spans="1:28" ht="13.5" customHeight="1" x14ac:dyDescent="0.2">
      <c r="A112" s="557"/>
      <c r="B112" s="557"/>
      <c r="C112" s="585"/>
      <c r="D112" s="169" t="s">
        <v>416</v>
      </c>
      <c r="E112" s="64">
        <f t="shared" si="141"/>
        <v>0</v>
      </c>
      <c r="F112" s="66">
        <f t="shared" si="142"/>
        <v>0</v>
      </c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Y112" s="64">
        <f t="shared" si="143"/>
        <v>0</v>
      </c>
      <c r="Z112" s="64">
        <f t="shared" si="144"/>
        <v>0</v>
      </c>
      <c r="AA112" s="64">
        <f t="shared" si="145"/>
        <v>0</v>
      </c>
      <c r="AB112" s="64">
        <f t="shared" si="146"/>
        <v>0</v>
      </c>
    </row>
    <row r="113" spans="1:28" ht="13.5" customHeight="1" x14ac:dyDescent="0.2">
      <c r="A113" s="557"/>
      <c r="B113" s="557"/>
      <c r="C113" s="585"/>
      <c r="D113" s="169" t="s">
        <v>417</v>
      </c>
      <c r="E113" s="64">
        <f t="shared" si="141"/>
        <v>0</v>
      </c>
      <c r="F113" s="66">
        <f t="shared" si="142"/>
        <v>0</v>
      </c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Y113" s="64">
        <f t="shared" si="143"/>
        <v>0</v>
      </c>
      <c r="Z113" s="64">
        <f t="shared" si="144"/>
        <v>0</v>
      </c>
      <c r="AA113" s="64">
        <f t="shared" si="145"/>
        <v>0</v>
      </c>
      <c r="AB113" s="64">
        <f t="shared" si="146"/>
        <v>0</v>
      </c>
    </row>
    <row r="114" spans="1:28" ht="13.5" customHeight="1" x14ac:dyDescent="0.2">
      <c r="A114" s="557"/>
      <c r="B114" s="557"/>
      <c r="C114" s="585"/>
      <c r="D114" s="169" t="s">
        <v>418</v>
      </c>
      <c r="E114" s="64">
        <f t="shared" si="141"/>
        <v>0</v>
      </c>
      <c r="F114" s="66">
        <f t="shared" si="142"/>
        <v>0</v>
      </c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Y114" s="64">
        <f t="shared" si="143"/>
        <v>0</v>
      </c>
      <c r="Z114" s="64">
        <f t="shared" si="144"/>
        <v>0</v>
      </c>
      <c r="AA114" s="64">
        <f t="shared" si="145"/>
        <v>0</v>
      </c>
      <c r="AB114" s="64">
        <f t="shared" si="146"/>
        <v>0</v>
      </c>
    </row>
    <row r="115" spans="1:28" ht="13.5" customHeight="1" x14ac:dyDescent="0.2">
      <c r="A115" s="557"/>
      <c r="B115" s="557"/>
      <c r="C115" s="585"/>
      <c r="D115" s="169" t="s">
        <v>419</v>
      </c>
      <c r="E115" s="64">
        <f t="shared" si="141"/>
        <v>0</v>
      </c>
      <c r="F115" s="66">
        <f t="shared" si="142"/>
        <v>0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Y115" s="64">
        <f t="shared" si="143"/>
        <v>0</v>
      </c>
      <c r="Z115" s="64">
        <f t="shared" si="144"/>
        <v>0</v>
      </c>
      <c r="AA115" s="64">
        <f t="shared" si="145"/>
        <v>0</v>
      </c>
      <c r="AB115" s="64">
        <f t="shared" si="146"/>
        <v>0</v>
      </c>
    </row>
    <row r="116" spans="1:28" ht="13.5" customHeight="1" x14ac:dyDescent="0.2">
      <c r="A116" s="557"/>
      <c r="B116" s="557"/>
      <c r="C116" s="585"/>
      <c r="D116" s="169" t="s">
        <v>420</v>
      </c>
      <c r="E116" s="64">
        <f t="shared" si="141"/>
        <v>0</v>
      </c>
      <c r="F116" s="66">
        <f t="shared" si="142"/>
        <v>0</v>
      </c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Y116" s="64">
        <f t="shared" si="143"/>
        <v>0</v>
      </c>
      <c r="Z116" s="64">
        <f t="shared" si="144"/>
        <v>0</v>
      </c>
      <c r="AA116" s="64">
        <f t="shared" si="145"/>
        <v>0</v>
      </c>
      <c r="AB116" s="64">
        <f t="shared" si="146"/>
        <v>0</v>
      </c>
    </row>
    <row r="117" spans="1:28" ht="13.5" customHeight="1" x14ac:dyDescent="0.2">
      <c r="A117" s="557"/>
      <c r="B117" s="557"/>
      <c r="C117" s="585"/>
      <c r="D117" s="169" t="s">
        <v>421</v>
      </c>
      <c r="E117" s="64">
        <f t="shared" si="141"/>
        <v>0</v>
      </c>
      <c r="F117" s="66">
        <f t="shared" si="142"/>
        <v>0</v>
      </c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Y117" s="64">
        <f t="shared" si="143"/>
        <v>0</v>
      </c>
      <c r="Z117" s="64">
        <f t="shared" si="144"/>
        <v>0</v>
      </c>
      <c r="AA117" s="64">
        <f t="shared" si="145"/>
        <v>0</v>
      </c>
      <c r="AB117" s="64">
        <f t="shared" si="146"/>
        <v>0</v>
      </c>
    </row>
    <row r="118" spans="1:28" ht="13.5" customHeight="1" x14ac:dyDescent="0.2">
      <c r="A118" s="557"/>
      <c r="B118" s="557"/>
      <c r="C118" s="585"/>
      <c r="D118" s="169" t="s">
        <v>422</v>
      </c>
      <c r="E118" s="64">
        <f t="shared" si="141"/>
        <v>0</v>
      </c>
      <c r="F118" s="66">
        <f t="shared" si="142"/>
        <v>0</v>
      </c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Y118" s="64">
        <f t="shared" si="143"/>
        <v>0</v>
      </c>
      <c r="Z118" s="64">
        <f t="shared" si="144"/>
        <v>0</v>
      </c>
      <c r="AA118" s="64">
        <f t="shared" si="145"/>
        <v>0</v>
      </c>
      <c r="AB118" s="64">
        <f t="shared" si="146"/>
        <v>0</v>
      </c>
    </row>
    <row r="119" spans="1:28" ht="13.5" customHeight="1" x14ac:dyDescent="0.2">
      <c r="A119" s="557"/>
      <c r="B119" s="557"/>
      <c r="C119" s="585"/>
      <c r="D119" s="169" t="s">
        <v>423</v>
      </c>
      <c r="E119" s="64">
        <f t="shared" si="141"/>
        <v>0</v>
      </c>
      <c r="F119" s="66">
        <f t="shared" si="142"/>
        <v>0</v>
      </c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Y119" s="64">
        <f t="shared" si="143"/>
        <v>0</v>
      </c>
      <c r="Z119" s="64">
        <f t="shared" si="144"/>
        <v>0</v>
      </c>
      <c r="AA119" s="64">
        <f t="shared" si="145"/>
        <v>0</v>
      </c>
      <c r="AB119" s="64">
        <f t="shared" si="146"/>
        <v>0</v>
      </c>
    </row>
    <row r="120" spans="1:28" ht="13.5" customHeight="1" x14ac:dyDescent="0.2">
      <c r="A120" s="557"/>
      <c r="B120" s="557"/>
      <c r="C120" s="585"/>
      <c r="D120" s="169" t="s">
        <v>424</v>
      </c>
      <c r="E120" s="64">
        <f t="shared" si="141"/>
        <v>0</v>
      </c>
      <c r="F120" s="66">
        <f t="shared" si="142"/>
        <v>0</v>
      </c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Y120" s="64">
        <f t="shared" si="143"/>
        <v>0</v>
      </c>
      <c r="Z120" s="64">
        <f t="shared" si="144"/>
        <v>0</v>
      </c>
      <c r="AA120" s="64">
        <f t="shared" si="145"/>
        <v>0</v>
      </c>
      <c r="AB120" s="64">
        <f t="shared" si="146"/>
        <v>0</v>
      </c>
    </row>
    <row r="121" spans="1:28" ht="13.5" customHeight="1" x14ac:dyDescent="0.2">
      <c r="A121" s="557"/>
      <c r="B121" s="557"/>
      <c r="C121" s="585"/>
      <c r="D121" s="169" t="s">
        <v>425</v>
      </c>
      <c r="E121" s="64">
        <f t="shared" si="141"/>
        <v>0</v>
      </c>
      <c r="F121" s="66">
        <f t="shared" si="142"/>
        <v>0</v>
      </c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Y121" s="64">
        <f t="shared" si="143"/>
        <v>0</v>
      </c>
      <c r="Z121" s="64">
        <f t="shared" si="144"/>
        <v>0</v>
      </c>
      <c r="AA121" s="64">
        <f t="shared" si="145"/>
        <v>0</v>
      </c>
      <c r="AB121" s="64">
        <f t="shared" si="146"/>
        <v>0</v>
      </c>
    </row>
    <row r="122" spans="1:28" ht="13.5" customHeight="1" x14ac:dyDescent="0.2">
      <c r="A122" s="557"/>
      <c r="B122" s="557"/>
      <c r="C122" s="585"/>
      <c r="D122" s="169" t="s">
        <v>426</v>
      </c>
      <c r="E122" s="64">
        <f t="shared" si="141"/>
        <v>0</v>
      </c>
      <c r="F122" s="66">
        <f t="shared" si="142"/>
        <v>0</v>
      </c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Y122" s="64">
        <f t="shared" si="143"/>
        <v>0</v>
      </c>
      <c r="Z122" s="64">
        <f t="shared" si="144"/>
        <v>0</v>
      </c>
      <c r="AA122" s="64">
        <f t="shared" si="145"/>
        <v>0</v>
      </c>
      <c r="AB122" s="64">
        <f t="shared" si="146"/>
        <v>0</v>
      </c>
    </row>
    <row r="123" spans="1:28" ht="13.5" customHeight="1" x14ac:dyDescent="0.2">
      <c r="A123" s="557"/>
      <c r="B123" s="557"/>
      <c r="C123" s="585"/>
      <c r="D123" s="169" t="s">
        <v>427</v>
      </c>
      <c r="E123" s="64">
        <f t="shared" si="141"/>
        <v>0</v>
      </c>
      <c r="F123" s="66">
        <f t="shared" si="142"/>
        <v>0</v>
      </c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Y123" s="64">
        <f t="shared" si="143"/>
        <v>0</v>
      </c>
      <c r="Z123" s="64">
        <f t="shared" si="144"/>
        <v>0</v>
      </c>
      <c r="AA123" s="64">
        <f t="shared" si="145"/>
        <v>0</v>
      </c>
      <c r="AB123" s="64">
        <f t="shared" si="146"/>
        <v>0</v>
      </c>
    </row>
    <row r="124" spans="1:28" ht="13.5" customHeight="1" x14ac:dyDescent="0.2">
      <c r="A124" s="557"/>
      <c r="B124" s="557"/>
      <c r="C124" s="585"/>
      <c r="D124" s="169" t="s">
        <v>428</v>
      </c>
      <c r="E124" s="64">
        <f t="shared" si="141"/>
        <v>0</v>
      </c>
      <c r="F124" s="66">
        <f t="shared" si="142"/>
        <v>0</v>
      </c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Y124" s="64">
        <f t="shared" si="143"/>
        <v>0</v>
      </c>
      <c r="Z124" s="64">
        <f t="shared" si="144"/>
        <v>0</v>
      </c>
      <c r="AA124" s="64">
        <f t="shared" si="145"/>
        <v>0</v>
      </c>
      <c r="AB124" s="64">
        <f t="shared" si="146"/>
        <v>0</v>
      </c>
    </row>
    <row r="125" spans="1:28" ht="13.5" customHeight="1" x14ac:dyDescent="0.2">
      <c r="A125" s="557"/>
      <c r="B125" s="557"/>
      <c r="C125" s="585"/>
      <c r="D125" s="169" t="s">
        <v>429</v>
      </c>
      <c r="E125" s="64">
        <f t="shared" si="141"/>
        <v>0</v>
      </c>
      <c r="F125" s="66">
        <f t="shared" si="142"/>
        <v>0</v>
      </c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Y125" s="64">
        <f t="shared" si="143"/>
        <v>0</v>
      </c>
      <c r="Z125" s="64">
        <f t="shared" si="144"/>
        <v>0</v>
      </c>
      <c r="AA125" s="64">
        <f t="shared" si="145"/>
        <v>0</v>
      </c>
      <c r="AB125" s="64">
        <f t="shared" si="146"/>
        <v>0</v>
      </c>
    </row>
    <row r="126" spans="1:28" ht="13.5" customHeight="1" x14ac:dyDescent="0.2">
      <c r="A126" s="557"/>
      <c r="B126" s="557"/>
      <c r="C126" s="585"/>
      <c r="D126" s="169" t="s">
        <v>430</v>
      </c>
      <c r="E126" s="64">
        <f t="shared" si="141"/>
        <v>0</v>
      </c>
      <c r="F126" s="66">
        <f t="shared" si="142"/>
        <v>0</v>
      </c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Y126" s="64">
        <f t="shared" si="143"/>
        <v>0</v>
      </c>
      <c r="Z126" s="64">
        <f t="shared" si="144"/>
        <v>0</v>
      </c>
      <c r="AA126" s="64">
        <f t="shared" si="145"/>
        <v>0</v>
      </c>
      <c r="AB126" s="64">
        <f t="shared" si="146"/>
        <v>0</v>
      </c>
    </row>
    <row r="127" spans="1:28" ht="13.5" customHeight="1" x14ac:dyDescent="0.2">
      <c r="A127" s="557"/>
      <c r="B127" s="557"/>
      <c r="C127" s="585"/>
      <c r="D127" s="169" t="s">
        <v>431</v>
      </c>
      <c r="E127" s="64">
        <f t="shared" si="141"/>
        <v>0</v>
      </c>
      <c r="F127" s="66">
        <f t="shared" si="142"/>
        <v>0</v>
      </c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Y127" s="64">
        <f t="shared" si="143"/>
        <v>0</v>
      </c>
      <c r="Z127" s="64">
        <f t="shared" si="144"/>
        <v>0</v>
      </c>
      <c r="AA127" s="64">
        <f t="shared" si="145"/>
        <v>0</v>
      </c>
      <c r="AB127" s="64">
        <f t="shared" si="146"/>
        <v>0</v>
      </c>
    </row>
    <row r="128" spans="1:28" ht="13.5" customHeight="1" x14ac:dyDescent="0.2">
      <c r="A128" s="557"/>
      <c r="B128" s="557"/>
      <c r="C128" s="585"/>
      <c r="D128" s="173" t="s">
        <v>432</v>
      </c>
      <c r="E128" s="64">
        <f t="shared" si="141"/>
        <v>0</v>
      </c>
      <c r="F128" s="66">
        <f t="shared" si="142"/>
        <v>0</v>
      </c>
      <c r="G128" s="12">
        <f t="shared" ref="G128:R128" si="148">SUM(G99:G127)</f>
        <v>0</v>
      </c>
      <c r="H128" s="12">
        <f t="shared" si="148"/>
        <v>0</v>
      </c>
      <c r="I128" s="12">
        <f t="shared" si="148"/>
        <v>0</v>
      </c>
      <c r="J128" s="12">
        <f t="shared" si="148"/>
        <v>0</v>
      </c>
      <c r="K128" s="12">
        <f t="shared" si="148"/>
        <v>0</v>
      </c>
      <c r="L128" s="12">
        <f t="shared" si="148"/>
        <v>0</v>
      </c>
      <c r="M128" s="12">
        <f t="shared" si="148"/>
        <v>0</v>
      </c>
      <c r="N128" s="12">
        <f t="shared" si="148"/>
        <v>0</v>
      </c>
      <c r="O128" s="12">
        <f t="shared" si="148"/>
        <v>0</v>
      </c>
      <c r="P128" s="12">
        <f t="shared" si="148"/>
        <v>0</v>
      </c>
      <c r="Q128" s="12">
        <f t="shared" si="148"/>
        <v>0</v>
      </c>
      <c r="R128" s="12">
        <f t="shared" si="148"/>
        <v>0</v>
      </c>
      <c r="Y128" s="64">
        <f t="shared" si="143"/>
        <v>0</v>
      </c>
      <c r="Z128" s="64">
        <f t="shared" si="144"/>
        <v>0</v>
      </c>
      <c r="AA128" s="64">
        <f t="shared" si="145"/>
        <v>0</v>
      </c>
      <c r="AB128" s="64">
        <f t="shared" si="146"/>
        <v>0</v>
      </c>
    </row>
    <row r="129" spans="1:28" ht="13.5" customHeight="1" x14ac:dyDescent="0.15">
      <c r="A129" s="557"/>
      <c r="B129" s="557"/>
      <c r="C129" s="586" t="s">
        <v>367</v>
      </c>
      <c r="D129" s="174" t="s">
        <v>433</v>
      </c>
      <c r="E129" s="146">
        <f t="shared" ref="E129:R129" si="149">IF(E$23&lt;&gt;0,(E65+E71+E77+E89+E83)/E$23,)</f>
        <v>0</v>
      </c>
      <c r="F129" s="146">
        <f t="shared" si="149"/>
        <v>0</v>
      </c>
      <c r="G129" s="12">
        <f t="shared" si="149"/>
        <v>0</v>
      </c>
      <c r="H129" s="12">
        <f t="shared" si="149"/>
        <v>0</v>
      </c>
      <c r="I129" s="12">
        <f t="shared" si="149"/>
        <v>0</v>
      </c>
      <c r="J129" s="12">
        <f t="shared" si="149"/>
        <v>0</v>
      </c>
      <c r="K129" s="12">
        <f t="shared" si="149"/>
        <v>0</v>
      </c>
      <c r="L129" s="12">
        <f t="shared" si="149"/>
        <v>0</v>
      </c>
      <c r="M129" s="12">
        <f t="shared" si="149"/>
        <v>0</v>
      </c>
      <c r="N129" s="12">
        <f t="shared" si="149"/>
        <v>0</v>
      </c>
      <c r="O129" s="12">
        <f t="shared" si="149"/>
        <v>0</v>
      </c>
      <c r="P129" s="12">
        <f t="shared" si="149"/>
        <v>0</v>
      </c>
      <c r="Q129" s="12">
        <f t="shared" si="149"/>
        <v>0</v>
      </c>
      <c r="R129" s="12">
        <f t="shared" si="149"/>
        <v>0</v>
      </c>
      <c r="Y129" s="146">
        <f t="shared" ref="Y129:AB129" si="150">IF(Y$23&lt;&gt;0,(Y65+Y71+Y77+Y89+Y83)/Y$23,)</f>
        <v>0</v>
      </c>
      <c r="Z129" s="146">
        <f t="shared" si="150"/>
        <v>0</v>
      </c>
      <c r="AA129" s="146">
        <f t="shared" si="150"/>
        <v>0</v>
      </c>
      <c r="AB129" s="146">
        <f t="shared" si="150"/>
        <v>0</v>
      </c>
    </row>
    <row r="130" spans="1:28" ht="13.5" customHeight="1" x14ac:dyDescent="0.15">
      <c r="A130" s="557"/>
      <c r="B130" s="557"/>
      <c r="C130" s="586"/>
      <c r="D130" s="175" t="s">
        <v>434</v>
      </c>
      <c r="E130" s="150">
        <f t="shared" ref="E130:R130" si="151">IF(E$24&lt;&gt;0,(E65+E71+E77+E89+E83)/E$24,)</f>
        <v>0</v>
      </c>
      <c r="F130" s="150">
        <f t="shared" si="151"/>
        <v>0</v>
      </c>
      <c r="G130" s="32">
        <f t="shared" si="151"/>
        <v>0</v>
      </c>
      <c r="H130" s="32">
        <f t="shared" si="151"/>
        <v>0</v>
      </c>
      <c r="I130" s="32">
        <f t="shared" si="151"/>
        <v>0</v>
      </c>
      <c r="J130" s="32">
        <f t="shared" si="151"/>
        <v>0</v>
      </c>
      <c r="K130" s="32">
        <f t="shared" si="151"/>
        <v>0</v>
      </c>
      <c r="L130" s="32">
        <f t="shared" si="151"/>
        <v>0</v>
      </c>
      <c r="M130" s="32">
        <f t="shared" si="151"/>
        <v>0</v>
      </c>
      <c r="N130" s="32">
        <f t="shared" si="151"/>
        <v>0</v>
      </c>
      <c r="O130" s="32">
        <f t="shared" si="151"/>
        <v>0</v>
      </c>
      <c r="P130" s="32">
        <f t="shared" si="151"/>
        <v>0</v>
      </c>
      <c r="Q130" s="32">
        <f t="shared" si="151"/>
        <v>0</v>
      </c>
      <c r="R130" s="32">
        <f t="shared" si="151"/>
        <v>0</v>
      </c>
      <c r="Y130" s="150">
        <f t="shared" ref="Y130:AB130" si="152">IF(Y$24&lt;&gt;0,(Y65+Y71+Y77+Y89+Y83)/Y$24,)</f>
        <v>0</v>
      </c>
      <c r="Z130" s="150">
        <f t="shared" si="152"/>
        <v>0</v>
      </c>
      <c r="AA130" s="150">
        <f t="shared" si="152"/>
        <v>0</v>
      </c>
      <c r="AB130" s="150">
        <f t="shared" si="152"/>
        <v>0</v>
      </c>
    </row>
    <row r="131" spans="1:28" ht="13.5" customHeight="1" x14ac:dyDescent="0.15">
      <c r="A131" s="557"/>
      <c r="B131" s="557"/>
      <c r="C131" s="586"/>
      <c r="D131" s="174" t="s">
        <v>435</v>
      </c>
      <c r="E131" s="146">
        <f t="shared" ref="E131:R131" si="153">IF(E$23&lt;&gt;0,E95/E$23,)</f>
        <v>0</v>
      </c>
      <c r="F131" s="146">
        <f t="shared" si="153"/>
        <v>0</v>
      </c>
      <c r="G131" s="12">
        <f t="shared" si="153"/>
        <v>0</v>
      </c>
      <c r="H131" s="12">
        <f t="shared" si="153"/>
        <v>0</v>
      </c>
      <c r="I131" s="12">
        <f t="shared" si="153"/>
        <v>0</v>
      </c>
      <c r="J131" s="12">
        <f t="shared" si="153"/>
        <v>0</v>
      </c>
      <c r="K131" s="12">
        <f t="shared" si="153"/>
        <v>0</v>
      </c>
      <c r="L131" s="12">
        <f t="shared" si="153"/>
        <v>0</v>
      </c>
      <c r="M131" s="12">
        <f t="shared" si="153"/>
        <v>0</v>
      </c>
      <c r="N131" s="12">
        <f t="shared" si="153"/>
        <v>0</v>
      </c>
      <c r="O131" s="12">
        <f t="shared" si="153"/>
        <v>0</v>
      </c>
      <c r="P131" s="12">
        <f t="shared" si="153"/>
        <v>0</v>
      </c>
      <c r="Q131" s="12">
        <f t="shared" si="153"/>
        <v>0</v>
      </c>
      <c r="R131" s="12">
        <f t="shared" si="153"/>
        <v>0</v>
      </c>
      <c r="Y131" s="146">
        <f t="shared" ref="Y131:AB131" si="154">IF(Y$23&lt;&gt;0,Y95/Y$23,)</f>
        <v>0</v>
      </c>
      <c r="Z131" s="146">
        <f t="shared" si="154"/>
        <v>0</v>
      </c>
      <c r="AA131" s="146">
        <f t="shared" si="154"/>
        <v>0</v>
      </c>
      <c r="AB131" s="146">
        <f t="shared" si="154"/>
        <v>0</v>
      </c>
    </row>
    <row r="132" spans="1:28" ht="13.5" customHeight="1" x14ac:dyDescent="0.15">
      <c r="A132" s="557"/>
      <c r="B132" s="557"/>
      <c r="C132" s="586"/>
      <c r="D132" s="175" t="s">
        <v>434</v>
      </c>
      <c r="E132" s="150">
        <f t="shared" ref="E132:R132" si="155">IF(E$24&lt;&gt;0,E95/E$24,)</f>
        <v>0</v>
      </c>
      <c r="F132" s="150">
        <f t="shared" si="155"/>
        <v>0</v>
      </c>
      <c r="G132" s="32">
        <f t="shared" si="155"/>
        <v>0</v>
      </c>
      <c r="H132" s="32">
        <f t="shared" si="155"/>
        <v>0</v>
      </c>
      <c r="I132" s="32">
        <f t="shared" si="155"/>
        <v>0</v>
      </c>
      <c r="J132" s="32">
        <f t="shared" si="155"/>
        <v>0</v>
      </c>
      <c r="K132" s="32">
        <f t="shared" si="155"/>
        <v>0</v>
      </c>
      <c r="L132" s="32">
        <f t="shared" si="155"/>
        <v>0</v>
      </c>
      <c r="M132" s="32">
        <f t="shared" si="155"/>
        <v>0</v>
      </c>
      <c r="N132" s="32">
        <f t="shared" si="155"/>
        <v>0</v>
      </c>
      <c r="O132" s="32">
        <f t="shared" si="155"/>
        <v>0</v>
      </c>
      <c r="P132" s="32">
        <f t="shared" si="155"/>
        <v>0</v>
      </c>
      <c r="Q132" s="32">
        <f t="shared" si="155"/>
        <v>0</v>
      </c>
      <c r="R132" s="32">
        <f t="shared" si="155"/>
        <v>0</v>
      </c>
      <c r="Y132" s="150">
        <f t="shared" ref="Y132:AB132" si="156">IF(Y$24&lt;&gt;0,Y95/Y$24,)</f>
        <v>0</v>
      </c>
      <c r="Z132" s="150">
        <f t="shared" si="156"/>
        <v>0</v>
      </c>
      <c r="AA132" s="150">
        <f t="shared" si="156"/>
        <v>0</v>
      </c>
      <c r="AB132" s="150">
        <f t="shared" si="156"/>
        <v>0</v>
      </c>
    </row>
    <row r="133" spans="1:28" ht="13.5" customHeight="1" x14ac:dyDescent="0.2">
      <c r="A133" s="557"/>
      <c r="B133" s="557"/>
      <c r="C133" s="176" t="s">
        <v>88</v>
      </c>
      <c r="D133" s="177"/>
      <c r="E133" s="64">
        <f t="shared" ref="E133:E136" si="157">SUM(G133:R133)</f>
        <v>0</v>
      </c>
      <c r="F133" s="66">
        <f>IF($T$1=0,0,E133/$T$1)</f>
        <v>0</v>
      </c>
      <c r="G133" s="12">
        <f t="shared" ref="G133:R133" si="158">G68+G74+G80+G92+G98+G128+G86</f>
        <v>0</v>
      </c>
      <c r="H133" s="12">
        <f t="shared" si="158"/>
        <v>0</v>
      </c>
      <c r="I133" s="12">
        <f t="shared" si="158"/>
        <v>0</v>
      </c>
      <c r="J133" s="12">
        <f t="shared" si="158"/>
        <v>0</v>
      </c>
      <c r="K133" s="12">
        <f t="shared" si="158"/>
        <v>0</v>
      </c>
      <c r="L133" s="12">
        <f t="shared" si="158"/>
        <v>0</v>
      </c>
      <c r="M133" s="12">
        <f t="shared" si="158"/>
        <v>0</v>
      </c>
      <c r="N133" s="12">
        <f t="shared" si="158"/>
        <v>0</v>
      </c>
      <c r="O133" s="12">
        <f t="shared" si="158"/>
        <v>0</v>
      </c>
      <c r="P133" s="12">
        <f t="shared" si="158"/>
        <v>0</v>
      </c>
      <c r="Q133" s="12">
        <f t="shared" si="158"/>
        <v>0</v>
      </c>
      <c r="R133" s="12">
        <f t="shared" si="158"/>
        <v>0</v>
      </c>
      <c r="Y133" s="64">
        <f t="shared" ref="Y133:Y136" si="159">SUM(G133:I133)</f>
        <v>0</v>
      </c>
      <c r="Z133" s="64">
        <f t="shared" ref="Z133:Z136" si="160">SUM(J133:L133)</f>
        <v>0</v>
      </c>
      <c r="AA133" s="64">
        <f t="shared" ref="AA133:AA136" si="161">SUM(M133:O133)</f>
        <v>0</v>
      </c>
      <c r="AB133" s="64">
        <f t="shared" ref="AB133:AB136" si="162">SUM(P133:R133)</f>
        <v>0</v>
      </c>
    </row>
    <row r="134" spans="1:28" ht="13.5" customHeight="1" x14ac:dyDescent="0.2">
      <c r="A134" s="558" t="s">
        <v>337</v>
      </c>
      <c r="B134" s="559"/>
      <c r="C134" s="579" t="s">
        <v>436</v>
      </c>
      <c r="D134" s="178" t="s">
        <v>344</v>
      </c>
      <c r="E134" s="34">
        <f t="shared" si="157"/>
        <v>0</v>
      </c>
      <c r="F134" s="34">
        <f>IF($T$1=0,0,E134/$T$1)</f>
        <v>0</v>
      </c>
      <c r="G134" s="12">
        <f t="shared" ref="G134:R134" si="163">G140+G147+G153</f>
        <v>0</v>
      </c>
      <c r="H134" s="12">
        <f t="shared" si="163"/>
        <v>0</v>
      </c>
      <c r="I134" s="12">
        <f t="shared" si="163"/>
        <v>0</v>
      </c>
      <c r="J134" s="12">
        <f t="shared" si="163"/>
        <v>0</v>
      </c>
      <c r="K134" s="12">
        <f t="shared" si="163"/>
        <v>0</v>
      </c>
      <c r="L134" s="12">
        <f t="shared" si="163"/>
        <v>0</v>
      </c>
      <c r="M134" s="12">
        <f t="shared" si="163"/>
        <v>0</v>
      </c>
      <c r="N134" s="12">
        <f t="shared" si="163"/>
        <v>0</v>
      </c>
      <c r="O134" s="12">
        <f t="shared" si="163"/>
        <v>0</v>
      </c>
      <c r="P134" s="12">
        <f t="shared" si="163"/>
        <v>0</v>
      </c>
      <c r="Q134" s="12">
        <f t="shared" si="163"/>
        <v>0</v>
      </c>
      <c r="R134" s="12">
        <f t="shared" si="163"/>
        <v>0</v>
      </c>
      <c r="Y134" s="34">
        <f t="shared" si="159"/>
        <v>0</v>
      </c>
      <c r="Z134" s="34">
        <f t="shared" si="160"/>
        <v>0</v>
      </c>
      <c r="AA134" s="34">
        <f t="shared" si="161"/>
        <v>0</v>
      </c>
      <c r="AB134" s="34">
        <f t="shared" si="162"/>
        <v>0</v>
      </c>
    </row>
    <row r="135" spans="1:28" ht="13.5" customHeight="1" x14ac:dyDescent="0.2">
      <c r="A135" s="560"/>
      <c r="B135" s="561"/>
      <c r="C135" s="580"/>
      <c r="D135" s="178" t="s">
        <v>393</v>
      </c>
      <c r="E135" s="34">
        <f t="shared" si="157"/>
        <v>0</v>
      </c>
      <c r="F135" s="34">
        <f>IF($T$1=0,0,E135/$T$1)</f>
        <v>0</v>
      </c>
      <c r="G135" s="12">
        <f t="shared" ref="G135:R135" si="164">G141+G148+G154</f>
        <v>0</v>
      </c>
      <c r="H135" s="12">
        <f t="shared" si="164"/>
        <v>0</v>
      </c>
      <c r="I135" s="12">
        <f t="shared" si="164"/>
        <v>0</v>
      </c>
      <c r="J135" s="12">
        <f t="shared" si="164"/>
        <v>0</v>
      </c>
      <c r="K135" s="12">
        <f t="shared" si="164"/>
        <v>0</v>
      </c>
      <c r="L135" s="12">
        <f t="shared" si="164"/>
        <v>0</v>
      </c>
      <c r="M135" s="12">
        <f t="shared" si="164"/>
        <v>0</v>
      </c>
      <c r="N135" s="12">
        <f t="shared" si="164"/>
        <v>0</v>
      </c>
      <c r="O135" s="12">
        <f t="shared" si="164"/>
        <v>0</v>
      </c>
      <c r="P135" s="12">
        <f t="shared" si="164"/>
        <v>0</v>
      </c>
      <c r="Q135" s="12">
        <f t="shared" si="164"/>
        <v>0</v>
      </c>
      <c r="R135" s="12">
        <f t="shared" si="164"/>
        <v>0</v>
      </c>
      <c r="Y135" s="34">
        <f t="shared" si="159"/>
        <v>0</v>
      </c>
      <c r="Z135" s="34">
        <f t="shared" si="160"/>
        <v>0</v>
      </c>
      <c r="AA135" s="34">
        <f t="shared" si="161"/>
        <v>0</v>
      </c>
      <c r="AB135" s="34">
        <f t="shared" si="162"/>
        <v>0</v>
      </c>
    </row>
    <row r="136" spans="1:28" ht="13.5" customHeight="1" x14ac:dyDescent="0.2">
      <c r="A136" s="560"/>
      <c r="B136" s="561"/>
      <c r="C136" s="580"/>
      <c r="D136" s="178" t="s">
        <v>394</v>
      </c>
      <c r="E136" s="34">
        <f t="shared" si="157"/>
        <v>0</v>
      </c>
      <c r="F136" s="34">
        <f>IF($T$1=0,0,E136/$T$1)</f>
        <v>0</v>
      </c>
      <c r="G136" s="12">
        <f t="shared" ref="G136:R136" si="165">G142+G149+G155</f>
        <v>0</v>
      </c>
      <c r="H136" s="12">
        <f t="shared" si="165"/>
        <v>0</v>
      </c>
      <c r="I136" s="12">
        <f t="shared" si="165"/>
        <v>0</v>
      </c>
      <c r="J136" s="12">
        <f t="shared" si="165"/>
        <v>0</v>
      </c>
      <c r="K136" s="12">
        <f t="shared" si="165"/>
        <v>0</v>
      </c>
      <c r="L136" s="12">
        <f t="shared" si="165"/>
        <v>0</v>
      </c>
      <c r="M136" s="12">
        <f t="shared" si="165"/>
        <v>0</v>
      </c>
      <c r="N136" s="12">
        <f t="shared" si="165"/>
        <v>0</v>
      </c>
      <c r="O136" s="12">
        <f t="shared" si="165"/>
        <v>0</v>
      </c>
      <c r="P136" s="12">
        <f t="shared" si="165"/>
        <v>0</v>
      </c>
      <c r="Q136" s="12">
        <f t="shared" si="165"/>
        <v>0</v>
      </c>
      <c r="R136" s="12">
        <f t="shared" si="165"/>
        <v>0</v>
      </c>
      <c r="Y136" s="34">
        <f t="shared" si="159"/>
        <v>0</v>
      </c>
      <c r="Z136" s="34">
        <f t="shared" si="160"/>
        <v>0</v>
      </c>
      <c r="AA136" s="34">
        <f t="shared" si="161"/>
        <v>0</v>
      </c>
      <c r="AB136" s="34">
        <f t="shared" si="162"/>
        <v>0</v>
      </c>
    </row>
    <row r="137" spans="1:28" ht="13.5" customHeight="1" x14ac:dyDescent="0.2">
      <c r="A137" s="560"/>
      <c r="B137" s="561"/>
      <c r="C137" s="580"/>
      <c r="D137" s="178" t="s">
        <v>371</v>
      </c>
      <c r="E137" s="34">
        <f t="shared" ref="E137:R137" si="166">IF(E134&lt;&gt;0,(E135+E136)/E134,)</f>
        <v>0</v>
      </c>
      <c r="F137" s="34">
        <f t="shared" si="166"/>
        <v>0</v>
      </c>
      <c r="G137" s="12">
        <f t="shared" si="166"/>
        <v>0</v>
      </c>
      <c r="H137" s="12">
        <f t="shared" si="166"/>
        <v>0</v>
      </c>
      <c r="I137" s="12">
        <f t="shared" si="166"/>
        <v>0</v>
      </c>
      <c r="J137" s="12">
        <f t="shared" si="166"/>
        <v>0</v>
      </c>
      <c r="K137" s="12">
        <f t="shared" si="166"/>
        <v>0</v>
      </c>
      <c r="L137" s="12">
        <f t="shared" si="166"/>
        <v>0</v>
      </c>
      <c r="M137" s="12">
        <f t="shared" si="166"/>
        <v>0</v>
      </c>
      <c r="N137" s="12">
        <f t="shared" si="166"/>
        <v>0</v>
      </c>
      <c r="O137" s="12">
        <f t="shared" si="166"/>
        <v>0</v>
      </c>
      <c r="P137" s="12">
        <f t="shared" si="166"/>
        <v>0</v>
      </c>
      <c r="Q137" s="12">
        <f t="shared" si="166"/>
        <v>0</v>
      </c>
      <c r="R137" s="12">
        <f t="shared" si="166"/>
        <v>0</v>
      </c>
      <c r="Y137" s="34">
        <f t="shared" ref="Y137:AB137" si="167">IF(Y134&lt;&gt;0,(Y135+Y136)/Y134,)</f>
        <v>0</v>
      </c>
      <c r="Z137" s="34">
        <f t="shared" si="167"/>
        <v>0</v>
      </c>
      <c r="AA137" s="34">
        <f t="shared" si="167"/>
        <v>0</v>
      </c>
      <c r="AB137" s="34">
        <f t="shared" si="167"/>
        <v>0</v>
      </c>
    </row>
    <row r="138" spans="1:28" ht="13.5" customHeight="1" x14ac:dyDescent="0.2">
      <c r="A138" s="560"/>
      <c r="B138" s="561"/>
      <c r="C138" s="580"/>
      <c r="D138" s="178" t="s">
        <v>395</v>
      </c>
      <c r="E138" s="34">
        <f t="shared" ref="E138:E142" si="168">SUM(G138:R138)</f>
        <v>0</v>
      </c>
      <c r="F138" s="34">
        <f>IF($T$1=0,0,E138/$T$1)</f>
        <v>0</v>
      </c>
      <c r="G138" s="12">
        <f t="shared" ref="G138:R138" si="169">G144+G151+G157</f>
        <v>0</v>
      </c>
      <c r="H138" s="12">
        <f t="shared" si="169"/>
        <v>0</v>
      </c>
      <c r="I138" s="12">
        <f t="shared" si="169"/>
        <v>0</v>
      </c>
      <c r="J138" s="12">
        <f t="shared" si="169"/>
        <v>0</v>
      </c>
      <c r="K138" s="12">
        <f t="shared" si="169"/>
        <v>0</v>
      </c>
      <c r="L138" s="12">
        <f t="shared" si="169"/>
        <v>0</v>
      </c>
      <c r="M138" s="12">
        <f t="shared" si="169"/>
        <v>0</v>
      </c>
      <c r="N138" s="12">
        <f t="shared" si="169"/>
        <v>0</v>
      </c>
      <c r="O138" s="12">
        <f t="shared" si="169"/>
        <v>0</v>
      </c>
      <c r="P138" s="12">
        <f t="shared" si="169"/>
        <v>0</v>
      </c>
      <c r="Q138" s="12">
        <f t="shared" si="169"/>
        <v>0</v>
      </c>
      <c r="R138" s="12">
        <f t="shared" si="169"/>
        <v>0</v>
      </c>
      <c r="Y138" s="34">
        <f t="shared" ref="Y138:Y142" si="170">SUM(G138:I138)</f>
        <v>0</v>
      </c>
      <c r="Z138" s="34">
        <f t="shared" ref="Z138:Z142" si="171">SUM(J138:L138)</f>
        <v>0</v>
      </c>
      <c r="AA138" s="34">
        <f t="shared" ref="AA138:AA142" si="172">SUM(M138:O138)</f>
        <v>0</v>
      </c>
      <c r="AB138" s="34">
        <f t="shared" ref="AB138:AB142" si="173">SUM(P138:R138)</f>
        <v>0</v>
      </c>
    </row>
    <row r="139" spans="1:28" ht="13.5" customHeight="1" x14ac:dyDescent="0.2">
      <c r="A139" s="560"/>
      <c r="B139" s="561"/>
      <c r="C139" s="580"/>
      <c r="D139" s="178" t="s">
        <v>396</v>
      </c>
      <c r="E139" s="34">
        <f t="shared" si="168"/>
        <v>0</v>
      </c>
      <c r="F139" s="34">
        <f>IF($T$1=0,0,E139/$T$1)</f>
        <v>0</v>
      </c>
      <c r="G139" s="12">
        <f t="shared" ref="G139:R139" si="174">G135+G136+G138+G145</f>
        <v>0</v>
      </c>
      <c r="H139" s="12">
        <f t="shared" si="174"/>
        <v>0</v>
      </c>
      <c r="I139" s="12">
        <f t="shared" si="174"/>
        <v>0</v>
      </c>
      <c r="J139" s="12">
        <f t="shared" si="174"/>
        <v>0</v>
      </c>
      <c r="K139" s="12">
        <f t="shared" si="174"/>
        <v>0</v>
      </c>
      <c r="L139" s="12">
        <f t="shared" si="174"/>
        <v>0</v>
      </c>
      <c r="M139" s="12">
        <f t="shared" si="174"/>
        <v>0</v>
      </c>
      <c r="N139" s="12">
        <f t="shared" si="174"/>
        <v>0</v>
      </c>
      <c r="O139" s="12">
        <f t="shared" si="174"/>
        <v>0</v>
      </c>
      <c r="P139" s="12">
        <f t="shared" si="174"/>
        <v>0</v>
      </c>
      <c r="Q139" s="12">
        <f t="shared" si="174"/>
        <v>0</v>
      </c>
      <c r="R139" s="12">
        <f t="shared" si="174"/>
        <v>0</v>
      </c>
      <c r="Y139" s="34">
        <f t="shared" si="170"/>
        <v>0</v>
      </c>
      <c r="Z139" s="34">
        <f t="shared" si="171"/>
        <v>0</v>
      </c>
      <c r="AA139" s="34">
        <f t="shared" si="172"/>
        <v>0</v>
      </c>
      <c r="AB139" s="34">
        <f t="shared" si="173"/>
        <v>0</v>
      </c>
    </row>
    <row r="140" spans="1:28" ht="13.5" customHeight="1" x14ac:dyDescent="0.2">
      <c r="A140" s="560"/>
      <c r="B140" s="561"/>
      <c r="C140" s="548" t="s">
        <v>437</v>
      </c>
      <c r="D140" s="169" t="s">
        <v>344</v>
      </c>
      <c r="E140" s="64">
        <f t="shared" si="168"/>
        <v>0</v>
      </c>
      <c r="F140" s="66">
        <f>IF($T$1=0,0,E140/$T$1)</f>
        <v>0</v>
      </c>
      <c r="G140" s="58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Y140" s="64">
        <f t="shared" si="170"/>
        <v>0</v>
      </c>
      <c r="Z140" s="64">
        <f t="shared" si="171"/>
        <v>0</v>
      </c>
      <c r="AA140" s="64">
        <f t="shared" si="172"/>
        <v>0</v>
      </c>
      <c r="AB140" s="64">
        <f t="shared" si="173"/>
        <v>0</v>
      </c>
    </row>
    <row r="141" spans="1:28" ht="13.5" customHeight="1" x14ac:dyDescent="0.2">
      <c r="A141" s="560"/>
      <c r="B141" s="561"/>
      <c r="C141" s="548"/>
      <c r="D141" s="169" t="s">
        <v>393</v>
      </c>
      <c r="E141" s="64">
        <f t="shared" si="168"/>
        <v>0</v>
      </c>
      <c r="F141" s="66">
        <f>IF($T$1=0,0,E141/$T$1)</f>
        <v>0</v>
      </c>
      <c r="G141" s="58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Y141" s="64">
        <f t="shared" si="170"/>
        <v>0</v>
      </c>
      <c r="Z141" s="64">
        <f t="shared" si="171"/>
        <v>0</v>
      </c>
      <c r="AA141" s="64">
        <f t="shared" si="172"/>
        <v>0</v>
      </c>
      <c r="AB141" s="64">
        <f t="shared" si="173"/>
        <v>0</v>
      </c>
    </row>
    <row r="142" spans="1:28" ht="13.5" customHeight="1" x14ac:dyDescent="0.2">
      <c r="A142" s="560"/>
      <c r="B142" s="561"/>
      <c r="C142" s="548"/>
      <c r="D142" s="169" t="s">
        <v>394</v>
      </c>
      <c r="E142" s="64">
        <f t="shared" si="168"/>
        <v>0</v>
      </c>
      <c r="F142" s="66">
        <f>IF($T$1=0,0,E142/$T$1)</f>
        <v>0</v>
      </c>
      <c r="G142" s="58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Y142" s="64">
        <f t="shared" si="170"/>
        <v>0</v>
      </c>
      <c r="Z142" s="64">
        <f t="shared" si="171"/>
        <v>0</v>
      </c>
      <c r="AA142" s="64">
        <f t="shared" si="172"/>
        <v>0</v>
      </c>
      <c r="AB142" s="64">
        <f t="shared" si="173"/>
        <v>0</v>
      </c>
    </row>
    <row r="143" spans="1:28" ht="13.5" customHeight="1" x14ac:dyDescent="0.2">
      <c r="A143" s="560"/>
      <c r="B143" s="561"/>
      <c r="C143" s="548"/>
      <c r="D143" s="169" t="s">
        <v>371</v>
      </c>
      <c r="E143" s="64">
        <f t="shared" ref="E143:R143" si="175">IF(E140&lt;&gt;0,(E141+E142)/E140,)</f>
        <v>0</v>
      </c>
      <c r="F143" s="65">
        <f t="shared" si="175"/>
        <v>0</v>
      </c>
      <c r="G143" s="12">
        <f t="shared" si="175"/>
        <v>0</v>
      </c>
      <c r="H143" s="12">
        <f t="shared" si="175"/>
        <v>0</v>
      </c>
      <c r="I143" s="12">
        <f t="shared" si="175"/>
        <v>0</v>
      </c>
      <c r="J143" s="12">
        <f t="shared" si="175"/>
        <v>0</v>
      </c>
      <c r="K143" s="12">
        <f t="shared" si="175"/>
        <v>0</v>
      </c>
      <c r="L143" s="12">
        <f t="shared" si="175"/>
        <v>0</v>
      </c>
      <c r="M143" s="12">
        <f t="shared" si="175"/>
        <v>0</v>
      </c>
      <c r="N143" s="12">
        <f t="shared" si="175"/>
        <v>0</v>
      </c>
      <c r="O143" s="12">
        <f t="shared" si="175"/>
        <v>0</v>
      </c>
      <c r="P143" s="12">
        <f t="shared" si="175"/>
        <v>0</v>
      </c>
      <c r="Q143" s="12">
        <f t="shared" si="175"/>
        <v>0</v>
      </c>
      <c r="R143" s="67">
        <f t="shared" si="175"/>
        <v>0</v>
      </c>
      <c r="Y143" s="64">
        <f t="shared" ref="Y143:AB143" si="176">IF(Y140&lt;&gt;0,(Y141+Y142)/Y140,)</f>
        <v>0</v>
      </c>
      <c r="Z143" s="64">
        <f t="shared" si="176"/>
        <v>0</v>
      </c>
      <c r="AA143" s="64">
        <f t="shared" si="176"/>
        <v>0</v>
      </c>
      <c r="AB143" s="64">
        <f t="shared" si="176"/>
        <v>0</v>
      </c>
    </row>
    <row r="144" spans="1:28" ht="13.5" customHeight="1" x14ac:dyDescent="0.2">
      <c r="A144" s="560"/>
      <c r="B144" s="561"/>
      <c r="C144" s="548"/>
      <c r="D144" s="169" t="s">
        <v>395</v>
      </c>
      <c r="E144" s="64">
        <f t="shared" ref="E144:E149" si="177">SUM(G144:R144)</f>
        <v>0</v>
      </c>
      <c r="F144" s="66">
        <f t="shared" ref="F144:F149" si="178">IF($T$1=0,0,E144/$T$1)</f>
        <v>0</v>
      </c>
      <c r="G144" s="58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Y144" s="64">
        <f t="shared" ref="Y144:Y149" si="179">SUM(G144:I144)</f>
        <v>0</v>
      </c>
      <c r="Z144" s="64">
        <f t="shared" ref="Z144:Z149" si="180">SUM(J144:L144)</f>
        <v>0</v>
      </c>
      <c r="AA144" s="64">
        <f t="shared" ref="AA144:AA149" si="181">SUM(M144:O144)</f>
        <v>0</v>
      </c>
      <c r="AB144" s="64">
        <f t="shared" ref="AB144:AB149" si="182">SUM(P144:R144)</f>
        <v>0</v>
      </c>
    </row>
    <row r="145" spans="1:28" ht="13.5" customHeight="1" x14ac:dyDescent="0.2">
      <c r="A145" s="560"/>
      <c r="B145" s="561"/>
      <c r="C145" s="548"/>
      <c r="D145" s="169" t="s">
        <v>438</v>
      </c>
      <c r="E145" s="64">
        <f t="shared" si="177"/>
        <v>0</v>
      </c>
      <c r="F145" s="66">
        <f t="shared" si="178"/>
        <v>0</v>
      </c>
      <c r="G145" s="58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Y145" s="64">
        <f t="shared" si="179"/>
        <v>0</v>
      </c>
      <c r="Z145" s="64">
        <f t="shared" si="180"/>
        <v>0</v>
      </c>
      <c r="AA145" s="64">
        <f t="shared" si="181"/>
        <v>0</v>
      </c>
      <c r="AB145" s="64">
        <f t="shared" si="182"/>
        <v>0</v>
      </c>
    </row>
    <row r="146" spans="1:28" ht="13.5" customHeight="1" x14ac:dyDescent="0.2">
      <c r="A146" s="560"/>
      <c r="B146" s="561"/>
      <c r="C146" s="548"/>
      <c r="D146" s="169" t="s">
        <v>396</v>
      </c>
      <c r="E146" s="64">
        <f t="shared" si="177"/>
        <v>0</v>
      </c>
      <c r="F146" s="66">
        <f t="shared" si="178"/>
        <v>0</v>
      </c>
      <c r="G146" s="12">
        <f t="shared" ref="G146:R146" si="183">G141+G142+G144+G145</f>
        <v>0</v>
      </c>
      <c r="H146" s="12">
        <f t="shared" si="183"/>
        <v>0</v>
      </c>
      <c r="I146" s="12">
        <f t="shared" si="183"/>
        <v>0</v>
      </c>
      <c r="J146" s="12">
        <f t="shared" si="183"/>
        <v>0</v>
      </c>
      <c r="K146" s="12">
        <f t="shared" si="183"/>
        <v>0</v>
      </c>
      <c r="L146" s="12">
        <f t="shared" si="183"/>
        <v>0</v>
      </c>
      <c r="M146" s="12">
        <f t="shared" si="183"/>
        <v>0</v>
      </c>
      <c r="N146" s="12">
        <f t="shared" si="183"/>
        <v>0</v>
      </c>
      <c r="O146" s="12">
        <f t="shared" si="183"/>
        <v>0</v>
      </c>
      <c r="P146" s="12">
        <f t="shared" si="183"/>
        <v>0</v>
      </c>
      <c r="Q146" s="12">
        <f t="shared" si="183"/>
        <v>0</v>
      </c>
      <c r="R146" s="12">
        <f t="shared" si="183"/>
        <v>0</v>
      </c>
      <c r="Y146" s="64">
        <f t="shared" si="179"/>
        <v>0</v>
      </c>
      <c r="Z146" s="64">
        <f t="shared" si="180"/>
        <v>0</v>
      </c>
      <c r="AA146" s="64">
        <f t="shared" si="181"/>
        <v>0</v>
      </c>
      <c r="AB146" s="64">
        <f t="shared" si="182"/>
        <v>0</v>
      </c>
    </row>
    <row r="147" spans="1:28" ht="13.5" customHeight="1" x14ac:dyDescent="0.2">
      <c r="A147" s="560"/>
      <c r="B147" s="561"/>
      <c r="C147" s="581" t="s">
        <v>439</v>
      </c>
      <c r="D147" s="178" t="s">
        <v>344</v>
      </c>
      <c r="E147" s="34">
        <f t="shared" si="177"/>
        <v>0</v>
      </c>
      <c r="F147" s="34">
        <f t="shared" si="178"/>
        <v>0</v>
      </c>
      <c r="G147" s="58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Y147" s="34">
        <f t="shared" si="179"/>
        <v>0</v>
      </c>
      <c r="Z147" s="34">
        <f t="shared" si="180"/>
        <v>0</v>
      </c>
      <c r="AA147" s="34">
        <f t="shared" si="181"/>
        <v>0</v>
      </c>
      <c r="AB147" s="34">
        <f t="shared" si="182"/>
        <v>0</v>
      </c>
    </row>
    <row r="148" spans="1:28" ht="13.5" customHeight="1" x14ac:dyDescent="0.2">
      <c r="A148" s="560"/>
      <c r="B148" s="561"/>
      <c r="C148" s="581"/>
      <c r="D148" s="178" t="s">
        <v>393</v>
      </c>
      <c r="E148" s="34">
        <f t="shared" si="177"/>
        <v>0</v>
      </c>
      <c r="F148" s="34">
        <f t="shared" si="178"/>
        <v>0</v>
      </c>
      <c r="G148" s="58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Y148" s="34">
        <f t="shared" si="179"/>
        <v>0</v>
      </c>
      <c r="Z148" s="34">
        <f t="shared" si="180"/>
        <v>0</v>
      </c>
      <c r="AA148" s="34">
        <f t="shared" si="181"/>
        <v>0</v>
      </c>
      <c r="AB148" s="34">
        <f t="shared" si="182"/>
        <v>0</v>
      </c>
    </row>
    <row r="149" spans="1:28" ht="13.5" customHeight="1" x14ac:dyDescent="0.2">
      <c r="A149" s="560"/>
      <c r="B149" s="561"/>
      <c r="C149" s="581"/>
      <c r="D149" s="178" t="s">
        <v>394</v>
      </c>
      <c r="E149" s="34">
        <f t="shared" si="177"/>
        <v>0</v>
      </c>
      <c r="F149" s="34">
        <f t="shared" si="178"/>
        <v>0</v>
      </c>
      <c r="G149" s="58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Y149" s="34">
        <f t="shared" si="179"/>
        <v>0</v>
      </c>
      <c r="Z149" s="34">
        <f t="shared" si="180"/>
        <v>0</v>
      </c>
      <c r="AA149" s="34">
        <f t="shared" si="181"/>
        <v>0</v>
      </c>
      <c r="AB149" s="34">
        <f t="shared" si="182"/>
        <v>0</v>
      </c>
    </row>
    <row r="150" spans="1:28" ht="13.5" customHeight="1" x14ac:dyDescent="0.2">
      <c r="A150" s="560"/>
      <c r="B150" s="561"/>
      <c r="C150" s="581"/>
      <c r="D150" s="178" t="s">
        <v>371</v>
      </c>
      <c r="E150" s="34">
        <f t="shared" ref="E150:R150" si="184">IF(E147&lt;&gt;0,(E148+E149)/E147,)</f>
        <v>0</v>
      </c>
      <c r="F150" s="34">
        <f t="shared" si="184"/>
        <v>0</v>
      </c>
      <c r="G150" s="12">
        <f t="shared" si="184"/>
        <v>0</v>
      </c>
      <c r="H150" s="12">
        <f t="shared" si="184"/>
        <v>0</v>
      </c>
      <c r="I150" s="12">
        <f t="shared" si="184"/>
        <v>0</v>
      </c>
      <c r="J150" s="12">
        <f t="shared" si="184"/>
        <v>0</v>
      </c>
      <c r="K150" s="12">
        <f t="shared" si="184"/>
        <v>0</v>
      </c>
      <c r="L150" s="12">
        <f t="shared" si="184"/>
        <v>0</v>
      </c>
      <c r="M150" s="12">
        <f t="shared" si="184"/>
        <v>0</v>
      </c>
      <c r="N150" s="12">
        <f t="shared" si="184"/>
        <v>0</v>
      </c>
      <c r="O150" s="12">
        <f t="shared" si="184"/>
        <v>0</v>
      </c>
      <c r="P150" s="12">
        <f t="shared" si="184"/>
        <v>0</v>
      </c>
      <c r="Q150" s="12">
        <f t="shared" si="184"/>
        <v>0</v>
      </c>
      <c r="R150" s="67">
        <f t="shared" si="184"/>
        <v>0</v>
      </c>
      <c r="Y150" s="34">
        <f t="shared" ref="Y150:AB150" si="185">IF(Y147&lt;&gt;0,(Y148+Y149)/Y147,)</f>
        <v>0</v>
      </c>
      <c r="Z150" s="34">
        <f t="shared" si="185"/>
        <v>0</v>
      </c>
      <c r="AA150" s="34">
        <f t="shared" si="185"/>
        <v>0</v>
      </c>
      <c r="AB150" s="34">
        <f t="shared" si="185"/>
        <v>0</v>
      </c>
    </row>
    <row r="151" spans="1:28" ht="13.5" customHeight="1" x14ac:dyDescent="0.2">
      <c r="A151" s="560"/>
      <c r="B151" s="561"/>
      <c r="C151" s="581"/>
      <c r="D151" s="178" t="s">
        <v>395</v>
      </c>
      <c r="E151" s="34">
        <f t="shared" ref="E151:E155" si="186">SUM(G151:R151)</f>
        <v>0</v>
      </c>
      <c r="F151" s="34">
        <f>IF($T$1=0,0,E151/$T$1)</f>
        <v>0</v>
      </c>
      <c r="G151" s="58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Y151" s="34">
        <f t="shared" ref="Y151:Y155" si="187">SUM(G151:I151)</f>
        <v>0</v>
      </c>
      <c r="Z151" s="34">
        <f t="shared" ref="Z151:Z155" si="188">SUM(J151:L151)</f>
        <v>0</v>
      </c>
      <c r="AA151" s="34">
        <f t="shared" ref="AA151:AA155" si="189">SUM(M151:O151)</f>
        <v>0</v>
      </c>
      <c r="AB151" s="34">
        <f t="shared" ref="AB151:AB155" si="190">SUM(P151:R151)</f>
        <v>0</v>
      </c>
    </row>
    <row r="152" spans="1:28" ht="13.5" customHeight="1" x14ac:dyDescent="0.2">
      <c r="A152" s="560"/>
      <c r="B152" s="561"/>
      <c r="C152" s="581"/>
      <c r="D152" s="178" t="s">
        <v>396</v>
      </c>
      <c r="E152" s="34">
        <f t="shared" si="186"/>
        <v>0</v>
      </c>
      <c r="F152" s="34">
        <f>IF($T$1=0,0,E152/$T$1)</f>
        <v>0</v>
      </c>
      <c r="G152" s="12">
        <f t="shared" ref="G152:R152" si="191">G148+G149+G151</f>
        <v>0</v>
      </c>
      <c r="H152" s="12">
        <f t="shared" si="191"/>
        <v>0</v>
      </c>
      <c r="I152" s="12">
        <f t="shared" si="191"/>
        <v>0</v>
      </c>
      <c r="J152" s="12">
        <f t="shared" si="191"/>
        <v>0</v>
      </c>
      <c r="K152" s="12">
        <f t="shared" si="191"/>
        <v>0</v>
      </c>
      <c r="L152" s="12">
        <f t="shared" si="191"/>
        <v>0</v>
      </c>
      <c r="M152" s="12">
        <f t="shared" si="191"/>
        <v>0</v>
      </c>
      <c r="N152" s="12">
        <f t="shared" si="191"/>
        <v>0</v>
      </c>
      <c r="O152" s="12">
        <f t="shared" si="191"/>
        <v>0</v>
      </c>
      <c r="P152" s="12">
        <f t="shared" si="191"/>
        <v>0</v>
      </c>
      <c r="Q152" s="12">
        <f t="shared" si="191"/>
        <v>0</v>
      </c>
      <c r="R152" s="67">
        <f t="shared" si="191"/>
        <v>0</v>
      </c>
      <c r="Y152" s="34">
        <f t="shared" si="187"/>
        <v>0</v>
      </c>
      <c r="Z152" s="34">
        <f t="shared" si="188"/>
        <v>0</v>
      </c>
      <c r="AA152" s="34">
        <f t="shared" si="189"/>
        <v>0</v>
      </c>
      <c r="AB152" s="34">
        <f t="shared" si="190"/>
        <v>0</v>
      </c>
    </row>
    <row r="153" spans="1:28" ht="13.5" customHeight="1" x14ac:dyDescent="0.2">
      <c r="A153" s="560"/>
      <c r="B153" s="561"/>
      <c r="C153" s="582" t="s">
        <v>440</v>
      </c>
      <c r="D153" s="169" t="s">
        <v>344</v>
      </c>
      <c r="E153" s="64">
        <f t="shared" si="186"/>
        <v>0</v>
      </c>
      <c r="F153" s="66">
        <f>IF($T$1=0,0,E153/$T$1)</f>
        <v>0</v>
      </c>
      <c r="G153" s="58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Y153" s="64">
        <f t="shared" si="187"/>
        <v>0</v>
      </c>
      <c r="Z153" s="64">
        <f t="shared" si="188"/>
        <v>0</v>
      </c>
      <c r="AA153" s="64">
        <f t="shared" si="189"/>
        <v>0</v>
      </c>
      <c r="AB153" s="64">
        <f t="shared" si="190"/>
        <v>0</v>
      </c>
    </row>
    <row r="154" spans="1:28" ht="13.5" customHeight="1" x14ac:dyDescent="0.2">
      <c r="A154" s="560"/>
      <c r="B154" s="561"/>
      <c r="C154" s="582"/>
      <c r="D154" s="169" t="s">
        <v>393</v>
      </c>
      <c r="E154" s="64">
        <f t="shared" si="186"/>
        <v>0</v>
      </c>
      <c r="F154" s="66">
        <f>IF($T$1=0,0,E154/$T$1)</f>
        <v>0</v>
      </c>
      <c r="G154" s="58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Y154" s="64">
        <f t="shared" si="187"/>
        <v>0</v>
      </c>
      <c r="Z154" s="64">
        <f t="shared" si="188"/>
        <v>0</v>
      </c>
      <c r="AA154" s="64">
        <f t="shared" si="189"/>
        <v>0</v>
      </c>
      <c r="AB154" s="64">
        <f t="shared" si="190"/>
        <v>0</v>
      </c>
    </row>
    <row r="155" spans="1:28" ht="13.5" customHeight="1" x14ac:dyDescent="0.2">
      <c r="A155" s="560"/>
      <c r="B155" s="561"/>
      <c r="C155" s="582"/>
      <c r="D155" s="169" t="s">
        <v>394</v>
      </c>
      <c r="E155" s="64">
        <f t="shared" si="186"/>
        <v>0</v>
      </c>
      <c r="F155" s="66">
        <f>IF($T$1=0,0,E155/$T$1)</f>
        <v>0</v>
      </c>
      <c r="G155" s="58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Y155" s="64">
        <f t="shared" si="187"/>
        <v>0</v>
      </c>
      <c r="Z155" s="64">
        <f t="shared" si="188"/>
        <v>0</v>
      </c>
      <c r="AA155" s="64">
        <f t="shared" si="189"/>
        <v>0</v>
      </c>
      <c r="AB155" s="64">
        <f t="shared" si="190"/>
        <v>0</v>
      </c>
    </row>
    <row r="156" spans="1:28" ht="13.5" customHeight="1" x14ac:dyDescent="0.2">
      <c r="A156" s="560"/>
      <c r="B156" s="561"/>
      <c r="C156" s="582"/>
      <c r="D156" s="169" t="s">
        <v>371</v>
      </c>
      <c r="E156" s="64">
        <f t="shared" ref="E156:R156" si="192">IF(E153&lt;&gt;0,(E154+E155)/E153,)</f>
        <v>0</v>
      </c>
      <c r="F156" s="65">
        <f t="shared" si="192"/>
        <v>0</v>
      </c>
      <c r="G156" s="12">
        <f t="shared" si="192"/>
        <v>0</v>
      </c>
      <c r="H156" s="12">
        <f t="shared" si="192"/>
        <v>0</v>
      </c>
      <c r="I156" s="12">
        <f t="shared" si="192"/>
        <v>0</v>
      </c>
      <c r="J156" s="12">
        <f t="shared" si="192"/>
        <v>0</v>
      </c>
      <c r="K156" s="12">
        <f t="shared" si="192"/>
        <v>0</v>
      </c>
      <c r="L156" s="12">
        <f t="shared" si="192"/>
        <v>0</v>
      </c>
      <c r="M156" s="12">
        <f t="shared" si="192"/>
        <v>0</v>
      </c>
      <c r="N156" s="12">
        <f t="shared" si="192"/>
        <v>0</v>
      </c>
      <c r="O156" s="12">
        <f t="shared" si="192"/>
        <v>0</v>
      </c>
      <c r="P156" s="12">
        <f t="shared" si="192"/>
        <v>0</v>
      </c>
      <c r="Q156" s="12">
        <f t="shared" si="192"/>
        <v>0</v>
      </c>
      <c r="R156" s="67">
        <f t="shared" si="192"/>
        <v>0</v>
      </c>
      <c r="Y156" s="64">
        <f t="shared" ref="Y156:AB156" si="193">IF(Y153&lt;&gt;0,(Y154+Y155)/Y153,)</f>
        <v>0</v>
      </c>
      <c r="Z156" s="64">
        <f t="shared" si="193"/>
        <v>0</v>
      </c>
      <c r="AA156" s="64">
        <f t="shared" si="193"/>
        <v>0</v>
      </c>
      <c r="AB156" s="64">
        <f t="shared" si="193"/>
        <v>0</v>
      </c>
    </row>
    <row r="157" spans="1:28" ht="13.5" customHeight="1" x14ac:dyDescent="0.2">
      <c r="A157" s="560"/>
      <c r="B157" s="561"/>
      <c r="C157" s="582"/>
      <c r="D157" s="169" t="s">
        <v>395</v>
      </c>
      <c r="E157" s="64">
        <f t="shared" ref="E157:E162" si="194">SUM(G157:R157)</f>
        <v>0</v>
      </c>
      <c r="F157" s="66">
        <f t="shared" ref="F157:F162" si="195">IF($T$1=0,0,E157/$T$1)</f>
        <v>0</v>
      </c>
      <c r="G157" s="58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Y157" s="64">
        <f t="shared" ref="Y157:Y162" si="196">SUM(G157:I157)</f>
        <v>0</v>
      </c>
      <c r="Z157" s="64">
        <f t="shared" ref="Z157:Z162" si="197">SUM(J157:L157)</f>
        <v>0</v>
      </c>
      <c r="AA157" s="64">
        <f t="shared" ref="AA157:AA162" si="198">SUM(M157:O157)</f>
        <v>0</v>
      </c>
      <c r="AB157" s="64">
        <f t="shared" ref="AB157:AB162" si="199">SUM(P157:R157)</f>
        <v>0</v>
      </c>
    </row>
    <row r="158" spans="1:28" ht="13.5" customHeight="1" x14ac:dyDescent="0.2">
      <c r="A158" s="560"/>
      <c r="B158" s="561"/>
      <c r="C158" s="582"/>
      <c r="D158" s="169" t="s">
        <v>396</v>
      </c>
      <c r="E158" s="64">
        <f t="shared" si="194"/>
        <v>0</v>
      </c>
      <c r="F158" s="66">
        <f t="shared" si="195"/>
        <v>0</v>
      </c>
      <c r="G158" s="12">
        <f t="shared" ref="G158:R158" si="200">G154+G155+G157</f>
        <v>0</v>
      </c>
      <c r="H158" s="12">
        <f t="shared" si="200"/>
        <v>0</v>
      </c>
      <c r="I158" s="12">
        <f t="shared" si="200"/>
        <v>0</v>
      </c>
      <c r="J158" s="12">
        <f t="shared" si="200"/>
        <v>0</v>
      </c>
      <c r="K158" s="12">
        <f t="shared" si="200"/>
        <v>0</v>
      </c>
      <c r="L158" s="12">
        <f t="shared" si="200"/>
        <v>0</v>
      </c>
      <c r="M158" s="12">
        <f t="shared" si="200"/>
        <v>0</v>
      </c>
      <c r="N158" s="12">
        <f t="shared" si="200"/>
        <v>0</v>
      </c>
      <c r="O158" s="12">
        <f t="shared" si="200"/>
        <v>0</v>
      </c>
      <c r="P158" s="12">
        <f t="shared" si="200"/>
        <v>0</v>
      </c>
      <c r="Q158" s="12">
        <f t="shared" si="200"/>
        <v>0</v>
      </c>
      <c r="R158" s="67">
        <f t="shared" si="200"/>
        <v>0</v>
      </c>
      <c r="Y158" s="64">
        <f t="shared" si="196"/>
        <v>0</v>
      </c>
      <c r="Z158" s="64">
        <f t="shared" si="197"/>
        <v>0</v>
      </c>
      <c r="AA158" s="64">
        <f t="shared" si="198"/>
        <v>0</v>
      </c>
      <c r="AB158" s="64">
        <f t="shared" si="199"/>
        <v>0</v>
      </c>
    </row>
    <row r="159" spans="1:28" ht="13.5" customHeight="1" x14ac:dyDescent="0.2">
      <c r="A159" s="560"/>
      <c r="B159" s="561"/>
      <c r="C159" s="583" t="s">
        <v>441</v>
      </c>
      <c r="D159" s="179" t="s">
        <v>442</v>
      </c>
      <c r="E159" s="34">
        <f t="shared" si="194"/>
        <v>0</v>
      </c>
      <c r="F159" s="34">
        <f t="shared" si="195"/>
        <v>0</v>
      </c>
      <c r="G159" s="58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Y159" s="34">
        <f t="shared" si="196"/>
        <v>0</v>
      </c>
      <c r="Z159" s="34">
        <f t="shared" si="197"/>
        <v>0</v>
      </c>
      <c r="AA159" s="34">
        <f t="shared" si="198"/>
        <v>0</v>
      </c>
      <c r="AB159" s="34">
        <f t="shared" si="199"/>
        <v>0</v>
      </c>
    </row>
    <row r="160" spans="1:28" ht="13.5" customHeight="1" x14ac:dyDescent="0.2">
      <c r="A160" s="560"/>
      <c r="B160" s="561"/>
      <c r="C160" s="583"/>
      <c r="D160" s="179" t="s">
        <v>443</v>
      </c>
      <c r="E160" s="34">
        <f t="shared" si="194"/>
        <v>0</v>
      </c>
      <c r="F160" s="34">
        <f t="shared" si="195"/>
        <v>0</v>
      </c>
      <c r="G160" s="58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Y160" s="34">
        <f t="shared" si="196"/>
        <v>0</v>
      </c>
      <c r="Z160" s="34">
        <f t="shared" si="197"/>
        <v>0</v>
      </c>
      <c r="AA160" s="34">
        <f t="shared" si="198"/>
        <v>0</v>
      </c>
      <c r="AB160" s="34">
        <f t="shared" si="199"/>
        <v>0</v>
      </c>
    </row>
    <row r="161" spans="1:28" ht="13.5" customHeight="1" x14ac:dyDescent="0.2">
      <c r="A161" s="560"/>
      <c r="B161" s="561"/>
      <c r="C161" s="583"/>
      <c r="D161" s="179" t="s">
        <v>444</v>
      </c>
      <c r="E161" s="34">
        <f t="shared" si="194"/>
        <v>0</v>
      </c>
      <c r="F161" s="34">
        <f t="shared" si="195"/>
        <v>0</v>
      </c>
      <c r="G161" s="58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Y161" s="34">
        <f t="shared" si="196"/>
        <v>0</v>
      </c>
      <c r="Z161" s="34">
        <f t="shared" si="197"/>
        <v>0</v>
      </c>
      <c r="AA161" s="34">
        <f t="shared" si="198"/>
        <v>0</v>
      </c>
      <c r="AB161" s="34">
        <f t="shared" si="199"/>
        <v>0</v>
      </c>
    </row>
    <row r="162" spans="1:28" ht="13.5" customHeight="1" x14ac:dyDescent="0.2">
      <c r="A162" s="560"/>
      <c r="B162" s="561"/>
      <c r="C162" s="583"/>
      <c r="D162" s="179" t="s">
        <v>445</v>
      </c>
      <c r="E162" s="34">
        <f t="shared" si="194"/>
        <v>0</v>
      </c>
      <c r="F162" s="34">
        <f t="shared" si="195"/>
        <v>0</v>
      </c>
      <c r="G162" s="58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Y162" s="34">
        <f t="shared" si="196"/>
        <v>0</v>
      </c>
      <c r="Z162" s="34">
        <f t="shared" si="197"/>
        <v>0</v>
      </c>
      <c r="AA162" s="34">
        <f t="shared" si="198"/>
        <v>0</v>
      </c>
      <c r="AB162" s="34">
        <f t="shared" si="199"/>
        <v>0</v>
      </c>
    </row>
    <row r="163" spans="1:28" ht="13.5" customHeight="1" x14ac:dyDescent="0.2">
      <c r="A163" s="560"/>
      <c r="B163" s="561"/>
      <c r="C163" s="583"/>
      <c r="D163" s="179" t="s">
        <v>446</v>
      </c>
      <c r="E163" s="37">
        <f>IF(SUM(G16:R16)&lt;&gt;0,E159/SUM(G16:R16)/30,)</f>
        <v>0</v>
      </c>
      <c r="F163" s="37">
        <f t="shared" ref="F163:R163" si="201">IF(F16&lt;&gt;0,F159/F16/30,)</f>
        <v>0</v>
      </c>
      <c r="G163" s="25">
        <f t="shared" si="201"/>
        <v>0</v>
      </c>
      <c r="H163" s="25">
        <f t="shared" si="201"/>
        <v>0</v>
      </c>
      <c r="I163" s="25">
        <f t="shared" si="201"/>
        <v>0</v>
      </c>
      <c r="J163" s="25">
        <f t="shared" si="201"/>
        <v>0</v>
      </c>
      <c r="K163" s="25">
        <f t="shared" si="201"/>
        <v>0</v>
      </c>
      <c r="L163" s="25">
        <f t="shared" si="201"/>
        <v>0</v>
      </c>
      <c r="M163" s="25">
        <f t="shared" si="201"/>
        <v>0</v>
      </c>
      <c r="N163" s="25">
        <f t="shared" si="201"/>
        <v>0</v>
      </c>
      <c r="O163" s="25">
        <f t="shared" si="201"/>
        <v>0</v>
      </c>
      <c r="P163" s="25">
        <f t="shared" si="201"/>
        <v>0</v>
      </c>
      <c r="Q163" s="25">
        <f t="shared" si="201"/>
        <v>0</v>
      </c>
      <c r="R163" s="25">
        <f t="shared" si="201"/>
        <v>0</v>
      </c>
      <c r="Y163" s="37">
        <f>IF(SUM(G16:I16)&lt;&gt;0,Y159/SUM(G16:I16)/30,)</f>
        <v>0</v>
      </c>
      <c r="Z163" s="37">
        <f>IF(SUM(J16:L16)&lt;&gt;0,Z159/SUM(J16:L16)/30,)</f>
        <v>0</v>
      </c>
      <c r="AA163" s="37">
        <f>IF(SUM(M16:O16)&lt;&gt;0,AA159/SUM(M16:O16)/30,)</f>
        <v>0</v>
      </c>
      <c r="AB163" s="37">
        <f>IF(SUM(P16:R16)&lt;&gt;0,AB159/SUM(P16:R16)/30,)</f>
        <v>0</v>
      </c>
    </row>
    <row r="164" spans="1:28" ht="13.5" customHeight="1" x14ac:dyDescent="0.2">
      <c r="A164" s="560"/>
      <c r="B164" s="561"/>
      <c r="C164" s="583"/>
      <c r="D164" s="179" t="s">
        <v>447</v>
      </c>
      <c r="E164" s="34">
        <f>IF(SUM(G17:R17)&lt;&gt;0,E161/SUM(G17:R17),)</f>
        <v>0</v>
      </c>
      <c r="F164" s="34">
        <f t="shared" ref="F164:R164" si="202">IF(F17&lt;&gt;0,F161/F17,)</f>
        <v>0</v>
      </c>
      <c r="G164" s="12">
        <f t="shared" si="202"/>
        <v>0</v>
      </c>
      <c r="H164" s="12">
        <f t="shared" si="202"/>
        <v>0</v>
      </c>
      <c r="I164" s="12">
        <f t="shared" si="202"/>
        <v>0</v>
      </c>
      <c r="J164" s="12">
        <f t="shared" si="202"/>
        <v>0</v>
      </c>
      <c r="K164" s="12">
        <f t="shared" si="202"/>
        <v>0</v>
      </c>
      <c r="L164" s="12">
        <f t="shared" si="202"/>
        <v>0</v>
      </c>
      <c r="M164" s="12">
        <f t="shared" si="202"/>
        <v>0</v>
      </c>
      <c r="N164" s="12">
        <f t="shared" si="202"/>
        <v>0</v>
      </c>
      <c r="O164" s="12">
        <f t="shared" si="202"/>
        <v>0</v>
      </c>
      <c r="P164" s="12">
        <f t="shared" si="202"/>
        <v>0</v>
      </c>
      <c r="Q164" s="12">
        <f t="shared" si="202"/>
        <v>0</v>
      </c>
      <c r="R164" s="12">
        <f t="shared" si="202"/>
        <v>0</v>
      </c>
      <c r="Y164" s="34">
        <f>IF(SUM(G17:I17)&lt;&gt;0,Y161/SUM(G17:I17),)</f>
        <v>0</v>
      </c>
      <c r="Z164" s="34">
        <f>IF(SUM(J17:L17)&lt;&gt;0,Z161/SUM(J17:L17),)</f>
        <v>0</v>
      </c>
      <c r="AA164" s="34">
        <f>IF(SUM(M17:O17)&lt;&gt;0,AA161/SUM(M17:O17),)</f>
        <v>0</v>
      </c>
      <c r="AB164" s="34">
        <f>IF(SUM(P17:R17)&lt;&gt;0,AB161/SUM(P17:R17),)</f>
        <v>0</v>
      </c>
    </row>
    <row r="165" spans="1:28" ht="13.5" customHeight="1" x14ac:dyDescent="0.2">
      <c r="A165" s="560"/>
      <c r="B165" s="561"/>
      <c r="C165" s="583"/>
      <c r="D165" s="178" t="s">
        <v>448</v>
      </c>
      <c r="E165" s="34">
        <f t="shared" ref="E165:E185" si="203">SUM(G165:R165)</f>
        <v>0</v>
      </c>
      <c r="F165" s="34">
        <f t="shared" ref="F165:F185" si="204">IF($T$1=0,0,E165/$T$1)</f>
        <v>0</v>
      </c>
      <c r="G165" s="58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Y165" s="34">
        <f t="shared" ref="Y165:Y185" si="205">SUM(G165:I165)</f>
        <v>0</v>
      </c>
      <c r="Z165" s="34">
        <f t="shared" ref="Z165:Z185" si="206">SUM(J165:L165)</f>
        <v>0</v>
      </c>
      <c r="AA165" s="34">
        <f t="shared" ref="AA165:AA185" si="207">SUM(M165:O165)</f>
        <v>0</v>
      </c>
      <c r="AB165" s="34">
        <f t="shared" ref="AB165:AB185" si="208">SUM(P165:R165)</f>
        <v>0</v>
      </c>
    </row>
    <row r="166" spans="1:28" ht="13.5" customHeight="1" x14ac:dyDescent="0.2">
      <c r="A166" s="560"/>
      <c r="B166" s="561"/>
      <c r="C166" s="583"/>
      <c r="D166" s="178" t="s">
        <v>449</v>
      </c>
      <c r="E166" s="34">
        <f t="shared" si="203"/>
        <v>0</v>
      </c>
      <c r="F166" s="34">
        <f t="shared" si="204"/>
        <v>0</v>
      </c>
      <c r="G166" s="58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Y166" s="34">
        <f t="shared" si="205"/>
        <v>0</v>
      </c>
      <c r="Z166" s="34">
        <f t="shared" si="206"/>
        <v>0</v>
      </c>
      <c r="AA166" s="34">
        <f t="shared" si="207"/>
        <v>0</v>
      </c>
      <c r="AB166" s="34">
        <f t="shared" si="208"/>
        <v>0</v>
      </c>
    </row>
    <row r="167" spans="1:28" ht="13.5" customHeight="1" x14ac:dyDescent="0.2">
      <c r="A167" s="560"/>
      <c r="B167" s="561"/>
      <c r="C167" s="583"/>
      <c r="D167" s="178" t="s">
        <v>450</v>
      </c>
      <c r="E167" s="34">
        <f t="shared" si="203"/>
        <v>0</v>
      </c>
      <c r="F167" s="34">
        <f t="shared" si="204"/>
        <v>0</v>
      </c>
      <c r="G167" s="58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Y167" s="34">
        <f t="shared" si="205"/>
        <v>0</v>
      </c>
      <c r="Z167" s="34">
        <f t="shared" si="206"/>
        <v>0</v>
      </c>
      <c r="AA167" s="34">
        <f t="shared" si="207"/>
        <v>0</v>
      </c>
      <c r="AB167" s="34">
        <f t="shared" si="208"/>
        <v>0</v>
      </c>
    </row>
    <row r="168" spans="1:28" ht="13.5" customHeight="1" x14ac:dyDescent="0.2">
      <c r="A168" s="560"/>
      <c r="B168" s="561"/>
      <c r="C168" s="583"/>
      <c r="D168" s="178" t="s">
        <v>451</v>
      </c>
      <c r="E168" s="34">
        <f t="shared" si="203"/>
        <v>0</v>
      </c>
      <c r="F168" s="34">
        <f t="shared" si="204"/>
        <v>0</v>
      </c>
      <c r="G168" s="58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Y168" s="34">
        <f t="shared" si="205"/>
        <v>0</v>
      </c>
      <c r="Z168" s="34">
        <f t="shared" si="206"/>
        <v>0</v>
      </c>
      <c r="AA168" s="34">
        <f t="shared" si="207"/>
        <v>0</v>
      </c>
      <c r="AB168" s="34">
        <f t="shared" si="208"/>
        <v>0</v>
      </c>
    </row>
    <row r="169" spans="1:28" ht="13.5" customHeight="1" x14ac:dyDescent="0.2">
      <c r="A169" s="560"/>
      <c r="B169" s="561"/>
      <c r="C169" s="583"/>
      <c r="D169" s="178" t="s">
        <v>452</v>
      </c>
      <c r="E169" s="34">
        <f t="shared" si="203"/>
        <v>0</v>
      </c>
      <c r="F169" s="34">
        <f t="shared" si="204"/>
        <v>0</v>
      </c>
      <c r="G169" s="58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Y169" s="34">
        <f t="shared" si="205"/>
        <v>0</v>
      </c>
      <c r="Z169" s="34">
        <f t="shared" si="206"/>
        <v>0</v>
      </c>
      <c r="AA169" s="34">
        <f t="shared" si="207"/>
        <v>0</v>
      </c>
      <c r="AB169" s="34">
        <f t="shared" si="208"/>
        <v>0</v>
      </c>
    </row>
    <row r="170" spans="1:28" ht="13.5" customHeight="1" x14ac:dyDescent="0.2">
      <c r="A170" s="560"/>
      <c r="B170" s="561"/>
      <c r="C170" s="583"/>
      <c r="D170" s="178" t="s">
        <v>420</v>
      </c>
      <c r="E170" s="34">
        <f t="shared" si="203"/>
        <v>0</v>
      </c>
      <c r="F170" s="34">
        <f t="shared" si="204"/>
        <v>0</v>
      </c>
      <c r="G170" s="58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Y170" s="34">
        <f t="shared" si="205"/>
        <v>0</v>
      </c>
      <c r="Z170" s="34">
        <f t="shared" si="206"/>
        <v>0</v>
      </c>
      <c r="AA170" s="34">
        <f t="shared" si="207"/>
        <v>0</v>
      </c>
      <c r="AB170" s="34">
        <f t="shared" si="208"/>
        <v>0</v>
      </c>
    </row>
    <row r="171" spans="1:28" ht="13.5" customHeight="1" x14ac:dyDescent="0.2">
      <c r="A171" s="560"/>
      <c r="B171" s="561"/>
      <c r="C171" s="583"/>
      <c r="D171" s="178" t="s">
        <v>453</v>
      </c>
      <c r="E171" s="34">
        <f t="shared" si="203"/>
        <v>0</v>
      </c>
      <c r="F171" s="34">
        <f t="shared" si="204"/>
        <v>0</v>
      </c>
      <c r="G171" s="58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Y171" s="34">
        <f t="shared" si="205"/>
        <v>0</v>
      </c>
      <c r="Z171" s="34">
        <f t="shared" si="206"/>
        <v>0</v>
      </c>
      <c r="AA171" s="34">
        <f t="shared" si="207"/>
        <v>0</v>
      </c>
      <c r="AB171" s="34">
        <f t="shared" si="208"/>
        <v>0</v>
      </c>
    </row>
    <row r="172" spans="1:28" ht="13.5" customHeight="1" x14ac:dyDescent="0.2">
      <c r="A172" s="560"/>
      <c r="B172" s="561"/>
      <c r="C172" s="583"/>
      <c r="D172" s="178" t="s">
        <v>454</v>
      </c>
      <c r="E172" s="34">
        <f t="shared" si="203"/>
        <v>0</v>
      </c>
      <c r="F172" s="34">
        <f t="shared" si="204"/>
        <v>0</v>
      </c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1"/>
      <c r="Y172" s="34">
        <f t="shared" si="205"/>
        <v>0</v>
      </c>
      <c r="Z172" s="34">
        <f t="shared" si="206"/>
        <v>0</v>
      </c>
      <c r="AA172" s="34">
        <f t="shared" si="207"/>
        <v>0</v>
      </c>
      <c r="AB172" s="34">
        <f t="shared" si="208"/>
        <v>0</v>
      </c>
    </row>
    <row r="173" spans="1:28" ht="13.5" customHeight="1" x14ac:dyDescent="0.2">
      <c r="A173" s="560"/>
      <c r="B173" s="561"/>
      <c r="C173" s="583"/>
      <c r="D173" s="178" t="s">
        <v>455</v>
      </c>
      <c r="E173" s="34">
        <f t="shared" si="203"/>
        <v>0</v>
      </c>
      <c r="F173" s="34">
        <f t="shared" si="204"/>
        <v>0</v>
      </c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1"/>
      <c r="Y173" s="34">
        <f t="shared" si="205"/>
        <v>0</v>
      </c>
      <c r="Z173" s="34">
        <f t="shared" si="206"/>
        <v>0</v>
      </c>
      <c r="AA173" s="34">
        <f t="shared" si="207"/>
        <v>0</v>
      </c>
      <c r="AB173" s="34">
        <f t="shared" si="208"/>
        <v>0</v>
      </c>
    </row>
    <row r="174" spans="1:28" ht="13.5" customHeight="1" x14ac:dyDescent="0.2">
      <c r="A174" s="560"/>
      <c r="B174" s="561"/>
      <c r="C174" s="583"/>
      <c r="D174" s="178" t="s">
        <v>422</v>
      </c>
      <c r="E174" s="34">
        <f t="shared" si="203"/>
        <v>0</v>
      </c>
      <c r="F174" s="34">
        <f t="shared" si="204"/>
        <v>0</v>
      </c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1"/>
      <c r="Y174" s="34">
        <f t="shared" si="205"/>
        <v>0</v>
      </c>
      <c r="Z174" s="34">
        <f t="shared" si="206"/>
        <v>0</v>
      </c>
      <c r="AA174" s="34">
        <f t="shared" si="207"/>
        <v>0</v>
      </c>
      <c r="AB174" s="34">
        <f t="shared" si="208"/>
        <v>0</v>
      </c>
    </row>
    <row r="175" spans="1:28" ht="13.5" customHeight="1" x14ac:dyDescent="0.2">
      <c r="A175" s="560"/>
      <c r="B175" s="561"/>
      <c r="C175" s="583"/>
      <c r="D175" s="178" t="s">
        <v>423</v>
      </c>
      <c r="E175" s="34">
        <f t="shared" si="203"/>
        <v>0</v>
      </c>
      <c r="F175" s="34">
        <f t="shared" si="204"/>
        <v>0</v>
      </c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1"/>
      <c r="Y175" s="34">
        <f t="shared" si="205"/>
        <v>0</v>
      </c>
      <c r="Z175" s="34">
        <f t="shared" si="206"/>
        <v>0</v>
      </c>
      <c r="AA175" s="34">
        <f t="shared" si="207"/>
        <v>0</v>
      </c>
      <c r="AB175" s="34">
        <f t="shared" si="208"/>
        <v>0</v>
      </c>
    </row>
    <row r="176" spans="1:28" ht="13.5" customHeight="1" x14ac:dyDescent="0.2">
      <c r="A176" s="560"/>
      <c r="B176" s="561"/>
      <c r="C176" s="583"/>
      <c r="D176" s="178" t="s">
        <v>424</v>
      </c>
      <c r="E176" s="34">
        <f t="shared" si="203"/>
        <v>0</v>
      </c>
      <c r="F176" s="34">
        <f t="shared" si="204"/>
        <v>0</v>
      </c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1"/>
      <c r="Y176" s="34">
        <f t="shared" si="205"/>
        <v>0</v>
      </c>
      <c r="Z176" s="34">
        <f t="shared" si="206"/>
        <v>0</v>
      </c>
      <c r="AA176" s="34">
        <f t="shared" si="207"/>
        <v>0</v>
      </c>
      <c r="AB176" s="34">
        <f t="shared" si="208"/>
        <v>0</v>
      </c>
    </row>
    <row r="177" spans="1:28" ht="13.5" customHeight="1" x14ac:dyDescent="0.2">
      <c r="A177" s="560"/>
      <c r="B177" s="561"/>
      <c r="C177" s="583"/>
      <c r="D177" s="178" t="s">
        <v>425</v>
      </c>
      <c r="E177" s="34">
        <f t="shared" si="203"/>
        <v>0</v>
      </c>
      <c r="F177" s="34">
        <f t="shared" si="204"/>
        <v>0</v>
      </c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1"/>
      <c r="Y177" s="34">
        <f t="shared" si="205"/>
        <v>0</v>
      </c>
      <c r="Z177" s="34">
        <f t="shared" si="206"/>
        <v>0</v>
      </c>
      <c r="AA177" s="34">
        <f t="shared" si="207"/>
        <v>0</v>
      </c>
      <c r="AB177" s="34">
        <f t="shared" si="208"/>
        <v>0</v>
      </c>
    </row>
    <row r="178" spans="1:28" ht="13.5" customHeight="1" x14ac:dyDescent="0.2">
      <c r="A178" s="560"/>
      <c r="B178" s="561"/>
      <c r="C178" s="583"/>
      <c r="D178" s="178" t="s">
        <v>426</v>
      </c>
      <c r="E178" s="34">
        <f t="shared" si="203"/>
        <v>0</v>
      </c>
      <c r="F178" s="34">
        <f t="shared" si="204"/>
        <v>0</v>
      </c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1"/>
      <c r="Y178" s="34">
        <f t="shared" si="205"/>
        <v>0</v>
      </c>
      <c r="Z178" s="34">
        <f t="shared" si="206"/>
        <v>0</v>
      </c>
      <c r="AA178" s="34">
        <f t="shared" si="207"/>
        <v>0</v>
      </c>
      <c r="AB178" s="34">
        <f t="shared" si="208"/>
        <v>0</v>
      </c>
    </row>
    <row r="179" spans="1:28" ht="13.5" customHeight="1" x14ac:dyDescent="0.2">
      <c r="A179" s="560"/>
      <c r="B179" s="561"/>
      <c r="C179" s="583"/>
      <c r="D179" s="178" t="s">
        <v>429</v>
      </c>
      <c r="E179" s="34">
        <f t="shared" si="203"/>
        <v>0</v>
      </c>
      <c r="F179" s="34">
        <f t="shared" si="204"/>
        <v>0</v>
      </c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1"/>
      <c r="Y179" s="34">
        <f t="shared" si="205"/>
        <v>0</v>
      </c>
      <c r="Z179" s="34">
        <f t="shared" si="206"/>
        <v>0</v>
      </c>
      <c r="AA179" s="34">
        <f t="shared" si="207"/>
        <v>0</v>
      </c>
      <c r="AB179" s="34">
        <f t="shared" si="208"/>
        <v>0</v>
      </c>
    </row>
    <row r="180" spans="1:28" ht="13.5" customHeight="1" x14ac:dyDescent="0.2">
      <c r="A180" s="560"/>
      <c r="B180" s="561"/>
      <c r="C180" s="583"/>
      <c r="D180" s="178" t="s">
        <v>430</v>
      </c>
      <c r="E180" s="34">
        <f t="shared" si="203"/>
        <v>0</v>
      </c>
      <c r="F180" s="34">
        <f t="shared" si="204"/>
        <v>0</v>
      </c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1"/>
      <c r="Y180" s="34">
        <f t="shared" si="205"/>
        <v>0</v>
      </c>
      <c r="Z180" s="34">
        <f t="shared" si="206"/>
        <v>0</v>
      </c>
      <c r="AA180" s="34">
        <f t="shared" si="207"/>
        <v>0</v>
      </c>
      <c r="AB180" s="34">
        <f t="shared" si="208"/>
        <v>0</v>
      </c>
    </row>
    <row r="181" spans="1:28" ht="13.5" customHeight="1" x14ac:dyDescent="0.2">
      <c r="A181" s="560"/>
      <c r="B181" s="561"/>
      <c r="C181" s="583"/>
      <c r="D181" s="178" t="s">
        <v>431</v>
      </c>
      <c r="E181" s="34">
        <f t="shared" si="203"/>
        <v>0</v>
      </c>
      <c r="F181" s="34">
        <f t="shared" si="204"/>
        <v>0</v>
      </c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1"/>
      <c r="Y181" s="34">
        <f t="shared" si="205"/>
        <v>0</v>
      </c>
      <c r="Z181" s="34">
        <f t="shared" si="206"/>
        <v>0</v>
      </c>
      <c r="AA181" s="34">
        <f t="shared" si="207"/>
        <v>0</v>
      </c>
      <c r="AB181" s="34">
        <f t="shared" si="208"/>
        <v>0</v>
      </c>
    </row>
    <row r="182" spans="1:28" ht="13.5" customHeight="1" x14ac:dyDescent="0.2">
      <c r="A182" s="560"/>
      <c r="B182" s="561"/>
      <c r="C182" s="583"/>
      <c r="D182" s="178" t="s">
        <v>396</v>
      </c>
      <c r="E182" s="34">
        <f t="shared" si="203"/>
        <v>0</v>
      </c>
      <c r="F182" s="34">
        <f t="shared" si="204"/>
        <v>0</v>
      </c>
      <c r="G182" s="12">
        <f t="shared" ref="G182:R182" si="209">SUM(G159:G162)+SUM(G165:G181)</f>
        <v>0</v>
      </c>
      <c r="H182" s="12">
        <f t="shared" si="209"/>
        <v>0</v>
      </c>
      <c r="I182" s="12">
        <f t="shared" si="209"/>
        <v>0</v>
      </c>
      <c r="J182" s="12">
        <f t="shared" si="209"/>
        <v>0</v>
      </c>
      <c r="K182" s="12">
        <f t="shared" si="209"/>
        <v>0</v>
      </c>
      <c r="L182" s="12">
        <f t="shared" si="209"/>
        <v>0</v>
      </c>
      <c r="M182" s="12">
        <f t="shared" si="209"/>
        <v>0</v>
      </c>
      <c r="N182" s="12">
        <f t="shared" si="209"/>
        <v>0</v>
      </c>
      <c r="O182" s="12">
        <f t="shared" si="209"/>
        <v>0</v>
      </c>
      <c r="P182" s="12">
        <f t="shared" si="209"/>
        <v>0</v>
      </c>
      <c r="Q182" s="12">
        <f t="shared" si="209"/>
        <v>0</v>
      </c>
      <c r="R182" s="12">
        <f t="shared" si="209"/>
        <v>0</v>
      </c>
      <c r="Y182" s="34">
        <f t="shared" si="205"/>
        <v>0</v>
      </c>
      <c r="Z182" s="34">
        <f t="shared" si="206"/>
        <v>0</v>
      </c>
      <c r="AA182" s="34">
        <f t="shared" si="207"/>
        <v>0</v>
      </c>
      <c r="AB182" s="34">
        <f t="shared" si="208"/>
        <v>0</v>
      </c>
    </row>
    <row r="183" spans="1:28" ht="13.5" customHeight="1" x14ac:dyDescent="0.2">
      <c r="A183" s="560"/>
      <c r="B183" s="561"/>
      <c r="C183" s="570" t="s">
        <v>456</v>
      </c>
      <c r="D183" s="169" t="s">
        <v>457</v>
      </c>
      <c r="E183" s="64">
        <f t="shared" si="203"/>
        <v>0</v>
      </c>
      <c r="F183" s="66">
        <f t="shared" si="204"/>
        <v>0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184"/>
      <c r="Y183" s="64">
        <f t="shared" si="205"/>
        <v>0</v>
      </c>
      <c r="Z183" s="64">
        <f t="shared" si="206"/>
        <v>0</v>
      </c>
      <c r="AA183" s="64">
        <f t="shared" si="207"/>
        <v>0</v>
      </c>
      <c r="AB183" s="64">
        <f t="shared" si="208"/>
        <v>0</v>
      </c>
    </row>
    <row r="184" spans="1:28" ht="13.5" customHeight="1" x14ac:dyDescent="0.2">
      <c r="A184" s="560"/>
      <c r="B184" s="561"/>
      <c r="C184" s="571"/>
      <c r="D184" s="169" t="s">
        <v>458</v>
      </c>
      <c r="E184" s="64">
        <f t="shared" si="203"/>
        <v>0</v>
      </c>
      <c r="F184" s="66">
        <f t="shared" si="204"/>
        <v>0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184"/>
      <c r="Y184" s="64">
        <f t="shared" si="205"/>
        <v>0</v>
      </c>
      <c r="Z184" s="64">
        <f t="shared" si="206"/>
        <v>0</v>
      </c>
      <c r="AA184" s="64">
        <f t="shared" si="207"/>
        <v>0</v>
      </c>
      <c r="AB184" s="64">
        <f t="shared" si="208"/>
        <v>0</v>
      </c>
    </row>
    <row r="185" spans="1:28" ht="13.5" customHeight="1" x14ac:dyDescent="0.2">
      <c r="A185" s="560"/>
      <c r="B185" s="561"/>
      <c r="C185" s="572"/>
      <c r="D185" s="180" t="s">
        <v>396</v>
      </c>
      <c r="E185" s="64">
        <f t="shared" si="203"/>
        <v>0</v>
      </c>
      <c r="F185" s="66">
        <f t="shared" si="204"/>
        <v>0</v>
      </c>
      <c r="G185" s="42">
        <f t="shared" ref="G185:R185" si="210">G183-G184</f>
        <v>0</v>
      </c>
      <c r="H185" s="42">
        <f t="shared" si="210"/>
        <v>0</v>
      </c>
      <c r="I185" s="42">
        <f t="shared" si="210"/>
        <v>0</v>
      </c>
      <c r="J185" s="42">
        <f t="shared" si="210"/>
        <v>0</v>
      </c>
      <c r="K185" s="42">
        <f t="shared" si="210"/>
        <v>0</v>
      </c>
      <c r="L185" s="42">
        <f t="shared" si="210"/>
        <v>0</v>
      </c>
      <c r="M185" s="42">
        <f t="shared" si="210"/>
        <v>0</v>
      </c>
      <c r="N185" s="42">
        <f t="shared" si="210"/>
        <v>0</v>
      </c>
      <c r="O185" s="42">
        <f t="shared" si="210"/>
        <v>0</v>
      </c>
      <c r="P185" s="42">
        <f t="shared" si="210"/>
        <v>0</v>
      </c>
      <c r="Q185" s="42">
        <f t="shared" si="210"/>
        <v>0</v>
      </c>
      <c r="R185" s="42">
        <f t="shared" si="210"/>
        <v>0</v>
      </c>
      <c r="Y185" s="64">
        <f t="shared" si="205"/>
        <v>0</v>
      </c>
      <c r="Z185" s="64">
        <f t="shared" si="206"/>
        <v>0</v>
      </c>
      <c r="AA185" s="64">
        <f t="shared" si="207"/>
        <v>0</v>
      </c>
      <c r="AB185" s="64">
        <f t="shared" si="208"/>
        <v>0</v>
      </c>
    </row>
    <row r="186" spans="1:28" ht="13.5" customHeight="1" x14ac:dyDescent="0.2">
      <c r="A186" s="560"/>
      <c r="B186" s="561"/>
      <c r="C186" s="573" t="s">
        <v>367</v>
      </c>
      <c r="D186" s="181" t="s">
        <v>459</v>
      </c>
      <c r="E186" s="34">
        <f t="shared" ref="E186:R186" si="211">IF(E$23&lt;&gt;0,E142/E$23,)</f>
        <v>0</v>
      </c>
      <c r="F186" s="83">
        <f t="shared" si="211"/>
        <v>0</v>
      </c>
      <c r="G186" s="12">
        <f t="shared" si="211"/>
        <v>0</v>
      </c>
      <c r="H186" s="12">
        <f t="shared" si="211"/>
        <v>0</v>
      </c>
      <c r="I186" s="12">
        <f t="shared" si="211"/>
        <v>0</v>
      </c>
      <c r="J186" s="12">
        <f t="shared" si="211"/>
        <v>0</v>
      </c>
      <c r="K186" s="12">
        <f t="shared" si="211"/>
        <v>0</v>
      </c>
      <c r="L186" s="12">
        <f t="shared" si="211"/>
        <v>0</v>
      </c>
      <c r="M186" s="12">
        <f t="shared" si="211"/>
        <v>0</v>
      </c>
      <c r="N186" s="12">
        <f t="shared" si="211"/>
        <v>0</v>
      </c>
      <c r="O186" s="12">
        <f t="shared" si="211"/>
        <v>0</v>
      </c>
      <c r="P186" s="12">
        <f t="shared" si="211"/>
        <v>0</v>
      </c>
      <c r="Q186" s="12">
        <f t="shared" si="211"/>
        <v>0</v>
      </c>
      <c r="R186" s="67">
        <f t="shared" si="211"/>
        <v>0</v>
      </c>
      <c r="Y186" s="34">
        <f t="shared" ref="Y186:AB186" si="212">IF(Y$23&lt;&gt;0,Y142/Y$23,)</f>
        <v>0</v>
      </c>
      <c r="Z186" s="34">
        <f t="shared" si="212"/>
        <v>0</v>
      </c>
      <c r="AA186" s="34">
        <f t="shared" si="212"/>
        <v>0</v>
      </c>
      <c r="AB186" s="34">
        <f t="shared" si="212"/>
        <v>0</v>
      </c>
    </row>
    <row r="187" spans="1:28" ht="13.5" customHeight="1" x14ac:dyDescent="0.2">
      <c r="A187" s="560"/>
      <c r="B187" s="561"/>
      <c r="C187" s="573"/>
      <c r="D187" s="182" t="s">
        <v>434</v>
      </c>
      <c r="E187" s="79">
        <f t="shared" ref="E187:R187" si="213">IF(E$24&lt;&gt;0,E142/E$24,)</f>
        <v>0</v>
      </c>
      <c r="F187" s="183">
        <f t="shared" si="213"/>
        <v>0</v>
      </c>
      <c r="G187" s="32">
        <f t="shared" si="213"/>
        <v>0</v>
      </c>
      <c r="H187" s="32">
        <f t="shared" si="213"/>
        <v>0</v>
      </c>
      <c r="I187" s="32">
        <f t="shared" si="213"/>
        <v>0</v>
      </c>
      <c r="J187" s="32">
        <f t="shared" si="213"/>
        <v>0</v>
      </c>
      <c r="K187" s="32">
        <f t="shared" si="213"/>
        <v>0</v>
      </c>
      <c r="L187" s="32">
        <f t="shared" si="213"/>
        <v>0</v>
      </c>
      <c r="M187" s="32">
        <f t="shared" si="213"/>
        <v>0</v>
      </c>
      <c r="N187" s="32">
        <f t="shared" si="213"/>
        <v>0</v>
      </c>
      <c r="O187" s="32">
        <f t="shared" si="213"/>
        <v>0</v>
      </c>
      <c r="P187" s="32">
        <f t="shared" si="213"/>
        <v>0</v>
      </c>
      <c r="Q187" s="32">
        <f t="shared" si="213"/>
        <v>0</v>
      </c>
      <c r="R187" s="32">
        <f t="shared" si="213"/>
        <v>0</v>
      </c>
      <c r="Y187" s="79">
        <f t="shared" ref="Y187:AB187" si="214">IF(Y$24&lt;&gt;0,Y142/Y$24,)</f>
        <v>0</v>
      </c>
      <c r="Z187" s="79">
        <f t="shared" si="214"/>
        <v>0</v>
      </c>
      <c r="AA187" s="79">
        <f t="shared" si="214"/>
        <v>0</v>
      </c>
      <c r="AB187" s="79">
        <f t="shared" si="214"/>
        <v>0</v>
      </c>
    </row>
    <row r="188" spans="1:28" ht="13.5" customHeight="1" x14ac:dyDescent="0.15">
      <c r="A188" s="560"/>
      <c r="B188" s="561"/>
      <c r="C188" s="573"/>
      <c r="D188" s="181" t="s">
        <v>460</v>
      </c>
      <c r="E188" s="83">
        <f t="shared" ref="E188:R188" si="215">IF(E$23&lt;&gt;0,(E149+E155)/E$23,)</f>
        <v>0</v>
      </c>
      <c r="F188" s="83">
        <f t="shared" si="215"/>
        <v>0</v>
      </c>
      <c r="G188" s="12">
        <f t="shared" si="215"/>
        <v>0</v>
      </c>
      <c r="H188" s="12">
        <f t="shared" si="215"/>
        <v>0</v>
      </c>
      <c r="I188" s="12">
        <f t="shared" si="215"/>
        <v>0</v>
      </c>
      <c r="J188" s="12">
        <f t="shared" si="215"/>
        <v>0</v>
      </c>
      <c r="K188" s="12">
        <f t="shared" si="215"/>
        <v>0</v>
      </c>
      <c r="L188" s="12">
        <f t="shared" si="215"/>
        <v>0</v>
      </c>
      <c r="M188" s="12">
        <f t="shared" si="215"/>
        <v>0</v>
      </c>
      <c r="N188" s="12">
        <f t="shared" si="215"/>
        <v>0</v>
      </c>
      <c r="O188" s="12">
        <f t="shared" si="215"/>
        <v>0</v>
      </c>
      <c r="P188" s="12">
        <f t="shared" si="215"/>
        <v>0</v>
      </c>
      <c r="Q188" s="12">
        <f t="shared" si="215"/>
        <v>0</v>
      </c>
      <c r="R188" s="67">
        <f t="shared" si="215"/>
        <v>0</v>
      </c>
      <c r="Y188" s="83">
        <f t="shared" ref="Y188:AB188" si="216">IF(Y$23&lt;&gt;0,(Y149+Y155)/Y$23,)</f>
        <v>0</v>
      </c>
      <c r="Z188" s="83">
        <f t="shared" si="216"/>
        <v>0</v>
      </c>
      <c r="AA188" s="83">
        <f t="shared" si="216"/>
        <v>0</v>
      </c>
      <c r="AB188" s="83">
        <f t="shared" si="216"/>
        <v>0</v>
      </c>
    </row>
    <row r="189" spans="1:28" ht="13.5" customHeight="1" x14ac:dyDescent="0.15">
      <c r="A189" s="560"/>
      <c r="B189" s="561"/>
      <c r="C189" s="573"/>
      <c r="D189" s="182" t="s">
        <v>434</v>
      </c>
      <c r="E189" s="183">
        <f t="shared" ref="E189:R189" si="217">IF(E$24&lt;&gt;0,(E149+E155)/E$24,)</f>
        <v>0</v>
      </c>
      <c r="F189" s="183">
        <f t="shared" si="217"/>
        <v>0</v>
      </c>
      <c r="G189" s="32">
        <f t="shared" si="217"/>
        <v>0</v>
      </c>
      <c r="H189" s="32">
        <f t="shared" si="217"/>
        <v>0</v>
      </c>
      <c r="I189" s="32">
        <f t="shared" si="217"/>
        <v>0</v>
      </c>
      <c r="J189" s="32">
        <f t="shared" si="217"/>
        <v>0</v>
      </c>
      <c r="K189" s="32">
        <f t="shared" si="217"/>
        <v>0</v>
      </c>
      <c r="L189" s="32">
        <f t="shared" si="217"/>
        <v>0</v>
      </c>
      <c r="M189" s="32">
        <f t="shared" si="217"/>
        <v>0</v>
      </c>
      <c r="N189" s="32">
        <f t="shared" si="217"/>
        <v>0</v>
      </c>
      <c r="O189" s="32">
        <f t="shared" si="217"/>
        <v>0</v>
      </c>
      <c r="P189" s="32">
        <f t="shared" si="217"/>
        <v>0</v>
      </c>
      <c r="Q189" s="32">
        <f t="shared" si="217"/>
        <v>0</v>
      </c>
      <c r="R189" s="32">
        <f t="shared" si="217"/>
        <v>0</v>
      </c>
      <c r="Y189" s="183">
        <f t="shared" ref="Y189:AB189" si="218">IF(Y$24&lt;&gt;0,(Y149+Y155)/Y$24,)</f>
        <v>0</v>
      </c>
      <c r="Z189" s="183">
        <f t="shared" si="218"/>
        <v>0</v>
      </c>
      <c r="AA189" s="183">
        <f t="shared" si="218"/>
        <v>0</v>
      </c>
      <c r="AB189" s="183">
        <f t="shared" si="218"/>
        <v>0</v>
      </c>
    </row>
    <row r="190" spans="1:28" ht="13.5" customHeight="1" x14ac:dyDescent="0.2">
      <c r="A190" s="562"/>
      <c r="B190" s="563"/>
      <c r="C190" s="176" t="s">
        <v>88</v>
      </c>
      <c r="D190" s="169"/>
      <c r="E190" s="64">
        <f t="shared" ref="E190:E193" si="219">SUM(G190:R190)</f>
        <v>0</v>
      </c>
      <c r="F190" s="64">
        <f>IF($T$1=0,0,E190/$T$1)</f>
        <v>0</v>
      </c>
      <c r="G190" s="12">
        <f t="shared" ref="G190:R190" si="220">G146+G152+G158+G182+G185</f>
        <v>0</v>
      </c>
      <c r="H190" s="12">
        <f t="shared" si="220"/>
        <v>0</v>
      </c>
      <c r="I190" s="12">
        <f t="shared" si="220"/>
        <v>0</v>
      </c>
      <c r="J190" s="12">
        <f t="shared" si="220"/>
        <v>0</v>
      </c>
      <c r="K190" s="12">
        <f t="shared" si="220"/>
        <v>0</v>
      </c>
      <c r="L190" s="12">
        <f t="shared" si="220"/>
        <v>0</v>
      </c>
      <c r="M190" s="12">
        <f t="shared" si="220"/>
        <v>0</v>
      </c>
      <c r="N190" s="12">
        <f t="shared" si="220"/>
        <v>0</v>
      </c>
      <c r="O190" s="12">
        <f t="shared" si="220"/>
        <v>0</v>
      </c>
      <c r="P190" s="12">
        <f t="shared" si="220"/>
        <v>0</v>
      </c>
      <c r="Q190" s="12">
        <f t="shared" si="220"/>
        <v>0</v>
      </c>
      <c r="R190" s="67">
        <f t="shared" si="220"/>
        <v>0</v>
      </c>
      <c r="Y190" s="64">
        <f t="shared" ref="Y190:Y193" si="221">SUM(G190:I190)</f>
        <v>0</v>
      </c>
      <c r="Z190" s="64">
        <f t="shared" ref="Z190:Z193" si="222">SUM(J190:L190)</f>
        <v>0</v>
      </c>
      <c r="AA190" s="64">
        <f t="shared" ref="AA190:AA193" si="223">SUM(M190:O190)</f>
        <v>0</v>
      </c>
      <c r="AB190" s="64">
        <f t="shared" ref="AB190:AB193" si="224">SUM(P190:R190)</f>
        <v>0</v>
      </c>
    </row>
    <row r="191" spans="1:28" ht="13.5" customHeight="1" x14ac:dyDescent="0.2">
      <c r="A191" s="564" t="s">
        <v>338</v>
      </c>
      <c r="B191" s="565"/>
      <c r="C191" s="574" t="s">
        <v>461</v>
      </c>
      <c r="D191" s="168" t="s">
        <v>344</v>
      </c>
      <c r="E191" s="157">
        <f t="shared" si="219"/>
        <v>0</v>
      </c>
      <c r="F191" s="155">
        <f>IF($T$1=0,0,E191/$T$1)</f>
        <v>0</v>
      </c>
      <c r="G191" s="12">
        <f t="shared" ref="G191:R191" si="225">G197+G203</f>
        <v>0</v>
      </c>
      <c r="H191" s="12">
        <f t="shared" si="225"/>
        <v>0</v>
      </c>
      <c r="I191" s="12">
        <f t="shared" si="225"/>
        <v>0</v>
      </c>
      <c r="J191" s="12">
        <f t="shared" si="225"/>
        <v>0</v>
      </c>
      <c r="K191" s="12">
        <f t="shared" si="225"/>
        <v>0</v>
      </c>
      <c r="L191" s="12">
        <f t="shared" si="225"/>
        <v>0</v>
      </c>
      <c r="M191" s="12">
        <f t="shared" si="225"/>
        <v>0</v>
      </c>
      <c r="N191" s="12">
        <f t="shared" si="225"/>
        <v>0</v>
      </c>
      <c r="O191" s="12">
        <f t="shared" si="225"/>
        <v>0</v>
      </c>
      <c r="P191" s="12">
        <f t="shared" si="225"/>
        <v>0</v>
      </c>
      <c r="Q191" s="12">
        <f t="shared" si="225"/>
        <v>0</v>
      </c>
      <c r="R191" s="67">
        <f t="shared" si="225"/>
        <v>0</v>
      </c>
      <c r="Y191" s="157">
        <f t="shared" si="221"/>
        <v>0</v>
      </c>
      <c r="Z191" s="157">
        <f t="shared" si="222"/>
        <v>0</v>
      </c>
      <c r="AA191" s="157">
        <f t="shared" si="223"/>
        <v>0</v>
      </c>
      <c r="AB191" s="157">
        <f t="shared" si="224"/>
        <v>0</v>
      </c>
    </row>
    <row r="192" spans="1:28" ht="13.5" customHeight="1" x14ac:dyDescent="0.2">
      <c r="A192" s="566"/>
      <c r="B192" s="567"/>
      <c r="C192" s="574"/>
      <c r="D192" s="168" t="s">
        <v>393</v>
      </c>
      <c r="E192" s="157">
        <f t="shared" si="219"/>
        <v>0</v>
      </c>
      <c r="F192" s="155">
        <f>IF($T$1=0,0,E192/$T$1)</f>
        <v>0</v>
      </c>
      <c r="G192" s="12">
        <f t="shared" ref="G192:R192" si="226">G198+G204</f>
        <v>0</v>
      </c>
      <c r="H192" s="12">
        <f t="shared" si="226"/>
        <v>0</v>
      </c>
      <c r="I192" s="12">
        <f t="shared" si="226"/>
        <v>0</v>
      </c>
      <c r="J192" s="12">
        <f t="shared" si="226"/>
        <v>0</v>
      </c>
      <c r="K192" s="12">
        <f t="shared" si="226"/>
        <v>0</v>
      </c>
      <c r="L192" s="12">
        <f t="shared" si="226"/>
        <v>0</v>
      </c>
      <c r="M192" s="12">
        <f t="shared" si="226"/>
        <v>0</v>
      </c>
      <c r="N192" s="12">
        <f t="shared" si="226"/>
        <v>0</v>
      </c>
      <c r="O192" s="12">
        <f t="shared" si="226"/>
        <v>0</v>
      </c>
      <c r="P192" s="12">
        <f t="shared" si="226"/>
        <v>0</v>
      </c>
      <c r="Q192" s="12">
        <f t="shared" si="226"/>
        <v>0</v>
      </c>
      <c r="R192" s="67">
        <f t="shared" si="226"/>
        <v>0</v>
      </c>
      <c r="Y192" s="157">
        <f t="shared" si="221"/>
        <v>0</v>
      </c>
      <c r="Z192" s="157">
        <f t="shared" si="222"/>
        <v>0</v>
      </c>
      <c r="AA192" s="157">
        <f t="shared" si="223"/>
        <v>0</v>
      </c>
      <c r="AB192" s="157">
        <f t="shared" si="224"/>
        <v>0</v>
      </c>
    </row>
    <row r="193" spans="1:28" ht="13.5" customHeight="1" x14ac:dyDescent="0.2">
      <c r="A193" s="566"/>
      <c r="B193" s="567"/>
      <c r="C193" s="574"/>
      <c r="D193" s="168" t="s">
        <v>394</v>
      </c>
      <c r="E193" s="157">
        <f t="shared" si="219"/>
        <v>0</v>
      </c>
      <c r="F193" s="155">
        <f>IF($T$1=0,0,E193/$T$1)</f>
        <v>0</v>
      </c>
      <c r="G193" s="12">
        <f t="shared" ref="G193:R193" si="227">G199+G205</f>
        <v>0</v>
      </c>
      <c r="H193" s="12">
        <f t="shared" si="227"/>
        <v>0</v>
      </c>
      <c r="I193" s="12">
        <f t="shared" si="227"/>
        <v>0</v>
      </c>
      <c r="J193" s="12">
        <f t="shared" si="227"/>
        <v>0</v>
      </c>
      <c r="K193" s="12">
        <f t="shared" si="227"/>
        <v>0</v>
      </c>
      <c r="L193" s="12">
        <f t="shared" si="227"/>
        <v>0</v>
      </c>
      <c r="M193" s="12">
        <f t="shared" si="227"/>
        <v>0</v>
      </c>
      <c r="N193" s="12">
        <f t="shared" si="227"/>
        <v>0</v>
      </c>
      <c r="O193" s="12">
        <f t="shared" si="227"/>
        <v>0</v>
      </c>
      <c r="P193" s="12">
        <f t="shared" si="227"/>
        <v>0</v>
      </c>
      <c r="Q193" s="12">
        <f t="shared" si="227"/>
        <v>0</v>
      </c>
      <c r="R193" s="67">
        <f t="shared" si="227"/>
        <v>0</v>
      </c>
      <c r="Y193" s="157">
        <f t="shared" si="221"/>
        <v>0</v>
      </c>
      <c r="Z193" s="157">
        <f t="shared" si="222"/>
        <v>0</v>
      </c>
      <c r="AA193" s="157">
        <f t="shared" si="223"/>
        <v>0</v>
      </c>
      <c r="AB193" s="157">
        <f t="shared" si="224"/>
        <v>0</v>
      </c>
    </row>
    <row r="194" spans="1:28" ht="13.5" customHeight="1" x14ac:dyDescent="0.2">
      <c r="A194" s="566"/>
      <c r="B194" s="567"/>
      <c r="C194" s="574"/>
      <c r="D194" s="168" t="s">
        <v>371</v>
      </c>
      <c r="E194" s="157">
        <f t="shared" ref="E194:R194" si="228">IF(E191&lt;&gt;0,(E192+E193)/E191,)</f>
        <v>0</v>
      </c>
      <c r="F194" s="146">
        <f t="shared" si="228"/>
        <v>0</v>
      </c>
      <c r="G194" s="12">
        <f t="shared" si="228"/>
        <v>0</v>
      </c>
      <c r="H194" s="12">
        <f t="shared" si="228"/>
        <v>0</v>
      </c>
      <c r="I194" s="12">
        <f t="shared" si="228"/>
        <v>0</v>
      </c>
      <c r="J194" s="12">
        <f t="shared" si="228"/>
        <v>0</v>
      </c>
      <c r="K194" s="12">
        <f t="shared" si="228"/>
        <v>0</v>
      </c>
      <c r="L194" s="12">
        <f t="shared" si="228"/>
        <v>0</v>
      </c>
      <c r="M194" s="12">
        <f t="shared" si="228"/>
        <v>0</v>
      </c>
      <c r="N194" s="12">
        <f t="shared" si="228"/>
        <v>0</v>
      </c>
      <c r="O194" s="12">
        <f t="shared" si="228"/>
        <v>0</v>
      </c>
      <c r="P194" s="12">
        <f t="shared" si="228"/>
        <v>0</v>
      </c>
      <c r="Q194" s="12">
        <f t="shared" si="228"/>
        <v>0</v>
      </c>
      <c r="R194" s="67">
        <f t="shared" si="228"/>
        <v>0</v>
      </c>
      <c r="Y194" s="157">
        <f t="shared" ref="Y194:AB194" si="229">IF(Y191&lt;&gt;0,(Y192+Y193)/Y191,)</f>
        <v>0</v>
      </c>
      <c r="Z194" s="157">
        <f t="shared" si="229"/>
        <v>0</v>
      </c>
      <c r="AA194" s="157">
        <f t="shared" si="229"/>
        <v>0</v>
      </c>
      <c r="AB194" s="157">
        <f t="shared" si="229"/>
        <v>0</v>
      </c>
    </row>
    <row r="195" spans="1:28" ht="13.5" customHeight="1" x14ac:dyDescent="0.2">
      <c r="A195" s="566"/>
      <c r="B195" s="567"/>
      <c r="C195" s="574"/>
      <c r="D195" s="168" t="s">
        <v>395</v>
      </c>
      <c r="E195" s="157">
        <f t="shared" ref="E195:E199" si="230">SUM(G195:R195)</f>
        <v>0</v>
      </c>
      <c r="F195" s="155">
        <f>IF($T$1=0,0,E195/$T$1)</f>
        <v>0</v>
      </c>
      <c r="G195" s="12">
        <f t="shared" ref="G195:R195" si="231">G201+G207</f>
        <v>0</v>
      </c>
      <c r="H195" s="12">
        <f t="shared" si="231"/>
        <v>0</v>
      </c>
      <c r="I195" s="12">
        <f t="shared" si="231"/>
        <v>0</v>
      </c>
      <c r="J195" s="12">
        <f t="shared" si="231"/>
        <v>0</v>
      </c>
      <c r="K195" s="12">
        <f t="shared" si="231"/>
        <v>0</v>
      </c>
      <c r="L195" s="12">
        <f t="shared" si="231"/>
        <v>0</v>
      </c>
      <c r="M195" s="12">
        <f t="shared" si="231"/>
        <v>0</v>
      </c>
      <c r="N195" s="12">
        <f t="shared" si="231"/>
        <v>0</v>
      </c>
      <c r="O195" s="12">
        <f t="shared" si="231"/>
        <v>0</v>
      </c>
      <c r="P195" s="12">
        <f t="shared" si="231"/>
        <v>0</v>
      </c>
      <c r="Q195" s="12">
        <f t="shared" si="231"/>
        <v>0</v>
      </c>
      <c r="R195" s="67">
        <f t="shared" si="231"/>
        <v>0</v>
      </c>
      <c r="Y195" s="157">
        <f t="shared" ref="Y195:Y199" si="232">SUM(G195:I195)</f>
        <v>0</v>
      </c>
      <c r="Z195" s="157">
        <f t="shared" ref="Z195:Z199" si="233">SUM(J195:L195)</f>
        <v>0</v>
      </c>
      <c r="AA195" s="157">
        <f t="shared" ref="AA195:AA199" si="234">SUM(M195:O195)</f>
        <v>0</v>
      </c>
      <c r="AB195" s="157">
        <f t="shared" ref="AB195:AB199" si="235">SUM(P195:R195)</f>
        <v>0</v>
      </c>
    </row>
    <row r="196" spans="1:28" ht="13.5" customHeight="1" x14ac:dyDescent="0.2">
      <c r="A196" s="566"/>
      <c r="B196" s="567"/>
      <c r="C196" s="574"/>
      <c r="D196" s="168" t="s">
        <v>396</v>
      </c>
      <c r="E196" s="157">
        <f t="shared" si="230"/>
        <v>0</v>
      </c>
      <c r="F196" s="155">
        <f>IF($T$1=0,0,E196/$T$1)</f>
        <v>0</v>
      </c>
      <c r="G196" s="12">
        <f t="shared" ref="G196:R196" si="236">G192+G193+G195</f>
        <v>0</v>
      </c>
      <c r="H196" s="12">
        <f t="shared" si="236"/>
        <v>0</v>
      </c>
      <c r="I196" s="12">
        <f t="shared" si="236"/>
        <v>0</v>
      </c>
      <c r="J196" s="12">
        <f t="shared" si="236"/>
        <v>0</v>
      </c>
      <c r="K196" s="12">
        <f t="shared" si="236"/>
        <v>0</v>
      </c>
      <c r="L196" s="12">
        <f t="shared" si="236"/>
        <v>0</v>
      </c>
      <c r="M196" s="12">
        <f t="shared" si="236"/>
        <v>0</v>
      </c>
      <c r="N196" s="12">
        <f t="shared" si="236"/>
        <v>0</v>
      </c>
      <c r="O196" s="12">
        <f t="shared" si="236"/>
        <v>0</v>
      </c>
      <c r="P196" s="12">
        <f t="shared" si="236"/>
        <v>0</v>
      </c>
      <c r="Q196" s="12">
        <f t="shared" si="236"/>
        <v>0</v>
      </c>
      <c r="R196" s="67">
        <f t="shared" si="236"/>
        <v>0</v>
      </c>
      <c r="Y196" s="157">
        <f t="shared" si="232"/>
        <v>0</v>
      </c>
      <c r="Z196" s="157">
        <f t="shared" si="233"/>
        <v>0</v>
      </c>
      <c r="AA196" s="157">
        <f t="shared" si="234"/>
        <v>0</v>
      </c>
      <c r="AB196" s="157">
        <f t="shared" si="235"/>
        <v>0</v>
      </c>
    </row>
    <row r="197" spans="1:28" ht="13.5" customHeight="1" x14ac:dyDescent="0.2">
      <c r="A197" s="566"/>
      <c r="B197" s="567"/>
      <c r="C197" s="575" t="s">
        <v>462</v>
      </c>
      <c r="D197" s="169" t="s">
        <v>344</v>
      </c>
      <c r="E197" s="64">
        <f t="shared" si="230"/>
        <v>0</v>
      </c>
      <c r="F197" s="66">
        <f>IF($T$1=0,0,E197/$T$1)</f>
        <v>0</v>
      </c>
      <c r="G197" s="58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Y197" s="64">
        <f t="shared" si="232"/>
        <v>0</v>
      </c>
      <c r="Z197" s="64">
        <f t="shared" si="233"/>
        <v>0</v>
      </c>
      <c r="AA197" s="64">
        <f t="shared" si="234"/>
        <v>0</v>
      </c>
      <c r="AB197" s="64">
        <f t="shared" si="235"/>
        <v>0</v>
      </c>
    </row>
    <row r="198" spans="1:28" ht="13.5" customHeight="1" x14ac:dyDescent="0.2">
      <c r="A198" s="566"/>
      <c r="B198" s="567"/>
      <c r="C198" s="576"/>
      <c r="D198" s="169" t="s">
        <v>393</v>
      </c>
      <c r="E198" s="64">
        <f t="shared" si="230"/>
        <v>0</v>
      </c>
      <c r="F198" s="64">
        <f>IF($T$1=0,0,E198/$T$1)</f>
        <v>0</v>
      </c>
      <c r="G198" s="58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Y198" s="64">
        <f t="shared" si="232"/>
        <v>0</v>
      </c>
      <c r="Z198" s="64">
        <f t="shared" si="233"/>
        <v>0</v>
      </c>
      <c r="AA198" s="64">
        <f t="shared" si="234"/>
        <v>0</v>
      </c>
      <c r="AB198" s="64">
        <f t="shared" si="235"/>
        <v>0</v>
      </c>
    </row>
    <row r="199" spans="1:28" ht="13.5" customHeight="1" x14ac:dyDescent="0.2">
      <c r="A199" s="566"/>
      <c r="B199" s="567"/>
      <c r="C199" s="576"/>
      <c r="D199" s="169" t="s">
        <v>394</v>
      </c>
      <c r="E199" s="64">
        <f t="shared" si="230"/>
        <v>0</v>
      </c>
      <c r="F199" s="64">
        <f>IF($T$1=0,0,E199/$T$1)</f>
        <v>0</v>
      </c>
      <c r="G199" s="58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Y199" s="64">
        <f t="shared" si="232"/>
        <v>0</v>
      </c>
      <c r="Z199" s="64">
        <f t="shared" si="233"/>
        <v>0</v>
      </c>
      <c r="AA199" s="64">
        <f t="shared" si="234"/>
        <v>0</v>
      </c>
      <c r="AB199" s="64">
        <f t="shared" si="235"/>
        <v>0</v>
      </c>
    </row>
    <row r="200" spans="1:28" ht="13.5" customHeight="1" x14ac:dyDescent="0.2">
      <c r="A200" s="566"/>
      <c r="B200" s="567"/>
      <c r="C200" s="576"/>
      <c r="D200" s="169" t="s">
        <v>371</v>
      </c>
      <c r="E200" s="64">
        <f t="shared" ref="E200:R200" si="237">IF(E197&lt;&gt;0,(E198+E199)/E197,)</f>
        <v>0</v>
      </c>
      <c r="F200" s="64">
        <f t="shared" si="237"/>
        <v>0</v>
      </c>
      <c r="G200" s="12">
        <f t="shared" si="237"/>
        <v>0</v>
      </c>
      <c r="H200" s="12">
        <f t="shared" si="237"/>
        <v>0</v>
      </c>
      <c r="I200" s="12">
        <f t="shared" si="237"/>
        <v>0</v>
      </c>
      <c r="J200" s="12">
        <f t="shared" si="237"/>
        <v>0</v>
      </c>
      <c r="K200" s="12">
        <f t="shared" si="237"/>
        <v>0</v>
      </c>
      <c r="L200" s="12">
        <f t="shared" si="237"/>
        <v>0</v>
      </c>
      <c r="M200" s="12">
        <f t="shared" si="237"/>
        <v>0</v>
      </c>
      <c r="N200" s="12">
        <f t="shared" si="237"/>
        <v>0</v>
      </c>
      <c r="O200" s="12">
        <f t="shared" si="237"/>
        <v>0</v>
      </c>
      <c r="P200" s="12">
        <f t="shared" si="237"/>
        <v>0</v>
      </c>
      <c r="Q200" s="12">
        <f t="shared" si="237"/>
        <v>0</v>
      </c>
      <c r="R200" s="67">
        <f t="shared" si="237"/>
        <v>0</v>
      </c>
      <c r="Y200" s="64">
        <f t="shared" ref="Y200:AB200" si="238">IF(Y197&lt;&gt;0,(Y198+Y199)/Y197,)</f>
        <v>0</v>
      </c>
      <c r="Z200" s="64">
        <f t="shared" si="238"/>
        <v>0</v>
      </c>
      <c r="AA200" s="64">
        <f t="shared" si="238"/>
        <v>0</v>
      </c>
      <c r="AB200" s="64">
        <f t="shared" si="238"/>
        <v>0</v>
      </c>
    </row>
    <row r="201" spans="1:28" ht="13.5" customHeight="1" x14ac:dyDescent="0.2">
      <c r="A201" s="566"/>
      <c r="B201" s="567"/>
      <c r="C201" s="576"/>
      <c r="D201" s="169" t="s">
        <v>395</v>
      </c>
      <c r="E201" s="64">
        <f t="shared" ref="E201:E205" si="239">SUM(G201:R201)</f>
        <v>0</v>
      </c>
      <c r="F201" s="64">
        <f>IF($T$1=0,0,E201/$T$1)</f>
        <v>0</v>
      </c>
      <c r="G201" s="58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Y201" s="64">
        <f t="shared" ref="Y201:Y205" si="240">SUM(G201:I201)</f>
        <v>0</v>
      </c>
      <c r="Z201" s="64">
        <f t="shared" ref="Z201:Z205" si="241">SUM(J201:L201)</f>
        <v>0</v>
      </c>
      <c r="AA201" s="64">
        <f t="shared" ref="AA201:AA205" si="242">SUM(M201:O201)</f>
        <v>0</v>
      </c>
      <c r="AB201" s="64">
        <f t="shared" ref="AB201:AB205" si="243">SUM(P201:R201)</f>
        <v>0</v>
      </c>
    </row>
    <row r="202" spans="1:28" ht="13.5" customHeight="1" x14ac:dyDescent="0.2">
      <c r="A202" s="566"/>
      <c r="B202" s="567"/>
      <c r="C202" s="577"/>
      <c r="D202" s="169" t="s">
        <v>396</v>
      </c>
      <c r="E202" s="64">
        <f t="shared" si="239"/>
        <v>0</v>
      </c>
      <c r="F202" s="64">
        <f>IF($T$1=0,0,E202/$T$1)</f>
        <v>0</v>
      </c>
      <c r="G202" s="12">
        <f t="shared" ref="G202:R202" si="244">G198+G199+G201</f>
        <v>0</v>
      </c>
      <c r="H202" s="12">
        <f t="shared" si="244"/>
        <v>0</v>
      </c>
      <c r="I202" s="12">
        <f t="shared" si="244"/>
        <v>0</v>
      </c>
      <c r="J202" s="12">
        <f t="shared" si="244"/>
        <v>0</v>
      </c>
      <c r="K202" s="12">
        <f t="shared" si="244"/>
        <v>0</v>
      </c>
      <c r="L202" s="12">
        <f t="shared" si="244"/>
        <v>0</v>
      </c>
      <c r="M202" s="12">
        <f t="shared" si="244"/>
        <v>0</v>
      </c>
      <c r="N202" s="12">
        <f t="shared" si="244"/>
        <v>0</v>
      </c>
      <c r="O202" s="12">
        <f t="shared" si="244"/>
        <v>0</v>
      </c>
      <c r="P202" s="12">
        <f t="shared" si="244"/>
        <v>0</v>
      </c>
      <c r="Q202" s="12">
        <f t="shared" si="244"/>
        <v>0</v>
      </c>
      <c r="R202" s="67">
        <f t="shared" si="244"/>
        <v>0</v>
      </c>
      <c r="Y202" s="64">
        <f t="shared" si="240"/>
        <v>0</v>
      </c>
      <c r="Z202" s="64">
        <f t="shared" si="241"/>
        <v>0</v>
      </c>
      <c r="AA202" s="64">
        <f t="shared" si="242"/>
        <v>0</v>
      </c>
      <c r="AB202" s="64">
        <f t="shared" si="243"/>
        <v>0</v>
      </c>
    </row>
    <row r="203" spans="1:28" ht="13.5" customHeight="1" x14ac:dyDescent="0.2">
      <c r="A203" s="566"/>
      <c r="B203" s="567"/>
      <c r="C203" s="578" t="s">
        <v>463</v>
      </c>
      <c r="D203" s="168" t="s">
        <v>344</v>
      </c>
      <c r="E203" s="157">
        <f t="shared" si="239"/>
        <v>0</v>
      </c>
      <c r="F203" s="155">
        <f>IF($T$1=0,0,E203/$T$1)</f>
        <v>0</v>
      </c>
      <c r="G203" s="58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Y203" s="157">
        <f t="shared" si="240"/>
        <v>0</v>
      </c>
      <c r="Z203" s="157">
        <f t="shared" si="241"/>
        <v>0</v>
      </c>
      <c r="AA203" s="157">
        <f t="shared" si="242"/>
        <v>0</v>
      </c>
      <c r="AB203" s="157">
        <f t="shared" si="243"/>
        <v>0</v>
      </c>
    </row>
    <row r="204" spans="1:28" ht="13.5" customHeight="1" x14ac:dyDescent="0.2">
      <c r="A204" s="566"/>
      <c r="B204" s="567"/>
      <c r="C204" s="578"/>
      <c r="D204" s="168" t="s">
        <v>393</v>
      </c>
      <c r="E204" s="157">
        <f t="shared" si="239"/>
        <v>0</v>
      </c>
      <c r="F204" s="155">
        <f>IF($T$1=0,0,E204/$T$1)</f>
        <v>0</v>
      </c>
      <c r="G204" s="58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Y204" s="157">
        <f t="shared" si="240"/>
        <v>0</v>
      </c>
      <c r="Z204" s="157">
        <f t="shared" si="241"/>
        <v>0</v>
      </c>
      <c r="AA204" s="157">
        <f t="shared" si="242"/>
        <v>0</v>
      </c>
      <c r="AB204" s="157">
        <f t="shared" si="243"/>
        <v>0</v>
      </c>
    </row>
    <row r="205" spans="1:28" ht="13.5" customHeight="1" x14ac:dyDescent="0.2">
      <c r="A205" s="566"/>
      <c r="B205" s="567"/>
      <c r="C205" s="578"/>
      <c r="D205" s="168" t="s">
        <v>394</v>
      </c>
      <c r="E205" s="157">
        <f t="shared" si="239"/>
        <v>0</v>
      </c>
      <c r="F205" s="155">
        <f>IF($T$1=0,0,E205/$T$1)</f>
        <v>0</v>
      </c>
      <c r="G205" s="58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Y205" s="157">
        <f t="shared" si="240"/>
        <v>0</v>
      </c>
      <c r="Z205" s="157">
        <f t="shared" si="241"/>
        <v>0</v>
      </c>
      <c r="AA205" s="157">
        <f t="shared" si="242"/>
        <v>0</v>
      </c>
      <c r="AB205" s="157">
        <f t="shared" si="243"/>
        <v>0</v>
      </c>
    </row>
    <row r="206" spans="1:28" ht="13.5" customHeight="1" x14ac:dyDescent="0.2">
      <c r="A206" s="566"/>
      <c r="B206" s="567"/>
      <c r="C206" s="578"/>
      <c r="D206" s="168" t="s">
        <v>371</v>
      </c>
      <c r="E206" s="157">
        <f t="shared" ref="E206:R206" si="245">IF(E203&lt;&gt;0,(E204+E205)/E203,)</f>
        <v>0</v>
      </c>
      <c r="F206" s="146">
        <f t="shared" si="245"/>
        <v>0</v>
      </c>
      <c r="G206" s="12">
        <f t="shared" si="245"/>
        <v>0</v>
      </c>
      <c r="H206" s="12">
        <f t="shared" si="245"/>
        <v>0</v>
      </c>
      <c r="I206" s="12">
        <f t="shared" si="245"/>
        <v>0</v>
      </c>
      <c r="J206" s="12">
        <f t="shared" si="245"/>
        <v>0</v>
      </c>
      <c r="K206" s="12">
        <f t="shared" si="245"/>
        <v>0</v>
      </c>
      <c r="L206" s="12">
        <f t="shared" si="245"/>
        <v>0</v>
      </c>
      <c r="M206" s="12">
        <f t="shared" si="245"/>
        <v>0</v>
      </c>
      <c r="N206" s="12">
        <f t="shared" si="245"/>
        <v>0</v>
      </c>
      <c r="O206" s="12">
        <f t="shared" si="245"/>
        <v>0</v>
      </c>
      <c r="P206" s="12">
        <f t="shared" si="245"/>
        <v>0</v>
      </c>
      <c r="Q206" s="12">
        <f t="shared" si="245"/>
        <v>0</v>
      </c>
      <c r="R206" s="67">
        <f t="shared" si="245"/>
        <v>0</v>
      </c>
      <c r="Y206" s="157">
        <f t="shared" ref="Y206:AB206" si="246">IF(Y203&lt;&gt;0,(Y204+Y205)/Y203,)</f>
        <v>0</v>
      </c>
      <c r="Z206" s="157">
        <f t="shared" si="246"/>
        <v>0</v>
      </c>
      <c r="AA206" s="157">
        <f t="shared" si="246"/>
        <v>0</v>
      </c>
      <c r="AB206" s="157">
        <f t="shared" si="246"/>
        <v>0</v>
      </c>
    </row>
    <row r="207" spans="1:28" ht="13.5" customHeight="1" x14ac:dyDescent="0.2">
      <c r="A207" s="566"/>
      <c r="B207" s="567"/>
      <c r="C207" s="578"/>
      <c r="D207" s="168" t="s">
        <v>395</v>
      </c>
      <c r="E207" s="157">
        <f t="shared" ref="E207:E223" si="247">SUM(G207:R207)</f>
        <v>0</v>
      </c>
      <c r="F207" s="155">
        <f t="shared" ref="F207:F223" si="248">IF($T$1=0,0,E207/$T$1)</f>
        <v>0</v>
      </c>
      <c r="G207" s="58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Y207" s="157">
        <f t="shared" ref="Y207:Y223" si="249">SUM(G207:I207)</f>
        <v>0</v>
      </c>
      <c r="Z207" s="157">
        <f t="shared" ref="Z207:Z223" si="250">SUM(J207:L207)</f>
        <v>0</v>
      </c>
      <c r="AA207" s="157">
        <f t="shared" ref="AA207:AA223" si="251">SUM(M207:O207)</f>
        <v>0</v>
      </c>
      <c r="AB207" s="157">
        <f t="shared" ref="AB207:AB223" si="252">SUM(P207:R207)</f>
        <v>0</v>
      </c>
    </row>
    <row r="208" spans="1:28" ht="13.5" customHeight="1" x14ac:dyDescent="0.2">
      <c r="A208" s="566"/>
      <c r="B208" s="567"/>
      <c r="C208" s="578"/>
      <c r="D208" s="168" t="s">
        <v>396</v>
      </c>
      <c r="E208" s="157">
        <f t="shared" si="247"/>
        <v>0</v>
      </c>
      <c r="F208" s="155">
        <f t="shared" si="248"/>
        <v>0</v>
      </c>
      <c r="G208" s="12">
        <f t="shared" ref="G208:R208" si="253">G204+G205+G207</f>
        <v>0</v>
      </c>
      <c r="H208" s="12">
        <f t="shared" si="253"/>
        <v>0</v>
      </c>
      <c r="I208" s="12">
        <f t="shared" si="253"/>
        <v>0</v>
      </c>
      <c r="J208" s="12">
        <f t="shared" si="253"/>
        <v>0</v>
      </c>
      <c r="K208" s="12">
        <f t="shared" si="253"/>
        <v>0</v>
      </c>
      <c r="L208" s="12">
        <f t="shared" si="253"/>
        <v>0</v>
      </c>
      <c r="M208" s="12">
        <f t="shared" si="253"/>
        <v>0</v>
      </c>
      <c r="N208" s="12">
        <f t="shared" si="253"/>
        <v>0</v>
      </c>
      <c r="O208" s="12">
        <f t="shared" si="253"/>
        <v>0</v>
      </c>
      <c r="P208" s="12">
        <f t="shared" si="253"/>
        <v>0</v>
      </c>
      <c r="Q208" s="12">
        <f t="shared" si="253"/>
        <v>0</v>
      </c>
      <c r="R208" s="67">
        <f t="shared" si="253"/>
        <v>0</v>
      </c>
      <c r="Y208" s="157">
        <f t="shared" si="249"/>
        <v>0</v>
      </c>
      <c r="Z208" s="157">
        <f t="shared" si="250"/>
        <v>0</v>
      </c>
      <c r="AA208" s="157">
        <f t="shared" si="251"/>
        <v>0</v>
      </c>
      <c r="AB208" s="157">
        <f t="shared" si="252"/>
        <v>0</v>
      </c>
    </row>
    <row r="209" spans="1:28" ht="13.5" customHeight="1" x14ac:dyDescent="0.2">
      <c r="A209" s="566"/>
      <c r="B209" s="567"/>
      <c r="C209" s="548" t="s">
        <v>464</v>
      </c>
      <c r="D209" s="169" t="s">
        <v>420</v>
      </c>
      <c r="E209" s="64">
        <f t="shared" si="247"/>
        <v>0</v>
      </c>
      <c r="F209" s="66">
        <f t="shared" si="248"/>
        <v>0</v>
      </c>
      <c r="G209" s="58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Y209" s="64">
        <f t="shared" si="249"/>
        <v>0</v>
      </c>
      <c r="Z209" s="64">
        <f t="shared" si="250"/>
        <v>0</v>
      </c>
      <c r="AA209" s="64">
        <f t="shared" si="251"/>
        <v>0</v>
      </c>
      <c r="AB209" s="64">
        <f t="shared" si="252"/>
        <v>0</v>
      </c>
    </row>
    <row r="210" spans="1:28" ht="13.5" customHeight="1" x14ac:dyDescent="0.2">
      <c r="A210" s="566"/>
      <c r="B210" s="567"/>
      <c r="C210" s="548"/>
      <c r="D210" s="169" t="s">
        <v>465</v>
      </c>
      <c r="E210" s="64">
        <f t="shared" si="247"/>
        <v>0</v>
      </c>
      <c r="F210" s="66">
        <f t="shared" si="248"/>
        <v>0</v>
      </c>
      <c r="G210" s="58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Y210" s="64">
        <f t="shared" si="249"/>
        <v>0</v>
      </c>
      <c r="Z210" s="64">
        <f t="shared" si="250"/>
        <v>0</v>
      </c>
      <c r="AA210" s="64">
        <f t="shared" si="251"/>
        <v>0</v>
      </c>
      <c r="AB210" s="64">
        <f t="shared" si="252"/>
        <v>0</v>
      </c>
    </row>
    <row r="211" spans="1:28" ht="13.5" customHeight="1" x14ac:dyDescent="0.2">
      <c r="A211" s="566"/>
      <c r="B211" s="567"/>
      <c r="C211" s="548"/>
      <c r="D211" s="169" t="s">
        <v>466</v>
      </c>
      <c r="E211" s="64">
        <f t="shared" si="247"/>
        <v>0</v>
      </c>
      <c r="F211" s="66">
        <f t="shared" si="248"/>
        <v>0</v>
      </c>
      <c r="G211" s="58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Y211" s="64">
        <f t="shared" si="249"/>
        <v>0</v>
      </c>
      <c r="Z211" s="64">
        <f t="shared" si="250"/>
        <v>0</v>
      </c>
      <c r="AA211" s="64">
        <f t="shared" si="251"/>
        <v>0</v>
      </c>
      <c r="AB211" s="64">
        <f t="shared" si="252"/>
        <v>0</v>
      </c>
    </row>
    <row r="212" spans="1:28" ht="13.5" customHeight="1" x14ac:dyDescent="0.2">
      <c r="A212" s="566"/>
      <c r="B212" s="567"/>
      <c r="C212" s="548"/>
      <c r="D212" s="169" t="s">
        <v>450</v>
      </c>
      <c r="E212" s="64">
        <f t="shared" si="247"/>
        <v>0</v>
      </c>
      <c r="F212" s="66">
        <f t="shared" si="248"/>
        <v>0</v>
      </c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1"/>
      <c r="Y212" s="64">
        <f t="shared" si="249"/>
        <v>0</v>
      </c>
      <c r="Z212" s="64">
        <f t="shared" si="250"/>
        <v>0</v>
      </c>
      <c r="AA212" s="64">
        <f t="shared" si="251"/>
        <v>0</v>
      </c>
      <c r="AB212" s="64">
        <f t="shared" si="252"/>
        <v>0</v>
      </c>
    </row>
    <row r="213" spans="1:28" ht="13.5" customHeight="1" x14ac:dyDescent="0.2">
      <c r="A213" s="566"/>
      <c r="B213" s="567"/>
      <c r="C213" s="548"/>
      <c r="D213" s="169" t="s">
        <v>467</v>
      </c>
      <c r="E213" s="64">
        <f t="shared" si="247"/>
        <v>0</v>
      </c>
      <c r="F213" s="66">
        <f t="shared" si="248"/>
        <v>0</v>
      </c>
      <c r="G213" s="58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Y213" s="64">
        <f t="shared" si="249"/>
        <v>0</v>
      </c>
      <c r="Z213" s="64">
        <f t="shared" si="250"/>
        <v>0</v>
      </c>
      <c r="AA213" s="64">
        <f t="shared" si="251"/>
        <v>0</v>
      </c>
      <c r="AB213" s="64">
        <f t="shared" si="252"/>
        <v>0</v>
      </c>
    </row>
    <row r="214" spans="1:28" ht="13.5" customHeight="1" x14ac:dyDescent="0.2">
      <c r="A214" s="566"/>
      <c r="B214" s="567"/>
      <c r="C214" s="548"/>
      <c r="D214" s="169" t="s">
        <v>422</v>
      </c>
      <c r="E214" s="64">
        <f t="shared" si="247"/>
        <v>0</v>
      </c>
      <c r="F214" s="66">
        <f t="shared" si="248"/>
        <v>0</v>
      </c>
      <c r="G214" s="58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Y214" s="64">
        <f t="shared" si="249"/>
        <v>0</v>
      </c>
      <c r="Z214" s="64">
        <f t="shared" si="250"/>
        <v>0</v>
      </c>
      <c r="AA214" s="64">
        <f t="shared" si="251"/>
        <v>0</v>
      </c>
      <c r="AB214" s="64">
        <f t="shared" si="252"/>
        <v>0</v>
      </c>
    </row>
    <row r="215" spans="1:28" ht="13.5" customHeight="1" x14ac:dyDescent="0.2">
      <c r="A215" s="566"/>
      <c r="B215" s="567"/>
      <c r="C215" s="548"/>
      <c r="D215" s="169" t="s">
        <v>423</v>
      </c>
      <c r="E215" s="64">
        <f t="shared" si="247"/>
        <v>0</v>
      </c>
      <c r="F215" s="66">
        <f t="shared" si="248"/>
        <v>0</v>
      </c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1"/>
      <c r="Y215" s="64">
        <f t="shared" si="249"/>
        <v>0</v>
      </c>
      <c r="Z215" s="64">
        <f t="shared" si="250"/>
        <v>0</v>
      </c>
      <c r="AA215" s="64">
        <f t="shared" si="251"/>
        <v>0</v>
      </c>
      <c r="AB215" s="64">
        <f t="shared" si="252"/>
        <v>0</v>
      </c>
    </row>
    <row r="216" spans="1:28" ht="13.5" customHeight="1" x14ac:dyDescent="0.2">
      <c r="A216" s="566"/>
      <c r="B216" s="567"/>
      <c r="C216" s="548"/>
      <c r="D216" s="169" t="s">
        <v>424</v>
      </c>
      <c r="E216" s="64">
        <f t="shared" si="247"/>
        <v>0</v>
      </c>
      <c r="F216" s="66">
        <f t="shared" si="248"/>
        <v>0</v>
      </c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1"/>
      <c r="Y216" s="64">
        <f t="shared" si="249"/>
        <v>0</v>
      </c>
      <c r="Z216" s="64">
        <f t="shared" si="250"/>
        <v>0</v>
      </c>
      <c r="AA216" s="64">
        <f t="shared" si="251"/>
        <v>0</v>
      </c>
      <c r="AB216" s="64">
        <f t="shared" si="252"/>
        <v>0</v>
      </c>
    </row>
    <row r="217" spans="1:28" ht="13.5" customHeight="1" x14ac:dyDescent="0.2">
      <c r="A217" s="566"/>
      <c r="B217" s="567"/>
      <c r="C217" s="548"/>
      <c r="D217" s="169" t="s">
        <v>425</v>
      </c>
      <c r="E217" s="64">
        <f t="shared" si="247"/>
        <v>0</v>
      </c>
      <c r="F217" s="66">
        <f t="shared" si="248"/>
        <v>0</v>
      </c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1"/>
      <c r="Y217" s="64">
        <f t="shared" si="249"/>
        <v>0</v>
      </c>
      <c r="Z217" s="64">
        <f t="shared" si="250"/>
        <v>0</v>
      </c>
      <c r="AA217" s="64">
        <f t="shared" si="251"/>
        <v>0</v>
      </c>
      <c r="AB217" s="64">
        <f t="shared" si="252"/>
        <v>0</v>
      </c>
    </row>
    <row r="218" spans="1:28" ht="13.5" customHeight="1" x14ac:dyDescent="0.2">
      <c r="A218" s="566"/>
      <c r="B218" s="567"/>
      <c r="C218" s="548"/>
      <c r="D218" s="169" t="s">
        <v>426</v>
      </c>
      <c r="E218" s="64">
        <f t="shared" si="247"/>
        <v>0</v>
      </c>
      <c r="F218" s="66">
        <f t="shared" si="248"/>
        <v>0</v>
      </c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1"/>
      <c r="Y218" s="64">
        <f t="shared" si="249"/>
        <v>0</v>
      </c>
      <c r="Z218" s="64">
        <f t="shared" si="250"/>
        <v>0</v>
      </c>
      <c r="AA218" s="64">
        <f t="shared" si="251"/>
        <v>0</v>
      </c>
      <c r="AB218" s="64">
        <f t="shared" si="252"/>
        <v>0</v>
      </c>
    </row>
    <row r="219" spans="1:28" ht="13.5" customHeight="1" x14ac:dyDescent="0.2">
      <c r="A219" s="566"/>
      <c r="B219" s="567"/>
      <c r="C219" s="548"/>
      <c r="D219" s="169" t="s">
        <v>429</v>
      </c>
      <c r="E219" s="64">
        <f t="shared" si="247"/>
        <v>0</v>
      </c>
      <c r="F219" s="66">
        <f t="shared" si="248"/>
        <v>0</v>
      </c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1"/>
      <c r="Y219" s="64">
        <f t="shared" si="249"/>
        <v>0</v>
      </c>
      <c r="Z219" s="64">
        <f t="shared" si="250"/>
        <v>0</v>
      </c>
      <c r="AA219" s="64">
        <f t="shared" si="251"/>
        <v>0</v>
      </c>
      <c r="AB219" s="64">
        <f t="shared" si="252"/>
        <v>0</v>
      </c>
    </row>
    <row r="220" spans="1:28" ht="13.5" customHeight="1" x14ac:dyDescent="0.2">
      <c r="A220" s="566"/>
      <c r="B220" s="567"/>
      <c r="C220" s="548"/>
      <c r="D220" s="169" t="s">
        <v>430</v>
      </c>
      <c r="E220" s="64">
        <f t="shared" si="247"/>
        <v>0</v>
      </c>
      <c r="F220" s="66">
        <f t="shared" si="248"/>
        <v>0</v>
      </c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1"/>
      <c r="Y220" s="64">
        <f t="shared" si="249"/>
        <v>0</v>
      </c>
      <c r="Z220" s="64">
        <f t="shared" si="250"/>
        <v>0</v>
      </c>
      <c r="AA220" s="64">
        <f t="shared" si="251"/>
        <v>0</v>
      </c>
      <c r="AB220" s="64">
        <f t="shared" si="252"/>
        <v>0</v>
      </c>
    </row>
    <row r="221" spans="1:28" ht="13.5" customHeight="1" x14ac:dyDescent="0.2">
      <c r="A221" s="566"/>
      <c r="B221" s="567"/>
      <c r="C221" s="548"/>
      <c r="D221" s="169" t="s">
        <v>431</v>
      </c>
      <c r="E221" s="64">
        <f t="shared" si="247"/>
        <v>0</v>
      </c>
      <c r="F221" s="66">
        <f t="shared" si="248"/>
        <v>0</v>
      </c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1"/>
      <c r="Y221" s="64">
        <f t="shared" si="249"/>
        <v>0</v>
      </c>
      <c r="Z221" s="64">
        <f t="shared" si="250"/>
        <v>0</v>
      </c>
      <c r="AA221" s="64">
        <f t="shared" si="251"/>
        <v>0</v>
      </c>
      <c r="AB221" s="64">
        <f t="shared" si="252"/>
        <v>0</v>
      </c>
    </row>
    <row r="222" spans="1:28" ht="13.5" customHeight="1" x14ac:dyDescent="0.2">
      <c r="A222" s="566"/>
      <c r="B222" s="567"/>
      <c r="C222" s="548"/>
      <c r="D222" s="169" t="s">
        <v>396</v>
      </c>
      <c r="E222" s="64">
        <f t="shared" si="247"/>
        <v>0</v>
      </c>
      <c r="F222" s="66">
        <f t="shared" si="248"/>
        <v>0</v>
      </c>
      <c r="G222" s="12">
        <f t="shared" ref="G222:R222" si="254">SUM(G209:G221)</f>
        <v>0</v>
      </c>
      <c r="H222" s="12">
        <f t="shared" si="254"/>
        <v>0</v>
      </c>
      <c r="I222" s="12">
        <f t="shared" si="254"/>
        <v>0</v>
      </c>
      <c r="J222" s="12">
        <f t="shared" si="254"/>
        <v>0</v>
      </c>
      <c r="K222" s="12">
        <f t="shared" si="254"/>
        <v>0</v>
      </c>
      <c r="L222" s="12">
        <f t="shared" si="254"/>
        <v>0</v>
      </c>
      <c r="M222" s="12">
        <f t="shared" si="254"/>
        <v>0</v>
      </c>
      <c r="N222" s="12">
        <f t="shared" si="254"/>
        <v>0</v>
      </c>
      <c r="O222" s="12">
        <f t="shared" si="254"/>
        <v>0</v>
      </c>
      <c r="P222" s="12">
        <f t="shared" si="254"/>
        <v>0</v>
      </c>
      <c r="Q222" s="12">
        <f t="shared" si="254"/>
        <v>0</v>
      </c>
      <c r="R222" s="12">
        <f t="shared" si="254"/>
        <v>0</v>
      </c>
      <c r="Y222" s="64">
        <f t="shared" si="249"/>
        <v>0</v>
      </c>
      <c r="Z222" s="64">
        <f t="shared" si="250"/>
        <v>0</v>
      </c>
      <c r="AA222" s="64">
        <f t="shared" si="251"/>
        <v>0</v>
      </c>
      <c r="AB222" s="64">
        <f t="shared" si="252"/>
        <v>0</v>
      </c>
    </row>
    <row r="223" spans="1:28" ht="13.5" customHeight="1" x14ac:dyDescent="0.2">
      <c r="A223" s="568"/>
      <c r="B223" s="569"/>
      <c r="C223" s="185" t="s">
        <v>88</v>
      </c>
      <c r="D223" s="178"/>
      <c r="E223" s="34">
        <f t="shared" si="247"/>
        <v>0</v>
      </c>
      <c r="F223" s="34">
        <f t="shared" si="248"/>
        <v>0</v>
      </c>
      <c r="G223" s="12">
        <f t="shared" ref="G223:R223" si="255">G202+G208+G222</f>
        <v>0</v>
      </c>
      <c r="H223" s="12">
        <f t="shared" si="255"/>
        <v>0</v>
      </c>
      <c r="I223" s="12">
        <f t="shared" si="255"/>
        <v>0</v>
      </c>
      <c r="J223" s="12">
        <f t="shared" si="255"/>
        <v>0</v>
      </c>
      <c r="K223" s="12">
        <f t="shared" si="255"/>
        <v>0</v>
      </c>
      <c r="L223" s="12">
        <f t="shared" si="255"/>
        <v>0</v>
      </c>
      <c r="M223" s="12">
        <f t="shared" si="255"/>
        <v>0</v>
      </c>
      <c r="N223" s="12">
        <f t="shared" si="255"/>
        <v>0</v>
      </c>
      <c r="O223" s="12">
        <f t="shared" si="255"/>
        <v>0</v>
      </c>
      <c r="P223" s="12">
        <f t="shared" si="255"/>
        <v>0</v>
      </c>
      <c r="Q223" s="12">
        <f t="shared" si="255"/>
        <v>0</v>
      </c>
      <c r="R223" s="67">
        <f t="shared" si="255"/>
        <v>0</v>
      </c>
      <c r="Y223" s="34">
        <f t="shared" si="249"/>
        <v>0</v>
      </c>
      <c r="Z223" s="34">
        <f t="shared" si="250"/>
        <v>0</v>
      </c>
      <c r="AA223" s="34">
        <f t="shared" si="251"/>
        <v>0</v>
      </c>
      <c r="AB223" s="34">
        <f t="shared" si="252"/>
        <v>0</v>
      </c>
    </row>
    <row r="266" ht="20.100000000000001" customHeight="1" x14ac:dyDescent="0.15"/>
  </sheetData>
  <mergeCells count="32">
    <mergeCell ref="A1:B1"/>
    <mergeCell ref="C18:C20"/>
    <mergeCell ref="C21:C22"/>
    <mergeCell ref="C23:C37"/>
    <mergeCell ref="C38:C46"/>
    <mergeCell ref="C47:C55"/>
    <mergeCell ref="C57:C62"/>
    <mergeCell ref="C63:C68"/>
    <mergeCell ref="C69:C74"/>
    <mergeCell ref="C75:C80"/>
    <mergeCell ref="C159:C182"/>
    <mergeCell ref="C81:C86"/>
    <mergeCell ref="C87:C92"/>
    <mergeCell ref="C93:C98"/>
    <mergeCell ref="C99:C128"/>
    <mergeCell ref="C129:C132"/>
    <mergeCell ref="C209:C222"/>
    <mergeCell ref="A2:B11"/>
    <mergeCell ref="A12:B22"/>
    <mergeCell ref="A23:B55"/>
    <mergeCell ref="A57:B133"/>
    <mergeCell ref="A134:B190"/>
    <mergeCell ref="A191:B223"/>
    <mergeCell ref="C183:C185"/>
    <mergeCell ref="C186:C189"/>
    <mergeCell ref="C191:C196"/>
    <mergeCell ref="C197:C202"/>
    <mergeCell ref="C203:C208"/>
    <mergeCell ref="C134:C139"/>
    <mergeCell ref="C140:C146"/>
    <mergeCell ref="C147:C152"/>
    <mergeCell ref="C153:C158"/>
  </mergeCells>
  <phoneticPr fontId="37" type="noConversion"/>
  <pageMargins left="0.75" right="0.75" top="1" bottom="1" header="0.51180555555555596" footer="0.51180555555555596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79247413556324"/>
  </sheetPr>
  <dimension ref="A1:AH197"/>
  <sheetViews>
    <sheetView zoomScale="110" zoomScaleNormal="110" workbookViewId="0">
      <pane xSplit="6" ySplit="1" topLeftCell="G2" activePane="bottomRight" state="frozen"/>
      <selection pane="topRight"/>
      <selection pane="bottomLeft"/>
      <selection pane="bottomRight" activeCell="C16" sqref="C16"/>
    </sheetView>
  </sheetViews>
  <sheetFormatPr defaultColWidth="9" defaultRowHeight="13.5" customHeight="1" x14ac:dyDescent="0.15"/>
  <cols>
    <col min="1" max="1" width="4.125" style="3" customWidth="1"/>
    <col min="2" max="2" width="5.625" style="3" customWidth="1"/>
    <col min="3" max="3" width="13" style="3" customWidth="1"/>
    <col min="4" max="4" width="20.25" style="3" customWidth="1"/>
    <col min="5" max="5" width="14" style="3" customWidth="1"/>
    <col min="6" max="18" width="12.25" style="3" customWidth="1"/>
    <col min="19" max="19" width="17.75" style="3" customWidth="1"/>
    <col min="20" max="20" width="3.75" style="3" customWidth="1"/>
    <col min="21" max="21" width="8.25" style="3" customWidth="1"/>
    <col min="22" max="22" width="3.75" style="3" customWidth="1"/>
    <col min="23" max="23" width="8.25" style="3" customWidth="1"/>
    <col min="24" max="24" width="9" style="3"/>
    <col min="25" max="28" width="10.625" style="3" hidden="1" customWidth="1"/>
    <col min="29" max="16384" width="9" style="3"/>
  </cols>
  <sheetData>
    <row r="1" spans="1:34" ht="13.5" customHeight="1" x14ac:dyDescent="0.15">
      <c r="A1" s="587" t="s">
        <v>319</v>
      </c>
      <c r="B1" s="587"/>
      <c r="C1" s="5" t="s">
        <v>202</v>
      </c>
      <c r="D1" s="6" t="s">
        <v>320</v>
      </c>
      <c r="E1" s="90" t="s">
        <v>88</v>
      </c>
      <c r="F1" s="90" t="s">
        <v>321</v>
      </c>
      <c r="G1" s="91" t="s">
        <v>322</v>
      </c>
      <c r="H1" s="91" t="s">
        <v>323</v>
      </c>
      <c r="I1" s="91" t="s">
        <v>324</v>
      </c>
      <c r="J1" s="91" t="s">
        <v>325</v>
      </c>
      <c r="K1" s="91" t="s">
        <v>326</v>
      </c>
      <c r="L1" s="91" t="s">
        <v>327</v>
      </c>
      <c r="M1" s="91" t="s">
        <v>328</v>
      </c>
      <c r="N1" s="91" t="s">
        <v>329</v>
      </c>
      <c r="O1" s="91" t="s">
        <v>330</v>
      </c>
      <c r="P1" s="91" t="s">
        <v>331</v>
      </c>
      <c r="Q1" s="91" t="s">
        <v>332</v>
      </c>
      <c r="R1" s="91" t="s">
        <v>333</v>
      </c>
      <c r="S1" s="255" t="s">
        <v>203</v>
      </c>
      <c r="T1" s="52"/>
      <c r="U1" s="52" t="s">
        <v>15</v>
      </c>
      <c r="V1" s="52"/>
      <c r="W1" s="117"/>
      <c r="Y1" s="7" t="s">
        <v>16</v>
      </c>
      <c r="Z1" s="7" t="s">
        <v>17</v>
      </c>
      <c r="AA1" s="7" t="s">
        <v>18</v>
      </c>
      <c r="AB1" s="7" t="s">
        <v>19</v>
      </c>
    </row>
    <row r="2" spans="1:34" s="86" customFormat="1" ht="13.5" customHeight="1" x14ac:dyDescent="0.2">
      <c r="A2" s="596" t="s">
        <v>334</v>
      </c>
      <c r="B2" s="596"/>
      <c r="C2" s="92" t="s">
        <v>173</v>
      </c>
      <c r="D2" s="93">
        <f t="shared" ref="D2:D7" si="0">IF($E$8&lt;&gt;0,E2/$E$8,)</f>
        <v>0</v>
      </c>
      <c r="E2" s="74">
        <f t="shared" ref="E2:E11" si="1">SUM(G2:R2)</f>
        <v>0</v>
      </c>
      <c r="F2" s="74">
        <f t="shared" ref="F2:F11" si="2">IF($T$1=0,0,E2/$T$1)</f>
        <v>0</v>
      </c>
      <c r="G2" s="42">
        <f t="shared" ref="G2:R2" si="3">G59+G104+G166</f>
        <v>0</v>
      </c>
      <c r="H2" s="42">
        <f t="shared" si="3"/>
        <v>0</v>
      </c>
      <c r="I2" s="42">
        <f t="shared" si="3"/>
        <v>0</v>
      </c>
      <c r="J2" s="42">
        <f t="shared" si="3"/>
        <v>0</v>
      </c>
      <c r="K2" s="42">
        <f t="shared" si="3"/>
        <v>0</v>
      </c>
      <c r="L2" s="42">
        <f t="shared" si="3"/>
        <v>0</v>
      </c>
      <c r="M2" s="42">
        <f t="shared" si="3"/>
        <v>0</v>
      </c>
      <c r="N2" s="42">
        <f t="shared" si="3"/>
        <v>0</v>
      </c>
      <c r="O2" s="42">
        <f t="shared" si="3"/>
        <v>0</v>
      </c>
      <c r="P2" s="42">
        <f t="shared" si="3"/>
        <v>0</v>
      </c>
      <c r="Q2" s="42">
        <f t="shared" si="3"/>
        <v>0</v>
      </c>
      <c r="R2" s="42">
        <f t="shared" si="3"/>
        <v>0</v>
      </c>
      <c r="Y2" s="74">
        <f t="shared" ref="Y2:Y14" si="4">SUM(G2:I2)</f>
        <v>0</v>
      </c>
      <c r="Z2" s="74">
        <f t="shared" ref="Z2:Z14" si="5">SUM(J2:L2)</f>
        <v>0</v>
      </c>
      <c r="AA2" s="74">
        <f t="shared" ref="AA2:AA14" si="6">SUM(M2:O2)</f>
        <v>0</v>
      </c>
      <c r="AB2" s="74">
        <f t="shared" ref="AB2:AB14" si="7">SUM(P2:R2)</f>
        <v>0</v>
      </c>
    </row>
    <row r="3" spans="1:34" s="86" customFormat="1" ht="13.5" customHeight="1" x14ac:dyDescent="0.2">
      <c r="A3" s="596"/>
      <c r="B3" s="596"/>
      <c r="C3" s="92" t="s">
        <v>174</v>
      </c>
      <c r="D3" s="93">
        <f t="shared" si="0"/>
        <v>0</v>
      </c>
      <c r="E3" s="74">
        <f t="shared" si="1"/>
        <v>0</v>
      </c>
      <c r="F3" s="74">
        <f t="shared" si="2"/>
        <v>0</v>
      </c>
      <c r="G3" s="42">
        <f t="shared" ref="G3:R3" si="8">G60+G105+G167</f>
        <v>0</v>
      </c>
      <c r="H3" s="42">
        <f t="shared" si="8"/>
        <v>0</v>
      </c>
      <c r="I3" s="42">
        <f t="shared" si="8"/>
        <v>0</v>
      </c>
      <c r="J3" s="42">
        <f t="shared" si="8"/>
        <v>0</v>
      </c>
      <c r="K3" s="42">
        <f t="shared" si="8"/>
        <v>0</v>
      </c>
      <c r="L3" s="42">
        <f t="shared" si="8"/>
        <v>0</v>
      </c>
      <c r="M3" s="42">
        <f t="shared" si="8"/>
        <v>0</v>
      </c>
      <c r="N3" s="42">
        <f t="shared" si="8"/>
        <v>0</v>
      </c>
      <c r="O3" s="42">
        <f t="shared" si="8"/>
        <v>0</v>
      </c>
      <c r="P3" s="42">
        <f t="shared" si="8"/>
        <v>0</v>
      </c>
      <c r="Q3" s="42">
        <f t="shared" si="8"/>
        <v>0</v>
      </c>
      <c r="R3" s="42">
        <f t="shared" si="8"/>
        <v>0</v>
      </c>
      <c r="Y3" s="74">
        <f t="shared" si="4"/>
        <v>0</v>
      </c>
      <c r="Z3" s="74">
        <f t="shared" si="5"/>
        <v>0</v>
      </c>
      <c r="AA3" s="74">
        <f t="shared" si="6"/>
        <v>0</v>
      </c>
      <c r="AB3" s="74">
        <f t="shared" si="7"/>
        <v>0</v>
      </c>
    </row>
    <row r="4" spans="1:34" s="86" customFormat="1" ht="13.5" customHeight="1" x14ac:dyDescent="0.2">
      <c r="A4" s="596"/>
      <c r="B4" s="596"/>
      <c r="C4" s="92" t="s">
        <v>335</v>
      </c>
      <c r="D4" s="93">
        <f t="shared" si="0"/>
        <v>0</v>
      </c>
      <c r="E4" s="74">
        <f t="shared" si="1"/>
        <v>0</v>
      </c>
      <c r="F4" s="74">
        <f t="shared" si="2"/>
        <v>0</v>
      </c>
      <c r="G4" s="42">
        <f t="shared" ref="G4:R4" si="9">G62+G107+G169</f>
        <v>0</v>
      </c>
      <c r="H4" s="42">
        <f t="shared" si="9"/>
        <v>0</v>
      </c>
      <c r="I4" s="42">
        <f t="shared" si="9"/>
        <v>0</v>
      </c>
      <c r="J4" s="42">
        <f t="shared" si="9"/>
        <v>0</v>
      </c>
      <c r="K4" s="42">
        <f t="shared" si="9"/>
        <v>0</v>
      </c>
      <c r="L4" s="42">
        <f t="shared" si="9"/>
        <v>0</v>
      </c>
      <c r="M4" s="42">
        <f t="shared" si="9"/>
        <v>0</v>
      </c>
      <c r="N4" s="42">
        <f t="shared" si="9"/>
        <v>0</v>
      </c>
      <c r="O4" s="42">
        <f t="shared" si="9"/>
        <v>0</v>
      </c>
      <c r="P4" s="42">
        <f t="shared" si="9"/>
        <v>0</v>
      </c>
      <c r="Q4" s="42">
        <f t="shared" si="9"/>
        <v>0</v>
      </c>
      <c r="R4" s="42">
        <f t="shared" si="9"/>
        <v>0</v>
      </c>
      <c r="Y4" s="74">
        <f t="shared" si="4"/>
        <v>0</v>
      </c>
      <c r="Z4" s="74">
        <f t="shared" si="5"/>
        <v>0</v>
      </c>
      <c r="AA4" s="74">
        <f t="shared" si="6"/>
        <v>0</v>
      </c>
      <c r="AB4" s="74">
        <f t="shared" si="7"/>
        <v>0</v>
      </c>
    </row>
    <row r="5" spans="1:34" s="86" customFormat="1" ht="13.5" customHeight="1" x14ac:dyDescent="0.2">
      <c r="A5" s="596"/>
      <c r="B5" s="596"/>
      <c r="C5" s="92" t="s">
        <v>468</v>
      </c>
      <c r="D5" s="93">
        <f t="shared" si="0"/>
        <v>0</v>
      </c>
      <c r="E5" s="74">
        <f t="shared" si="1"/>
        <v>0</v>
      </c>
      <c r="F5" s="74">
        <f t="shared" si="2"/>
        <v>0</v>
      </c>
      <c r="G5" s="42">
        <f t="shared" ref="G5:R5" si="10">G97</f>
        <v>0</v>
      </c>
      <c r="H5" s="42">
        <f t="shared" si="10"/>
        <v>0</v>
      </c>
      <c r="I5" s="42">
        <f t="shared" si="10"/>
        <v>0</v>
      </c>
      <c r="J5" s="42">
        <f t="shared" si="10"/>
        <v>0</v>
      </c>
      <c r="K5" s="42">
        <f t="shared" si="10"/>
        <v>0</v>
      </c>
      <c r="L5" s="42">
        <f t="shared" si="10"/>
        <v>0</v>
      </c>
      <c r="M5" s="42">
        <f t="shared" si="10"/>
        <v>0</v>
      </c>
      <c r="N5" s="42">
        <f t="shared" si="10"/>
        <v>0</v>
      </c>
      <c r="O5" s="42">
        <f t="shared" si="10"/>
        <v>0</v>
      </c>
      <c r="P5" s="42">
        <f t="shared" si="10"/>
        <v>0</v>
      </c>
      <c r="Q5" s="42">
        <f t="shared" si="10"/>
        <v>0</v>
      </c>
      <c r="R5" s="42">
        <f t="shared" si="10"/>
        <v>0</v>
      </c>
      <c r="Y5" s="74">
        <f t="shared" si="4"/>
        <v>0</v>
      </c>
      <c r="Z5" s="74">
        <f t="shared" si="5"/>
        <v>0</v>
      </c>
      <c r="AA5" s="74">
        <f t="shared" si="6"/>
        <v>0</v>
      </c>
      <c r="AB5" s="74">
        <f t="shared" si="7"/>
        <v>0</v>
      </c>
    </row>
    <row r="6" spans="1:34" s="86" customFormat="1" ht="13.5" customHeight="1" x14ac:dyDescent="0.2">
      <c r="A6" s="596"/>
      <c r="B6" s="596"/>
      <c r="C6" s="92" t="s">
        <v>337</v>
      </c>
      <c r="D6" s="93">
        <f t="shared" si="0"/>
        <v>0</v>
      </c>
      <c r="E6" s="74">
        <f t="shared" si="1"/>
        <v>0</v>
      </c>
      <c r="F6" s="74">
        <f t="shared" si="2"/>
        <v>0</v>
      </c>
      <c r="G6" s="42">
        <f t="shared" ref="G6:R6" si="11">G156+G159</f>
        <v>0</v>
      </c>
      <c r="H6" s="42">
        <f t="shared" si="11"/>
        <v>0</v>
      </c>
      <c r="I6" s="42">
        <f t="shared" si="11"/>
        <v>0</v>
      </c>
      <c r="J6" s="42">
        <f t="shared" si="11"/>
        <v>0</v>
      </c>
      <c r="K6" s="42">
        <f t="shared" si="11"/>
        <v>0</v>
      </c>
      <c r="L6" s="42">
        <f t="shared" si="11"/>
        <v>0</v>
      </c>
      <c r="M6" s="42">
        <f t="shared" si="11"/>
        <v>0</v>
      </c>
      <c r="N6" s="42">
        <f t="shared" si="11"/>
        <v>0</v>
      </c>
      <c r="O6" s="42">
        <f t="shared" si="11"/>
        <v>0</v>
      </c>
      <c r="P6" s="42">
        <f t="shared" si="11"/>
        <v>0</v>
      </c>
      <c r="Q6" s="42">
        <f t="shared" si="11"/>
        <v>0</v>
      </c>
      <c r="R6" s="42">
        <f t="shared" si="11"/>
        <v>0</v>
      </c>
      <c r="Y6" s="74">
        <f t="shared" si="4"/>
        <v>0</v>
      </c>
      <c r="Z6" s="74">
        <f t="shared" si="5"/>
        <v>0</v>
      </c>
      <c r="AA6" s="74">
        <f t="shared" si="6"/>
        <v>0</v>
      </c>
      <c r="AB6" s="74">
        <f t="shared" si="7"/>
        <v>0</v>
      </c>
    </row>
    <row r="7" spans="1:34" s="86" customFormat="1" ht="13.5" customHeight="1" x14ac:dyDescent="0.2">
      <c r="A7" s="596"/>
      <c r="B7" s="596"/>
      <c r="C7" s="92" t="s">
        <v>338</v>
      </c>
      <c r="D7" s="93">
        <f t="shared" si="0"/>
        <v>0</v>
      </c>
      <c r="E7" s="74">
        <f t="shared" si="1"/>
        <v>0</v>
      </c>
      <c r="F7" s="74">
        <f t="shared" si="2"/>
        <v>0</v>
      </c>
      <c r="G7" s="42">
        <f t="shared" ref="G7:R7" si="12">G196</f>
        <v>0</v>
      </c>
      <c r="H7" s="42">
        <f t="shared" si="12"/>
        <v>0</v>
      </c>
      <c r="I7" s="42">
        <f t="shared" si="12"/>
        <v>0</v>
      </c>
      <c r="J7" s="42">
        <f t="shared" si="12"/>
        <v>0</v>
      </c>
      <c r="K7" s="42">
        <f t="shared" si="12"/>
        <v>0</v>
      </c>
      <c r="L7" s="42">
        <f t="shared" si="12"/>
        <v>0</v>
      </c>
      <c r="M7" s="42">
        <f t="shared" si="12"/>
        <v>0</v>
      </c>
      <c r="N7" s="42">
        <f t="shared" si="12"/>
        <v>0</v>
      </c>
      <c r="O7" s="42">
        <f t="shared" si="12"/>
        <v>0</v>
      </c>
      <c r="P7" s="42">
        <f t="shared" si="12"/>
        <v>0</v>
      </c>
      <c r="Q7" s="42">
        <f t="shared" si="12"/>
        <v>0</v>
      </c>
      <c r="R7" s="42">
        <f t="shared" si="12"/>
        <v>0</v>
      </c>
      <c r="Y7" s="74">
        <f t="shared" si="4"/>
        <v>0</v>
      </c>
      <c r="Z7" s="74">
        <f t="shared" si="5"/>
        <v>0</v>
      </c>
      <c r="AA7" s="74">
        <f t="shared" si="6"/>
        <v>0</v>
      </c>
      <c r="AB7" s="74">
        <f t="shared" si="7"/>
        <v>0</v>
      </c>
    </row>
    <row r="8" spans="1:34" s="86" customFormat="1" ht="13.5" customHeight="1" x14ac:dyDescent="0.2">
      <c r="A8" s="596"/>
      <c r="B8" s="596"/>
      <c r="C8" s="92" t="s">
        <v>339</v>
      </c>
      <c r="D8" s="93">
        <f>SUM(D2:D7)</f>
        <v>0</v>
      </c>
      <c r="E8" s="74">
        <f t="shared" si="1"/>
        <v>0</v>
      </c>
      <c r="F8" s="74">
        <f t="shared" si="2"/>
        <v>0</v>
      </c>
      <c r="G8" s="94">
        <f t="shared" ref="G8:R8" si="13">SUM(G2:G7)+G116</f>
        <v>0</v>
      </c>
      <c r="H8" s="94">
        <f t="shared" si="13"/>
        <v>0</v>
      </c>
      <c r="I8" s="94">
        <f t="shared" si="13"/>
        <v>0</v>
      </c>
      <c r="J8" s="94">
        <f t="shared" si="13"/>
        <v>0</v>
      </c>
      <c r="K8" s="94">
        <f t="shared" si="13"/>
        <v>0</v>
      </c>
      <c r="L8" s="94">
        <f t="shared" si="13"/>
        <v>0</v>
      </c>
      <c r="M8" s="94">
        <f t="shared" si="13"/>
        <v>0</v>
      </c>
      <c r="N8" s="94">
        <f t="shared" si="13"/>
        <v>0</v>
      </c>
      <c r="O8" s="94">
        <f t="shared" si="13"/>
        <v>0</v>
      </c>
      <c r="P8" s="94">
        <f t="shared" si="13"/>
        <v>0</v>
      </c>
      <c r="Q8" s="94">
        <f t="shared" si="13"/>
        <v>0</v>
      </c>
      <c r="R8" s="94">
        <f t="shared" si="13"/>
        <v>0</v>
      </c>
      <c r="Y8" s="74">
        <f t="shared" si="4"/>
        <v>0</v>
      </c>
      <c r="Z8" s="74">
        <f t="shared" si="5"/>
        <v>0</v>
      </c>
      <c r="AA8" s="74">
        <f t="shared" si="6"/>
        <v>0</v>
      </c>
      <c r="AB8" s="74">
        <f t="shared" si="7"/>
        <v>0</v>
      </c>
    </row>
    <row r="9" spans="1:34" s="86" customFormat="1" ht="13.5" customHeight="1" x14ac:dyDescent="0.2">
      <c r="A9" s="596"/>
      <c r="B9" s="596"/>
      <c r="C9" s="92" t="s">
        <v>340</v>
      </c>
      <c r="D9" s="93">
        <f t="shared" ref="D9:D11" si="14">IF($E$8&lt;&gt;0,E9/$E$8,)</f>
        <v>0</v>
      </c>
      <c r="E9" s="74">
        <f t="shared" si="1"/>
        <v>0</v>
      </c>
      <c r="F9" s="74">
        <f t="shared" si="2"/>
        <v>0</v>
      </c>
      <c r="G9" s="42">
        <f t="shared" ref="G9:R9" si="15">G132+G135</f>
        <v>0</v>
      </c>
      <c r="H9" s="42">
        <f t="shared" si="15"/>
        <v>0</v>
      </c>
      <c r="I9" s="42">
        <f t="shared" si="15"/>
        <v>0</v>
      </c>
      <c r="J9" s="42">
        <f t="shared" si="15"/>
        <v>0</v>
      </c>
      <c r="K9" s="42">
        <f t="shared" si="15"/>
        <v>0</v>
      </c>
      <c r="L9" s="42">
        <f t="shared" si="15"/>
        <v>0</v>
      </c>
      <c r="M9" s="42">
        <f t="shared" si="15"/>
        <v>0</v>
      </c>
      <c r="N9" s="42">
        <f t="shared" si="15"/>
        <v>0</v>
      </c>
      <c r="O9" s="42">
        <f t="shared" si="15"/>
        <v>0</v>
      </c>
      <c r="P9" s="42">
        <f t="shared" si="15"/>
        <v>0</v>
      </c>
      <c r="Q9" s="42">
        <f t="shared" si="15"/>
        <v>0</v>
      </c>
      <c r="R9" s="42">
        <f t="shared" si="15"/>
        <v>0</v>
      </c>
      <c r="Y9" s="74">
        <f t="shared" si="4"/>
        <v>0</v>
      </c>
      <c r="Z9" s="74">
        <f t="shared" si="5"/>
        <v>0</v>
      </c>
      <c r="AA9" s="74">
        <f t="shared" si="6"/>
        <v>0</v>
      </c>
      <c r="AB9" s="74">
        <f t="shared" si="7"/>
        <v>0</v>
      </c>
    </row>
    <row r="10" spans="1:34" s="86" customFormat="1" ht="13.5" customHeight="1" x14ac:dyDescent="0.2">
      <c r="A10" s="596"/>
      <c r="B10" s="596"/>
      <c r="C10" s="92" t="s">
        <v>341</v>
      </c>
      <c r="D10" s="93">
        <f t="shared" si="14"/>
        <v>0</v>
      </c>
      <c r="E10" s="74">
        <f t="shared" si="1"/>
        <v>0</v>
      </c>
      <c r="F10" s="74">
        <f t="shared" si="2"/>
        <v>0</v>
      </c>
      <c r="G10" s="42">
        <f t="shared" ref="G10:R10" si="16">G138</f>
        <v>0</v>
      </c>
      <c r="H10" s="42">
        <f t="shared" si="16"/>
        <v>0</v>
      </c>
      <c r="I10" s="42">
        <f t="shared" si="16"/>
        <v>0</v>
      </c>
      <c r="J10" s="42">
        <f t="shared" si="16"/>
        <v>0</v>
      </c>
      <c r="K10" s="42">
        <f t="shared" si="16"/>
        <v>0</v>
      </c>
      <c r="L10" s="42">
        <f t="shared" si="16"/>
        <v>0</v>
      </c>
      <c r="M10" s="42">
        <f t="shared" si="16"/>
        <v>0</v>
      </c>
      <c r="N10" s="42">
        <f t="shared" si="16"/>
        <v>0</v>
      </c>
      <c r="O10" s="42">
        <f t="shared" si="16"/>
        <v>0</v>
      </c>
      <c r="P10" s="42">
        <f t="shared" si="16"/>
        <v>0</v>
      </c>
      <c r="Q10" s="42">
        <f t="shared" si="16"/>
        <v>0</v>
      </c>
      <c r="R10" s="42">
        <f t="shared" si="16"/>
        <v>0</v>
      </c>
      <c r="Y10" s="74">
        <f t="shared" si="4"/>
        <v>0</v>
      </c>
      <c r="Z10" s="74">
        <f t="shared" si="5"/>
        <v>0</v>
      </c>
      <c r="AA10" s="74">
        <f t="shared" si="6"/>
        <v>0</v>
      </c>
      <c r="AB10" s="74">
        <f t="shared" si="7"/>
        <v>0</v>
      </c>
    </row>
    <row r="11" spans="1:34" s="86" customFormat="1" ht="13.5" customHeight="1" x14ac:dyDescent="0.2">
      <c r="A11" s="596"/>
      <c r="B11" s="596"/>
      <c r="C11" s="92" t="s">
        <v>342</v>
      </c>
      <c r="D11" s="93">
        <f t="shared" si="14"/>
        <v>0</v>
      </c>
      <c r="E11" s="74">
        <f t="shared" si="1"/>
        <v>0</v>
      </c>
      <c r="F11" s="74">
        <f t="shared" si="2"/>
        <v>0</v>
      </c>
      <c r="G11" s="42">
        <f t="shared" ref="G11:R11" si="17">G83+G143+G183</f>
        <v>0</v>
      </c>
      <c r="H11" s="42">
        <f t="shared" si="17"/>
        <v>0</v>
      </c>
      <c r="I11" s="42">
        <f t="shared" si="17"/>
        <v>0</v>
      </c>
      <c r="J11" s="42">
        <f t="shared" si="17"/>
        <v>0</v>
      </c>
      <c r="K11" s="42">
        <f t="shared" si="17"/>
        <v>0</v>
      </c>
      <c r="L11" s="42">
        <f t="shared" si="17"/>
        <v>0</v>
      </c>
      <c r="M11" s="42">
        <f t="shared" si="17"/>
        <v>0</v>
      </c>
      <c r="N11" s="42">
        <f t="shared" si="17"/>
        <v>0</v>
      </c>
      <c r="O11" s="42">
        <f t="shared" si="17"/>
        <v>0</v>
      </c>
      <c r="P11" s="42">
        <f t="shared" si="17"/>
        <v>0</v>
      </c>
      <c r="Q11" s="42">
        <f t="shared" si="17"/>
        <v>0</v>
      </c>
      <c r="R11" s="42">
        <f t="shared" si="17"/>
        <v>0</v>
      </c>
      <c r="Y11" s="74">
        <f t="shared" si="4"/>
        <v>0</v>
      </c>
      <c r="Z11" s="74">
        <f t="shared" si="5"/>
        <v>0</v>
      </c>
      <c r="AA11" s="74">
        <f t="shared" si="6"/>
        <v>0</v>
      </c>
      <c r="AB11" s="74">
        <f t="shared" si="7"/>
        <v>0</v>
      </c>
    </row>
    <row r="12" spans="1:34" s="87" customFormat="1" ht="13.5" customHeight="1" x14ac:dyDescent="0.2">
      <c r="A12" s="597" t="s">
        <v>343</v>
      </c>
      <c r="B12" s="598"/>
      <c r="C12" s="95" t="s">
        <v>344</v>
      </c>
      <c r="D12" s="96"/>
      <c r="E12" s="97">
        <f t="shared" ref="E12:E23" ca="1" si="18">INDIRECT(ADDRESS(ROW(),$T$1+6))</f>
        <v>0</v>
      </c>
      <c r="F12" s="97">
        <f>IF($T$1=0,,SUM(G12:R12)/$T$1)</f>
        <v>0</v>
      </c>
      <c r="G12" s="42">
        <f t="shared" ref="G12:R12" si="19">G58+G103+G165</f>
        <v>0</v>
      </c>
      <c r="H12" s="42">
        <f t="shared" si="19"/>
        <v>0</v>
      </c>
      <c r="I12" s="42">
        <f t="shared" si="19"/>
        <v>0</v>
      </c>
      <c r="J12" s="42">
        <f t="shared" si="19"/>
        <v>0</v>
      </c>
      <c r="K12" s="42">
        <f t="shared" si="19"/>
        <v>0</v>
      </c>
      <c r="L12" s="42">
        <f t="shared" si="19"/>
        <v>0</v>
      </c>
      <c r="M12" s="42">
        <f t="shared" si="19"/>
        <v>0</v>
      </c>
      <c r="N12" s="42">
        <f t="shared" si="19"/>
        <v>0</v>
      </c>
      <c r="O12" s="42">
        <f t="shared" si="19"/>
        <v>0</v>
      </c>
      <c r="P12" s="42">
        <f t="shared" si="19"/>
        <v>0</v>
      </c>
      <c r="Q12" s="42">
        <f t="shared" si="19"/>
        <v>0</v>
      </c>
      <c r="R12" s="42">
        <f t="shared" si="19"/>
        <v>0</v>
      </c>
      <c r="S12" s="86"/>
      <c r="T12" s="86"/>
      <c r="U12" s="86"/>
      <c r="V12" s="86"/>
      <c r="W12" s="86"/>
      <c r="X12" s="86"/>
      <c r="Y12" s="118">
        <f t="shared" si="4"/>
        <v>0</v>
      </c>
      <c r="Z12" s="118">
        <f t="shared" si="5"/>
        <v>0</v>
      </c>
      <c r="AA12" s="118">
        <f t="shared" si="6"/>
        <v>0</v>
      </c>
      <c r="AB12" s="118">
        <f t="shared" si="7"/>
        <v>0</v>
      </c>
      <c r="AC12" s="86"/>
      <c r="AD12" s="86"/>
      <c r="AE12" s="86"/>
      <c r="AF12" s="86"/>
      <c r="AG12" s="86"/>
      <c r="AH12" s="86"/>
    </row>
    <row r="13" spans="1:34" s="87" customFormat="1" ht="13.5" customHeight="1" x14ac:dyDescent="0.2">
      <c r="A13" s="599"/>
      <c r="B13" s="600"/>
      <c r="C13" s="95" t="s">
        <v>345</v>
      </c>
      <c r="D13" s="96"/>
      <c r="E13" s="97">
        <f t="shared" ca="1" si="18"/>
        <v>0</v>
      </c>
      <c r="F13" s="97">
        <f>IF($T$1=0,,SUM(G13:R13)/$T$1)</f>
        <v>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86"/>
      <c r="T13" s="86"/>
      <c r="U13" s="86"/>
      <c r="V13" s="86"/>
      <c r="W13" s="86"/>
      <c r="X13" s="86"/>
      <c r="Y13" s="118">
        <f t="shared" si="4"/>
        <v>0</v>
      </c>
      <c r="Z13" s="118">
        <f t="shared" si="5"/>
        <v>0</v>
      </c>
      <c r="AA13" s="118">
        <f t="shared" si="6"/>
        <v>0</v>
      </c>
      <c r="AB13" s="118">
        <f t="shared" si="7"/>
        <v>0</v>
      </c>
      <c r="AC13" s="86"/>
      <c r="AD13" s="86"/>
      <c r="AE13" s="86"/>
      <c r="AF13" s="86"/>
      <c r="AG13" s="86"/>
      <c r="AH13" s="86"/>
    </row>
    <row r="14" spans="1:34" s="87" customFormat="1" ht="13.5" customHeight="1" x14ac:dyDescent="0.2">
      <c r="A14" s="599"/>
      <c r="B14" s="600"/>
      <c r="C14" s="95" t="s">
        <v>346</v>
      </c>
      <c r="D14" s="96"/>
      <c r="E14" s="97">
        <f t="shared" ca="1" si="18"/>
        <v>0</v>
      </c>
      <c r="F14" s="97">
        <f>IF($T$1=0,,SUM(G14:R14)/$T$1)</f>
        <v>0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86"/>
      <c r="T14" s="86"/>
      <c r="U14" s="86"/>
      <c r="V14" s="86"/>
      <c r="W14" s="86"/>
      <c r="X14" s="86"/>
      <c r="Y14" s="118">
        <f t="shared" si="4"/>
        <v>0</v>
      </c>
      <c r="Z14" s="118">
        <f t="shared" si="5"/>
        <v>0</v>
      </c>
      <c r="AA14" s="118">
        <f t="shared" si="6"/>
        <v>0</v>
      </c>
      <c r="AB14" s="118">
        <f t="shared" si="7"/>
        <v>0</v>
      </c>
      <c r="AC14" s="86"/>
      <c r="AD14" s="86"/>
      <c r="AE14" s="86"/>
      <c r="AF14" s="86"/>
      <c r="AG14" s="86"/>
      <c r="AH14" s="86"/>
    </row>
    <row r="15" spans="1:34" s="87" customFormat="1" ht="13.5" customHeight="1" x14ac:dyDescent="0.15">
      <c r="A15" s="599"/>
      <c r="B15" s="600"/>
      <c r="C15" s="95" t="s">
        <v>347</v>
      </c>
      <c r="D15" s="96"/>
      <c r="E15" s="97">
        <f t="shared" ca="1" si="18"/>
        <v>0</v>
      </c>
      <c r="F15" s="97">
        <f t="shared" ref="F15:R15" si="20">IF(F14&lt;&gt;0,F19/F14,)</f>
        <v>0</v>
      </c>
      <c r="G15" s="42">
        <f t="shared" si="20"/>
        <v>0</v>
      </c>
      <c r="H15" s="42">
        <f t="shared" si="20"/>
        <v>0</v>
      </c>
      <c r="I15" s="42">
        <f t="shared" si="20"/>
        <v>0</v>
      </c>
      <c r="J15" s="42">
        <f t="shared" si="20"/>
        <v>0</v>
      </c>
      <c r="K15" s="42">
        <f t="shared" si="20"/>
        <v>0</v>
      </c>
      <c r="L15" s="42">
        <f t="shared" si="20"/>
        <v>0</v>
      </c>
      <c r="M15" s="42">
        <f t="shared" si="20"/>
        <v>0</v>
      </c>
      <c r="N15" s="42">
        <f t="shared" si="20"/>
        <v>0</v>
      </c>
      <c r="O15" s="42">
        <f t="shared" si="20"/>
        <v>0</v>
      </c>
      <c r="P15" s="42">
        <f t="shared" si="20"/>
        <v>0</v>
      </c>
      <c r="Q15" s="42">
        <f t="shared" si="20"/>
        <v>0</v>
      </c>
      <c r="R15" s="42">
        <f t="shared" si="20"/>
        <v>0</v>
      </c>
      <c r="S15" s="86"/>
      <c r="T15" s="86"/>
      <c r="U15" s="86"/>
      <c r="V15" s="86"/>
      <c r="W15" s="86"/>
      <c r="X15" s="86"/>
      <c r="Y15" s="119">
        <f t="shared" ref="Y15:AB15" si="21">IF(Y14&lt;&gt;0,Y19/Y14,)</f>
        <v>0</v>
      </c>
      <c r="Z15" s="119">
        <f t="shared" si="21"/>
        <v>0</v>
      </c>
      <c r="AA15" s="119">
        <f t="shared" si="21"/>
        <v>0</v>
      </c>
      <c r="AB15" s="119">
        <f t="shared" si="21"/>
        <v>0</v>
      </c>
      <c r="AC15" s="86"/>
      <c r="AD15" s="86"/>
      <c r="AE15" s="86"/>
      <c r="AF15" s="86"/>
      <c r="AG15" s="86"/>
      <c r="AH15" s="86"/>
    </row>
    <row r="16" spans="1:34" s="88" customFormat="1" ht="13.5" customHeight="1" x14ac:dyDescent="0.2">
      <c r="A16" s="599"/>
      <c r="B16" s="600"/>
      <c r="C16" s="95" t="s">
        <v>348</v>
      </c>
      <c r="D16" s="96"/>
      <c r="E16" s="97">
        <f t="shared" ca="1" si="18"/>
        <v>0</v>
      </c>
      <c r="F16" s="97">
        <f t="shared" ref="F16:F21" si="22">IF($T$1=0,,SUM(G16:R16)/$T$1)</f>
        <v>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86"/>
      <c r="T16" s="86"/>
      <c r="U16" s="86"/>
      <c r="V16" s="86"/>
      <c r="W16" s="86"/>
      <c r="X16" s="86"/>
      <c r="Y16" s="118">
        <f t="shared" ref="Y16:Y21" si="23">SUM(G16:I16)</f>
        <v>0</v>
      </c>
      <c r="Z16" s="118">
        <f t="shared" ref="Z16:Z21" si="24">SUM(J16:L16)</f>
        <v>0</v>
      </c>
      <c r="AA16" s="118">
        <f t="shared" ref="AA16:AA21" si="25">SUM(M16:O16)</f>
        <v>0</v>
      </c>
      <c r="AB16" s="118">
        <f t="shared" ref="AB16:AB21" si="26">SUM(P16:R16)</f>
        <v>0</v>
      </c>
      <c r="AC16" s="86"/>
      <c r="AD16" s="86"/>
      <c r="AE16" s="86"/>
      <c r="AF16" s="86"/>
      <c r="AG16" s="86"/>
      <c r="AH16" s="86"/>
    </row>
    <row r="17" spans="1:34" s="87" customFormat="1" ht="12" customHeight="1" x14ac:dyDescent="0.2">
      <c r="A17" s="599"/>
      <c r="B17" s="600"/>
      <c r="C17" s="95" t="s">
        <v>349</v>
      </c>
      <c r="D17" s="96"/>
      <c r="E17" s="97">
        <f t="shared" ca="1" si="18"/>
        <v>0</v>
      </c>
      <c r="F17" s="97">
        <f t="shared" si="22"/>
        <v>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86"/>
      <c r="T17" s="86"/>
      <c r="U17" s="86"/>
      <c r="V17" s="86"/>
      <c r="W17" s="86"/>
      <c r="X17" s="86"/>
      <c r="Y17" s="118">
        <f t="shared" si="23"/>
        <v>0</v>
      </c>
      <c r="Z17" s="118">
        <f t="shared" si="24"/>
        <v>0</v>
      </c>
      <c r="AA17" s="118">
        <f t="shared" si="25"/>
        <v>0</v>
      </c>
      <c r="AB17" s="118">
        <f t="shared" si="26"/>
        <v>0</v>
      </c>
      <c r="AC17" s="86"/>
      <c r="AD17" s="86"/>
      <c r="AE17" s="86"/>
      <c r="AF17" s="86"/>
      <c r="AG17" s="86"/>
      <c r="AH17" s="86"/>
    </row>
    <row r="18" spans="1:34" s="87" customFormat="1" ht="13.5" customHeight="1" x14ac:dyDescent="0.2">
      <c r="A18" s="599"/>
      <c r="B18" s="600"/>
      <c r="C18" s="95" t="s">
        <v>469</v>
      </c>
      <c r="D18" s="96"/>
      <c r="E18" s="97">
        <f t="shared" ca="1" si="18"/>
        <v>0</v>
      </c>
      <c r="F18" s="97">
        <f t="shared" si="22"/>
        <v>0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86"/>
      <c r="T18" s="86"/>
      <c r="U18" s="86"/>
      <c r="V18" s="86"/>
      <c r="W18" s="86"/>
      <c r="X18" s="86"/>
      <c r="Y18" s="118">
        <f t="shared" si="23"/>
        <v>0</v>
      </c>
      <c r="Z18" s="118">
        <f t="shared" si="24"/>
        <v>0</v>
      </c>
      <c r="AA18" s="118">
        <f t="shared" si="25"/>
        <v>0</v>
      </c>
      <c r="AB18" s="118">
        <f t="shared" si="26"/>
        <v>0</v>
      </c>
      <c r="AC18" s="86"/>
      <c r="AD18" s="86"/>
      <c r="AE18" s="86"/>
      <c r="AF18" s="86"/>
      <c r="AG18" s="86"/>
      <c r="AH18" s="86"/>
    </row>
    <row r="19" spans="1:34" s="87" customFormat="1" ht="13.5" customHeight="1" x14ac:dyDescent="0.2">
      <c r="A19" s="599"/>
      <c r="B19" s="600"/>
      <c r="C19" s="628" t="s">
        <v>350</v>
      </c>
      <c r="D19" s="96" t="s">
        <v>339</v>
      </c>
      <c r="E19" s="97">
        <f t="shared" ca="1" si="18"/>
        <v>0</v>
      </c>
      <c r="F19" s="97">
        <f t="shared" si="22"/>
        <v>0</v>
      </c>
      <c r="G19" s="42">
        <f t="shared" ref="G19:R19" si="27">G20+G21</f>
        <v>0</v>
      </c>
      <c r="H19" s="42">
        <f t="shared" si="27"/>
        <v>0</v>
      </c>
      <c r="I19" s="42">
        <f t="shared" si="27"/>
        <v>0</v>
      </c>
      <c r="J19" s="42">
        <f t="shared" si="27"/>
        <v>0</v>
      </c>
      <c r="K19" s="42">
        <f t="shared" si="27"/>
        <v>0</v>
      </c>
      <c r="L19" s="42">
        <f t="shared" si="27"/>
        <v>0</v>
      </c>
      <c r="M19" s="42">
        <f t="shared" si="27"/>
        <v>0</v>
      </c>
      <c r="N19" s="42">
        <f t="shared" si="27"/>
        <v>0</v>
      </c>
      <c r="O19" s="42">
        <f t="shared" si="27"/>
        <v>0</v>
      </c>
      <c r="P19" s="42">
        <f t="shared" si="27"/>
        <v>0</v>
      </c>
      <c r="Q19" s="42">
        <f t="shared" si="27"/>
        <v>0</v>
      </c>
      <c r="R19" s="42">
        <f t="shared" si="27"/>
        <v>0</v>
      </c>
      <c r="S19" s="86"/>
      <c r="T19" s="86"/>
      <c r="U19" s="86"/>
      <c r="V19" s="86"/>
      <c r="W19" s="86"/>
      <c r="X19" s="86"/>
      <c r="Y19" s="118">
        <f t="shared" si="23"/>
        <v>0</v>
      </c>
      <c r="Z19" s="118">
        <f t="shared" si="24"/>
        <v>0</v>
      </c>
      <c r="AA19" s="118">
        <f t="shared" si="25"/>
        <v>0</v>
      </c>
      <c r="AB19" s="118">
        <f t="shared" si="26"/>
        <v>0</v>
      </c>
      <c r="AC19" s="86"/>
      <c r="AD19" s="86"/>
      <c r="AE19" s="86"/>
      <c r="AF19" s="86"/>
      <c r="AG19" s="86"/>
      <c r="AH19" s="86"/>
    </row>
    <row r="20" spans="1:34" s="87" customFormat="1" ht="13.5" customHeight="1" x14ac:dyDescent="0.2">
      <c r="A20" s="599"/>
      <c r="B20" s="600"/>
      <c r="C20" s="629"/>
      <c r="D20" s="98" t="s">
        <v>470</v>
      </c>
      <c r="E20" s="97">
        <f t="shared" ca="1" si="18"/>
        <v>0</v>
      </c>
      <c r="F20" s="97">
        <f t="shared" si="22"/>
        <v>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86"/>
      <c r="T20" s="86"/>
      <c r="U20" s="86"/>
      <c r="V20" s="86"/>
      <c r="W20" s="86"/>
      <c r="X20" s="86"/>
      <c r="Y20" s="118">
        <f t="shared" si="23"/>
        <v>0</v>
      </c>
      <c r="Z20" s="118">
        <f t="shared" si="24"/>
        <v>0</v>
      </c>
      <c r="AA20" s="118">
        <f t="shared" si="25"/>
        <v>0</v>
      </c>
      <c r="AB20" s="118">
        <f t="shared" si="26"/>
        <v>0</v>
      </c>
      <c r="AC20" s="86"/>
      <c r="AD20" s="86"/>
      <c r="AE20" s="86"/>
      <c r="AF20" s="86"/>
      <c r="AG20" s="86"/>
      <c r="AH20" s="86"/>
    </row>
    <row r="21" spans="1:34" s="87" customFormat="1" ht="13.5" customHeight="1" x14ac:dyDescent="0.2">
      <c r="A21" s="599"/>
      <c r="B21" s="600"/>
      <c r="C21" s="630"/>
      <c r="D21" s="96" t="s">
        <v>471</v>
      </c>
      <c r="E21" s="97">
        <f t="shared" ca="1" si="18"/>
        <v>0</v>
      </c>
      <c r="F21" s="97">
        <f t="shared" si="22"/>
        <v>0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86"/>
      <c r="T21" s="86"/>
      <c r="U21" s="86"/>
      <c r="V21" s="86"/>
      <c r="W21" s="86"/>
      <c r="X21" s="86"/>
      <c r="Y21" s="118">
        <f t="shared" si="23"/>
        <v>0</v>
      </c>
      <c r="Z21" s="118">
        <f t="shared" si="24"/>
        <v>0</v>
      </c>
      <c r="AA21" s="118">
        <f t="shared" si="25"/>
        <v>0</v>
      </c>
      <c r="AB21" s="118">
        <f t="shared" si="26"/>
        <v>0</v>
      </c>
      <c r="AC21" s="86"/>
      <c r="AD21" s="86"/>
      <c r="AE21" s="86"/>
      <c r="AF21" s="86"/>
      <c r="AG21" s="86"/>
      <c r="AH21" s="86"/>
    </row>
    <row r="22" spans="1:34" s="87" customFormat="1" ht="13.5" customHeight="1" x14ac:dyDescent="0.15">
      <c r="A22" s="599"/>
      <c r="B22" s="600"/>
      <c r="C22" s="631" t="s">
        <v>353</v>
      </c>
      <c r="D22" s="99" t="s">
        <v>472</v>
      </c>
      <c r="E22" s="100">
        <f t="shared" ca="1" si="18"/>
        <v>0</v>
      </c>
      <c r="F22" s="100">
        <f>IF(F17=0,,F20/F17)</f>
        <v>0</v>
      </c>
      <c r="G22" s="101">
        <f t="shared" ref="G22:R22" si="28">IF(G17=0,,G20/G17)</f>
        <v>0</v>
      </c>
      <c r="H22" s="101">
        <f t="shared" si="28"/>
        <v>0</v>
      </c>
      <c r="I22" s="101">
        <f t="shared" si="28"/>
        <v>0</v>
      </c>
      <c r="J22" s="101">
        <f t="shared" si="28"/>
        <v>0</v>
      </c>
      <c r="K22" s="101">
        <f t="shared" si="28"/>
        <v>0</v>
      </c>
      <c r="L22" s="101">
        <f t="shared" si="28"/>
        <v>0</v>
      </c>
      <c r="M22" s="101">
        <f t="shared" si="28"/>
        <v>0</v>
      </c>
      <c r="N22" s="101">
        <f t="shared" si="28"/>
        <v>0</v>
      </c>
      <c r="O22" s="101">
        <f t="shared" si="28"/>
        <v>0</v>
      </c>
      <c r="P22" s="101">
        <f t="shared" si="28"/>
        <v>0</v>
      </c>
      <c r="Q22" s="101">
        <f t="shared" si="28"/>
        <v>0</v>
      </c>
      <c r="R22" s="101">
        <f t="shared" si="28"/>
        <v>0</v>
      </c>
      <c r="S22" s="86"/>
      <c r="T22" s="86"/>
      <c r="U22" s="86"/>
      <c r="V22" s="86"/>
      <c r="W22" s="86"/>
      <c r="X22" s="86"/>
      <c r="Y22" s="120">
        <f t="shared" ref="Y22:AB22" si="29">IF(Y17=0,,Y19/Y17)</f>
        <v>0</v>
      </c>
      <c r="Z22" s="120">
        <f t="shared" si="29"/>
        <v>0</v>
      </c>
      <c r="AA22" s="120">
        <f t="shared" si="29"/>
        <v>0</v>
      </c>
      <c r="AB22" s="120">
        <f t="shared" si="29"/>
        <v>0</v>
      </c>
      <c r="AC22" s="86"/>
      <c r="AD22" s="86"/>
      <c r="AE22" s="86"/>
      <c r="AF22" s="86"/>
      <c r="AG22" s="86"/>
      <c r="AH22" s="86"/>
    </row>
    <row r="23" spans="1:34" s="87" customFormat="1" ht="13.5" customHeight="1" x14ac:dyDescent="0.15">
      <c r="A23" s="601"/>
      <c r="B23" s="602"/>
      <c r="C23" s="632"/>
      <c r="D23" s="99" t="s">
        <v>473</v>
      </c>
      <c r="E23" s="100">
        <f t="shared" ca="1" si="18"/>
        <v>0</v>
      </c>
      <c r="F23" s="100">
        <f>IF(F17=0,,F21/F17)</f>
        <v>0</v>
      </c>
      <c r="G23" s="101">
        <f t="shared" ref="G23:R23" si="30">IF(G17=0,,G21/G17)</f>
        <v>0</v>
      </c>
      <c r="H23" s="101">
        <f t="shared" si="30"/>
        <v>0</v>
      </c>
      <c r="I23" s="101">
        <f t="shared" si="30"/>
        <v>0</v>
      </c>
      <c r="J23" s="101">
        <f t="shared" si="30"/>
        <v>0</v>
      </c>
      <c r="K23" s="101">
        <f t="shared" si="30"/>
        <v>0</v>
      </c>
      <c r="L23" s="101">
        <f t="shared" si="30"/>
        <v>0</v>
      </c>
      <c r="M23" s="101">
        <f t="shared" si="30"/>
        <v>0</v>
      </c>
      <c r="N23" s="101">
        <f t="shared" si="30"/>
        <v>0</v>
      </c>
      <c r="O23" s="101">
        <f t="shared" si="30"/>
        <v>0</v>
      </c>
      <c r="P23" s="101">
        <f t="shared" si="30"/>
        <v>0</v>
      </c>
      <c r="Q23" s="101">
        <f t="shared" si="30"/>
        <v>0</v>
      </c>
      <c r="R23" s="101">
        <f t="shared" si="30"/>
        <v>0</v>
      </c>
      <c r="S23" s="86"/>
      <c r="T23" s="86"/>
      <c r="U23" s="86"/>
      <c r="V23" s="86"/>
      <c r="W23" s="86"/>
      <c r="X23" s="86"/>
      <c r="Y23" s="120">
        <f t="shared" ref="Y23:AB23" si="31">IF(Y17=0,,Y20/Y17)</f>
        <v>0</v>
      </c>
      <c r="Z23" s="120">
        <f t="shared" si="31"/>
        <v>0</v>
      </c>
      <c r="AA23" s="120">
        <f t="shared" si="31"/>
        <v>0</v>
      </c>
      <c r="AB23" s="120">
        <f t="shared" si="31"/>
        <v>0</v>
      </c>
      <c r="AC23" s="86"/>
      <c r="AD23" s="86"/>
      <c r="AE23" s="86"/>
      <c r="AF23" s="86"/>
      <c r="AG23" s="86"/>
      <c r="AH23" s="86"/>
    </row>
    <row r="24" spans="1:34" s="86" customFormat="1" ht="13.5" customHeight="1" x14ac:dyDescent="0.2">
      <c r="A24" s="603" t="s">
        <v>356</v>
      </c>
      <c r="B24" s="603"/>
      <c r="C24" s="618" t="s">
        <v>357</v>
      </c>
      <c r="D24" s="41" t="s">
        <v>358</v>
      </c>
      <c r="E24" s="74">
        <f>SUM(G24:R24)</f>
        <v>0</v>
      </c>
      <c r="F24" s="74">
        <f>IF($T$1=0,0,E24/$T$1)</f>
        <v>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Y24" s="74">
        <f>SUM(G24:I24)</f>
        <v>0</v>
      </c>
      <c r="Z24" s="74">
        <f>SUM(J24:L24)</f>
        <v>0</v>
      </c>
      <c r="AA24" s="74">
        <f>SUM(M24:O24)</f>
        <v>0</v>
      </c>
      <c r="AB24" s="74">
        <f>SUM(P24:R24)</f>
        <v>0</v>
      </c>
    </row>
    <row r="25" spans="1:34" s="86" customFormat="1" ht="13.5" customHeight="1" x14ac:dyDescent="0.2">
      <c r="A25" s="603"/>
      <c r="B25" s="603"/>
      <c r="C25" s="618"/>
      <c r="D25" s="41" t="s">
        <v>359</v>
      </c>
      <c r="E25" s="74">
        <f>SUM(G25:R25)</f>
        <v>0</v>
      </c>
      <c r="F25" s="74">
        <f>IF($T$1=0,0,E25/$T$1)</f>
        <v>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Y25" s="74">
        <f>SUM(G25:I25)</f>
        <v>0</v>
      </c>
      <c r="Z25" s="74">
        <f>SUM(J25:L25)</f>
        <v>0</v>
      </c>
      <c r="AA25" s="74">
        <f>SUM(M25:O25)</f>
        <v>0</v>
      </c>
      <c r="AB25" s="74">
        <f>SUM(P25:R25)</f>
        <v>0</v>
      </c>
    </row>
    <row r="26" spans="1:34" s="89" customFormat="1" ht="13.5" customHeight="1" x14ac:dyDescent="0.2">
      <c r="A26" s="603"/>
      <c r="B26" s="603"/>
      <c r="C26" s="618"/>
      <c r="D26" s="102" t="s">
        <v>360</v>
      </c>
      <c r="E26" s="74">
        <f t="shared" ref="E26:R26" si="32">IF(E$24&lt;&gt;0,E8/E$24,)</f>
        <v>0</v>
      </c>
      <c r="F26" s="74">
        <f t="shared" si="32"/>
        <v>0</v>
      </c>
      <c r="G26" s="42">
        <f t="shared" si="32"/>
        <v>0</v>
      </c>
      <c r="H26" s="42">
        <f t="shared" si="32"/>
        <v>0</v>
      </c>
      <c r="I26" s="42">
        <f t="shared" si="32"/>
        <v>0</v>
      </c>
      <c r="J26" s="42">
        <f t="shared" si="32"/>
        <v>0</v>
      </c>
      <c r="K26" s="42">
        <f t="shared" si="32"/>
        <v>0</v>
      </c>
      <c r="L26" s="42">
        <f t="shared" si="32"/>
        <v>0</v>
      </c>
      <c r="M26" s="42">
        <f t="shared" si="32"/>
        <v>0</v>
      </c>
      <c r="N26" s="42">
        <f t="shared" si="32"/>
        <v>0</v>
      </c>
      <c r="O26" s="42">
        <f t="shared" si="32"/>
        <v>0</v>
      </c>
      <c r="P26" s="42">
        <f t="shared" si="32"/>
        <v>0</v>
      </c>
      <c r="Q26" s="42">
        <f t="shared" si="32"/>
        <v>0</v>
      </c>
      <c r="R26" s="42">
        <f t="shared" si="32"/>
        <v>0</v>
      </c>
      <c r="S26" s="86"/>
      <c r="T26" s="86"/>
      <c r="U26" s="86"/>
      <c r="V26" s="86"/>
      <c r="W26" s="86"/>
      <c r="X26" s="86"/>
      <c r="Y26" s="74">
        <f t="shared" ref="Y26:AB26" si="33">IF(Y$24&lt;&gt;0,Y8/Y$24,)</f>
        <v>0</v>
      </c>
      <c r="Z26" s="74">
        <f t="shared" si="33"/>
        <v>0</v>
      </c>
      <c r="AA26" s="74">
        <f t="shared" si="33"/>
        <v>0</v>
      </c>
      <c r="AB26" s="74">
        <f t="shared" si="33"/>
        <v>0</v>
      </c>
      <c r="AC26" s="86"/>
      <c r="AD26" s="86"/>
      <c r="AE26" s="86"/>
      <c r="AF26" s="86"/>
      <c r="AG26" s="86"/>
      <c r="AH26" s="86"/>
    </row>
    <row r="27" spans="1:34" s="86" customFormat="1" ht="13.5" customHeight="1" x14ac:dyDescent="0.2">
      <c r="A27" s="603"/>
      <c r="B27" s="603"/>
      <c r="C27" s="618"/>
      <c r="D27" s="41" t="s">
        <v>361</v>
      </c>
      <c r="E27" s="74">
        <f t="shared" ref="E27:R27" si="34">IF(E$24&lt;&gt;0,E102/E$24,)</f>
        <v>0</v>
      </c>
      <c r="F27" s="74">
        <f t="shared" si="34"/>
        <v>0</v>
      </c>
      <c r="G27" s="42">
        <f t="shared" si="34"/>
        <v>0</v>
      </c>
      <c r="H27" s="42">
        <f t="shared" si="34"/>
        <v>0</v>
      </c>
      <c r="I27" s="42">
        <f t="shared" si="34"/>
        <v>0</v>
      </c>
      <c r="J27" s="42">
        <f t="shared" si="34"/>
        <v>0</v>
      </c>
      <c r="K27" s="42">
        <f t="shared" si="34"/>
        <v>0</v>
      </c>
      <c r="L27" s="42">
        <f t="shared" si="34"/>
        <v>0</v>
      </c>
      <c r="M27" s="42">
        <f t="shared" si="34"/>
        <v>0</v>
      </c>
      <c r="N27" s="42">
        <f t="shared" si="34"/>
        <v>0</v>
      </c>
      <c r="O27" s="42">
        <f t="shared" si="34"/>
        <v>0</v>
      </c>
      <c r="P27" s="42">
        <f t="shared" si="34"/>
        <v>0</v>
      </c>
      <c r="Q27" s="42">
        <f t="shared" si="34"/>
        <v>0</v>
      </c>
      <c r="R27" s="42">
        <f t="shared" si="34"/>
        <v>0</v>
      </c>
      <c r="Y27" s="74">
        <f t="shared" ref="Y27:AB27" si="35">IF(Y$24&lt;&gt;0,Y102/Y$24,)</f>
        <v>0</v>
      </c>
      <c r="Z27" s="74">
        <f t="shared" si="35"/>
        <v>0</v>
      </c>
      <c r="AA27" s="74">
        <f t="shared" si="35"/>
        <v>0</v>
      </c>
      <c r="AB27" s="74">
        <f t="shared" si="35"/>
        <v>0</v>
      </c>
    </row>
    <row r="28" spans="1:34" s="86" customFormat="1" ht="13.5" customHeight="1" x14ac:dyDescent="0.2">
      <c r="A28" s="603"/>
      <c r="B28" s="603"/>
      <c r="C28" s="618"/>
      <c r="D28" s="102" t="s">
        <v>362</v>
      </c>
      <c r="E28" s="74">
        <f t="shared" ref="E28:R28" si="36">IF(E$24&lt;&gt;0,E97/E$24,)</f>
        <v>0</v>
      </c>
      <c r="F28" s="74">
        <f t="shared" si="36"/>
        <v>0</v>
      </c>
      <c r="G28" s="42">
        <f t="shared" si="36"/>
        <v>0</v>
      </c>
      <c r="H28" s="42">
        <f t="shared" si="36"/>
        <v>0</v>
      </c>
      <c r="I28" s="42">
        <f t="shared" si="36"/>
        <v>0</v>
      </c>
      <c r="J28" s="42">
        <f t="shared" si="36"/>
        <v>0</v>
      </c>
      <c r="K28" s="42">
        <f t="shared" si="36"/>
        <v>0</v>
      </c>
      <c r="L28" s="42">
        <f t="shared" si="36"/>
        <v>0</v>
      </c>
      <c r="M28" s="42">
        <f t="shared" si="36"/>
        <v>0</v>
      </c>
      <c r="N28" s="42">
        <f t="shared" si="36"/>
        <v>0</v>
      </c>
      <c r="O28" s="42">
        <f t="shared" si="36"/>
        <v>0</v>
      </c>
      <c r="P28" s="42">
        <f t="shared" si="36"/>
        <v>0</v>
      </c>
      <c r="Q28" s="42">
        <f t="shared" si="36"/>
        <v>0</v>
      </c>
      <c r="R28" s="42">
        <f t="shared" si="36"/>
        <v>0</v>
      </c>
      <c r="Y28" s="74">
        <f t="shared" ref="Y28:AB28" si="37">IF(Y$24&lt;&gt;0,Y97/Y$24,)</f>
        <v>0</v>
      </c>
      <c r="Z28" s="74">
        <f t="shared" si="37"/>
        <v>0</v>
      </c>
      <c r="AA28" s="74">
        <f t="shared" si="37"/>
        <v>0</v>
      </c>
      <c r="AB28" s="74">
        <f t="shared" si="37"/>
        <v>0</v>
      </c>
    </row>
    <row r="29" spans="1:34" s="86" customFormat="1" ht="13.5" customHeight="1" x14ac:dyDescent="0.2">
      <c r="A29" s="603"/>
      <c r="B29" s="603"/>
      <c r="C29" s="618"/>
      <c r="D29" s="41" t="s">
        <v>363</v>
      </c>
      <c r="E29" s="74">
        <f t="shared" ref="E29:R29" si="38">IF(E$24&lt;&gt;0,E164/E$24,)</f>
        <v>0</v>
      </c>
      <c r="F29" s="74">
        <f t="shared" si="38"/>
        <v>0</v>
      </c>
      <c r="G29" s="42">
        <f t="shared" si="38"/>
        <v>0</v>
      </c>
      <c r="H29" s="42">
        <f t="shared" si="38"/>
        <v>0</v>
      </c>
      <c r="I29" s="42">
        <f t="shared" si="38"/>
        <v>0</v>
      </c>
      <c r="J29" s="42">
        <f t="shared" si="38"/>
        <v>0</v>
      </c>
      <c r="K29" s="42">
        <f t="shared" si="38"/>
        <v>0</v>
      </c>
      <c r="L29" s="42">
        <f t="shared" si="38"/>
        <v>0</v>
      </c>
      <c r="M29" s="42">
        <f t="shared" si="38"/>
        <v>0</v>
      </c>
      <c r="N29" s="42">
        <f t="shared" si="38"/>
        <v>0</v>
      </c>
      <c r="O29" s="42">
        <f t="shared" si="38"/>
        <v>0</v>
      </c>
      <c r="P29" s="42">
        <f t="shared" si="38"/>
        <v>0</v>
      </c>
      <c r="Q29" s="42">
        <f t="shared" si="38"/>
        <v>0</v>
      </c>
      <c r="R29" s="42">
        <f t="shared" si="38"/>
        <v>0</v>
      </c>
      <c r="Y29" s="74">
        <f t="shared" ref="Y29:AB29" si="39">IF(Y$24&lt;&gt;0,Y164/Y$24,)</f>
        <v>0</v>
      </c>
      <c r="Z29" s="74">
        <f t="shared" si="39"/>
        <v>0</v>
      </c>
      <c r="AA29" s="74">
        <f t="shared" si="39"/>
        <v>0</v>
      </c>
      <c r="AB29" s="74">
        <f t="shared" si="39"/>
        <v>0</v>
      </c>
    </row>
    <row r="30" spans="1:34" s="86" customFormat="1" ht="13.5" customHeight="1" x14ac:dyDescent="0.2">
      <c r="A30" s="603"/>
      <c r="B30" s="603"/>
      <c r="C30" s="618"/>
      <c r="D30" s="41" t="s">
        <v>364</v>
      </c>
      <c r="E30" s="74">
        <f t="shared" ref="E30:R30" si="40">IF(E$24&lt;&gt;0,E197/E$24,)</f>
        <v>0</v>
      </c>
      <c r="F30" s="74">
        <f t="shared" si="40"/>
        <v>0</v>
      </c>
      <c r="G30" s="42">
        <f t="shared" si="40"/>
        <v>0</v>
      </c>
      <c r="H30" s="42">
        <f t="shared" si="40"/>
        <v>0</v>
      </c>
      <c r="I30" s="42">
        <f t="shared" si="40"/>
        <v>0</v>
      </c>
      <c r="J30" s="42">
        <f t="shared" si="40"/>
        <v>0</v>
      </c>
      <c r="K30" s="42">
        <f t="shared" si="40"/>
        <v>0</v>
      </c>
      <c r="L30" s="42">
        <f t="shared" si="40"/>
        <v>0</v>
      </c>
      <c r="M30" s="42">
        <f t="shared" si="40"/>
        <v>0</v>
      </c>
      <c r="N30" s="42">
        <f t="shared" si="40"/>
        <v>0</v>
      </c>
      <c r="O30" s="42">
        <f t="shared" si="40"/>
        <v>0</v>
      </c>
      <c r="P30" s="42">
        <f t="shared" si="40"/>
        <v>0</v>
      </c>
      <c r="Q30" s="42">
        <f t="shared" si="40"/>
        <v>0</v>
      </c>
      <c r="R30" s="42">
        <f t="shared" si="40"/>
        <v>0</v>
      </c>
      <c r="Y30" s="74">
        <f t="shared" ref="Y30:AB30" si="41">IF(Y$24&lt;&gt;0,Y197/Y$24,)</f>
        <v>0</v>
      </c>
      <c r="Z30" s="74">
        <f t="shared" si="41"/>
        <v>0</v>
      </c>
      <c r="AA30" s="74">
        <f t="shared" si="41"/>
        <v>0</v>
      </c>
      <c r="AB30" s="74">
        <f t="shared" si="41"/>
        <v>0</v>
      </c>
    </row>
    <row r="31" spans="1:34" s="86" customFormat="1" ht="13.5" customHeight="1" x14ac:dyDescent="0.2">
      <c r="A31" s="603"/>
      <c r="B31" s="603"/>
      <c r="C31" s="618"/>
      <c r="D31" s="41" t="s">
        <v>365</v>
      </c>
      <c r="E31" s="74" t="s">
        <v>366</v>
      </c>
      <c r="F31" s="74" t="s">
        <v>366</v>
      </c>
      <c r="G31" s="42" t="s">
        <v>366</v>
      </c>
      <c r="H31" s="42" t="s">
        <v>366</v>
      </c>
      <c r="I31" s="42" t="s">
        <v>366</v>
      </c>
      <c r="J31" s="42" t="s">
        <v>366</v>
      </c>
      <c r="K31" s="42" t="s">
        <v>366</v>
      </c>
      <c r="L31" s="42" t="s">
        <v>366</v>
      </c>
      <c r="M31" s="42" t="s">
        <v>366</v>
      </c>
      <c r="N31" s="42" t="s">
        <v>366</v>
      </c>
      <c r="O31" s="42" t="s">
        <v>366</v>
      </c>
      <c r="P31" s="42" t="s">
        <v>366</v>
      </c>
      <c r="Q31" s="42" t="s">
        <v>366</v>
      </c>
      <c r="R31" s="42" t="s">
        <v>366</v>
      </c>
      <c r="Y31" s="74" t="s">
        <v>366</v>
      </c>
      <c r="Z31" s="74" t="s">
        <v>366</v>
      </c>
      <c r="AA31" s="74" t="s">
        <v>366</v>
      </c>
      <c r="AB31" s="74" t="s">
        <v>366</v>
      </c>
    </row>
    <row r="32" spans="1:34" s="89" customFormat="1" ht="13.5" customHeight="1" x14ac:dyDescent="0.2">
      <c r="A32" s="603"/>
      <c r="B32" s="603"/>
      <c r="C32" s="618"/>
      <c r="D32" s="41" t="s">
        <v>367</v>
      </c>
      <c r="E32" s="74">
        <f t="shared" ref="E32:R32" si="42">IF(E$24&lt;&gt;0,E3/E$24,)</f>
        <v>0</v>
      </c>
      <c r="F32" s="74">
        <f t="shared" si="42"/>
        <v>0</v>
      </c>
      <c r="G32" s="42">
        <f t="shared" si="42"/>
        <v>0</v>
      </c>
      <c r="H32" s="42">
        <f t="shared" si="42"/>
        <v>0</v>
      </c>
      <c r="I32" s="42">
        <f t="shared" si="42"/>
        <v>0</v>
      </c>
      <c r="J32" s="42">
        <f t="shared" si="42"/>
        <v>0</v>
      </c>
      <c r="K32" s="42">
        <f t="shared" si="42"/>
        <v>0</v>
      </c>
      <c r="L32" s="42">
        <f t="shared" si="42"/>
        <v>0</v>
      </c>
      <c r="M32" s="42">
        <f t="shared" si="42"/>
        <v>0</v>
      </c>
      <c r="N32" s="42">
        <f t="shared" si="42"/>
        <v>0</v>
      </c>
      <c r="O32" s="42">
        <f t="shared" si="42"/>
        <v>0</v>
      </c>
      <c r="P32" s="42">
        <f t="shared" si="42"/>
        <v>0</v>
      </c>
      <c r="Q32" s="42">
        <f t="shared" si="42"/>
        <v>0</v>
      </c>
      <c r="R32" s="42">
        <f t="shared" si="42"/>
        <v>0</v>
      </c>
      <c r="S32" s="86"/>
      <c r="T32" s="86"/>
      <c r="U32" s="86"/>
      <c r="V32" s="86"/>
      <c r="W32" s="86"/>
      <c r="X32" s="86"/>
      <c r="Y32" s="74">
        <f t="shared" ref="Y32:AB32" si="43">IF(Y$24&lt;&gt;0,Y3/Y$24,)</f>
        <v>0</v>
      </c>
      <c r="Z32" s="74">
        <f t="shared" si="43"/>
        <v>0</v>
      </c>
      <c r="AA32" s="74">
        <f t="shared" si="43"/>
        <v>0</v>
      </c>
      <c r="AB32" s="74">
        <f t="shared" si="43"/>
        <v>0</v>
      </c>
      <c r="AC32" s="86"/>
      <c r="AD32" s="86"/>
      <c r="AE32" s="86"/>
      <c r="AF32" s="86"/>
      <c r="AG32" s="86"/>
      <c r="AH32" s="86"/>
    </row>
    <row r="33" spans="1:34" s="89" customFormat="1" ht="13.5" customHeight="1" x14ac:dyDescent="0.2">
      <c r="A33" s="603"/>
      <c r="B33" s="603"/>
      <c r="C33" s="618"/>
      <c r="D33" s="41" t="s">
        <v>368</v>
      </c>
      <c r="E33" s="103">
        <f>IF(SUM(G12:R12)&lt;&gt;0,E24/SUM(G12:R12),)</f>
        <v>0</v>
      </c>
      <c r="F33" s="103">
        <f t="shared" ref="F33:R33" si="44">IF(F12&lt;&gt;0,F24/F12,)</f>
        <v>0</v>
      </c>
      <c r="G33" s="104">
        <f t="shared" si="44"/>
        <v>0</v>
      </c>
      <c r="H33" s="104">
        <f t="shared" si="44"/>
        <v>0</v>
      </c>
      <c r="I33" s="104">
        <f t="shared" si="44"/>
        <v>0</v>
      </c>
      <c r="J33" s="104">
        <f t="shared" si="44"/>
        <v>0</v>
      </c>
      <c r="K33" s="104">
        <f t="shared" si="44"/>
        <v>0</v>
      </c>
      <c r="L33" s="104">
        <f t="shared" si="44"/>
        <v>0</v>
      </c>
      <c r="M33" s="104">
        <f t="shared" si="44"/>
        <v>0</v>
      </c>
      <c r="N33" s="104">
        <f t="shared" si="44"/>
        <v>0</v>
      </c>
      <c r="O33" s="104">
        <f t="shared" si="44"/>
        <v>0</v>
      </c>
      <c r="P33" s="104">
        <f t="shared" si="44"/>
        <v>0</v>
      </c>
      <c r="Q33" s="104">
        <f t="shared" si="44"/>
        <v>0</v>
      </c>
      <c r="R33" s="104">
        <f t="shared" si="44"/>
        <v>0</v>
      </c>
      <c r="S33" s="86"/>
      <c r="T33" s="86"/>
      <c r="U33" s="86"/>
      <c r="V33" s="86"/>
      <c r="W33" s="86"/>
      <c r="X33" s="86"/>
      <c r="Y33" s="103">
        <f>IF(SUM(G12:I12)&lt;&gt;0,Y24/SUM(G12:I12),)</f>
        <v>0</v>
      </c>
      <c r="Z33" s="103">
        <f>IF(SUM(J12:L12)&lt;&gt;0,Z24/SUM(J12:L12),)</f>
        <v>0</v>
      </c>
      <c r="AA33" s="103">
        <f>IF(SUM(M12:O12)&lt;&gt;0,AA24/SUM(M12:O12),)</f>
        <v>0</v>
      </c>
      <c r="AB33" s="103">
        <f>IF(SUM(P12:R12)&lt;&gt;0,AB24/SUM(P12:R12),)</f>
        <v>0</v>
      </c>
      <c r="AC33" s="86"/>
      <c r="AD33" s="86"/>
      <c r="AE33" s="86"/>
      <c r="AF33" s="86"/>
      <c r="AG33" s="86"/>
      <c r="AH33" s="86"/>
    </row>
    <row r="34" spans="1:34" s="86" customFormat="1" ht="13.5" customHeight="1" x14ac:dyDescent="0.2">
      <c r="A34" s="603"/>
      <c r="B34" s="603"/>
      <c r="C34" s="618"/>
      <c r="D34" s="41" t="s">
        <v>369</v>
      </c>
      <c r="E34" s="74">
        <f>IF(SUM(G12:R12)&lt;&gt;0,E2/SUM(G12:R12),)</f>
        <v>0</v>
      </c>
      <c r="F34" s="74">
        <f t="shared" ref="F34:R34" si="45">IF(F12&lt;&gt;0,F2/F12,)</f>
        <v>0</v>
      </c>
      <c r="G34" s="42">
        <f t="shared" si="45"/>
        <v>0</v>
      </c>
      <c r="H34" s="42">
        <f t="shared" si="45"/>
        <v>0</v>
      </c>
      <c r="I34" s="42">
        <f t="shared" si="45"/>
        <v>0</v>
      </c>
      <c r="J34" s="42">
        <f t="shared" si="45"/>
        <v>0</v>
      </c>
      <c r="K34" s="42">
        <f t="shared" si="45"/>
        <v>0</v>
      </c>
      <c r="L34" s="42">
        <f t="shared" si="45"/>
        <v>0</v>
      </c>
      <c r="M34" s="42">
        <f t="shared" si="45"/>
        <v>0</v>
      </c>
      <c r="N34" s="42">
        <f t="shared" si="45"/>
        <v>0</v>
      </c>
      <c r="O34" s="42">
        <f t="shared" si="45"/>
        <v>0</v>
      </c>
      <c r="P34" s="42">
        <f t="shared" si="45"/>
        <v>0</v>
      </c>
      <c r="Q34" s="42">
        <f t="shared" si="45"/>
        <v>0</v>
      </c>
      <c r="R34" s="42">
        <f t="shared" si="45"/>
        <v>0</v>
      </c>
      <c r="Y34" s="74">
        <f>IF(SUM(G12:I12)&lt;&gt;0,Y2/SUM(G12:I12),)</f>
        <v>0</v>
      </c>
      <c r="Z34" s="74">
        <f>IF(SUM(J12:L12)&lt;&gt;0,Z2/SUM(J12:L12),)</f>
        <v>0</v>
      </c>
      <c r="AA34" s="74">
        <f>IF(SUM(M12:O12)&lt;&gt;0,AA2/SUM(M12:O12),)</f>
        <v>0</v>
      </c>
      <c r="AB34" s="74">
        <f>IF(SUM(P12:R12)&lt;&gt;0,AB2/SUM(P12:R12),)</f>
        <v>0</v>
      </c>
    </row>
    <row r="35" spans="1:34" s="86" customFormat="1" ht="13.5" customHeight="1" x14ac:dyDescent="0.2">
      <c r="A35" s="603"/>
      <c r="B35" s="603"/>
      <c r="C35" s="618"/>
      <c r="D35" s="41" t="s">
        <v>370</v>
      </c>
      <c r="E35" s="74">
        <f>IF(SUM(G12:R12)&lt;&gt;0,E3/SUM(G12:R12),)</f>
        <v>0</v>
      </c>
      <c r="F35" s="74">
        <f t="shared" ref="F35:R35" si="46">IF(F12&lt;&gt;0,F3/F12,)</f>
        <v>0</v>
      </c>
      <c r="G35" s="42">
        <f t="shared" si="46"/>
        <v>0</v>
      </c>
      <c r="H35" s="42">
        <f t="shared" si="46"/>
        <v>0</v>
      </c>
      <c r="I35" s="42">
        <f t="shared" si="46"/>
        <v>0</v>
      </c>
      <c r="J35" s="42">
        <f t="shared" si="46"/>
        <v>0</v>
      </c>
      <c r="K35" s="42">
        <f t="shared" si="46"/>
        <v>0</v>
      </c>
      <c r="L35" s="42">
        <f t="shared" si="46"/>
        <v>0</v>
      </c>
      <c r="M35" s="42">
        <f t="shared" si="46"/>
        <v>0</v>
      </c>
      <c r="N35" s="42">
        <f t="shared" si="46"/>
        <v>0</v>
      </c>
      <c r="O35" s="42">
        <f t="shared" si="46"/>
        <v>0</v>
      </c>
      <c r="P35" s="42">
        <f t="shared" si="46"/>
        <v>0</v>
      </c>
      <c r="Q35" s="42">
        <f t="shared" si="46"/>
        <v>0</v>
      </c>
      <c r="R35" s="42">
        <f t="shared" si="46"/>
        <v>0</v>
      </c>
      <c r="Y35" s="74">
        <f>IF(SUM(G12:I12)&lt;&gt;0,Y3/SUM(G12:I12),)</f>
        <v>0</v>
      </c>
      <c r="Z35" s="74">
        <f>IF(SUM(J12:L12)&lt;&gt;0,Z3/SUM(J12:L12),)</f>
        <v>0</v>
      </c>
      <c r="AA35" s="74">
        <f>IF(SUM(M12:O12)&lt;&gt;0,AA3/SUM(M12:O12),)</f>
        <v>0</v>
      </c>
      <c r="AB35" s="74">
        <f>IF(SUM(P12:R12)&lt;&gt;0,AB3/SUM(P12:R12),)</f>
        <v>0</v>
      </c>
    </row>
    <row r="36" spans="1:34" s="89" customFormat="1" ht="13.5" customHeight="1" x14ac:dyDescent="0.2">
      <c r="A36" s="603"/>
      <c r="B36" s="603"/>
      <c r="C36" s="618"/>
      <c r="D36" s="41" t="s">
        <v>371</v>
      </c>
      <c r="E36" s="74">
        <f>IF(SUM(G12:R12)=0,,(E2+E3)/SUM(G12:R12))</f>
        <v>0</v>
      </c>
      <c r="F36" s="74">
        <f t="shared" ref="F36:R36" si="47">IF(F12=0,,(F2+F3)/F12)</f>
        <v>0</v>
      </c>
      <c r="G36" s="42">
        <f t="shared" si="47"/>
        <v>0</v>
      </c>
      <c r="H36" s="42">
        <f t="shared" si="47"/>
        <v>0</v>
      </c>
      <c r="I36" s="42">
        <f t="shared" si="47"/>
        <v>0</v>
      </c>
      <c r="J36" s="42">
        <f t="shared" si="47"/>
        <v>0</v>
      </c>
      <c r="K36" s="42">
        <f t="shared" si="47"/>
        <v>0</v>
      </c>
      <c r="L36" s="42">
        <f t="shared" si="47"/>
        <v>0</v>
      </c>
      <c r="M36" s="42">
        <f t="shared" si="47"/>
        <v>0</v>
      </c>
      <c r="N36" s="42">
        <f t="shared" si="47"/>
        <v>0</v>
      </c>
      <c r="O36" s="42">
        <f t="shared" si="47"/>
        <v>0</v>
      </c>
      <c r="P36" s="42">
        <f t="shared" si="47"/>
        <v>0</v>
      </c>
      <c r="Q36" s="42">
        <f t="shared" si="47"/>
        <v>0</v>
      </c>
      <c r="R36" s="42">
        <f t="shared" si="47"/>
        <v>0</v>
      </c>
      <c r="S36" s="86"/>
      <c r="T36" s="86"/>
      <c r="U36" s="86"/>
      <c r="V36" s="86"/>
      <c r="W36" s="86"/>
      <c r="X36" s="86"/>
      <c r="Y36" s="74">
        <f>IF(SUM(G12:I12)=0,,(Y2+Y3)/SUM(G12:I12))</f>
        <v>0</v>
      </c>
      <c r="Z36" s="74">
        <f>IF(SUM(J12:L12)=0,,(Z2+Z3)/SUM(J12:L12))</f>
        <v>0</v>
      </c>
      <c r="AA36" s="74">
        <f>IF(SUM(M12:O12)=0,,(AA2+AA3)/SUM(M12:O12))</f>
        <v>0</v>
      </c>
      <c r="AB36" s="74">
        <f>IF(SUM(P12:R12)=0,,(AB2+AB3)/SUM(P12:R12))</f>
        <v>0</v>
      </c>
      <c r="AC36" s="86"/>
      <c r="AD36" s="86"/>
      <c r="AE36" s="86"/>
      <c r="AF36" s="86"/>
      <c r="AG36" s="86"/>
      <c r="AH36" s="86"/>
    </row>
    <row r="37" spans="1:34" s="86" customFormat="1" ht="13.5" customHeight="1" x14ac:dyDescent="0.2">
      <c r="A37" s="603"/>
      <c r="B37" s="603"/>
      <c r="C37" s="618"/>
      <c r="D37" s="41" t="s">
        <v>372</v>
      </c>
      <c r="E37" s="74" t="s">
        <v>366</v>
      </c>
      <c r="F37" s="74" t="s">
        <v>366</v>
      </c>
      <c r="G37" s="101"/>
      <c r="H37" s="101" t="str">
        <f t="shared" ref="H37:R37" si="48">IF(G2&lt;&gt;0,(H2-G2)/G2,"-")</f>
        <v>-</v>
      </c>
      <c r="I37" s="101" t="str">
        <f t="shared" si="48"/>
        <v>-</v>
      </c>
      <c r="J37" s="101" t="str">
        <f t="shared" si="48"/>
        <v>-</v>
      </c>
      <c r="K37" s="101" t="str">
        <f t="shared" si="48"/>
        <v>-</v>
      </c>
      <c r="L37" s="101" t="str">
        <f t="shared" si="48"/>
        <v>-</v>
      </c>
      <c r="M37" s="101" t="str">
        <f t="shared" si="48"/>
        <v>-</v>
      </c>
      <c r="N37" s="101" t="str">
        <f t="shared" si="48"/>
        <v>-</v>
      </c>
      <c r="O37" s="101" t="str">
        <f t="shared" si="48"/>
        <v>-</v>
      </c>
      <c r="P37" s="101" t="str">
        <f t="shared" si="48"/>
        <v>-</v>
      </c>
      <c r="Q37" s="101" t="str">
        <f t="shared" si="48"/>
        <v>-</v>
      </c>
      <c r="R37" s="101" t="str">
        <f t="shared" si="48"/>
        <v>-</v>
      </c>
      <c r="Y37" s="74" t="s">
        <v>366</v>
      </c>
      <c r="Z37" s="74" t="s">
        <v>366</v>
      </c>
      <c r="AA37" s="74" t="s">
        <v>366</v>
      </c>
      <c r="AB37" s="74" t="s">
        <v>366</v>
      </c>
    </row>
    <row r="38" spans="1:34" s="86" customFormat="1" ht="13.5" customHeight="1" x14ac:dyDescent="0.2">
      <c r="A38" s="603"/>
      <c r="B38" s="603"/>
      <c r="C38" s="618"/>
      <c r="D38" s="41" t="s">
        <v>373</v>
      </c>
      <c r="E38" s="74" t="str">
        <f>IF(SUM(G12:R12)&lt;&gt;0,E8/SUM(G12:R12),"-")</f>
        <v>-</v>
      </c>
      <c r="F38" s="74">
        <f t="shared" ref="F38:R38" si="49">IF(F12&lt;&gt;0,F8/F12,)</f>
        <v>0</v>
      </c>
      <c r="G38" s="42">
        <f t="shared" si="49"/>
        <v>0</v>
      </c>
      <c r="H38" s="42">
        <f t="shared" si="49"/>
        <v>0</v>
      </c>
      <c r="I38" s="42">
        <f t="shared" si="49"/>
        <v>0</v>
      </c>
      <c r="J38" s="42">
        <f t="shared" si="49"/>
        <v>0</v>
      </c>
      <c r="K38" s="42">
        <f t="shared" si="49"/>
        <v>0</v>
      </c>
      <c r="L38" s="42">
        <f t="shared" si="49"/>
        <v>0</v>
      </c>
      <c r="M38" s="42">
        <f t="shared" si="49"/>
        <v>0</v>
      </c>
      <c r="N38" s="42">
        <f t="shared" si="49"/>
        <v>0</v>
      </c>
      <c r="O38" s="42">
        <f t="shared" si="49"/>
        <v>0</v>
      </c>
      <c r="P38" s="42">
        <f t="shared" si="49"/>
        <v>0</v>
      </c>
      <c r="Q38" s="42">
        <f t="shared" si="49"/>
        <v>0</v>
      </c>
      <c r="R38" s="42">
        <f t="shared" si="49"/>
        <v>0</v>
      </c>
      <c r="Y38" s="74" t="str">
        <f>IF(SUM(G12:I12)&lt;&gt;0,Y8/SUM(G12:I12),"-")</f>
        <v>-</v>
      </c>
      <c r="Z38" s="74" t="str">
        <f>IF(SUM(J12:L12)&lt;&gt;0,Z8/SUM(J12:L12),"-")</f>
        <v>-</v>
      </c>
      <c r="AA38" s="74" t="str">
        <f>IF(SUM(M12:O12)&lt;&gt;0,AA8/SUM(M12:O12),"-")</f>
        <v>-</v>
      </c>
      <c r="AB38" s="74" t="str">
        <f>IF(SUM(P12:R12)&lt;&gt;0,AB8/SUM(P12:R12),"-")</f>
        <v>-</v>
      </c>
    </row>
    <row r="39" spans="1:34" s="89" customFormat="1" ht="13.5" customHeight="1" x14ac:dyDescent="0.2">
      <c r="A39" s="603"/>
      <c r="B39" s="603"/>
      <c r="C39" s="624" t="s">
        <v>374</v>
      </c>
      <c r="D39" s="105" t="s">
        <v>375</v>
      </c>
      <c r="E39" s="106">
        <f t="shared" ref="E39:R39" si="50">IF(E$24&lt;&gt;0,E102/E$24,)</f>
        <v>0</v>
      </c>
      <c r="F39" s="97">
        <f t="shared" si="50"/>
        <v>0</v>
      </c>
      <c r="G39" s="42">
        <f t="shared" si="50"/>
        <v>0</v>
      </c>
      <c r="H39" s="42">
        <f t="shared" si="50"/>
        <v>0</v>
      </c>
      <c r="I39" s="42">
        <f t="shared" si="50"/>
        <v>0</v>
      </c>
      <c r="J39" s="42">
        <f t="shared" si="50"/>
        <v>0</v>
      </c>
      <c r="K39" s="42">
        <f t="shared" si="50"/>
        <v>0</v>
      </c>
      <c r="L39" s="42">
        <f t="shared" si="50"/>
        <v>0</v>
      </c>
      <c r="M39" s="42">
        <f t="shared" si="50"/>
        <v>0</v>
      </c>
      <c r="N39" s="42">
        <f t="shared" si="50"/>
        <v>0</v>
      </c>
      <c r="O39" s="42">
        <f t="shared" si="50"/>
        <v>0</v>
      </c>
      <c r="P39" s="42">
        <f t="shared" si="50"/>
        <v>0</v>
      </c>
      <c r="Q39" s="42">
        <f t="shared" si="50"/>
        <v>0</v>
      </c>
      <c r="R39" s="42">
        <f t="shared" si="50"/>
        <v>0</v>
      </c>
      <c r="S39" s="86"/>
      <c r="T39" s="86"/>
      <c r="U39" s="86"/>
      <c r="V39" s="86"/>
      <c r="W39" s="86"/>
      <c r="X39" s="86"/>
      <c r="Y39" s="106">
        <f t="shared" ref="Y39:AB39" si="51">IF(Y$24&lt;&gt;0,Y102/Y$24,)</f>
        <v>0</v>
      </c>
      <c r="Z39" s="106">
        <f t="shared" si="51"/>
        <v>0</v>
      </c>
      <c r="AA39" s="106">
        <f t="shared" si="51"/>
        <v>0</v>
      </c>
      <c r="AB39" s="106">
        <f t="shared" si="51"/>
        <v>0</v>
      </c>
      <c r="AC39" s="86"/>
      <c r="AD39" s="86"/>
      <c r="AE39" s="86"/>
      <c r="AF39" s="86"/>
      <c r="AG39" s="86"/>
      <c r="AH39" s="86"/>
    </row>
    <row r="40" spans="1:34" s="86" customFormat="1" ht="13.5" customHeight="1" x14ac:dyDescent="0.2">
      <c r="A40" s="603"/>
      <c r="B40" s="603"/>
      <c r="C40" s="624"/>
      <c r="D40" s="107" t="s">
        <v>376</v>
      </c>
      <c r="E40" s="106">
        <f t="shared" ref="E40:R40" si="52">IF(E$24&lt;&gt;0,(E59+E60)/E$24,0)</f>
        <v>0</v>
      </c>
      <c r="F40" s="97">
        <f t="shared" si="52"/>
        <v>0</v>
      </c>
      <c r="G40" s="42">
        <f t="shared" si="52"/>
        <v>0</v>
      </c>
      <c r="H40" s="42">
        <f t="shared" si="52"/>
        <v>0</v>
      </c>
      <c r="I40" s="42">
        <f t="shared" si="52"/>
        <v>0</v>
      </c>
      <c r="J40" s="42">
        <f t="shared" si="52"/>
        <v>0</v>
      </c>
      <c r="K40" s="42">
        <f t="shared" si="52"/>
        <v>0</v>
      </c>
      <c r="L40" s="42">
        <f t="shared" si="52"/>
        <v>0</v>
      </c>
      <c r="M40" s="42">
        <f t="shared" si="52"/>
        <v>0</v>
      </c>
      <c r="N40" s="42">
        <f t="shared" si="52"/>
        <v>0</v>
      </c>
      <c r="O40" s="42">
        <f t="shared" si="52"/>
        <v>0</v>
      </c>
      <c r="P40" s="42">
        <f t="shared" si="52"/>
        <v>0</v>
      </c>
      <c r="Q40" s="42">
        <f t="shared" si="52"/>
        <v>0</v>
      </c>
      <c r="R40" s="42">
        <f t="shared" si="52"/>
        <v>0</v>
      </c>
      <c r="Y40" s="106">
        <f t="shared" ref="Y40:AB40" si="53">IF(Y$24&lt;&gt;0,(Y59+Y60)/Y$24,0)</f>
        <v>0</v>
      </c>
      <c r="Z40" s="106">
        <f t="shared" si="53"/>
        <v>0</v>
      </c>
      <c r="AA40" s="106">
        <f t="shared" si="53"/>
        <v>0</v>
      </c>
      <c r="AB40" s="106">
        <f t="shared" si="53"/>
        <v>0</v>
      </c>
    </row>
    <row r="41" spans="1:34" s="86" customFormat="1" ht="13.5" customHeight="1" x14ac:dyDescent="0.2">
      <c r="A41" s="603"/>
      <c r="B41" s="603"/>
      <c r="C41" s="624"/>
      <c r="D41" s="107" t="s">
        <v>474</v>
      </c>
      <c r="E41" s="106">
        <f t="shared" ref="E41:R41" si="54">IF(E$24&lt;&gt;0,(E65+E66)/E$24,0)</f>
        <v>0</v>
      </c>
      <c r="F41" s="97">
        <f t="shared" si="54"/>
        <v>0</v>
      </c>
      <c r="G41" s="42">
        <f t="shared" si="54"/>
        <v>0</v>
      </c>
      <c r="H41" s="42">
        <f t="shared" si="54"/>
        <v>0</v>
      </c>
      <c r="I41" s="42">
        <f t="shared" si="54"/>
        <v>0</v>
      </c>
      <c r="J41" s="42">
        <f t="shared" si="54"/>
        <v>0</v>
      </c>
      <c r="K41" s="42">
        <f t="shared" si="54"/>
        <v>0</v>
      </c>
      <c r="L41" s="42">
        <f t="shared" si="54"/>
        <v>0</v>
      </c>
      <c r="M41" s="42">
        <f t="shared" si="54"/>
        <v>0</v>
      </c>
      <c r="N41" s="42">
        <f t="shared" si="54"/>
        <v>0</v>
      </c>
      <c r="O41" s="42">
        <f t="shared" si="54"/>
        <v>0</v>
      </c>
      <c r="P41" s="42">
        <f t="shared" si="54"/>
        <v>0</v>
      </c>
      <c r="Q41" s="42">
        <f t="shared" si="54"/>
        <v>0</v>
      </c>
      <c r="R41" s="42">
        <f t="shared" si="54"/>
        <v>0</v>
      </c>
      <c r="Y41" s="106">
        <f t="shared" ref="Y41:AB41" si="55">IF(Y$24&lt;&gt;0,(Y65+Y66)/Y$24,0)</f>
        <v>0</v>
      </c>
      <c r="Z41" s="106">
        <f t="shared" si="55"/>
        <v>0</v>
      </c>
      <c r="AA41" s="106">
        <f t="shared" si="55"/>
        <v>0</v>
      </c>
      <c r="AB41" s="106">
        <f t="shared" si="55"/>
        <v>0</v>
      </c>
    </row>
    <row r="42" spans="1:34" s="86" customFormat="1" ht="13.5" customHeight="1" x14ac:dyDescent="0.2">
      <c r="A42" s="603"/>
      <c r="B42" s="603"/>
      <c r="C42" s="624"/>
      <c r="D42" s="107" t="s">
        <v>378</v>
      </c>
      <c r="E42" s="106">
        <f t="shared" ref="E42:R42" si="56">IF(E$24&lt;&gt;0,(E77+E78)/E$24,0)</f>
        <v>0</v>
      </c>
      <c r="F42" s="97">
        <f t="shared" si="56"/>
        <v>0</v>
      </c>
      <c r="G42" s="42">
        <f t="shared" si="56"/>
        <v>0</v>
      </c>
      <c r="H42" s="42">
        <f t="shared" si="56"/>
        <v>0</v>
      </c>
      <c r="I42" s="42">
        <f t="shared" si="56"/>
        <v>0</v>
      </c>
      <c r="J42" s="42">
        <f t="shared" si="56"/>
        <v>0</v>
      </c>
      <c r="K42" s="42">
        <f t="shared" si="56"/>
        <v>0</v>
      </c>
      <c r="L42" s="42">
        <f t="shared" si="56"/>
        <v>0</v>
      </c>
      <c r="M42" s="42">
        <f t="shared" si="56"/>
        <v>0</v>
      </c>
      <c r="N42" s="42">
        <f t="shared" si="56"/>
        <v>0</v>
      </c>
      <c r="O42" s="42">
        <f t="shared" si="56"/>
        <v>0</v>
      </c>
      <c r="P42" s="42">
        <f t="shared" si="56"/>
        <v>0</v>
      </c>
      <c r="Q42" s="42">
        <f t="shared" si="56"/>
        <v>0</v>
      </c>
      <c r="R42" s="42">
        <f t="shared" si="56"/>
        <v>0</v>
      </c>
      <c r="Y42" s="106">
        <f t="shared" ref="Y42:AB42" si="57">IF(Y$24&lt;&gt;0,(Y77+Y78)/Y$24,0)</f>
        <v>0</v>
      </c>
      <c r="Z42" s="106">
        <f t="shared" si="57"/>
        <v>0</v>
      </c>
      <c r="AA42" s="106">
        <f t="shared" si="57"/>
        <v>0</v>
      </c>
      <c r="AB42" s="106">
        <f t="shared" si="57"/>
        <v>0</v>
      </c>
    </row>
    <row r="43" spans="1:34" s="89" customFormat="1" ht="13.5" customHeight="1" x14ac:dyDescent="0.2">
      <c r="A43" s="603"/>
      <c r="B43" s="603"/>
      <c r="C43" s="624"/>
      <c r="D43" s="108" t="s">
        <v>379</v>
      </c>
      <c r="E43" s="109" t="str">
        <f>IF(E$24&lt;&gt;0,E97/E$24,"-")</f>
        <v>-</v>
      </c>
      <c r="F43" s="109" t="str">
        <f>IF(F$24&lt;&gt;0,F97/F$24,"-")</f>
        <v>-</v>
      </c>
      <c r="G43" s="42">
        <f t="shared" ref="G43:R43" si="58">IF(G$24&lt;&gt;0,G97/G$24,0)</f>
        <v>0</v>
      </c>
      <c r="H43" s="42">
        <f t="shared" si="58"/>
        <v>0</v>
      </c>
      <c r="I43" s="42">
        <f t="shared" si="58"/>
        <v>0</v>
      </c>
      <c r="J43" s="42">
        <f t="shared" si="58"/>
        <v>0</v>
      </c>
      <c r="K43" s="42">
        <f t="shared" si="58"/>
        <v>0</v>
      </c>
      <c r="L43" s="42">
        <f t="shared" si="58"/>
        <v>0</v>
      </c>
      <c r="M43" s="42">
        <f t="shared" si="58"/>
        <v>0</v>
      </c>
      <c r="N43" s="42">
        <f t="shared" si="58"/>
        <v>0</v>
      </c>
      <c r="O43" s="42">
        <f t="shared" si="58"/>
        <v>0</v>
      </c>
      <c r="P43" s="42">
        <f t="shared" si="58"/>
        <v>0</v>
      </c>
      <c r="Q43" s="42">
        <f t="shared" si="58"/>
        <v>0</v>
      </c>
      <c r="R43" s="42">
        <f t="shared" si="58"/>
        <v>0</v>
      </c>
      <c r="S43" s="86"/>
      <c r="T43" s="86"/>
      <c r="U43" s="86"/>
      <c r="V43" s="86"/>
      <c r="W43" s="86"/>
      <c r="X43" s="86"/>
      <c r="Y43" s="109" t="str">
        <f t="shared" ref="Y43:AB43" si="59">IF(Y$24&lt;&gt;0,Y97/Y$24,"-")</f>
        <v>-</v>
      </c>
      <c r="Z43" s="109" t="str">
        <f t="shared" si="59"/>
        <v>-</v>
      </c>
      <c r="AA43" s="109" t="str">
        <f t="shared" si="59"/>
        <v>-</v>
      </c>
      <c r="AB43" s="109" t="str">
        <f t="shared" si="59"/>
        <v>-</v>
      </c>
      <c r="AC43" s="86"/>
      <c r="AD43" s="86"/>
      <c r="AE43" s="86"/>
      <c r="AF43" s="86"/>
      <c r="AG43" s="86"/>
      <c r="AH43" s="86"/>
    </row>
    <row r="44" spans="1:34" s="89" customFormat="1" ht="13.5" customHeight="1" x14ac:dyDescent="0.2">
      <c r="A44" s="603"/>
      <c r="B44" s="603"/>
      <c r="C44" s="624"/>
      <c r="D44" s="105" t="s">
        <v>475</v>
      </c>
      <c r="E44" s="110">
        <f t="shared" ref="E44:R44" si="60">IF(E64&lt;&gt;0,E$24/E64,0)</f>
        <v>0</v>
      </c>
      <c r="F44" s="110">
        <f t="shared" si="60"/>
        <v>0</v>
      </c>
      <c r="G44" s="111">
        <f t="shared" si="60"/>
        <v>0</v>
      </c>
      <c r="H44" s="111">
        <f t="shared" si="60"/>
        <v>0</v>
      </c>
      <c r="I44" s="111">
        <f t="shared" si="60"/>
        <v>0</v>
      </c>
      <c r="J44" s="111">
        <f t="shared" si="60"/>
        <v>0</v>
      </c>
      <c r="K44" s="111">
        <f t="shared" si="60"/>
        <v>0</v>
      </c>
      <c r="L44" s="111">
        <f t="shared" si="60"/>
        <v>0</v>
      </c>
      <c r="M44" s="111">
        <f t="shared" si="60"/>
        <v>0</v>
      </c>
      <c r="N44" s="111">
        <f t="shared" si="60"/>
        <v>0</v>
      </c>
      <c r="O44" s="111">
        <f t="shared" si="60"/>
        <v>0</v>
      </c>
      <c r="P44" s="111">
        <f t="shared" si="60"/>
        <v>0</v>
      </c>
      <c r="Q44" s="111">
        <f t="shared" si="60"/>
        <v>0</v>
      </c>
      <c r="R44" s="111">
        <f t="shared" si="60"/>
        <v>0</v>
      </c>
      <c r="S44" s="86"/>
      <c r="T44" s="86"/>
      <c r="U44" s="86"/>
      <c r="V44" s="86"/>
      <c r="W44" s="86"/>
      <c r="X44" s="86"/>
      <c r="Y44" s="110">
        <f t="shared" ref="Y44:AB44" si="61">IF(Y64&lt;&gt;0,Y$24/Y64,0)</f>
        <v>0</v>
      </c>
      <c r="Z44" s="110">
        <f t="shared" si="61"/>
        <v>0</v>
      </c>
      <c r="AA44" s="110">
        <f t="shared" si="61"/>
        <v>0</v>
      </c>
      <c r="AB44" s="110">
        <f t="shared" si="61"/>
        <v>0</v>
      </c>
      <c r="AC44" s="86"/>
      <c r="AD44" s="86"/>
      <c r="AE44" s="86"/>
      <c r="AF44" s="86"/>
      <c r="AG44" s="86"/>
      <c r="AH44" s="86"/>
    </row>
    <row r="45" spans="1:34" s="89" customFormat="1" ht="13.5" customHeight="1" x14ac:dyDescent="0.2">
      <c r="A45" s="603"/>
      <c r="B45" s="603"/>
      <c r="C45" s="624"/>
      <c r="D45" s="105" t="s">
        <v>381</v>
      </c>
      <c r="E45" s="110">
        <f t="shared" ref="E45:R45" si="62">IF(E76&lt;&gt;0,E$24/E76,0)</f>
        <v>0</v>
      </c>
      <c r="F45" s="110">
        <f t="shared" si="62"/>
        <v>0</v>
      </c>
      <c r="G45" s="111">
        <f t="shared" si="62"/>
        <v>0</v>
      </c>
      <c r="H45" s="111">
        <f t="shared" si="62"/>
        <v>0</v>
      </c>
      <c r="I45" s="111">
        <f t="shared" si="62"/>
        <v>0</v>
      </c>
      <c r="J45" s="111">
        <f t="shared" si="62"/>
        <v>0</v>
      </c>
      <c r="K45" s="111">
        <f t="shared" si="62"/>
        <v>0</v>
      </c>
      <c r="L45" s="111">
        <f t="shared" si="62"/>
        <v>0</v>
      </c>
      <c r="M45" s="111">
        <f t="shared" si="62"/>
        <v>0</v>
      </c>
      <c r="N45" s="111">
        <f t="shared" si="62"/>
        <v>0</v>
      </c>
      <c r="O45" s="111">
        <f t="shared" si="62"/>
        <v>0</v>
      </c>
      <c r="P45" s="111">
        <f t="shared" si="62"/>
        <v>0</v>
      </c>
      <c r="Q45" s="111">
        <f t="shared" si="62"/>
        <v>0</v>
      </c>
      <c r="R45" s="111">
        <f t="shared" si="62"/>
        <v>0</v>
      </c>
      <c r="S45" s="86"/>
      <c r="T45" s="86"/>
      <c r="U45" s="86"/>
      <c r="V45" s="86"/>
      <c r="W45" s="86"/>
      <c r="X45" s="86"/>
      <c r="Y45" s="110">
        <f t="shared" ref="Y45:AB45" si="63">IF(Y76&lt;&gt;0,Y$24/Y76,0)</f>
        <v>0</v>
      </c>
      <c r="Z45" s="110">
        <f t="shared" si="63"/>
        <v>0</v>
      </c>
      <c r="AA45" s="110">
        <f t="shared" si="63"/>
        <v>0</v>
      </c>
      <c r="AB45" s="110">
        <f t="shared" si="63"/>
        <v>0</v>
      </c>
      <c r="AC45" s="86"/>
      <c r="AD45" s="86"/>
      <c r="AE45" s="86"/>
      <c r="AF45" s="86"/>
      <c r="AG45" s="86"/>
      <c r="AH45" s="86"/>
    </row>
    <row r="46" spans="1:34" s="89" customFormat="1" ht="13.5" customHeight="1" x14ac:dyDescent="0.2">
      <c r="A46" s="603"/>
      <c r="B46" s="603"/>
      <c r="C46" s="624"/>
      <c r="D46" s="41" t="s">
        <v>382</v>
      </c>
      <c r="E46" s="103">
        <f>IF(SUM(G58:R58)&lt;&gt;0,E24/SUM(G58:R58),)</f>
        <v>0</v>
      </c>
      <c r="F46" s="103">
        <f t="shared" ref="F46:R46" si="64">IF(F58&lt;&gt;0,F24/F58,)</f>
        <v>0</v>
      </c>
      <c r="G46" s="104">
        <f t="shared" si="64"/>
        <v>0</v>
      </c>
      <c r="H46" s="104">
        <f t="shared" si="64"/>
        <v>0</v>
      </c>
      <c r="I46" s="104">
        <f t="shared" si="64"/>
        <v>0</v>
      </c>
      <c r="J46" s="104">
        <f t="shared" si="64"/>
        <v>0</v>
      </c>
      <c r="K46" s="104">
        <f t="shared" si="64"/>
        <v>0</v>
      </c>
      <c r="L46" s="104">
        <f t="shared" si="64"/>
        <v>0</v>
      </c>
      <c r="M46" s="104">
        <f t="shared" si="64"/>
        <v>0</v>
      </c>
      <c r="N46" s="104">
        <f t="shared" si="64"/>
        <v>0</v>
      </c>
      <c r="O46" s="104">
        <f t="shared" si="64"/>
        <v>0</v>
      </c>
      <c r="P46" s="104">
        <f t="shared" si="64"/>
        <v>0</v>
      </c>
      <c r="Q46" s="104">
        <f t="shared" si="64"/>
        <v>0</v>
      </c>
      <c r="R46" s="104">
        <f t="shared" si="64"/>
        <v>0</v>
      </c>
      <c r="S46" s="86"/>
      <c r="T46" s="86"/>
      <c r="U46" s="86"/>
      <c r="V46" s="86"/>
      <c r="W46" s="86"/>
      <c r="X46" s="86"/>
      <c r="Y46" s="103">
        <f>IF(SUM(G58:I58)&lt;&gt;0,Y24/SUM(G58:I58),)</f>
        <v>0</v>
      </c>
      <c r="Z46" s="103">
        <f>IF(SUM(J58:L58)&lt;&gt;0,Z24/SUM(J58:L58),)</f>
        <v>0</v>
      </c>
      <c r="AA46" s="103">
        <f>IF(SUM(M58:O58)&lt;&gt;0,AA24/SUM(M58:O58),)</f>
        <v>0</v>
      </c>
      <c r="AB46" s="103">
        <f>IF(SUM(P58:R58)&lt;&gt;0,AB24/SUM(P58:R58),)</f>
        <v>0</v>
      </c>
      <c r="AC46" s="86"/>
      <c r="AD46" s="86"/>
      <c r="AE46" s="86"/>
      <c r="AF46" s="86"/>
      <c r="AG46" s="86"/>
      <c r="AH46" s="86"/>
    </row>
    <row r="47" spans="1:34" s="86" customFormat="1" ht="13.5" customHeight="1" x14ac:dyDescent="0.2">
      <c r="A47" s="603"/>
      <c r="B47" s="603"/>
      <c r="C47" s="624"/>
      <c r="D47" s="105" t="s">
        <v>371</v>
      </c>
      <c r="E47" s="109">
        <f t="shared" ref="E47:R47" si="65">IF(E58&lt;&gt;0,(E59+E60)/E58,0)</f>
        <v>0</v>
      </c>
      <c r="F47" s="97">
        <f t="shared" si="65"/>
        <v>0</v>
      </c>
      <c r="G47" s="42">
        <f t="shared" si="65"/>
        <v>0</v>
      </c>
      <c r="H47" s="42">
        <f t="shared" si="65"/>
        <v>0</v>
      </c>
      <c r="I47" s="42">
        <f t="shared" si="65"/>
        <v>0</v>
      </c>
      <c r="J47" s="42">
        <f t="shared" si="65"/>
        <v>0</v>
      </c>
      <c r="K47" s="42">
        <f t="shared" si="65"/>
        <v>0</v>
      </c>
      <c r="L47" s="42">
        <f t="shared" si="65"/>
        <v>0</v>
      </c>
      <c r="M47" s="42">
        <f t="shared" si="65"/>
        <v>0</v>
      </c>
      <c r="N47" s="42">
        <f t="shared" si="65"/>
        <v>0</v>
      </c>
      <c r="O47" s="42">
        <f t="shared" si="65"/>
        <v>0</v>
      </c>
      <c r="P47" s="42">
        <f t="shared" si="65"/>
        <v>0</v>
      </c>
      <c r="Q47" s="42">
        <f t="shared" si="65"/>
        <v>0</v>
      </c>
      <c r="R47" s="42">
        <f t="shared" si="65"/>
        <v>0</v>
      </c>
      <c r="Y47" s="109">
        <f t="shared" ref="Y47:AB47" si="66">IF(Y58&lt;&gt;0,(Y59+Y60)/Y58,0)</f>
        <v>0</v>
      </c>
      <c r="Z47" s="109">
        <f t="shared" si="66"/>
        <v>0</v>
      </c>
      <c r="AA47" s="109">
        <f t="shared" si="66"/>
        <v>0</v>
      </c>
      <c r="AB47" s="109">
        <f t="shared" si="66"/>
        <v>0</v>
      </c>
    </row>
    <row r="48" spans="1:34" s="89" customFormat="1" ht="13.5" customHeight="1" x14ac:dyDescent="0.2">
      <c r="A48" s="603"/>
      <c r="B48" s="603"/>
      <c r="C48" s="618" t="s">
        <v>383</v>
      </c>
      <c r="D48" s="41" t="s">
        <v>384</v>
      </c>
      <c r="E48" s="74">
        <f t="shared" ref="E48:R48" si="67">IF(E$24&lt;&gt;0,E164/E$24,0)</f>
        <v>0</v>
      </c>
      <c r="F48" s="74">
        <f t="shared" si="67"/>
        <v>0</v>
      </c>
      <c r="G48" s="42">
        <f t="shared" si="67"/>
        <v>0</v>
      </c>
      <c r="H48" s="42">
        <f t="shared" si="67"/>
        <v>0</v>
      </c>
      <c r="I48" s="42">
        <f t="shared" si="67"/>
        <v>0</v>
      </c>
      <c r="J48" s="42">
        <f t="shared" si="67"/>
        <v>0</v>
      </c>
      <c r="K48" s="42">
        <f t="shared" si="67"/>
        <v>0</v>
      </c>
      <c r="L48" s="42">
        <f t="shared" si="67"/>
        <v>0</v>
      </c>
      <c r="M48" s="42">
        <f t="shared" si="67"/>
        <v>0</v>
      </c>
      <c r="N48" s="42">
        <f t="shared" si="67"/>
        <v>0</v>
      </c>
      <c r="O48" s="42">
        <f t="shared" si="67"/>
        <v>0</v>
      </c>
      <c r="P48" s="42">
        <f t="shared" si="67"/>
        <v>0</v>
      </c>
      <c r="Q48" s="42">
        <f t="shared" si="67"/>
        <v>0</v>
      </c>
      <c r="R48" s="42">
        <f t="shared" si="67"/>
        <v>0</v>
      </c>
      <c r="S48" s="86"/>
      <c r="T48" s="86"/>
      <c r="U48" s="86"/>
      <c r="V48" s="86"/>
      <c r="W48" s="86"/>
      <c r="X48" s="86"/>
      <c r="Y48" s="74">
        <f t="shared" ref="Y48:AB48" si="68">IF(Y$24&lt;&gt;0,Y164/Y$24,0)</f>
        <v>0</v>
      </c>
      <c r="Z48" s="74">
        <f t="shared" si="68"/>
        <v>0</v>
      </c>
      <c r="AA48" s="74">
        <f t="shared" si="68"/>
        <v>0</v>
      </c>
      <c r="AB48" s="74">
        <f t="shared" si="68"/>
        <v>0</v>
      </c>
      <c r="AC48" s="86"/>
      <c r="AD48" s="86"/>
      <c r="AE48" s="86"/>
      <c r="AF48" s="86"/>
      <c r="AG48" s="86"/>
      <c r="AH48" s="86"/>
    </row>
    <row r="49" spans="1:34" s="86" customFormat="1" ht="13.5" customHeight="1" x14ac:dyDescent="0.2">
      <c r="A49" s="603"/>
      <c r="B49" s="603"/>
      <c r="C49" s="618"/>
      <c r="D49" s="112" t="s">
        <v>376</v>
      </c>
      <c r="E49" s="74">
        <f t="shared" ref="E49:R49" si="69">IF(E$24&lt;&gt;0,(E104+E105)/E$24,0)</f>
        <v>0</v>
      </c>
      <c r="F49" s="74">
        <f t="shared" si="69"/>
        <v>0</v>
      </c>
      <c r="G49" s="42">
        <f t="shared" si="69"/>
        <v>0</v>
      </c>
      <c r="H49" s="42">
        <f t="shared" si="69"/>
        <v>0</v>
      </c>
      <c r="I49" s="42">
        <f t="shared" si="69"/>
        <v>0</v>
      </c>
      <c r="J49" s="42">
        <f t="shared" si="69"/>
        <v>0</v>
      </c>
      <c r="K49" s="42">
        <f t="shared" si="69"/>
        <v>0</v>
      </c>
      <c r="L49" s="42">
        <f t="shared" si="69"/>
        <v>0</v>
      </c>
      <c r="M49" s="42">
        <f t="shared" si="69"/>
        <v>0</v>
      </c>
      <c r="N49" s="42">
        <f t="shared" si="69"/>
        <v>0</v>
      </c>
      <c r="O49" s="42">
        <f t="shared" si="69"/>
        <v>0</v>
      </c>
      <c r="P49" s="42">
        <f t="shared" si="69"/>
        <v>0</v>
      </c>
      <c r="Q49" s="42">
        <f t="shared" si="69"/>
        <v>0</v>
      </c>
      <c r="R49" s="42">
        <f t="shared" si="69"/>
        <v>0</v>
      </c>
      <c r="Y49" s="74">
        <f t="shared" ref="Y49:AB49" si="70">IF(Y$24&lt;&gt;0,(Y104+Y105)/Y$24,0)</f>
        <v>0</v>
      </c>
      <c r="Z49" s="74">
        <f t="shared" si="70"/>
        <v>0</v>
      </c>
      <c r="AA49" s="74">
        <f t="shared" si="70"/>
        <v>0</v>
      </c>
      <c r="AB49" s="74">
        <f t="shared" si="70"/>
        <v>0</v>
      </c>
    </row>
    <row r="50" spans="1:34" s="86" customFormat="1" ht="13.5" customHeight="1" x14ac:dyDescent="0.2">
      <c r="A50" s="603"/>
      <c r="B50" s="603"/>
      <c r="C50" s="618"/>
      <c r="D50" s="112" t="s">
        <v>385</v>
      </c>
      <c r="E50" s="74">
        <f t="shared" ref="E50:R50" si="71">IF(E$24&lt;&gt;0,(E112+E113)/E$24,0)</f>
        <v>0</v>
      </c>
      <c r="F50" s="74">
        <f t="shared" si="71"/>
        <v>0</v>
      </c>
      <c r="G50" s="42">
        <f t="shared" si="71"/>
        <v>0</v>
      </c>
      <c r="H50" s="42">
        <f t="shared" si="71"/>
        <v>0</v>
      </c>
      <c r="I50" s="42">
        <f t="shared" si="71"/>
        <v>0</v>
      </c>
      <c r="J50" s="42">
        <f t="shared" si="71"/>
        <v>0</v>
      </c>
      <c r="K50" s="42">
        <f t="shared" si="71"/>
        <v>0</v>
      </c>
      <c r="L50" s="42">
        <f t="shared" si="71"/>
        <v>0</v>
      </c>
      <c r="M50" s="42">
        <f t="shared" si="71"/>
        <v>0</v>
      </c>
      <c r="N50" s="42">
        <f t="shared" si="71"/>
        <v>0</v>
      </c>
      <c r="O50" s="42">
        <f t="shared" si="71"/>
        <v>0</v>
      </c>
      <c r="P50" s="42">
        <f t="shared" si="71"/>
        <v>0</v>
      </c>
      <c r="Q50" s="42">
        <f t="shared" si="71"/>
        <v>0</v>
      </c>
      <c r="R50" s="42">
        <f t="shared" si="71"/>
        <v>0</v>
      </c>
      <c r="Y50" s="74">
        <f t="shared" ref="Y50:AB50" si="72">IF(Y$24&lt;&gt;0,(Y112+Y113)/Y$24,0)</f>
        <v>0</v>
      </c>
      <c r="Z50" s="74">
        <f t="shared" si="72"/>
        <v>0</v>
      </c>
      <c r="AA50" s="74">
        <f t="shared" si="72"/>
        <v>0</v>
      </c>
      <c r="AB50" s="74">
        <f t="shared" si="72"/>
        <v>0</v>
      </c>
    </row>
    <row r="51" spans="1:34" s="86" customFormat="1" ht="13.5" customHeight="1" x14ac:dyDescent="0.2">
      <c r="A51" s="603"/>
      <c r="B51" s="603"/>
      <c r="C51" s="618"/>
      <c r="D51" s="112" t="s">
        <v>386</v>
      </c>
      <c r="E51" s="74">
        <f t="shared" ref="E51:R51" si="73">IF(E$24&lt;&gt;0,(E121+E122+E127+E128)/E$24,0)</f>
        <v>0</v>
      </c>
      <c r="F51" s="74">
        <f t="shared" si="73"/>
        <v>0</v>
      </c>
      <c r="G51" s="42">
        <f t="shared" si="73"/>
        <v>0</v>
      </c>
      <c r="H51" s="42">
        <f t="shared" si="73"/>
        <v>0</v>
      </c>
      <c r="I51" s="42">
        <f t="shared" si="73"/>
        <v>0</v>
      </c>
      <c r="J51" s="42">
        <f t="shared" si="73"/>
        <v>0</v>
      </c>
      <c r="K51" s="42">
        <f t="shared" si="73"/>
        <v>0</v>
      </c>
      <c r="L51" s="42">
        <f t="shared" si="73"/>
        <v>0</v>
      </c>
      <c r="M51" s="42">
        <f t="shared" si="73"/>
        <v>0</v>
      </c>
      <c r="N51" s="42">
        <f t="shared" si="73"/>
        <v>0</v>
      </c>
      <c r="O51" s="42">
        <f t="shared" si="73"/>
        <v>0</v>
      </c>
      <c r="P51" s="42">
        <f t="shared" si="73"/>
        <v>0</v>
      </c>
      <c r="Q51" s="42">
        <f t="shared" si="73"/>
        <v>0</v>
      </c>
      <c r="R51" s="42">
        <f t="shared" si="73"/>
        <v>0</v>
      </c>
      <c r="Y51" s="74">
        <f t="shared" ref="Y51:AB51" si="74">IF(Y$24&lt;&gt;0,(Y121+Y122+Y127+Y128)/Y$24,0)</f>
        <v>0</v>
      </c>
      <c r="Z51" s="74">
        <f t="shared" si="74"/>
        <v>0</v>
      </c>
      <c r="AA51" s="74">
        <f t="shared" si="74"/>
        <v>0</v>
      </c>
      <c r="AB51" s="74">
        <f t="shared" si="74"/>
        <v>0</v>
      </c>
    </row>
    <row r="52" spans="1:34" s="86" customFormat="1" ht="13.5" customHeight="1" x14ac:dyDescent="0.2">
      <c r="A52" s="603"/>
      <c r="B52" s="603"/>
      <c r="C52" s="618"/>
      <c r="D52" s="41" t="s">
        <v>387</v>
      </c>
      <c r="E52" s="74">
        <f t="shared" ref="E52:R52" si="75">IF(E$24&lt;&gt;0,E156/E$24,0)</f>
        <v>0</v>
      </c>
      <c r="F52" s="74">
        <f t="shared" si="75"/>
        <v>0</v>
      </c>
      <c r="G52" s="42">
        <f t="shared" si="75"/>
        <v>0</v>
      </c>
      <c r="H52" s="42">
        <f t="shared" si="75"/>
        <v>0</v>
      </c>
      <c r="I52" s="42">
        <f t="shared" si="75"/>
        <v>0</v>
      </c>
      <c r="J52" s="42">
        <f t="shared" si="75"/>
        <v>0</v>
      </c>
      <c r="K52" s="42">
        <f t="shared" si="75"/>
        <v>0</v>
      </c>
      <c r="L52" s="42">
        <f t="shared" si="75"/>
        <v>0</v>
      </c>
      <c r="M52" s="42">
        <f t="shared" si="75"/>
        <v>0</v>
      </c>
      <c r="N52" s="42">
        <f t="shared" si="75"/>
        <v>0</v>
      </c>
      <c r="O52" s="42">
        <f t="shared" si="75"/>
        <v>0</v>
      </c>
      <c r="P52" s="42">
        <f t="shared" si="75"/>
        <v>0</v>
      </c>
      <c r="Q52" s="42">
        <f t="shared" si="75"/>
        <v>0</v>
      </c>
      <c r="R52" s="42">
        <f t="shared" si="75"/>
        <v>0</v>
      </c>
      <c r="Y52" s="74">
        <f t="shared" ref="Y52:AB52" si="76">IF(Y$24&lt;&gt;0,Y156/Y$24,0)</f>
        <v>0</v>
      </c>
      <c r="Z52" s="74">
        <f t="shared" si="76"/>
        <v>0</v>
      </c>
      <c r="AA52" s="74">
        <f t="shared" si="76"/>
        <v>0</v>
      </c>
      <c r="AB52" s="74">
        <f t="shared" si="76"/>
        <v>0</v>
      </c>
    </row>
    <row r="53" spans="1:34" s="86" customFormat="1" ht="13.5" customHeight="1" x14ac:dyDescent="0.2">
      <c r="A53" s="603"/>
      <c r="B53" s="603"/>
      <c r="C53" s="618"/>
      <c r="D53" s="113" t="s">
        <v>388</v>
      </c>
      <c r="E53" s="64">
        <f t="shared" ref="E53:R53" si="77">IF(E$24&lt;&gt;0,E159/E$24,0)</f>
        <v>0</v>
      </c>
      <c r="F53" s="64">
        <f t="shared" si="77"/>
        <v>0</v>
      </c>
      <c r="G53" s="12">
        <f t="shared" si="77"/>
        <v>0</v>
      </c>
      <c r="H53" s="12">
        <f t="shared" si="77"/>
        <v>0</v>
      </c>
      <c r="I53" s="12">
        <f t="shared" si="77"/>
        <v>0</v>
      </c>
      <c r="J53" s="12">
        <f t="shared" si="77"/>
        <v>0</v>
      </c>
      <c r="K53" s="12">
        <f t="shared" si="77"/>
        <v>0</v>
      </c>
      <c r="L53" s="12">
        <f t="shared" si="77"/>
        <v>0</v>
      </c>
      <c r="M53" s="12">
        <f t="shared" si="77"/>
        <v>0</v>
      </c>
      <c r="N53" s="12">
        <f t="shared" si="77"/>
        <v>0</v>
      </c>
      <c r="O53" s="12">
        <f t="shared" si="77"/>
        <v>0</v>
      </c>
      <c r="P53" s="12">
        <f t="shared" si="77"/>
        <v>0</v>
      </c>
      <c r="Q53" s="12">
        <f t="shared" si="77"/>
        <v>0</v>
      </c>
      <c r="R53" s="12">
        <f t="shared" si="77"/>
        <v>0</v>
      </c>
      <c r="Y53" s="64">
        <f t="shared" ref="Y53:AB53" si="78">IF(Y$24&lt;&gt;0,Y159/Y$24,0)</f>
        <v>0</v>
      </c>
      <c r="Z53" s="64">
        <f t="shared" si="78"/>
        <v>0</v>
      </c>
      <c r="AA53" s="64">
        <f t="shared" si="78"/>
        <v>0</v>
      </c>
      <c r="AB53" s="64">
        <f t="shared" si="78"/>
        <v>0</v>
      </c>
    </row>
    <row r="54" spans="1:34" s="89" customFormat="1" ht="13.5" customHeight="1" x14ac:dyDescent="0.2">
      <c r="A54" s="603"/>
      <c r="B54" s="603"/>
      <c r="C54" s="618"/>
      <c r="D54" s="41" t="s">
        <v>389</v>
      </c>
      <c r="E54" s="103">
        <f>IF(E109&lt;&gt;0,SUM(G19:R19)/E109,0)</f>
        <v>0</v>
      </c>
      <c r="F54" s="103">
        <f t="shared" ref="F54:R54" si="79">IF(F109&lt;&gt;0,F$19/F109,0)</f>
        <v>0</v>
      </c>
      <c r="G54" s="104">
        <f t="shared" si="79"/>
        <v>0</v>
      </c>
      <c r="H54" s="104">
        <f t="shared" si="79"/>
        <v>0</v>
      </c>
      <c r="I54" s="104">
        <f t="shared" si="79"/>
        <v>0</v>
      </c>
      <c r="J54" s="104">
        <f t="shared" si="79"/>
        <v>0</v>
      </c>
      <c r="K54" s="104">
        <f t="shared" si="79"/>
        <v>0</v>
      </c>
      <c r="L54" s="104">
        <f t="shared" si="79"/>
        <v>0</v>
      </c>
      <c r="M54" s="104">
        <f t="shared" si="79"/>
        <v>0</v>
      </c>
      <c r="N54" s="104">
        <f t="shared" si="79"/>
        <v>0</v>
      </c>
      <c r="O54" s="104">
        <f t="shared" si="79"/>
        <v>0</v>
      </c>
      <c r="P54" s="104">
        <f t="shared" si="79"/>
        <v>0</v>
      </c>
      <c r="Q54" s="104">
        <f t="shared" si="79"/>
        <v>0</v>
      </c>
      <c r="R54" s="104">
        <f t="shared" si="79"/>
        <v>0</v>
      </c>
      <c r="S54" s="86"/>
      <c r="T54" s="86"/>
      <c r="U54" s="86"/>
      <c r="V54" s="86"/>
      <c r="W54" s="86"/>
      <c r="X54" s="86"/>
      <c r="Y54" s="103">
        <f>IF(Y109&lt;&gt;0,SUM(G19:I19)/Y109,0)</f>
        <v>0</v>
      </c>
      <c r="Z54" s="103">
        <f>IF(Z109&lt;&gt;0,SUM(J19:L19)/Z109,0)</f>
        <v>0</v>
      </c>
      <c r="AA54" s="103">
        <f>IF(AA109&lt;&gt;0,SUM(M19:O19)/AA109,0)</f>
        <v>0</v>
      </c>
      <c r="AB54" s="103">
        <f>IF(AB109&lt;&gt;0,SUM(P19:R19)/AB109,0)</f>
        <v>0</v>
      </c>
      <c r="AC54" s="86"/>
      <c r="AD54" s="86"/>
      <c r="AE54" s="86"/>
      <c r="AF54" s="86"/>
      <c r="AG54" s="86"/>
      <c r="AH54" s="86"/>
    </row>
    <row r="55" spans="1:34" s="89" customFormat="1" ht="13.5" customHeight="1" x14ac:dyDescent="0.2">
      <c r="A55" s="603"/>
      <c r="B55" s="603"/>
      <c r="C55" s="618"/>
      <c r="D55" s="41" t="s">
        <v>390</v>
      </c>
      <c r="E55" s="103">
        <f>IF((E118+E126)&lt;&gt;0,SUM(G19:R19)/(E118+E126),0)</f>
        <v>0</v>
      </c>
      <c r="F55" s="103">
        <f t="shared" ref="F55:R55" si="80">IF((F118+F126)&lt;&gt;0,F$19/(F118+F126),0)</f>
        <v>0</v>
      </c>
      <c r="G55" s="104">
        <f t="shared" si="80"/>
        <v>0</v>
      </c>
      <c r="H55" s="104">
        <f t="shared" si="80"/>
        <v>0</v>
      </c>
      <c r="I55" s="104">
        <f t="shared" si="80"/>
        <v>0</v>
      </c>
      <c r="J55" s="104">
        <f t="shared" si="80"/>
        <v>0</v>
      </c>
      <c r="K55" s="104">
        <f t="shared" si="80"/>
        <v>0</v>
      </c>
      <c r="L55" s="104">
        <f t="shared" si="80"/>
        <v>0</v>
      </c>
      <c r="M55" s="104">
        <f t="shared" si="80"/>
        <v>0</v>
      </c>
      <c r="N55" s="104">
        <f t="shared" si="80"/>
        <v>0</v>
      </c>
      <c r="O55" s="104">
        <f t="shared" si="80"/>
        <v>0</v>
      </c>
      <c r="P55" s="104">
        <f t="shared" si="80"/>
        <v>0</v>
      </c>
      <c r="Q55" s="104">
        <f t="shared" si="80"/>
        <v>0</v>
      </c>
      <c r="R55" s="104">
        <f t="shared" si="80"/>
        <v>0</v>
      </c>
      <c r="S55" s="86"/>
      <c r="T55" s="86"/>
      <c r="U55" s="86"/>
      <c r="V55" s="86"/>
      <c r="W55" s="86"/>
      <c r="X55" s="86"/>
      <c r="Y55" s="103">
        <f>IF((Y118+Y126)&lt;&gt;0,SUM(G19:I19)/(Y118+Y126),0)</f>
        <v>0</v>
      </c>
      <c r="Z55" s="103">
        <f>IF((Z118+Z126)&lt;&gt;0,SUM(J19:L19)/(Z118+Z126),0)</f>
        <v>0</v>
      </c>
      <c r="AA55" s="103">
        <f>IF((AA118+AA126)&lt;&gt;0,SUM(M19:O19)/(AA118+AA126),0)</f>
        <v>0</v>
      </c>
      <c r="AB55" s="103">
        <f>IF((AB118+AB126)&lt;&gt;0,SUM(P19:R19)/(AB118+AB126),0)</f>
        <v>0</v>
      </c>
      <c r="AC55" s="86"/>
      <c r="AD55" s="86"/>
      <c r="AE55" s="86"/>
      <c r="AF55" s="86"/>
      <c r="AG55" s="86"/>
      <c r="AH55" s="86"/>
    </row>
    <row r="56" spans="1:34" s="86" customFormat="1" ht="13.5" customHeight="1" x14ac:dyDescent="0.2">
      <c r="A56" s="603"/>
      <c r="B56" s="603"/>
      <c r="C56" s="618"/>
      <c r="D56" s="41" t="s">
        <v>371</v>
      </c>
      <c r="E56" s="74">
        <f t="shared" ref="E56:R56" si="81">IF(E103&lt;&gt;0,(E104+E105)/E103,0)</f>
        <v>0</v>
      </c>
      <c r="F56" s="74">
        <f t="shared" si="81"/>
        <v>0</v>
      </c>
      <c r="G56" s="42">
        <f t="shared" si="81"/>
        <v>0</v>
      </c>
      <c r="H56" s="42">
        <f t="shared" si="81"/>
        <v>0</v>
      </c>
      <c r="I56" s="42">
        <f t="shared" si="81"/>
        <v>0</v>
      </c>
      <c r="J56" s="42">
        <f t="shared" si="81"/>
        <v>0</v>
      </c>
      <c r="K56" s="42">
        <f t="shared" si="81"/>
        <v>0</v>
      </c>
      <c r="L56" s="42">
        <f t="shared" si="81"/>
        <v>0</v>
      </c>
      <c r="M56" s="42">
        <f t="shared" si="81"/>
        <v>0</v>
      </c>
      <c r="N56" s="42">
        <f t="shared" si="81"/>
        <v>0</v>
      </c>
      <c r="O56" s="42">
        <f t="shared" si="81"/>
        <v>0</v>
      </c>
      <c r="P56" s="42">
        <f t="shared" si="81"/>
        <v>0</v>
      </c>
      <c r="Q56" s="42">
        <f t="shared" si="81"/>
        <v>0</v>
      </c>
      <c r="R56" s="42">
        <f t="shared" si="81"/>
        <v>0</v>
      </c>
      <c r="Y56" s="74">
        <f t="shared" ref="Y56:AB56" si="82">IF(Y103&lt;&gt;0,(Y104+Y105)/Y103,0)</f>
        <v>0</v>
      </c>
      <c r="Z56" s="74">
        <f t="shared" si="82"/>
        <v>0</v>
      </c>
      <c r="AA56" s="74">
        <f t="shared" si="82"/>
        <v>0</v>
      </c>
      <c r="AB56" s="74">
        <f t="shared" si="82"/>
        <v>0</v>
      </c>
    </row>
    <row r="57" spans="1:34" s="44" customFormat="1" ht="13.5" customHeight="1" x14ac:dyDescent="0.15">
      <c r="A57" s="43"/>
      <c r="C57" s="45"/>
      <c r="D57" s="45"/>
      <c r="E57" s="46"/>
      <c r="F57" s="47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Y57" s="46"/>
      <c r="Z57" s="46"/>
      <c r="AA57" s="46"/>
      <c r="AB57" s="46"/>
    </row>
    <row r="58" spans="1:34" s="44" customFormat="1" ht="13.5" customHeight="1" x14ac:dyDescent="0.2">
      <c r="A58" s="604" t="s">
        <v>374</v>
      </c>
      <c r="B58" s="604"/>
      <c r="C58" s="627" t="s">
        <v>392</v>
      </c>
      <c r="D58" s="114" t="s">
        <v>344</v>
      </c>
      <c r="E58" s="109">
        <f t="shared" ref="E58:E60" si="83">SUM(G58:R58)</f>
        <v>0</v>
      </c>
      <c r="F58" s="109">
        <f>IF($T$1=0,0,E58/$T$1)</f>
        <v>0</v>
      </c>
      <c r="G58" s="42">
        <f t="shared" ref="G58:R58" si="84">G64+G70+G76</f>
        <v>0</v>
      </c>
      <c r="H58" s="42">
        <f t="shared" si="84"/>
        <v>0</v>
      </c>
      <c r="I58" s="42">
        <f t="shared" si="84"/>
        <v>0</v>
      </c>
      <c r="J58" s="42">
        <f t="shared" si="84"/>
        <v>0</v>
      </c>
      <c r="K58" s="42">
        <f t="shared" si="84"/>
        <v>0</v>
      </c>
      <c r="L58" s="42">
        <f t="shared" si="84"/>
        <v>0</v>
      </c>
      <c r="M58" s="42">
        <f t="shared" si="84"/>
        <v>0</v>
      </c>
      <c r="N58" s="42">
        <f t="shared" si="84"/>
        <v>0</v>
      </c>
      <c r="O58" s="42">
        <f t="shared" si="84"/>
        <v>0</v>
      </c>
      <c r="P58" s="42">
        <f t="shared" si="84"/>
        <v>0</v>
      </c>
      <c r="Q58" s="42">
        <f t="shared" si="84"/>
        <v>0</v>
      </c>
      <c r="R58" s="42">
        <f t="shared" si="84"/>
        <v>0</v>
      </c>
      <c r="Y58" s="109">
        <f t="shared" ref="Y58:Y60" si="85">SUM(G58:I58)</f>
        <v>0</v>
      </c>
      <c r="Z58" s="109">
        <f t="shared" ref="Z58:Z60" si="86">SUM(J58:L58)</f>
        <v>0</v>
      </c>
      <c r="AA58" s="109">
        <f t="shared" ref="AA58:AA60" si="87">SUM(M58:O58)</f>
        <v>0</v>
      </c>
      <c r="AB58" s="109">
        <f t="shared" ref="AB58:AB60" si="88">SUM(P58:R58)</f>
        <v>0</v>
      </c>
    </row>
    <row r="59" spans="1:34" s="44" customFormat="1" ht="13.5" customHeight="1" x14ac:dyDescent="0.2">
      <c r="A59" s="604"/>
      <c r="B59" s="604"/>
      <c r="C59" s="627"/>
      <c r="D59" s="114" t="s">
        <v>393</v>
      </c>
      <c r="E59" s="109">
        <f t="shared" si="83"/>
        <v>0</v>
      </c>
      <c r="F59" s="109">
        <f>IF($T$1=0,0,E59/$T$1)</f>
        <v>0</v>
      </c>
      <c r="G59" s="42">
        <f t="shared" ref="G59:R59" si="89">G65+G71+G77</f>
        <v>0</v>
      </c>
      <c r="H59" s="42">
        <f t="shared" si="89"/>
        <v>0</v>
      </c>
      <c r="I59" s="42">
        <f t="shared" si="89"/>
        <v>0</v>
      </c>
      <c r="J59" s="42">
        <f t="shared" si="89"/>
        <v>0</v>
      </c>
      <c r="K59" s="42">
        <f t="shared" si="89"/>
        <v>0</v>
      </c>
      <c r="L59" s="42">
        <f t="shared" si="89"/>
        <v>0</v>
      </c>
      <c r="M59" s="42">
        <f t="shared" si="89"/>
        <v>0</v>
      </c>
      <c r="N59" s="42">
        <f t="shared" si="89"/>
        <v>0</v>
      </c>
      <c r="O59" s="42">
        <f t="shared" si="89"/>
        <v>0</v>
      </c>
      <c r="P59" s="42">
        <f t="shared" si="89"/>
        <v>0</v>
      </c>
      <c r="Q59" s="42">
        <f t="shared" si="89"/>
        <v>0</v>
      </c>
      <c r="R59" s="42">
        <f t="shared" si="89"/>
        <v>0</v>
      </c>
      <c r="Y59" s="109">
        <f t="shared" si="85"/>
        <v>0</v>
      </c>
      <c r="Z59" s="109">
        <f t="shared" si="86"/>
        <v>0</v>
      </c>
      <c r="AA59" s="109">
        <f t="shared" si="87"/>
        <v>0</v>
      </c>
      <c r="AB59" s="109">
        <f t="shared" si="88"/>
        <v>0</v>
      </c>
    </row>
    <row r="60" spans="1:34" s="44" customFormat="1" ht="13.5" customHeight="1" x14ac:dyDescent="0.2">
      <c r="A60" s="604"/>
      <c r="B60" s="604"/>
      <c r="C60" s="627"/>
      <c r="D60" s="114" t="s">
        <v>394</v>
      </c>
      <c r="E60" s="109">
        <f t="shared" si="83"/>
        <v>0</v>
      </c>
      <c r="F60" s="109">
        <f>IF($T$1=0,0,E60/$T$1)</f>
        <v>0</v>
      </c>
      <c r="G60" s="42">
        <f t="shared" ref="G60:R60" si="90">G66+G72+G78</f>
        <v>0</v>
      </c>
      <c r="H60" s="42">
        <f t="shared" si="90"/>
        <v>0</v>
      </c>
      <c r="I60" s="42">
        <f t="shared" si="90"/>
        <v>0</v>
      </c>
      <c r="J60" s="42">
        <f t="shared" si="90"/>
        <v>0</v>
      </c>
      <c r="K60" s="42">
        <f t="shared" si="90"/>
        <v>0</v>
      </c>
      <c r="L60" s="42">
        <f t="shared" si="90"/>
        <v>0</v>
      </c>
      <c r="M60" s="42">
        <f t="shared" si="90"/>
        <v>0</v>
      </c>
      <c r="N60" s="42">
        <f t="shared" si="90"/>
        <v>0</v>
      </c>
      <c r="O60" s="42">
        <f t="shared" si="90"/>
        <v>0</v>
      </c>
      <c r="P60" s="42">
        <f t="shared" si="90"/>
        <v>0</v>
      </c>
      <c r="Q60" s="42">
        <f t="shared" si="90"/>
        <v>0</v>
      </c>
      <c r="R60" s="42">
        <f t="shared" si="90"/>
        <v>0</v>
      </c>
      <c r="Y60" s="109">
        <f t="shared" si="85"/>
        <v>0</v>
      </c>
      <c r="Z60" s="109">
        <f t="shared" si="86"/>
        <v>0</v>
      </c>
      <c r="AA60" s="109">
        <f t="shared" si="87"/>
        <v>0</v>
      </c>
      <c r="AB60" s="109">
        <f t="shared" si="88"/>
        <v>0</v>
      </c>
    </row>
    <row r="61" spans="1:34" s="44" customFormat="1" ht="13.5" customHeight="1" x14ac:dyDescent="0.2">
      <c r="A61" s="604"/>
      <c r="B61" s="604"/>
      <c r="C61" s="627"/>
      <c r="D61" s="114" t="s">
        <v>371</v>
      </c>
      <c r="E61" s="109">
        <f t="shared" ref="E61:R61" si="91">IF(E58&lt;&gt;0,(E59+E60)/E58,)</f>
        <v>0</v>
      </c>
      <c r="F61" s="97">
        <f t="shared" si="91"/>
        <v>0</v>
      </c>
      <c r="G61" s="42">
        <f t="shared" si="91"/>
        <v>0</v>
      </c>
      <c r="H61" s="42">
        <f t="shared" si="91"/>
        <v>0</v>
      </c>
      <c r="I61" s="42">
        <f t="shared" si="91"/>
        <v>0</v>
      </c>
      <c r="J61" s="42">
        <f t="shared" si="91"/>
        <v>0</v>
      </c>
      <c r="K61" s="42">
        <f t="shared" si="91"/>
        <v>0</v>
      </c>
      <c r="L61" s="42">
        <f t="shared" si="91"/>
        <v>0</v>
      </c>
      <c r="M61" s="42">
        <f t="shared" si="91"/>
        <v>0</v>
      </c>
      <c r="N61" s="42">
        <f t="shared" si="91"/>
        <v>0</v>
      </c>
      <c r="O61" s="42">
        <f t="shared" si="91"/>
        <v>0</v>
      </c>
      <c r="P61" s="42">
        <f t="shared" si="91"/>
        <v>0</v>
      </c>
      <c r="Q61" s="42">
        <f t="shared" si="91"/>
        <v>0</v>
      </c>
      <c r="R61" s="42">
        <f t="shared" si="91"/>
        <v>0</v>
      </c>
      <c r="Y61" s="109">
        <f t="shared" ref="Y61:AB61" si="92">IF(Y58&lt;&gt;0,(Y59+Y60)/Y58,)</f>
        <v>0</v>
      </c>
      <c r="Z61" s="109">
        <f t="shared" si="92"/>
        <v>0</v>
      </c>
      <c r="AA61" s="109">
        <f t="shared" si="92"/>
        <v>0</v>
      </c>
      <c r="AB61" s="109">
        <f t="shared" si="92"/>
        <v>0</v>
      </c>
    </row>
    <row r="62" spans="1:34" s="44" customFormat="1" ht="13.5" customHeight="1" x14ac:dyDescent="0.2">
      <c r="A62" s="604"/>
      <c r="B62" s="604"/>
      <c r="C62" s="627"/>
      <c r="D62" s="114" t="s">
        <v>395</v>
      </c>
      <c r="E62" s="109">
        <f t="shared" ref="E62:E66" si="93">SUM(G62:R62)</f>
        <v>0</v>
      </c>
      <c r="F62" s="109">
        <f>IF($T$1=0,0,E62/$T$1)</f>
        <v>0</v>
      </c>
      <c r="G62" s="42">
        <f t="shared" ref="G62:R62" si="94">G68+G74+G80</f>
        <v>0</v>
      </c>
      <c r="H62" s="42">
        <f t="shared" si="94"/>
        <v>0</v>
      </c>
      <c r="I62" s="42">
        <f t="shared" si="94"/>
        <v>0</v>
      </c>
      <c r="J62" s="42">
        <f t="shared" si="94"/>
        <v>0</v>
      </c>
      <c r="K62" s="42">
        <f t="shared" si="94"/>
        <v>0</v>
      </c>
      <c r="L62" s="42">
        <f t="shared" si="94"/>
        <v>0</v>
      </c>
      <c r="M62" s="42">
        <f t="shared" si="94"/>
        <v>0</v>
      </c>
      <c r="N62" s="42">
        <f t="shared" si="94"/>
        <v>0</v>
      </c>
      <c r="O62" s="42">
        <f t="shared" si="94"/>
        <v>0</v>
      </c>
      <c r="P62" s="42">
        <f t="shared" si="94"/>
        <v>0</v>
      </c>
      <c r="Q62" s="42">
        <f t="shared" si="94"/>
        <v>0</v>
      </c>
      <c r="R62" s="42">
        <f t="shared" si="94"/>
        <v>0</v>
      </c>
      <c r="Y62" s="109">
        <f t="shared" ref="Y62:Y66" si="95">SUM(G62:I62)</f>
        <v>0</v>
      </c>
      <c r="Z62" s="109">
        <f t="shared" ref="Z62:Z66" si="96">SUM(J62:L62)</f>
        <v>0</v>
      </c>
      <c r="AA62" s="109">
        <f t="shared" ref="AA62:AA66" si="97">SUM(M62:O62)</f>
        <v>0</v>
      </c>
      <c r="AB62" s="109">
        <f t="shared" ref="AB62:AB66" si="98">SUM(P62:R62)</f>
        <v>0</v>
      </c>
    </row>
    <row r="63" spans="1:34" s="44" customFormat="1" ht="13.5" customHeight="1" x14ac:dyDescent="0.2">
      <c r="A63" s="604"/>
      <c r="B63" s="604"/>
      <c r="C63" s="627"/>
      <c r="D63" s="114" t="s">
        <v>396</v>
      </c>
      <c r="E63" s="109">
        <f t="shared" si="93"/>
        <v>0</v>
      </c>
      <c r="F63" s="109">
        <f>IF($T$1=0,0,E63/$T$1)</f>
        <v>0</v>
      </c>
      <c r="G63" s="42">
        <f t="shared" ref="G63:R63" si="99">G59+G60+G62</f>
        <v>0</v>
      </c>
      <c r="H63" s="42">
        <f t="shared" si="99"/>
        <v>0</v>
      </c>
      <c r="I63" s="42">
        <f t="shared" si="99"/>
        <v>0</v>
      </c>
      <c r="J63" s="42">
        <f t="shared" si="99"/>
        <v>0</v>
      </c>
      <c r="K63" s="42">
        <f t="shared" si="99"/>
        <v>0</v>
      </c>
      <c r="L63" s="42">
        <f t="shared" si="99"/>
        <v>0</v>
      </c>
      <c r="M63" s="42">
        <f t="shared" si="99"/>
        <v>0</v>
      </c>
      <c r="N63" s="42">
        <f t="shared" si="99"/>
        <v>0</v>
      </c>
      <c r="O63" s="42">
        <f t="shared" si="99"/>
        <v>0</v>
      </c>
      <c r="P63" s="42">
        <f t="shared" si="99"/>
        <v>0</v>
      </c>
      <c r="Q63" s="42">
        <f t="shared" si="99"/>
        <v>0</v>
      </c>
      <c r="R63" s="42">
        <f t="shared" si="99"/>
        <v>0</v>
      </c>
      <c r="Y63" s="109">
        <f t="shared" si="95"/>
        <v>0</v>
      </c>
      <c r="Z63" s="109">
        <f t="shared" si="96"/>
        <v>0</v>
      </c>
      <c r="AA63" s="109">
        <f t="shared" si="97"/>
        <v>0</v>
      </c>
      <c r="AB63" s="109">
        <f t="shared" si="98"/>
        <v>0</v>
      </c>
    </row>
    <row r="64" spans="1:34" s="86" customFormat="1" ht="13.5" customHeight="1" x14ac:dyDescent="0.2">
      <c r="A64" s="604"/>
      <c r="B64" s="604"/>
      <c r="C64" s="626" t="s">
        <v>476</v>
      </c>
      <c r="D64" s="73" t="s">
        <v>344</v>
      </c>
      <c r="E64" s="74">
        <f t="shared" si="93"/>
        <v>0</v>
      </c>
      <c r="F64" s="74">
        <f>IF($T$1=0,0,E64/$T$1)</f>
        <v>0</v>
      </c>
      <c r="G64" s="115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Y64" s="74">
        <f t="shared" si="95"/>
        <v>0</v>
      </c>
      <c r="Z64" s="74">
        <f t="shared" si="96"/>
        <v>0</v>
      </c>
      <c r="AA64" s="74">
        <f t="shared" si="97"/>
        <v>0</v>
      </c>
      <c r="AB64" s="74">
        <f t="shared" si="98"/>
        <v>0</v>
      </c>
    </row>
    <row r="65" spans="1:28" s="86" customFormat="1" ht="13.5" customHeight="1" x14ac:dyDescent="0.2">
      <c r="A65" s="604"/>
      <c r="B65" s="604"/>
      <c r="C65" s="626"/>
      <c r="D65" s="73" t="s">
        <v>393</v>
      </c>
      <c r="E65" s="74">
        <f t="shared" si="93"/>
        <v>0</v>
      </c>
      <c r="F65" s="74">
        <f>IF($T$1=0,0,E65/$T$1)</f>
        <v>0</v>
      </c>
      <c r="G65" s="115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Y65" s="74">
        <f t="shared" si="95"/>
        <v>0</v>
      </c>
      <c r="Z65" s="74">
        <f t="shared" si="96"/>
        <v>0</v>
      </c>
      <c r="AA65" s="74">
        <f t="shared" si="97"/>
        <v>0</v>
      </c>
      <c r="AB65" s="74">
        <f t="shared" si="98"/>
        <v>0</v>
      </c>
    </row>
    <row r="66" spans="1:28" s="86" customFormat="1" ht="13.5" customHeight="1" x14ac:dyDescent="0.2">
      <c r="A66" s="604"/>
      <c r="B66" s="604"/>
      <c r="C66" s="626"/>
      <c r="D66" s="73" t="s">
        <v>394</v>
      </c>
      <c r="E66" s="74">
        <f t="shared" si="93"/>
        <v>0</v>
      </c>
      <c r="F66" s="74">
        <f>IF($T$1=0,0,E66/$T$1)</f>
        <v>0</v>
      </c>
      <c r="G66" s="115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Y66" s="74">
        <f t="shared" si="95"/>
        <v>0</v>
      </c>
      <c r="Z66" s="74">
        <f t="shared" si="96"/>
        <v>0</v>
      </c>
      <c r="AA66" s="74">
        <f t="shared" si="97"/>
        <v>0</v>
      </c>
      <c r="AB66" s="74">
        <f t="shared" si="98"/>
        <v>0</v>
      </c>
    </row>
    <row r="67" spans="1:28" s="86" customFormat="1" ht="13.5" customHeight="1" x14ac:dyDescent="0.2">
      <c r="A67" s="604"/>
      <c r="B67" s="604"/>
      <c r="C67" s="626"/>
      <c r="D67" s="73" t="s">
        <v>371</v>
      </c>
      <c r="E67" s="74">
        <f t="shared" ref="E67:R67" si="100">IF(E64&lt;&gt;0,(E65+E66)/E64,)</f>
        <v>0</v>
      </c>
      <c r="F67" s="74">
        <f t="shared" si="100"/>
        <v>0</v>
      </c>
      <c r="G67" s="42">
        <f t="shared" si="100"/>
        <v>0</v>
      </c>
      <c r="H67" s="42">
        <f t="shared" si="100"/>
        <v>0</v>
      </c>
      <c r="I67" s="42">
        <f t="shared" si="100"/>
        <v>0</v>
      </c>
      <c r="J67" s="42">
        <f t="shared" si="100"/>
        <v>0</v>
      </c>
      <c r="K67" s="42">
        <f t="shared" si="100"/>
        <v>0</v>
      </c>
      <c r="L67" s="42">
        <f t="shared" si="100"/>
        <v>0</v>
      </c>
      <c r="M67" s="42">
        <f t="shared" si="100"/>
        <v>0</v>
      </c>
      <c r="N67" s="42">
        <f t="shared" si="100"/>
        <v>0</v>
      </c>
      <c r="O67" s="42">
        <f t="shared" si="100"/>
        <v>0</v>
      </c>
      <c r="P67" s="42">
        <f t="shared" si="100"/>
        <v>0</v>
      </c>
      <c r="Q67" s="42">
        <f t="shared" si="100"/>
        <v>0</v>
      </c>
      <c r="R67" s="42">
        <f t="shared" si="100"/>
        <v>0</v>
      </c>
      <c r="Y67" s="74">
        <f t="shared" ref="Y67:AB67" si="101">IF(Y64&lt;&gt;0,(Y65+Y66)/Y64,)</f>
        <v>0</v>
      </c>
      <c r="Z67" s="74">
        <f t="shared" si="101"/>
        <v>0</v>
      </c>
      <c r="AA67" s="74">
        <f t="shared" si="101"/>
        <v>0</v>
      </c>
      <c r="AB67" s="74">
        <f t="shared" si="101"/>
        <v>0</v>
      </c>
    </row>
    <row r="68" spans="1:28" s="86" customFormat="1" ht="13.5" customHeight="1" x14ac:dyDescent="0.2">
      <c r="A68" s="604"/>
      <c r="B68" s="604"/>
      <c r="C68" s="626"/>
      <c r="D68" s="73" t="s">
        <v>395</v>
      </c>
      <c r="E68" s="74">
        <f t="shared" ref="E68:E72" si="102">SUM(G68:R68)</f>
        <v>0</v>
      </c>
      <c r="F68" s="74">
        <f>IF($T$1=0,0,E68/$T$1)</f>
        <v>0</v>
      </c>
      <c r="G68" s="115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Y68" s="74">
        <f t="shared" ref="Y68:Y72" si="103">SUM(G68:I68)</f>
        <v>0</v>
      </c>
      <c r="Z68" s="74">
        <f t="shared" ref="Z68:Z72" si="104">SUM(J68:L68)</f>
        <v>0</v>
      </c>
      <c r="AA68" s="74">
        <f t="shared" ref="AA68:AA72" si="105">SUM(M68:O68)</f>
        <v>0</v>
      </c>
      <c r="AB68" s="74">
        <f t="shared" ref="AB68:AB72" si="106">SUM(P68:R68)</f>
        <v>0</v>
      </c>
    </row>
    <row r="69" spans="1:28" s="86" customFormat="1" ht="13.5" customHeight="1" x14ac:dyDescent="0.2">
      <c r="A69" s="604"/>
      <c r="B69" s="604"/>
      <c r="C69" s="626"/>
      <c r="D69" s="73" t="s">
        <v>396</v>
      </c>
      <c r="E69" s="74">
        <f t="shared" si="102"/>
        <v>0</v>
      </c>
      <c r="F69" s="74">
        <f>IF($T$1=0,0,E69/$T$1)</f>
        <v>0</v>
      </c>
      <c r="G69" s="42">
        <f t="shared" ref="G69:R69" si="107">G65+G66+G68</f>
        <v>0</v>
      </c>
      <c r="H69" s="42">
        <f t="shared" si="107"/>
        <v>0</v>
      </c>
      <c r="I69" s="42">
        <f t="shared" si="107"/>
        <v>0</v>
      </c>
      <c r="J69" s="42">
        <f t="shared" si="107"/>
        <v>0</v>
      </c>
      <c r="K69" s="42">
        <f t="shared" si="107"/>
        <v>0</v>
      </c>
      <c r="L69" s="42">
        <f t="shared" si="107"/>
        <v>0</v>
      </c>
      <c r="M69" s="42">
        <f t="shared" si="107"/>
        <v>0</v>
      </c>
      <c r="N69" s="42">
        <f t="shared" si="107"/>
        <v>0</v>
      </c>
      <c r="O69" s="42">
        <f t="shared" si="107"/>
        <v>0</v>
      </c>
      <c r="P69" s="42">
        <f t="shared" si="107"/>
        <v>0</v>
      </c>
      <c r="Q69" s="42">
        <f t="shared" si="107"/>
        <v>0</v>
      </c>
      <c r="R69" s="42">
        <f t="shared" si="107"/>
        <v>0</v>
      </c>
      <c r="Y69" s="74">
        <f t="shared" si="103"/>
        <v>0</v>
      </c>
      <c r="Z69" s="74">
        <f t="shared" si="104"/>
        <v>0</v>
      </c>
      <c r="AA69" s="74">
        <f t="shared" si="105"/>
        <v>0</v>
      </c>
      <c r="AB69" s="74">
        <f t="shared" si="106"/>
        <v>0</v>
      </c>
    </row>
    <row r="70" spans="1:28" s="86" customFormat="1" ht="13.5" customHeight="1" x14ac:dyDescent="0.2">
      <c r="A70" s="604"/>
      <c r="B70" s="604"/>
      <c r="C70" s="627" t="s">
        <v>400</v>
      </c>
      <c r="D70" s="114" t="s">
        <v>344</v>
      </c>
      <c r="E70" s="109">
        <f t="shared" si="102"/>
        <v>0</v>
      </c>
      <c r="F70" s="109">
        <f>IF($T$1=0,0,E70/$T$1)</f>
        <v>0</v>
      </c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Y70" s="109">
        <f t="shared" si="103"/>
        <v>0</v>
      </c>
      <c r="Z70" s="109">
        <f t="shared" si="104"/>
        <v>0</v>
      </c>
      <c r="AA70" s="109">
        <f t="shared" si="105"/>
        <v>0</v>
      </c>
      <c r="AB70" s="109">
        <f t="shared" si="106"/>
        <v>0</v>
      </c>
    </row>
    <row r="71" spans="1:28" s="86" customFormat="1" ht="13.5" customHeight="1" x14ac:dyDescent="0.2">
      <c r="A71" s="604"/>
      <c r="B71" s="604"/>
      <c r="C71" s="627"/>
      <c r="D71" s="114" t="s">
        <v>393</v>
      </c>
      <c r="E71" s="109">
        <f t="shared" si="102"/>
        <v>0</v>
      </c>
      <c r="F71" s="109">
        <f>IF($T$1=0,0,E71/$T$1)</f>
        <v>0</v>
      </c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Y71" s="109">
        <f t="shared" si="103"/>
        <v>0</v>
      </c>
      <c r="Z71" s="109">
        <f t="shared" si="104"/>
        <v>0</v>
      </c>
      <c r="AA71" s="109">
        <f t="shared" si="105"/>
        <v>0</v>
      </c>
      <c r="AB71" s="109">
        <f t="shared" si="106"/>
        <v>0</v>
      </c>
    </row>
    <row r="72" spans="1:28" s="86" customFormat="1" ht="13.5" customHeight="1" x14ac:dyDescent="0.2">
      <c r="A72" s="604"/>
      <c r="B72" s="604"/>
      <c r="C72" s="627"/>
      <c r="D72" s="114" t="s">
        <v>394</v>
      </c>
      <c r="E72" s="109">
        <f t="shared" si="102"/>
        <v>0</v>
      </c>
      <c r="F72" s="109">
        <f>IF($T$1=0,0,E72/$T$1)</f>
        <v>0</v>
      </c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Y72" s="109">
        <f t="shared" si="103"/>
        <v>0</v>
      </c>
      <c r="Z72" s="109">
        <f t="shared" si="104"/>
        <v>0</v>
      </c>
      <c r="AA72" s="109">
        <f t="shared" si="105"/>
        <v>0</v>
      </c>
      <c r="AB72" s="109">
        <f t="shared" si="106"/>
        <v>0</v>
      </c>
    </row>
    <row r="73" spans="1:28" s="86" customFormat="1" ht="13.5" customHeight="1" x14ac:dyDescent="0.2">
      <c r="A73" s="604"/>
      <c r="B73" s="604"/>
      <c r="C73" s="627"/>
      <c r="D73" s="114" t="s">
        <v>371</v>
      </c>
      <c r="E73" s="109">
        <f t="shared" ref="E73:R73" si="108">IF(E70&lt;&gt;0,(E71+E72)/E70,)</f>
        <v>0</v>
      </c>
      <c r="F73" s="97">
        <f t="shared" si="108"/>
        <v>0</v>
      </c>
      <c r="G73" s="42">
        <f t="shared" si="108"/>
        <v>0</v>
      </c>
      <c r="H73" s="42">
        <f t="shared" si="108"/>
        <v>0</v>
      </c>
      <c r="I73" s="42">
        <f t="shared" si="108"/>
        <v>0</v>
      </c>
      <c r="J73" s="42">
        <f t="shared" si="108"/>
        <v>0</v>
      </c>
      <c r="K73" s="42">
        <f t="shared" si="108"/>
        <v>0</v>
      </c>
      <c r="L73" s="42">
        <f t="shared" si="108"/>
        <v>0</v>
      </c>
      <c r="M73" s="42">
        <f t="shared" si="108"/>
        <v>0</v>
      </c>
      <c r="N73" s="42">
        <f t="shared" si="108"/>
        <v>0</v>
      </c>
      <c r="O73" s="42">
        <f t="shared" si="108"/>
        <v>0</v>
      </c>
      <c r="P73" s="42">
        <f t="shared" si="108"/>
        <v>0</v>
      </c>
      <c r="Q73" s="42">
        <f t="shared" si="108"/>
        <v>0</v>
      </c>
      <c r="R73" s="42">
        <f t="shared" si="108"/>
        <v>0</v>
      </c>
      <c r="Y73" s="109">
        <f t="shared" ref="Y73:AB73" si="109">IF(Y70&lt;&gt;0,(Y71+Y72)/Y70,)</f>
        <v>0</v>
      </c>
      <c r="Z73" s="109">
        <f t="shared" si="109"/>
        <v>0</v>
      </c>
      <c r="AA73" s="109">
        <f t="shared" si="109"/>
        <v>0</v>
      </c>
      <c r="AB73" s="109">
        <f t="shared" si="109"/>
        <v>0</v>
      </c>
    </row>
    <row r="74" spans="1:28" s="86" customFormat="1" ht="13.5" customHeight="1" x14ac:dyDescent="0.2">
      <c r="A74" s="604"/>
      <c r="B74" s="604"/>
      <c r="C74" s="627"/>
      <c r="D74" s="114" t="s">
        <v>395</v>
      </c>
      <c r="E74" s="109">
        <f t="shared" ref="E74:E78" si="110">SUM(G74:R74)</f>
        <v>0</v>
      </c>
      <c r="F74" s="109">
        <f>IF($T$1=0,0,E74/$T$1)</f>
        <v>0</v>
      </c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Y74" s="109">
        <f t="shared" ref="Y74:Y78" si="111">SUM(G74:I74)</f>
        <v>0</v>
      </c>
      <c r="Z74" s="109">
        <f t="shared" ref="Z74:Z78" si="112">SUM(J74:L74)</f>
        <v>0</v>
      </c>
      <c r="AA74" s="109">
        <f t="shared" ref="AA74:AA78" si="113">SUM(M74:O74)</f>
        <v>0</v>
      </c>
      <c r="AB74" s="109">
        <f t="shared" ref="AB74:AB78" si="114">SUM(P74:R74)</f>
        <v>0</v>
      </c>
    </row>
    <row r="75" spans="1:28" s="86" customFormat="1" ht="13.5" customHeight="1" x14ac:dyDescent="0.2">
      <c r="A75" s="604"/>
      <c r="B75" s="604"/>
      <c r="C75" s="627"/>
      <c r="D75" s="114" t="s">
        <v>396</v>
      </c>
      <c r="E75" s="109">
        <f t="shared" si="110"/>
        <v>0</v>
      </c>
      <c r="F75" s="109">
        <f>IF($T$1=0,0,E75/$T$1)</f>
        <v>0</v>
      </c>
      <c r="G75" s="42">
        <f t="shared" ref="G75:R75" si="115">G71+G72+G74</f>
        <v>0</v>
      </c>
      <c r="H75" s="42">
        <f t="shared" si="115"/>
        <v>0</v>
      </c>
      <c r="I75" s="42">
        <f t="shared" si="115"/>
        <v>0</v>
      </c>
      <c r="J75" s="42">
        <f t="shared" si="115"/>
        <v>0</v>
      </c>
      <c r="K75" s="42">
        <f t="shared" si="115"/>
        <v>0</v>
      </c>
      <c r="L75" s="42">
        <f t="shared" si="115"/>
        <v>0</v>
      </c>
      <c r="M75" s="42">
        <f t="shared" si="115"/>
        <v>0</v>
      </c>
      <c r="N75" s="42">
        <f t="shared" si="115"/>
        <v>0</v>
      </c>
      <c r="O75" s="42">
        <f t="shared" si="115"/>
        <v>0</v>
      </c>
      <c r="P75" s="42">
        <f t="shared" si="115"/>
        <v>0</v>
      </c>
      <c r="Q75" s="42">
        <f t="shared" si="115"/>
        <v>0</v>
      </c>
      <c r="R75" s="42">
        <f t="shared" si="115"/>
        <v>0</v>
      </c>
      <c r="Y75" s="109">
        <f t="shared" si="111"/>
        <v>0</v>
      </c>
      <c r="Z75" s="109">
        <f t="shared" si="112"/>
        <v>0</v>
      </c>
      <c r="AA75" s="109">
        <f t="shared" si="113"/>
        <v>0</v>
      </c>
      <c r="AB75" s="109">
        <f t="shared" si="114"/>
        <v>0</v>
      </c>
    </row>
    <row r="76" spans="1:28" s="86" customFormat="1" ht="13.5" customHeight="1" x14ac:dyDescent="0.2">
      <c r="A76" s="604"/>
      <c r="B76" s="604"/>
      <c r="C76" s="626" t="s">
        <v>477</v>
      </c>
      <c r="D76" s="73" t="s">
        <v>344</v>
      </c>
      <c r="E76" s="74">
        <f t="shared" si="110"/>
        <v>0</v>
      </c>
      <c r="F76" s="74">
        <f>IF($T$1=0,0,E76/$T$1)</f>
        <v>0</v>
      </c>
      <c r="G76" s="115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Y76" s="74">
        <f t="shared" si="111"/>
        <v>0</v>
      </c>
      <c r="Z76" s="74">
        <f t="shared" si="112"/>
        <v>0</v>
      </c>
      <c r="AA76" s="74">
        <f t="shared" si="113"/>
        <v>0</v>
      </c>
      <c r="AB76" s="74">
        <f t="shared" si="114"/>
        <v>0</v>
      </c>
    </row>
    <row r="77" spans="1:28" s="86" customFormat="1" ht="13.5" customHeight="1" x14ac:dyDescent="0.2">
      <c r="A77" s="604"/>
      <c r="B77" s="604"/>
      <c r="C77" s="626"/>
      <c r="D77" s="73" t="s">
        <v>393</v>
      </c>
      <c r="E77" s="74">
        <f t="shared" si="110"/>
        <v>0</v>
      </c>
      <c r="F77" s="74">
        <f>IF($T$1=0,0,E77/$T$1)</f>
        <v>0</v>
      </c>
      <c r="G77" s="115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Y77" s="74">
        <f t="shared" si="111"/>
        <v>0</v>
      </c>
      <c r="Z77" s="74">
        <f t="shared" si="112"/>
        <v>0</v>
      </c>
      <c r="AA77" s="74">
        <f t="shared" si="113"/>
        <v>0</v>
      </c>
      <c r="AB77" s="74">
        <f t="shared" si="114"/>
        <v>0</v>
      </c>
    </row>
    <row r="78" spans="1:28" s="86" customFormat="1" ht="13.5" customHeight="1" x14ac:dyDescent="0.2">
      <c r="A78" s="604"/>
      <c r="B78" s="604"/>
      <c r="C78" s="626"/>
      <c r="D78" s="73" t="s">
        <v>394</v>
      </c>
      <c r="E78" s="74">
        <f t="shared" si="110"/>
        <v>0</v>
      </c>
      <c r="F78" s="74">
        <f>IF($T$1=0,0,E78/$T$1)</f>
        <v>0</v>
      </c>
      <c r="G78" s="115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Y78" s="74">
        <f t="shared" si="111"/>
        <v>0</v>
      </c>
      <c r="Z78" s="74">
        <f t="shared" si="112"/>
        <v>0</v>
      </c>
      <c r="AA78" s="74">
        <f t="shared" si="113"/>
        <v>0</v>
      </c>
      <c r="AB78" s="74">
        <f t="shared" si="114"/>
        <v>0</v>
      </c>
    </row>
    <row r="79" spans="1:28" s="86" customFormat="1" ht="13.5" customHeight="1" x14ac:dyDescent="0.2">
      <c r="A79" s="604"/>
      <c r="B79" s="604"/>
      <c r="C79" s="626"/>
      <c r="D79" s="73" t="s">
        <v>371</v>
      </c>
      <c r="E79" s="74">
        <f t="shared" ref="E79:R79" si="116">IF(E76&lt;&gt;0,(E77+E78)/E76,)</f>
        <v>0</v>
      </c>
      <c r="F79" s="74">
        <f t="shared" si="116"/>
        <v>0</v>
      </c>
      <c r="G79" s="42">
        <f t="shared" si="116"/>
        <v>0</v>
      </c>
      <c r="H79" s="42">
        <f t="shared" si="116"/>
        <v>0</v>
      </c>
      <c r="I79" s="42">
        <f t="shared" si="116"/>
        <v>0</v>
      </c>
      <c r="J79" s="42">
        <f t="shared" si="116"/>
        <v>0</v>
      </c>
      <c r="K79" s="42">
        <f t="shared" si="116"/>
        <v>0</v>
      </c>
      <c r="L79" s="42">
        <f t="shared" si="116"/>
        <v>0</v>
      </c>
      <c r="M79" s="42">
        <f t="shared" si="116"/>
        <v>0</v>
      </c>
      <c r="N79" s="42">
        <f t="shared" si="116"/>
        <v>0</v>
      </c>
      <c r="O79" s="42">
        <f t="shared" si="116"/>
        <v>0</v>
      </c>
      <c r="P79" s="42">
        <f t="shared" si="116"/>
        <v>0</v>
      </c>
      <c r="Q79" s="42">
        <f t="shared" si="116"/>
        <v>0</v>
      </c>
      <c r="R79" s="42">
        <f t="shared" si="116"/>
        <v>0</v>
      </c>
      <c r="Y79" s="74">
        <f t="shared" ref="Y79:AB79" si="117">IF(Y76&lt;&gt;0,(Y77+Y78)/Y76,)</f>
        <v>0</v>
      </c>
      <c r="Z79" s="74">
        <f t="shared" si="117"/>
        <v>0</v>
      </c>
      <c r="AA79" s="74">
        <f t="shared" si="117"/>
        <v>0</v>
      </c>
      <c r="AB79" s="74">
        <f t="shared" si="117"/>
        <v>0</v>
      </c>
    </row>
    <row r="80" spans="1:28" s="86" customFormat="1" ht="13.5" customHeight="1" x14ac:dyDescent="0.2">
      <c r="A80" s="604"/>
      <c r="B80" s="604"/>
      <c r="C80" s="626"/>
      <c r="D80" s="73" t="s">
        <v>395</v>
      </c>
      <c r="E80" s="74">
        <f t="shared" ref="E80:E97" si="118">SUM(G80:R80)</f>
        <v>0</v>
      </c>
      <c r="F80" s="74">
        <f t="shared" ref="F80:F97" si="119">IF($T$1=0,0,E80/$T$1)</f>
        <v>0</v>
      </c>
      <c r="G80" s="115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Y80" s="74">
        <f t="shared" ref="Y80:Y97" si="120">SUM(G80:I80)</f>
        <v>0</v>
      </c>
      <c r="Z80" s="74">
        <f t="shared" ref="Z80:Z97" si="121">SUM(J80:L80)</f>
        <v>0</v>
      </c>
      <c r="AA80" s="74">
        <f t="shared" ref="AA80:AA97" si="122">SUM(M80:O80)</f>
        <v>0</v>
      </c>
      <c r="AB80" s="74">
        <f t="shared" ref="AB80:AB97" si="123">SUM(P80:R80)</f>
        <v>0</v>
      </c>
    </row>
    <row r="81" spans="1:28" s="86" customFormat="1" ht="13.5" customHeight="1" x14ac:dyDescent="0.2">
      <c r="A81" s="604"/>
      <c r="B81" s="604"/>
      <c r="C81" s="626"/>
      <c r="D81" s="73" t="s">
        <v>396</v>
      </c>
      <c r="E81" s="74">
        <f t="shared" si="118"/>
        <v>0</v>
      </c>
      <c r="F81" s="74">
        <f t="shared" si="119"/>
        <v>0</v>
      </c>
      <c r="G81" s="42">
        <f t="shared" ref="G81:R81" si="124">G77+G78+G80</f>
        <v>0</v>
      </c>
      <c r="H81" s="42">
        <f t="shared" si="124"/>
        <v>0</v>
      </c>
      <c r="I81" s="42">
        <f t="shared" si="124"/>
        <v>0</v>
      </c>
      <c r="J81" s="42">
        <f t="shared" si="124"/>
        <v>0</v>
      </c>
      <c r="K81" s="42">
        <f t="shared" si="124"/>
        <v>0</v>
      </c>
      <c r="L81" s="42">
        <f t="shared" si="124"/>
        <v>0</v>
      </c>
      <c r="M81" s="42">
        <f t="shared" si="124"/>
        <v>0</v>
      </c>
      <c r="N81" s="42">
        <f t="shared" si="124"/>
        <v>0</v>
      </c>
      <c r="O81" s="42">
        <f t="shared" si="124"/>
        <v>0</v>
      </c>
      <c r="P81" s="42">
        <f t="shared" si="124"/>
        <v>0</v>
      </c>
      <c r="Q81" s="42">
        <f t="shared" si="124"/>
        <v>0</v>
      </c>
      <c r="R81" s="42">
        <f t="shared" si="124"/>
        <v>0</v>
      </c>
      <c r="Y81" s="74">
        <f t="shared" si="120"/>
        <v>0</v>
      </c>
      <c r="Z81" s="74">
        <f t="shared" si="121"/>
        <v>0</v>
      </c>
      <c r="AA81" s="74">
        <f t="shared" si="122"/>
        <v>0</v>
      </c>
      <c r="AB81" s="74">
        <f t="shared" si="123"/>
        <v>0</v>
      </c>
    </row>
    <row r="82" spans="1:28" s="86" customFormat="1" ht="13.5" customHeight="1" x14ac:dyDescent="0.2">
      <c r="A82" s="604"/>
      <c r="B82" s="604"/>
      <c r="C82" s="624" t="s">
        <v>403</v>
      </c>
      <c r="D82" s="107" t="s">
        <v>478</v>
      </c>
      <c r="E82" s="109">
        <f t="shared" si="118"/>
        <v>0</v>
      </c>
      <c r="F82" s="106">
        <f t="shared" si="119"/>
        <v>0</v>
      </c>
      <c r="G82" s="115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Y82" s="109">
        <f t="shared" si="120"/>
        <v>0</v>
      </c>
      <c r="Z82" s="109">
        <f t="shared" si="121"/>
        <v>0</v>
      </c>
      <c r="AA82" s="109">
        <f t="shared" si="122"/>
        <v>0</v>
      </c>
      <c r="AB82" s="109">
        <f t="shared" si="123"/>
        <v>0</v>
      </c>
    </row>
    <row r="83" spans="1:28" s="86" customFormat="1" ht="13.5" customHeight="1" x14ac:dyDescent="0.2">
      <c r="A83" s="604"/>
      <c r="B83" s="604"/>
      <c r="C83" s="624"/>
      <c r="D83" s="114" t="s">
        <v>420</v>
      </c>
      <c r="E83" s="109">
        <f t="shared" si="118"/>
        <v>0</v>
      </c>
      <c r="F83" s="106">
        <f t="shared" si="119"/>
        <v>0</v>
      </c>
      <c r="G83" s="115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Y83" s="109">
        <f t="shared" si="120"/>
        <v>0</v>
      </c>
      <c r="Z83" s="109">
        <f t="shared" si="121"/>
        <v>0</v>
      </c>
      <c r="AA83" s="109">
        <f t="shared" si="122"/>
        <v>0</v>
      </c>
      <c r="AB83" s="109">
        <f t="shared" si="123"/>
        <v>0</v>
      </c>
    </row>
    <row r="84" spans="1:28" s="86" customFormat="1" ht="13.5" customHeight="1" x14ac:dyDescent="0.2">
      <c r="A84" s="604"/>
      <c r="B84" s="604"/>
      <c r="C84" s="624"/>
      <c r="D84" s="107" t="s">
        <v>421</v>
      </c>
      <c r="E84" s="109">
        <f t="shared" si="118"/>
        <v>0</v>
      </c>
      <c r="F84" s="106">
        <f t="shared" si="119"/>
        <v>0</v>
      </c>
      <c r="G84" s="115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Y84" s="109">
        <f t="shared" si="120"/>
        <v>0</v>
      </c>
      <c r="Z84" s="109">
        <f t="shared" si="121"/>
        <v>0</v>
      </c>
      <c r="AA84" s="109">
        <f t="shared" si="122"/>
        <v>0</v>
      </c>
      <c r="AB84" s="109">
        <f t="shared" si="123"/>
        <v>0</v>
      </c>
    </row>
    <row r="85" spans="1:28" s="86" customFormat="1" ht="13.5" customHeight="1" x14ac:dyDescent="0.2">
      <c r="A85" s="604"/>
      <c r="B85" s="604"/>
      <c r="C85" s="624"/>
      <c r="D85" s="114" t="s">
        <v>418</v>
      </c>
      <c r="E85" s="109">
        <f t="shared" si="118"/>
        <v>0</v>
      </c>
      <c r="F85" s="106">
        <f t="shared" si="119"/>
        <v>0</v>
      </c>
      <c r="G85" s="115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Y85" s="109">
        <f t="shared" si="120"/>
        <v>0</v>
      </c>
      <c r="Z85" s="109">
        <f t="shared" si="121"/>
        <v>0</v>
      </c>
      <c r="AA85" s="109">
        <f t="shared" si="122"/>
        <v>0</v>
      </c>
      <c r="AB85" s="109">
        <f t="shared" si="123"/>
        <v>0</v>
      </c>
    </row>
    <row r="86" spans="1:28" s="86" customFormat="1" ht="13.5" customHeight="1" x14ac:dyDescent="0.2">
      <c r="A86" s="604"/>
      <c r="B86" s="604"/>
      <c r="C86" s="624"/>
      <c r="D86" s="107" t="s">
        <v>419</v>
      </c>
      <c r="E86" s="109">
        <f t="shared" si="118"/>
        <v>0</v>
      </c>
      <c r="F86" s="106">
        <f t="shared" si="119"/>
        <v>0</v>
      </c>
      <c r="G86" s="115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Y86" s="109">
        <f t="shared" si="120"/>
        <v>0</v>
      </c>
      <c r="Z86" s="109">
        <f t="shared" si="121"/>
        <v>0</v>
      </c>
      <c r="AA86" s="109">
        <f t="shared" si="122"/>
        <v>0</v>
      </c>
      <c r="AB86" s="109">
        <f t="shared" si="123"/>
        <v>0</v>
      </c>
    </row>
    <row r="87" spans="1:28" s="86" customFormat="1" ht="13.5" customHeight="1" x14ac:dyDescent="0.2">
      <c r="A87" s="604"/>
      <c r="B87" s="604"/>
      <c r="C87" s="624"/>
      <c r="D87" s="114" t="s">
        <v>422</v>
      </c>
      <c r="E87" s="106">
        <f t="shared" si="118"/>
        <v>0</v>
      </c>
      <c r="F87" s="106">
        <f t="shared" si="119"/>
        <v>0</v>
      </c>
      <c r="G87" s="115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Y87" s="106">
        <f t="shared" si="120"/>
        <v>0</v>
      </c>
      <c r="Z87" s="106">
        <f t="shared" si="121"/>
        <v>0</v>
      </c>
      <c r="AA87" s="106">
        <f t="shared" si="122"/>
        <v>0</v>
      </c>
      <c r="AB87" s="106">
        <f t="shared" si="123"/>
        <v>0</v>
      </c>
    </row>
    <row r="88" spans="1:28" s="86" customFormat="1" ht="13.5" customHeight="1" x14ac:dyDescent="0.2">
      <c r="A88" s="604"/>
      <c r="B88" s="604"/>
      <c r="C88" s="624"/>
      <c r="D88" s="114" t="s">
        <v>423</v>
      </c>
      <c r="E88" s="106">
        <f t="shared" si="118"/>
        <v>0</v>
      </c>
      <c r="F88" s="106">
        <f t="shared" si="119"/>
        <v>0</v>
      </c>
      <c r="G88" s="115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Y88" s="106">
        <f t="shared" si="120"/>
        <v>0</v>
      </c>
      <c r="Z88" s="106">
        <f t="shared" si="121"/>
        <v>0</v>
      </c>
      <c r="AA88" s="106">
        <f t="shared" si="122"/>
        <v>0</v>
      </c>
      <c r="AB88" s="106">
        <f t="shared" si="123"/>
        <v>0</v>
      </c>
    </row>
    <row r="89" spans="1:28" s="86" customFormat="1" ht="13.5" customHeight="1" x14ac:dyDescent="0.2">
      <c r="A89" s="604"/>
      <c r="B89" s="604"/>
      <c r="C89" s="624"/>
      <c r="D89" s="114" t="s">
        <v>424</v>
      </c>
      <c r="E89" s="106">
        <f t="shared" si="118"/>
        <v>0</v>
      </c>
      <c r="F89" s="106">
        <f t="shared" si="119"/>
        <v>0</v>
      </c>
      <c r="G89" s="115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Y89" s="106">
        <f t="shared" si="120"/>
        <v>0</v>
      </c>
      <c r="Z89" s="106">
        <f t="shared" si="121"/>
        <v>0</v>
      </c>
      <c r="AA89" s="106">
        <f t="shared" si="122"/>
        <v>0</v>
      </c>
      <c r="AB89" s="106">
        <f t="shared" si="123"/>
        <v>0</v>
      </c>
    </row>
    <row r="90" spans="1:28" s="86" customFormat="1" ht="13.5" customHeight="1" x14ac:dyDescent="0.2">
      <c r="A90" s="604"/>
      <c r="B90" s="604"/>
      <c r="C90" s="624"/>
      <c r="D90" s="114" t="s">
        <v>425</v>
      </c>
      <c r="E90" s="106">
        <f t="shared" si="118"/>
        <v>0</v>
      </c>
      <c r="F90" s="106">
        <f t="shared" si="119"/>
        <v>0</v>
      </c>
      <c r="G90" s="115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Y90" s="106">
        <f t="shared" si="120"/>
        <v>0</v>
      </c>
      <c r="Z90" s="106">
        <f t="shared" si="121"/>
        <v>0</v>
      </c>
      <c r="AA90" s="106">
        <f t="shared" si="122"/>
        <v>0</v>
      </c>
      <c r="AB90" s="106">
        <f t="shared" si="123"/>
        <v>0</v>
      </c>
    </row>
    <row r="91" spans="1:28" s="86" customFormat="1" ht="13.5" customHeight="1" x14ac:dyDescent="0.2">
      <c r="A91" s="604"/>
      <c r="B91" s="604"/>
      <c r="C91" s="624"/>
      <c r="D91" s="114" t="s">
        <v>426</v>
      </c>
      <c r="E91" s="106">
        <f t="shared" si="118"/>
        <v>0</v>
      </c>
      <c r="F91" s="106">
        <f t="shared" si="119"/>
        <v>0</v>
      </c>
      <c r="G91" s="115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Y91" s="106">
        <f t="shared" si="120"/>
        <v>0</v>
      </c>
      <c r="Z91" s="106">
        <f t="shared" si="121"/>
        <v>0</v>
      </c>
      <c r="AA91" s="106">
        <f t="shared" si="122"/>
        <v>0</v>
      </c>
      <c r="AB91" s="106">
        <f t="shared" si="123"/>
        <v>0</v>
      </c>
    </row>
    <row r="92" spans="1:28" s="86" customFormat="1" ht="13.5" customHeight="1" x14ac:dyDescent="0.2">
      <c r="A92" s="604"/>
      <c r="B92" s="604"/>
      <c r="C92" s="624"/>
      <c r="D92" s="114" t="s">
        <v>427</v>
      </c>
      <c r="E92" s="106">
        <f t="shared" si="118"/>
        <v>0</v>
      </c>
      <c r="F92" s="106">
        <f t="shared" si="119"/>
        <v>0</v>
      </c>
      <c r="G92" s="115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Y92" s="106">
        <f t="shared" si="120"/>
        <v>0</v>
      </c>
      <c r="Z92" s="106">
        <f t="shared" si="121"/>
        <v>0</v>
      </c>
      <c r="AA92" s="106">
        <f t="shared" si="122"/>
        <v>0</v>
      </c>
      <c r="AB92" s="106">
        <f t="shared" si="123"/>
        <v>0</v>
      </c>
    </row>
    <row r="93" spans="1:28" s="86" customFormat="1" ht="13.5" customHeight="1" x14ac:dyDescent="0.2">
      <c r="A93" s="604"/>
      <c r="B93" s="604"/>
      <c r="C93" s="624"/>
      <c r="D93" s="114" t="s">
        <v>428</v>
      </c>
      <c r="E93" s="106">
        <f t="shared" si="118"/>
        <v>0</v>
      </c>
      <c r="F93" s="106">
        <f t="shared" si="119"/>
        <v>0</v>
      </c>
      <c r="G93" s="115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Y93" s="106">
        <f t="shared" si="120"/>
        <v>0</v>
      </c>
      <c r="Z93" s="106">
        <f t="shared" si="121"/>
        <v>0</v>
      </c>
      <c r="AA93" s="106">
        <f t="shared" si="122"/>
        <v>0</v>
      </c>
      <c r="AB93" s="106">
        <f t="shared" si="123"/>
        <v>0</v>
      </c>
    </row>
    <row r="94" spans="1:28" s="86" customFormat="1" ht="13.5" customHeight="1" x14ac:dyDescent="0.2">
      <c r="A94" s="604"/>
      <c r="B94" s="604"/>
      <c r="C94" s="624"/>
      <c r="D94" s="107" t="s">
        <v>429</v>
      </c>
      <c r="E94" s="109">
        <f t="shared" si="118"/>
        <v>0</v>
      </c>
      <c r="F94" s="106">
        <f t="shared" si="119"/>
        <v>0</v>
      </c>
      <c r="G94" s="115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Y94" s="109">
        <f t="shared" si="120"/>
        <v>0</v>
      </c>
      <c r="Z94" s="109">
        <f t="shared" si="121"/>
        <v>0</v>
      </c>
      <c r="AA94" s="109">
        <f t="shared" si="122"/>
        <v>0</v>
      </c>
      <c r="AB94" s="109">
        <f t="shared" si="123"/>
        <v>0</v>
      </c>
    </row>
    <row r="95" spans="1:28" s="86" customFormat="1" ht="13.5" customHeight="1" x14ac:dyDescent="0.2">
      <c r="A95" s="604"/>
      <c r="B95" s="604"/>
      <c r="C95" s="624"/>
      <c r="D95" s="107" t="s">
        <v>430</v>
      </c>
      <c r="E95" s="109">
        <f t="shared" si="118"/>
        <v>0</v>
      </c>
      <c r="F95" s="106">
        <f t="shared" si="119"/>
        <v>0</v>
      </c>
      <c r="G95" s="115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Y95" s="109">
        <f t="shared" si="120"/>
        <v>0</v>
      </c>
      <c r="Z95" s="109">
        <f t="shared" si="121"/>
        <v>0</v>
      </c>
      <c r="AA95" s="109">
        <f t="shared" si="122"/>
        <v>0</v>
      </c>
      <c r="AB95" s="109">
        <f t="shared" si="123"/>
        <v>0</v>
      </c>
    </row>
    <row r="96" spans="1:28" s="86" customFormat="1" ht="13.5" customHeight="1" x14ac:dyDescent="0.2">
      <c r="A96" s="604"/>
      <c r="B96" s="604"/>
      <c r="C96" s="624"/>
      <c r="D96" s="114" t="s">
        <v>431</v>
      </c>
      <c r="E96" s="109">
        <f t="shared" si="118"/>
        <v>0</v>
      </c>
      <c r="F96" s="106">
        <f t="shared" si="119"/>
        <v>0</v>
      </c>
      <c r="G96" s="115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Y96" s="109">
        <f t="shared" si="120"/>
        <v>0</v>
      </c>
      <c r="Z96" s="109">
        <f t="shared" si="121"/>
        <v>0</v>
      </c>
      <c r="AA96" s="109">
        <f t="shared" si="122"/>
        <v>0</v>
      </c>
      <c r="AB96" s="109">
        <f t="shared" si="123"/>
        <v>0</v>
      </c>
    </row>
    <row r="97" spans="1:34" s="86" customFormat="1" ht="13.5" customHeight="1" x14ac:dyDescent="0.2">
      <c r="A97" s="604"/>
      <c r="B97" s="604"/>
      <c r="C97" s="624"/>
      <c r="D97" s="122" t="s">
        <v>432</v>
      </c>
      <c r="E97" s="109">
        <f t="shared" si="118"/>
        <v>0</v>
      </c>
      <c r="F97" s="106">
        <f t="shared" si="119"/>
        <v>0</v>
      </c>
      <c r="G97" s="42">
        <f t="shared" ref="G97:R97" si="125">SUM(G82:G96)</f>
        <v>0</v>
      </c>
      <c r="H97" s="42">
        <f t="shared" si="125"/>
        <v>0</v>
      </c>
      <c r="I97" s="42">
        <f t="shared" si="125"/>
        <v>0</v>
      </c>
      <c r="J97" s="42">
        <f t="shared" si="125"/>
        <v>0</v>
      </c>
      <c r="K97" s="42">
        <f t="shared" si="125"/>
        <v>0</v>
      </c>
      <c r="L97" s="42">
        <f t="shared" si="125"/>
        <v>0</v>
      </c>
      <c r="M97" s="42">
        <f t="shared" si="125"/>
        <v>0</v>
      </c>
      <c r="N97" s="42">
        <f t="shared" si="125"/>
        <v>0</v>
      </c>
      <c r="O97" s="42">
        <f t="shared" si="125"/>
        <v>0</v>
      </c>
      <c r="P97" s="42">
        <f t="shared" si="125"/>
        <v>0</v>
      </c>
      <c r="Q97" s="42">
        <f t="shared" si="125"/>
        <v>0</v>
      </c>
      <c r="R97" s="42">
        <f t="shared" si="125"/>
        <v>0</v>
      </c>
      <c r="Y97" s="109">
        <f t="shared" si="120"/>
        <v>0</v>
      </c>
      <c r="Z97" s="109">
        <f t="shared" si="121"/>
        <v>0</v>
      </c>
      <c r="AA97" s="109">
        <f t="shared" si="122"/>
        <v>0</v>
      </c>
      <c r="AB97" s="109">
        <f t="shared" si="123"/>
        <v>0</v>
      </c>
    </row>
    <row r="98" spans="1:34" s="89" customFormat="1" ht="13.5" customHeight="1" x14ac:dyDescent="0.2">
      <c r="A98" s="604"/>
      <c r="B98" s="604"/>
      <c r="C98" s="622" t="s">
        <v>367</v>
      </c>
      <c r="D98" s="123" t="s">
        <v>479</v>
      </c>
      <c r="E98" s="74">
        <f t="shared" ref="E98:R98" si="126">IF(E$24&lt;&gt;0,E66/E$24,)</f>
        <v>0</v>
      </c>
      <c r="F98" s="74">
        <f t="shared" si="126"/>
        <v>0</v>
      </c>
      <c r="G98" s="42">
        <f t="shared" si="126"/>
        <v>0</v>
      </c>
      <c r="H98" s="42">
        <f t="shared" si="126"/>
        <v>0</v>
      </c>
      <c r="I98" s="42">
        <f t="shared" si="126"/>
        <v>0</v>
      </c>
      <c r="J98" s="42">
        <f t="shared" si="126"/>
        <v>0</v>
      </c>
      <c r="K98" s="42">
        <f t="shared" si="126"/>
        <v>0</v>
      </c>
      <c r="L98" s="42">
        <f t="shared" si="126"/>
        <v>0</v>
      </c>
      <c r="M98" s="42">
        <f t="shared" si="126"/>
        <v>0</v>
      </c>
      <c r="N98" s="42">
        <f t="shared" si="126"/>
        <v>0</v>
      </c>
      <c r="O98" s="42">
        <f t="shared" si="126"/>
        <v>0</v>
      </c>
      <c r="P98" s="42">
        <f t="shared" si="126"/>
        <v>0</v>
      </c>
      <c r="Q98" s="42">
        <f t="shared" si="126"/>
        <v>0</v>
      </c>
      <c r="R98" s="42">
        <f t="shared" si="126"/>
        <v>0</v>
      </c>
      <c r="S98" s="86"/>
      <c r="T98" s="86"/>
      <c r="U98" s="86"/>
      <c r="V98" s="86"/>
      <c r="W98" s="86"/>
      <c r="X98" s="86"/>
      <c r="Y98" s="74">
        <f t="shared" ref="Y98:AB98" si="127">IF(Y$24&lt;&gt;0,Y66/Y$24,)</f>
        <v>0</v>
      </c>
      <c r="Z98" s="74">
        <f t="shared" si="127"/>
        <v>0</v>
      </c>
      <c r="AA98" s="74">
        <f t="shared" si="127"/>
        <v>0</v>
      </c>
      <c r="AB98" s="74">
        <f t="shared" si="127"/>
        <v>0</v>
      </c>
      <c r="AC98" s="86"/>
      <c r="AD98" s="86"/>
      <c r="AE98" s="86"/>
      <c r="AF98" s="86"/>
      <c r="AG98" s="86"/>
      <c r="AH98" s="86"/>
    </row>
    <row r="99" spans="1:34" s="89" customFormat="1" ht="13.5" customHeight="1" x14ac:dyDescent="0.2">
      <c r="A99" s="604"/>
      <c r="B99" s="604"/>
      <c r="C99" s="622"/>
      <c r="D99" s="124" t="s">
        <v>434</v>
      </c>
      <c r="E99" s="125">
        <f t="shared" ref="E99:R99" si="128">IF(E$25&lt;&gt;0,E66/E$25,)</f>
        <v>0</v>
      </c>
      <c r="F99" s="125">
        <f t="shared" si="128"/>
        <v>0</v>
      </c>
      <c r="G99" s="126">
        <f t="shared" si="128"/>
        <v>0</v>
      </c>
      <c r="H99" s="101">
        <f t="shared" si="128"/>
        <v>0</v>
      </c>
      <c r="I99" s="101">
        <f t="shared" si="128"/>
        <v>0</v>
      </c>
      <c r="J99" s="101">
        <f t="shared" si="128"/>
        <v>0</v>
      </c>
      <c r="K99" s="101">
        <f t="shared" si="128"/>
        <v>0</v>
      </c>
      <c r="L99" s="101">
        <f t="shared" si="128"/>
        <v>0</v>
      </c>
      <c r="M99" s="101">
        <f t="shared" si="128"/>
        <v>0</v>
      </c>
      <c r="N99" s="101">
        <f t="shared" si="128"/>
        <v>0</v>
      </c>
      <c r="O99" s="101">
        <f t="shared" si="128"/>
        <v>0</v>
      </c>
      <c r="P99" s="101">
        <f t="shared" si="128"/>
        <v>0</v>
      </c>
      <c r="Q99" s="101">
        <f t="shared" si="128"/>
        <v>0</v>
      </c>
      <c r="R99" s="101">
        <f t="shared" si="128"/>
        <v>0</v>
      </c>
      <c r="S99" s="86"/>
      <c r="T99" s="86"/>
      <c r="U99" s="86"/>
      <c r="V99" s="86"/>
      <c r="W99" s="86"/>
      <c r="X99" s="86"/>
      <c r="Y99" s="125">
        <f t="shared" ref="Y99:AB99" si="129">IF(Y$25&lt;&gt;0,Y66/Y$25,)</f>
        <v>0</v>
      </c>
      <c r="Z99" s="125">
        <f t="shared" si="129"/>
        <v>0</v>
      </c>
      <c r="AA99" s="125">
        <f t="shared" si="129"/>
        <v>0</v>
      </c>
      <c r="AB99" s="125">
        <f t="shared" si="129"/>
        <v>0</v>
      </c>
      <c r="AC99" s="86"/>
      <c r="AD99" s="86"/>
      <c r="AE99" s="86"/>
      <c r="AF99" s="86"/>
      <c r="AG99" s="86"/>
      <c r="AH99" s="86"/>
    </row>
    <row r="100" spans="1:34" s="89" customFormat="1" ht="13.5" customHeight="1" x14ac:dyDescent="0.2">
      <c r="A100" s="604"/>
      <c r="B100" s="604"/>
      <c r="C100" s="622"/>
      <c r="D100" s="124" t="s">
        <v>435</v>
      </c>
      <c r="E100" s="74">
        <f t="shared" ref="E100:R100" si="130">IF(E$24&lt;&gt;0,E78/E$24,)</f>
        <v>0</v>
      </c>
      <c r="F100" s="74">
        <f t="shared" si="130"/>
        <v>0</v>
      </c>
      <c r="G100" s="42">
        <f t="shared" si="130"/>
        <v>0</v>
      </c>
      <c r="H100" s="42">
        <f t="shared" si="130"/>
        <v>0</v>
      </c>
      <c r="I100" s="42">
        <f t="shared" si="130"/>
        <v>0</v>
      </c>
      <c r="J100" s="42">
        <f t="shared" si="130"/>
        <v>0</v>
      </c>
      <c r="K100" s="42">
        <f t="shared" si="130"/>
        <v>0</v>
      </c>
      <c r="L100" s="42">
        <f t="shared" si="130"/>
        <v>0</v>
      </c>
      <c r="M100" s="42">
        <f t="shared" si="130"/>
        <v>0</v>
      </c>
      <c r="N100" s="42">
        <f t="shared" si="130"/>
        <v>0</v>
      </c>
      <c r="O100" s="42">
        <f t="shared" si="130"/>
        <v>0</v>
      </c>
      <c r="P100" s="42">
        <f t="shared" si="130"/>
        <v>0</v>
      </c>
      <c r="Q100" s="42">
        <f t="shared" si="130"/>
        <v>0</v>
      </c>
      <c r="R100" s="42">
        <f t="shared" si="130"/>
        <v>0</v>
      </c>
      <c r="S100" s="86"/>
      <c r="T100" s="86"/>
      <c r="U100" s="86"/>
      <c r="V100" s="86"/>
      <c r="W100" s="86"/>
      <c r="X100" s="86"/>
      <c r="Y100" s="74">
        <f t="shared" ref="Y100:AB100" si="131">IF(Y$24&lt;&gt;0,Y78/Y$24,)</f>
        <v>0</v>
      </c>
      <c r="Z100" s="74">
        <f t="shared" si="131"/>
        <v>0</v>
      </c>
      <c r="AA100" s="74">
        <f t="shared" si="131"/>
        <v>0</v>
      </c>
      <c r="AB100" s="74">
        <f t="shared" si="131"/>
        <v>0</v>
      </c>
      <c r="AC100" s="86"/>
      <c r="AD100" s="86"/>
      <c r="AE100" s="86"/>
      <c r="AF100" s="86"/>
      <c r="AG100" s="86"/>
      <c r="AH100" s="86"/>
    </row>
    <row r="101" spans="1:34" s="89" customFormat="1" ht="13.5" customHeight="1" x14ac:dyDescent="0.2">
      <c r="A101" s="604"/>
      <c r="B101" s="604"/>
      <c r="C101" s="622"/>
      <c r="D101" s="124" t="s">
        <v>434</v>
      </c>
      <c r="E101" s="127">
        <f t="shared" ref="E101:R101" si="132">IF(E$25&lt;&gt;0,E78/E$25,)</f>
        <v>0</v>
      </c>
      <c r="F101" s="127">
        <f t="shared" si="132"/>
        <v>0</v>
      </c>
      <c r="G101" s="101">
        <f t="shared" si="132"/>
        <v>0</v>
      </c>
      <c r="H101" s="101">
        <f t="shared" si="132"/>
        <v>0</v>
      </c>
      <c r="I101" s="101">
        <f t="shared" si="132"/>
        <v>0</v>
      </c>
      <c r="J101" s="101">
        <f t="shared" si="132"/>
        <v>0</v>
      </c>
      <c r="K101" s="101">
        <f t="shared" si="132"/>
        <v>0</v>
      </c>
      <c r="L101" s="101">
        <f t="shared" si="132"/>
        <v>0</v>
      </c>
      <c r="M101" s="101">
        <f t="shared" si="132"/>
        <v>0</v>
      </c>
      <c r="N101" s="101">
        <f t="shared" si="132"/>
        <v>0</v>
      </c>
      <c r="O101" s="101">
        <f t="shared" si="132"/>
        <v>0</v>
      </c>
      <c r="P101" s="101">
        <f t="shared" si="132"/>
        <v>0</v>
      </c>
      <c r="Q101" s="101">
        <f t="shared" si="132"/>
        <v>0</v>
      </c>
      <c r="R101" s="101">
        <f t="shared" si="132"/>
        <v>0</v>
      </c>
      <c r="S101" s="86"/>
      <c r="T101" s="86"/>
      <c r="U101" s="86"/>
      <c r="V101" s="86"/>
      <c r="W101" s="86"/>
      <c r="X101" s="86"/>
      <c r="Y101" s="127">
        <f t="shared" ref="Y101:AB101" si="133">IF(Y$25&lt;&gt;0,Y78/Y$25,)</f>
        <v>0</v>
      </c>
      <c r="Z101" s="127">
        <f t="shared" si="133"/>
        <v>0</v>
      </c>
      <c r="AA101" s="127">
        <f t="shared" si="133"/>
        <v>0</v>
      </c>
      <c r="AB101" s="127">
        <f t="shared" si="133"/>
        <v>0</v>
      </c>
      <c r="AC101" s="86"/>
      <c r="AD101" s="86"/>
      <c r="AE101" s="86"/>
      <c r="AF101" s="86"/>
      <c r="AG101" s="86"/>
      <c r="AH101" s="86"/>
    </row>
    <row r="102" spans="1:34" s="86" customFormat="1" ht="13.5" customHeight="1" x14ac:dyDescent="0.2">
      <c r="A102" s="604"/>
      <c r="B102" s="604"/>
      <c r="C102" s="128" t="s">
        <v>88</v>
      </c>
      <c r="D102" s="129"/>
      <c r="E102" s="19">
        <f t="shared" ref="E102:E105" si="134">SUM(G102:R102)</f>
        <v>0</v>
      </c>
      <c r="F102" s="130">
        <f>IF($T$1=0,0,E102/$T$1)</f>
        <v>0</v>
      </c>
      <c r="G102" s="42">
        <f t="shared" ref="G102:R102" si="135">G69+G81+G97+G75</f>
        <v>0</v>
      </c>
      <c r="H102" s="42">
        <f t="shared" si="135"/>
        <v>0</v>
      </c>
      <c r="I102" s="42">
        <f t="shared" si="135"/>
        <v>0</v>
      </c>
      <c r="J102" s="42">
        <f t="shared" si="135"/>
        <v>0</v>
      </c>
      <c r="K102" s="42">
        <f t="shared" si="135"/>
        <v>0</v>
      </c>
      <c r="L102" s="42">
        <f t="shared" si="135"/>
        <v>0</v>
      </c>
      <c r="M102" s="42">
        <f t="shared" si="135"/>
        <v>0</v>
      </c>
      <c r="N102" s="42">
        <f t="shared" si="135"/>
        <v>0</v>
      </c>
      <c r="O102" s="42">
        <f t="shared" si="135"/>
        <v>0</v>
      </c>
      <c r="P102" s="42">
        <f t="shared" si="135"/>
        <v>0</v>
      </c>
      <c r="Q102" s="42">
        <f t="shared" si="135"/>
        <v>0</v>
      </c>
      <c r="R102" s="42">
        <f t="shared" si="135"/>
        <v>0</v>
      </c>
      <c r="Y102" s="19">
        <f t="shared" ref="Y102:Y105" si="136">SUM(G102:I102)</f>
        <v>0</v>
      </c>
      <c r="Z102" s="19">
        <f t="shared" ref="Z102:Z105" si="137">SUM(J102:L102)</f>
        <v>0</v>
      </c>
      <c r="AA102" s="19">
        <f t="shared" ref="AA102:AA105" si="138">SUM(M102:O102)</f>
        <v>0</v>
      </c>
      <c r="AB102" s="19">
        <f t="shared" ref="AB102:AB105" si="139">SUM(P102:R102)</f>
        <v>0</v>
      </c>
    </row>
    <row r="103" spans="1:34" s="86" customFormat="1" ht="13.5" customHeight="1" x14ac:dyDescent="0.2">
      <c r="A103" s="605" t="s">
        <v>337</v>
      </c>
      <c r="B103" s="606"/>
      <c r="C103" s="623" t="s">
        <v>436</v>
      </c>
      <c r="D103" s="73" t="s">
        <v>344</v>
      </c>
      <c r="E103" s="74">
        <f t="shared" si="134"/>
        <v>0</v>
      </c>
      <c r="F103" s="75">
        <f>IF($T$1=0,0,E103/$T$1)</f>
        <v>0</v>
      </c>
      <c r="G103" s="42">
        <f t="shared" ref="G103:R103" si="140">G109+G118+G126</f>
        <v>0</v>
      </c>
      <c r="H103" s="42">
        <f t="shared" si="140"/>
        <v>0</v>
      </c>
      <c r="I103" s="42">
        <f t="shared" si="140"/>
        <v>0</v>
      </c>
      <c r="J103" s="42">
        <f t="shared" si="140"/>
        <v>0</v>
      </c>
      <c r="K103" s="42">
        <f t="shared" si="140"/>
        <v>0</v>
      </c>
      <c r="L103" s="42">
        <f t="shared" si="140"/>
        <v>0</v>
      </c>
      <c r="M103" s="42">
        <f t="shared" si="140"/>
        <v>0</v>
      </c>
      <c r="N103" s="42">
        <f t="shared" si="140"/>
        <v>0</v>
      </c>
      <c r="O103" s="42">
        <f t="shared" si="140"/>
        <v>0</v>
      </c>
      <c r="P103" s="42">
        <f t="shared" si="140"/>
        <v>0</v>
      </c>
      <c r="Q103" s="42">
        <f t="shared" si="140"/>
        <v>0</v>
      </c>
      <c r="R103" s="137">
        <f t="shared" si="140"/>
        <v>0</v>
      </c>
      <c r="Y103" s="74">
        <f t="shared" si="136"/>
        <v>0</v>
      </c>
      <c r="Z103" s="74">
        <f t="shared" si="137"/>
        <v>0</v>
      </c>
      <c r="AA103" s="74">
        <f t="shared" si="138"/>
        <v>0</v>
      </c>
      <c r="AB103" s="74">
        <f t="shared" si="139"/>
        <v>0</v>
      </c>
    </row>
    <row r="104" spans="1:34" s="86" customFormat="1" ht="13.5" customHeight="1" x14ac:dyDescent="0.2">
      <c r="A104" s="607"/>
      <c r="B104" s="608"/>
      <c r="C104" s="623"/>
      <c r="D104" s="73" t="s">
        <v>393</v>
      </c>
      <c r="E104" s="74">
        <f t="shared" si="134"/>
        <v>0</v>
      </c>
      <c r="F104" s="75">
        <f>IF($T$1=0,0,E104/$T$1)</f>
        <v>0</v>
      </c>
      <c r="G104" s="42">
        <f t="shared" ref="G104:R104" si="141">G112+G121+G127</f>
        <v>0</v>
      </c>
      <c r="H104" s="42">
        <f t="shared" si="141"/>
        <v>0</v>
      </c>
      <c r="I104" s="42">
        <f t="shared" si="141"/>
        <v>0</v>
      </c>
      <c r="J104" s="42">
        <f t="shared" si="141"/>
        <v>0</v>
      </c>
      <c r="K104" s="42">
        <f t="shared" si="141"/>
        <v>0</v>
      </c>
      <c r="L104" s="42">
        <f t="shared" si="141"/>
        <v>0</v>
      </c>
      <c r="M104" s="42">
        <f t="shared" si="141"/>
        <v>0</v>
      </c>
      <c r="N104" s="42">
        <f t="shared" si="141"/>
        <v>0</v>
      </c>
      <c r="O104" s="42">
        <f t="shared" si="141"/>
        <v>0</v>
      </c>
      <c r="P104" s="42">
        <f t="shared" si="141"/>
        <v>0</v>
      </c>
      <c r="Q104" s="42">
        <f t="shared" si="141"/>
        <v>0</v>
      </c>
      <c r="R104" s="137">
        <f t="shared" si="141"/>
        <v>0</v>
      </c>
      <c r="Y104" s="74">
        <f t="shared" si="136"/>
        <v>0</v>
      </c>
      <c r="Z104" s="74">
        <f t="shared" si="137"/>
        <v>0</v>
      </c>
      <c r="AA104" s="74">
        <f t="shared" si="138"/>
        <v>0</v>
      </c>
      <c r="AB104" s="74">
        <f t="shared" si="139"/>
        <v>0</v>
      </c>
    </row>
    <row r="105" spans="1:34" s="86" customFormat="1" ht="13.5" customHeight="1" x14ac:dyDescent="0.2">
      <c r="A105" s="607"/>
      <c r="B105" s="608"/>
      <c r="C105" s="623"/>
      <c r="D105" s="73" t="s">
        <v>394</v>
      </c>
      <c r="E105" s="74">
        <f t="shared" si="134"/>
        <v>0</v>
      </c>
      <c r="F105" s="75">
        <f>IF($T$1=0,0,E105/$T$1)</f>
        <v>0</v>
      </c>
      <c r="G105" s="42">
        <f t="shared" ref="G105:R105" si="142">G113+G122+G128</f>
        <v>0</v>
      </c>
      <c r="H105" s="42">
        <f t="shared" si="142"/>
        <v>0</v>
      </c>
      <c r="I105" s="42">
        <f t="shared" si="142"/>
        <v>0</v>
      </c>
      <c r="J105" s="42">
        <f t="shared" si="142"/>
        <v>0</v>
      </c>
      <c r="K105" s="42">
        <f t="shared" si="142"/>
        <v>0</v>
      </c>
      <c r="L105" s="42">
        <f t="shared" si="142"/>
        <v>0</v>
      </c>
      <c r="M105" s="42">
        <f t="shared" si="142"/>
        <v>0</v>
      </c>
      <c r="N105" s="42">
        <f t="shared" si="142"/>
        <v>0</v>
      </c>
      <c r="O105" s="42">
        <f t="shared" si="142"/>
        <v>0</v>
      </c>
      <c r="P105" s="42">
        <f t="shared" si="142"/>
        <v>0</v>
      </c>
      <c r="Q105" s="42">
        <f t="shared" si="142"/>
        <v>0</v>
      </c>
      <c r="R105" s="137">
        <f t="shared" si="142"/>
        <v>0</v>
      </c>
      <c r="Y105" s="74">
        <f t="shared" si="136"/>
        <v>0</v>
      </c>
      <c r="Z105" s="74">
        <f t="shared" si="137"/>
        <v>0</v>
      </c>
      <c r="AA105" s="74">
        <f t="shared" si="138"/>
        <v>0</v>
      </c>
      <c r="AB105" s="74">
        <f t="shared" si="139"/>
        <v>0</v>
      </c>
    </row>
    <row r="106" spans="1:34" s="86" customFormat="1" ht="13.5" customHeight="1" x14ac:dyDescent="0.2">
      <c r="A106" s="607"/>
      <c r="B106" s="608"/>
      <c r="C106" s="623"/>
      <c r="D106" s="73" t="s">
        <v>371</v>
      </c>
      <c r="E106" s="74">
        <f t="shared" ref="E106:R106" si="143">IF(E103&lt;&gt;0,(E104+E105)/E103,)</f>
        <v>0</v>
      </c>
      <c r="F106" s="131">
        <f t="shared" si="143"/>
        <v>0</v>
      </c>
      <c r="G106" s="42">
        <f t="shared" si="143"/>
        <v>0</v>
      </c>
      <c r="H106" s="42">
        <f t="shared" si="143"/>
        <v>0</v>
      </c>
      <c r="I106" s="42">
        <f t="shared" si="143"/>
        <v>0</v>
      </c>
      <c r="J106" s="42">
        <f t="shared" si="143"/>
        <v>0</v>
      </c>
      <c r="K106" s="42">
        <f t="shared" si="143"/>
        <v>0</v>
      </c>
      <c r="L106" s="42">
        <f t="shared" si="143"/>
        <v>0</v>
      </c>
      <c r="M106" s="42">
        <f t="shared" si="143"/>
        <v>0</v>
      </c>
      <c r="N106" s="42">
        <f t="shared" si="143"/>
        <v>0</v>
      </c>
      <c r="O106" s="42">
        <f t="shared" si="143"/>
        <v>0</v>
      </c>
      <c r="P106" s="42">
        <f t="shared" si="143"/>
        <v>0</v>
      </c>
      <c r="Q106" s="42">
        <f t="shared" si="143"/>
        <v>0</v>
      </c>
      <c r="R106" s="137">
        <f t="shared" si="143"/>
        <v>0</v>
      </c>
      <c r="Y106" s="74">
        <f t="shared" ref="Y106:AB106" si="144">IF(Y103&lt;&gt;0,(Y104+Y105)/Y103,)</f>
        <v>0</v>
      </c>
      <c r="Z106" s="74">
        <f t="shared" si="144"/>
        <v>0</v>
      </c>
      <c r="AA106" s="74">
        <f t="shared" si="144"/>
        <v>0</v>
      </c>
      <c r="AB106" s="74">
        <f t="shared" si="144"/>
        <v>0</v>
      </c>
    </row>
    <row r="107" spans="1:34" s="86" customFormat="1" ht="13.5" customHeight="1" x14ac:dyDescent="0.2">
      <c r="A107" s="607"/>
      <c r="B107" s="608"/>
      <c r="C107" s="623"/>
      <c r="D107" s="73" t="s">
        <v>395</v>
      </c>
      <c r="E107" s="74">
        <f t="shared" ref="E107:E113" si="145">SUM(G107:R107)</f>
        <v>0</v>
      </c>
      <c r="F107" s="75">
        <f t="shared" ref="F107:F113" si="146">IF($T$1=0,0,E107/$T$1)</f>
        <v>0</v>
      </c>
      <c r="G107" s="42">
        <f t="shared" ref="G107:R107" si="147">G115+G124+G130</f>
        <v>0</v>
      </c>
      <c r="H107" s="42">
        <f t="shared" si="147"/>
        <v>0</v>
      </c>
      <c r="I107" s="42">
        <f t="shared" si="147"/>
        <v>0</v>
      </c>
      <c r="J107" s="42">
        <f t="shared" si="147"/>
        <v>0</v>
      </c>
      <c r="K107" s="42">
        <f t="shared" si="147"/>
        <v>0</v>
      </c>
      <c r="L107" s="42">
        <f t="shared" si="147"/>
        <v>0</v>
      </c>
      <c r="M107" s="42">
        <f t="shared" si="147"/>
        <v>0</v>
      </c>
      <c r="N107" s="42">
        <f t="shared" si="147"/>
        <v>0</v>
      </c>
      <c r="O107" s="42">
        <f t="shared" si="147"/>
        <v>0</v>
      </c>
      <c r="P107" s="42">
        <f t="shared" si="147"/>
        <v>0</v>
      </c>
      <c r="Q107" s="42">
        <f t="shared" si="147"/>
        <v>0</v>
      </c>
      <c r="R107" s="137">
        <f t="shared" si="147"/>
        <v>0</v>
      </c>
      <c r="Y107" s="74">
        <f t="shared" ref="Y107:Y113" si="148">SUM(G107:I107)</f>
        <v>0</v>
      </c>
      <c r="Z107" s="74">
        <f t="shared" ref="Z107:Z113" si="149">SUM(J107:L107)</f>
        <v>0</v>
      </c>
      <c r="AA107" s="74">
        <f t="shared" ref="AA107:AA113" si="150">SUM(M107:O107)</f>
        <v>0</v>
      </c>
      <c r="AB107" s="74">
        <f t="shared" ref="AB107:AB113" si="151">SUM(P107:R107)</f>
        <v>0</v>
      </c>
    </row>
    <row r="108" spans="1:34" s="86" customFormat="1" ht="13.5" customHeight="1" x14ac:dyDescent="0.2">
      <c r="A108" s="607"/>
      <c r="B108" s="608"/>
      <c r="C108" s="623"/>
      <c r="D108" s="73" t="s">
        <v>396</v>
      </c>
      <c r="E108" s="74">
        <f t="shared" si="145"/>
        <v>0</v>
      </c>
      <c r="F108" s="75">
        <f t="shared" si="146"/>
        <v>0</v>
      </c>
      <c r="G108" s="42">
        <f t="shared" ref="G108:R108" si="152">G104+G105+G107+G116</f>
        <v>0</v>
      </c>
      <c r="H108" s="42">
        <f t="shared" si="152"/>
        <v>0</v>
      </c>
      <c r="I108" s="42">
        <f t="shared" si="152"/>
        <v>0</v>
      </c>
      <c r="J108" s="42">
        <f t="shared" si="152"/>
        <v>0</v>
      </c>
      <c r="K108" s="42">
        <f t="shared" si="152"/>
        <v>0</v>
      </c>
      <c r="L108" s="42">
        <f t="shared" si="152"/>
        <v>0</v>
      </c>
      <c r="M108" s="42">
        <f t="shared" si="152"/>
        <v>0</v>
      </c>
      <c r="N108" s="42">
        <f t="shared" si="152"/>
        <v>0</v>
      </c>
      <c r="O108" s="42">
        <f t="shared" si="152"/>
        <v>0</v>
      </c>
      <c r="P108" s="42">
        <f t="shared" si="152"/>
        <v>0</v>
      </c>
      <c r="Q108" s="42">
        <f t="shared" si="152"/>
        <v>0</v>
      </c>
      <c r="R108" s="137">
        <f t="shared" si="152"/>
        <v>0</v>
      </c>
      <c r="Y108" s="74">
        <f t="shared" si="148"/>
        <v>0</v>
      </c>
      <c r="Z108" s="74">
        <f t="shared" si="149"/>
        <v>0</v>
      </c>
      <c r="AA108" s="74">
        <f t="shared" si="150"/>
        <v>0</v>
      </c>
      <c r="AB108" s="74">
        <f t="shared" si="151"/>
        <v>0</v>
      </c>
    </row>
    <row r="109" spans="1:34" s="86" customFormat="1" ht="13.5" customHeight="1" x14ac:dyDescent="0.2">
      <c r="A109" s="607"/>
      <c r="B109" s="608"/>
      <c r="C109" s="625" t="s">
        <v>437</v>
      </c>
      <c r="D109" s="132" t="s">
        <v>344</v>
      </c>
      <c r="E109" s="133">
        <f t="shared" si="145"/>
        <v>0</v>
      </c>
      <c r="F109" s="134">
        <f t="shared" si="146"/>
        <v>0</v>
      </c>
      <c r="G109" s="115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Y109" s="133">
        <f t="shared" si="148"/>
        <v>0</v>
      </c>
      <c r="Z109" s="133">
        <f t="shared" si="149"/>
        <v>0</v>
      </c>
      <c r="AA109" s="133">
        <f t="shared" si="150"/>
        <v>0</v>
      </c>
      <c r="AB109" s="133">
        <f t="shared" si="151"/>
        <v>0</v>
      </c>
    </row>
    <row r="110" spans="1:34" s="86" customFormat="1" ht="13.5" customHeight="1" x14ac:dyDescent="0.2">
      <c r="A110" s="607"/>
      <c r="B110" s="608"/>
      <c r="C110" s="625"/>
      <c r="D110" s="132" t="s">
        <v>480</v>
      </c>
      <c r="E110" s="133">
        <f t="shared" si="145"/>
        <v>0</v>
      </c>
      <c r="F110" s="134">
        <f t="shared" si="146"/>
        <v>0</v>
      </c>
      <c r="G110" s="115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Y110" s="133">
        <f t="shared" si="148"/>
        <v>0</v>
      </c>
      <c r="Z110" s="133">
        <f t="shared" si="149"/>
        <v>0</v>
      </c>
      <c r="AA110" s="133">
        <f t="shared" si="150"/>
        <v>0</v>
      </c>
      <c r="AB110" s="133">
        <f t="shared" si="151"/>
        <v>0</v>
      </c>
    </row>
    <row r="111" spans="1:34" s="86" customFormat="1" ht="13.5" customHeight="1" x14ac:dyDescent="0.2">
      <c r="A111" s="607"/>
      <c r="B111" s="608"/>
      <c r="C111" s="625"/>
      <c r="D111" s="132" t="s">
        <v>481</v>
      </c>
      <c r="E111" s="133">
        <f t="shared" si="145"/>
        <v>0</v>
      </c>
      <c r="F111" s="134">
        <f t="shared" si="146"/>
        <v>0</v>
      </c>
      <c r="G111" s="115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Y111" s="133">
        <f t="shared" si="148"/>
        <v>0</v>
      </c>
      <c r="Z111" s="133">
        <f t="shared" si="149"/>
        <v>0</v>
      </c>
      <c r="AA111" s="133">
        <f t="shared" si="150"/>
        <v>0</v>
      </c>
      <c r="AB111" s="133">
        <f t="shared" si="151"/>
        <v>0</v>
      </c>
    </row>
    <row r="112" spans="1:34" s="86" customFormat="1" ht="13.5" customHeight="1" x14ac:dyDescent="0.2">
      <c r="A112" s="607"/>
      <c r="B112" s="608"/>
      <c r="C112" s="625"/>
      <c r="D112" s="132" t="s">
        <v>393</v>
      </c>
      <c r="E112" s="133">
        <f t="shared" si="145"/>
        <v>0</v>
      </c>
      <c r="F112" s="134">
        <f t="shared" si="146"/>
        <v>0</v>
      </c>
      <c r="G112" s="115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Y112" s="133">
        <f t="shared" si="148"/>
        <v>0</v>
      </c>
      <c r="Z112" s="133">
        <f t="shared" si="149"/>
        <v>0</v>
      </c>
      <c r="AA112" s="133">
        <f t="shared" si="150"/>
        <v>0</v>
      </c>
      <c r="AB112" s="133">
        <f t="shared" si="151"/>
        <v>0</v>
      </c>
    </row>
    <row r="113" spans="1:28" s="86" customFormat="1" ht="13.5" customHeight="1" x14ac:dyDescent="0.2">
      <c r="A113" s="607"/>
      <c r="B113" s="608"/>
      <c r="C113" s="625"/>
      <c r="D113" s="132" t="s">
        <v>394</v>
      </c>
      <c r="E113" s="133">
        <f t="shared" si="145"/>
        <v>0</v>
      </c>
      <c r="F113" s="134">
        <f t="shared" si="146"/>
        <v>0</v>
      </c>
      <c r="G113" s="115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Y113" s="133">
        <f t="shared" si="148"/>
        <v>0</v>
      </c>
      <c r="Z113" s="133">
        <f t="shared" si="149"/>
        <v>0</v>
      </c>
      <c r="AA113" s="133">
        <f t="shared" si="150"/>
        <v>0</v>
      </c>
      <c r="AB113" s="133">
        <f t="shared" si="151"/>
        <v>0</v>
      </c>
    </row>
    <row r="114" spans="1:28" s="86" customFormat="1" ht="13.5" customHeight="1" x14ac:dyDescent="0.2">
      <c r="A114" s="607"/>
      <c r="B114" s="608"/>
      <c r="C114" s="625"/>
      <c r="D114" s="132" t="s">
        <v>371</v>
      </c>
      <c r="E114" s="133">
        <f t="shared" ref="E114:R114" si="153">IF(E109&lt;&gt;0,(E112+E113)/E109,)</f>
        <v>0</v>
      </c>
      <c r="F114" s="135">
        <f t="shared" si="153"/>
        <v>0</v>
      </c>
      <c r="G114" s="42">
        <f t="shared" si="153"/>
        <v>0</v>
      </c>
      <c r="H114" s="42">
        <f t="shared" si="153"/>
        <v>0</v>
      </c>
      <c r="I114" s="42">
        <f t="shared" si="153"/>
        <v>0</v>
      </c>
      <c r="J114" s="42">
        <f t="shared" si="153"/>
        <v>0</v>
      </c>
      <c r="K114" s="42">
        <f t="shared" si="153"/>
        <v>0</v>
      </c>
      <c r="L114" s="42">
        <f t="shared" si="153"/>
        <v>0</v>
      </c>
      <c r="M114" s="42">
        <f t="shared" si="153"/>
        <v>0</v>
      </c>
      <c r="N114" s="42">
        <f t="shared" si="153"/>
        <v>0</v>
      </c>
      <c r="O114" s="42">
        <f t="shared" si="153"/>
        <v>0</v>
      </c>
      <c r="P114" s="42">
        <f t="shared" si="153"/>
        <v>0</v>
      </c>
      <c r="Q114" s="42">
        <f t="shared" si="153"/>
        <v>0</v>
      </c>
      <c r="R114" s="137">
        <f t="shared" si="153"/>
        <v>0</v>
      </c>
      <c r="Y114" s="133">
        <f t="shared" ref="Y114:AB114" si="154">IF(Y109&lt;&gt;0,(Y112+Y113)/Y109,)</f>
        <v>0</v>
      </c>
      <c r="Z114" s="133">
        <f t="shared" si="154"/>
        <v>0</v>
      </c>
      <c r="AA114" s="133">
        <f t="shared" si="154"/>
        <v>0</v>
      </c>
      <c r="AB114" s="133">
        <f t="shared" si="154"/>
        <v>0</v>
      </c>
    </row>
    <row r="115" spans="1:28" s="86" customFormat="1" ht="13.5" customHeight="1" x14ac:dyDescent="0.2">
      <c r="A115" s="607"/>
      <c r="B115" s="608"/>
      <c r="C115" s="625"/>
      <c r="D115" s="132" t="s">
        <v>395</v>
      </c>
      <c r="E115" s="133">
        <f t="shared" ref="E115:E122" si="155">SUM(G115:R115)</f>
        <v>0</v>
      </c>
      <c r="F115" s="134">
        <f t="shared" ref="F115:F122" si="156">IF($T$1=0,0,E115/$T$1)</f>
        <v>0</v>
      </c>
      <c r="G115" s="115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Y115" s="133">
        <f t="shared" ref="Y115:Y122" si="157">SUM(G115:I115)</f>
        <v>0</v>
      </c>
      <c r="Z115" s="133">
        <f t="shared" ref="Z115:Z122" si="158">SUM(J115:L115)</f>
        <v>0</v>
      </c>
      <c r="AA115" s="133">
        <f t="shared" ref="AA115:AA122" si="159">SUM(M115:O115)</f>
        <v>0</v>
      </c>
      <c r="AB115" s="133">
        <f t="shared" ref="AB115:AB122" si="160">SUM(P115:R115)</f>
        <v>0</v>
      </c>
    </row>
    <row r="116" spans="1:28" s="86" customFormat="1" ht="13.5" customHeight="1" x14ac:dyDescent="0.2">
      <c r="A116" s="607"/>
      <c r="B116" s="608"/>
      <c r="C116" s="625"/>
      <c r="D116" s="132" t="s">
        <v>438</v>
      </c>
      <c r="E116" s="133">
        <f t="shared" si="155"/>
        <v>0</v>
      </c>
      <c r="F116" s="134">
        <f t="shared" si="156"/>
        <v>0</v>
      </c>
      <c r="G116" s="115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Y116" s="133">
        <f t="shared" si="157"/>
        <v>0</v>
      </c>
      <c r="Z116" s="133">
        <f t="shared" si="158"/>
        <v>0</v>
      </c>
      <c r="AA116" s="133">
        <f t="shared" si="159"/>
        <v>0</v>
      </c>
      <c r="AB116" s="133">
        <f t="shared" si="160"/>
        <v>0</v>
      </c>
    </row>
    <row r="117" spans="1:28" s="86" customFormat="1" ht="13.5" customHeight="1" x14ac:dyDescent="0.2">
      <c r="A117" s="607"/>
      <c r="B117" s="608"/>
      <c r="C117" s="625"/>
      <c r="D117" s="132" t="s">
        <v>396</v>
      </c>
      <c r="E117" s="133">
        <f t="shared" si="155"/>
        <v>0</v>
      </c>
      <c r="F117" s="134">
        <f t="shared" si="156"/>
        <v>0</v>
      </c>
      <c r="G117" s="42">
        <f t="shared" ref="G117:R117" si="161">G112+G113+G115+G116</f>
        <v>0</v>
      </c>
      <c r="H117" s="42">
        <f t="shared" si="161"/>
        <v>0</v>
      </c>
      <c r="I117" s="42">
        <f t="shared" si="161"/>
        <v>0</v>
      </c>
      <c r="J117" s="42">
        <f t="shared" si="161"/>
        <v>0</v>
      </c>
      <c r="K117" s="42">
        <f t="shared" si="161"/>
        <v>0</v>
      </c>
      <c r="L117" s="42">
        <f t="shared" si="161"/>
        <v>0</v>
      </c>
      <c r="M117" s="42">
        <f t="shared" si="161"/>
        <v>0</v>
      </c>
      <c r="N117" s="42">
        <f t="shared" si="161"/>
        <v>0</v>
      </c>
      <c r="O117" s="42">
        <f t="shared" si="161"/>
        <v>0</v>
      </c>
      <c r="P117" s="42">
        <f t="shared" si="161"/>
        <v>0</v>
      </c>
      <c r="Q117" s="42">
        <f t="shared" si="161"/>
        <v>0</v>
      </c>
      <c r="R117" s="42">
        <f t="shared" si="161"/>
        <v>0</v>
      </c>
      <c r="Y117" s="133">
        <f t="shared" si="157"/>
        <v>0</v>
      </c>
      <c r="Z117" s="133">
        <f t="shared" si="158"/>
        <v>0</v>
      </c>
      <c r="AA117" s="133">
        <f t="shared" si="159"/>
        <v>0</v>
      </c>
      <c r="AB117" s="133">
        <f t="shared" si="160"/>
        <v>0</v>
      </c>
    </row>
    <row r="118" spans="1:28" s="86" customFormat="1" ht="13.5" customHeight="1" x14ac:dyDescent="0.2">
      <c r="A118" s="607"/>
      <c r="B118" s="608"/>
      <c r="C118" s="626" t="s">
        <v>439</v>
      </c>
      <c r="D118" s="73" t="s">
        <v>344</v>
      </c>
      <c r="E118" s="74">
        <f t="shared" si="155"/>
        <v>0</v>
      </c>
      <c r="F118" s="74">
        <f t="shared" si="156"/>
        <v>0</v>
      </c>
      <c r="G118" s="115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Y118" s="74">
        <f t="shared" si="157"/>
        <v>0</v>
      </c>
      <c r="Z118" s="74">
        <f t="shared" si="158"/>
        <v>0</v>
      </c>
      <c r="AA118" s="74">
        <f t="shared" si="159"/>
        <v>0</v>
      </c>
      <c r="AB118" s="74">
        <f t="shared" si="160"/>
        <v>0</v>
      </c>
    </row>
    <row r="119" spans="1:28" s="86" customFormat="1" ht="13.5" customHeight="1" x14ac:dyDescent="0.2">
      <c r="A119" s="607"/>
      <c r="B119" s="608"/>
      <c r="C119" s="626"/>
      <c r="D119" s="73" t="s">
        <v>482</v>
      </c>
      <c r="E119" s="74">
        <f t="shared" si="155"/>
        <v>0</v>
      </c>
      <c r="F119" s="74">
        <f t="shared" si="156"/>
        <v>0</v>
      </c>
      <c r="G119" s="115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Y119" s="74">
        <f t="shared" si="157"/>
        <v>0</v>
      </c>
      <c r="Z119" s="74">
        <f t="shared" si="158"/>
        <v>0</v>
      </c>
      <c r="AA119" s="74">
        <f t="shared" si="159"/>
        <v>0</v>
      </c>
      <c r="AB119" s="74">
        <f t="shared" si="160"/>
        <v>0</v>
      </c>
    </row>
    <row r="120" spans="1:28" s="86" customFormat="1" ht="13.5" customHeight="1" x14ac:dyDescent="0.2">
      <c r="A120" s="607"/>
      <c r="B120" s="608"/>
      <c r="C120" s="626"/>
      <c r="D120" s="73" t="s">
        <v>483</v>
      </c>
      <c r="E120" s="74">
        <f t="shared" si="155"/>
        <v>0</v>
      </c>
      <c r="F120" s="74">
        <f t="shared" si="156"/>
        <v>0</v>
      </c>
      <c r="G120" s="115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Y120" s="74">
        <f t="shared" si="157"/>
        <v>0</v>
      </c>
      <c r="Z120" s="74">
        <f t="shared" si="158"/>
        <v>0</v>
      </c>
      <c r="AA120" s="74">
        <f t="shared" si="159"/>
        <v>0</v>
      </c>
      <c r="AB120" s="74">
        <f t="shared" si="160"/>
        <v>0</v>
      </c>
    </row>
    <row r="121" spans="1:28" s="86" customFormat="1" ht="13.5" customHeight="1" x14ac:dyDescent="0.2">
      <c r="A121" s="607"/>
      <c r="B121" s="608"/>
      <c r="C121" s="626"/>
      <c r="D121" s="73" t="s">
        <v>393</v>
      </c>
      <c r="E121" s="74">
        <f t="shared" si="155"/>
        <v>0</v>
      </c>
      <c r="F121" s="74">
        <f t="shared" si="156"/>
        <v>0</v>
      </c>
      <c r="G121" s="115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Y121" s="74">
        <f t="shared" si="157"/>
        <v>0</v>
      </c>
      <c r="Z121" s="74">
        <f t="shared" si="158"/>
        <v>0</v>
      </c>
      <c r="AA121" s="74">
        <f t="shared" si="159"/>
        <v>0</v>
      </c>
      <c r="AB121" s="74">
        <f t="shared" si="160"/>
        <v>0</v>
      </c>
    </row>
    <row r="122" spans="1:28" s="86" customFormat="1" ht="13.5" customHeight="1" x14ac:dyDescent="0.2">
      <c r="A122" s="607"/>
      <c r="B122" s="608"/>
      <c r="C122" s="626"/>
      <c r="D122" s="73" t="s">
        <v>394</v>
      </c>
      <c r="E122" s="74">
        <f t="shared" si="155"/>
        <v>0</v>
      </c>
      <c r="F122" s="74">
        <f t="shared" si="156"/>
        <v>0</v>
      </c>
      <c r="G122" s="115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Y122" s="74">
        <f t="shared" si="157"/>
        <v>0</v>
      </c>
      <c r="Z122" s="74">
        <f t="shared" si="158"/>
        <v>0</v>
      </c>
      <c r="AA122" s="74">
        <f t="shared" si="159"/>
        <v>0</v>
      </c>
      <c r="AB122" s="74">
        <f t="shared" si="160"/>
        <v>0</v>
      </c>
    </row>
    <row r="123" spans="1:28" s="86" customFormat="1" ht="13.5" customHeight="1" x14ac:dyDescent="0.2">
      <c r="A123" s="607"/>
      <c r="B123" s="608"/>
      <c r="C123" s="626"/>
      <c r="D123" s="73" t="s">
        <v>371</v>
      </c>
      <c r="E123" s="74">
        <f t="shared" ref="E123:R123" si="162">IF(E118&lt;&gt;0,(E121+E122)/E118,)</f>
        <v>0</v>
      </c>
      <c r="F123" s="74">
        <f t="shared" si="162"/>
        <v>0</v>
      </c>
      <c r="G123" s="42">
        <f t="shared" si="162"/>
        <v>0</v>
      </c>
      <c r="H123" s="42">
        <f t="shared" si="162"/>
        <v>0</v>
      </c>
      <c r="I123" s="42">
        <f t="shared" si="162"/>
        <v>0</v>
      </c>
      <c r="J123" s="42">
        <f t="shared" si="162"/>
        <v>0</v>
      </c>
      <c r="K123" s="42">
        <f t="shared" si="162"/>
        <v>0</v>
      </c>
      <c r="L123" s="42">
        <f t="shared" si="162"/>
        <v>0</v>
      </c>
      <c r="M123" s="42">
        <f t="shared" si="162"/>
        <v>0</v>
      </c>
      <c r="N123" s="42">
        <f t="shared" si="162"/>
        <v>0</v>
      </c>
      <c r="O123" s="42">
        <f t="shared" si="162"/>
        <v>0</v>
      </c>
      <c r="P123" s="42">
        <f t="shared" si="162"/>
        <v>0</v>
      </c>
      <c r="Q123" s="42">
        <f t="shared" si="162"/>
        <v>0</v>
      </c>
      <c r="R123" s="137">
        <f t="shared" si="162"/>
        <v>0</v>
      </c>
      <c r="Y123" s="74">
        <f t="shared" ref="Y123:AB123" si="163">IF(Y118&lt;&gt;0,(Y121+Y122)/Y118,)</f>
        <v>0</v>
      </c>
      <c r="Z123" s="74">
        <f t="shared" si="163"/>
        <v>0</v>
      </c>
      <c r="AA123" s="74">
        <f t="shared" si="163"/>
        <v>0</v>
      </c>
      <c r="AB123" s="74">
        <f t="shared" si="163"/>
        <v>0</v>
      </c>
    </row>
    <row r="124" spans="1:28" s="86" customFormat="1" ht="13.5" customHeight="1" x14ac:dyDescent="0.2">
      <c r="A124" s="607"/>
      <c r="B124" s="608"/>
      <c r="C124" s="626"/>
      <c r="D124" s="73" t="s">
        <v>395</v>
      </c>
      <c r="E124" s="74">
        <f t="shared" ref="E124:E128" si="164">SUM(G124:R124)</f>
        <v>0</v>
      </c>
      <c r="F124" s="74">
        <f>IF($T$1=0,0,E124/$T$1)</f>
        <v>0</v>
      </c>
      <c r="G124" s="115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Y124" s="74">
        <f t="shared" ref="Y124:Y128" si="165">SUM(G124:I124)</f>
        <v>0</v>
      </c>
      <c r="Z124" s="74">
        <f t="shared" ref="Z124:Z128" si="166">SUM(J124:L124)</f>
        <v>0</v>
      </c>
      <c r="AA124" s="74">
        <f t="shared" ref="AA124:AA128" si="167">SUM(M124:O124)</f>
        <v>0</v>
      </c>
      <c r="AB124" s="74">
        <f t="shared" ref="AB124:AB128" si="168">SUM(P124:R124)</f>
        <v>0</v>
      </c>
    </row>
    <row r="125" spans="1:28" s="86" customFormat="1" ht="13.5" customHeight="1" x14ac:dyDescent="0.2">
      <c r="A125" s="607"/>
      <c r="B125" s="608"/>
      <c r="C125" s="626"/>
      <c r="D125" s="73" t="s">
        <v>396</v>
      </c>
      <c r="E125" s="74">
        <f t="shared" si="164"/>
        <v>0</v>
      </c>
      <c r="F125" s="74">
        <f>IF($T$1=0,0,E125/$T$1)</f>
        <v>0</v>
      </c>
      <c r="G125" s="42">
        <f t="shared" ref="G125:R125" si="169">G121+G122+G124</f>
        <v>0</v>
      </c>
      <c r="H125" s="42">
        <f t="shared" si="169"/>
        <v>0</v>
      </c>
      <c r="I125" s="42">
        <f t="shared" si="169"/>
        <v>0</v>
      </c>
      <c r="J125" s="42">
        <f t="shared" si="169"/>
        <v>0</v>
      </c>
      <c r="K125" s="42">
        <f t="shared" si="169"/>
        <v>0</v>
      </c>
      <c r="L125" s="42">
        <f t="shared" si="169"/>
        <v>0</v>
      </c>
      <c r="M125" s="42">
        <f t="shared" si="169"/>
        <v>0</v>
      </c>
      <c r="N125" s="42">
        <f t="shared" si="169"/>
        <v>0</v>
      </c>
      <c r="O125" s="42">
        <f t="shared" si="169"/>
        <v>0</v>
      </c>
      <c r="P125" s="42">
        <f t="shared" si="169"/>
        <v>0</v>
      </c>
      <c r="Q125" s="42">
        <f t="shared" si="169"/>
        <v>0</v>
      </c>
      <c r="R125" s="137">
        <f t="shared" si="169"/>
        <v>0</v>
      </c>
      <c r="Y125" s="74">
        <f t="shared" si="165"/>
        <v>0</v>
      </c>
      <c r="Z125" s="74">
        <f t="shared" si="166"/>
        <v>0</v>
      </c>
      <c r="AA125" s="74">
        <f t="shared" si="167"/>
        <v>0</v>
      </c>
      <c r="AB125" s="74">
        <f t="shared" si="168"/>
        <v>0</v>
      </c>
    </row>
    <row r="126" spans="1:28" s="86" customFormat="1" ht="13.5" customHeight="1" x14ac:dyDescent="0.2">
      <c r="A126" s="607"/>
      <c r="B126" s="608"/>
      <c r="C126" s="617" t="s">
        <v>440</v>
      </c>
      <c r="D126" s="136" t="s">
        <v>344</v>
      </c>
      <c r="E126" s="19">
        <f t="shared" si="164"/>
        <v>0</v>
      </c>
      <c r="F126" s="130">
        <f>IF($T$1=0,0,E126/$T$1)</f>
        <v>0</v>
      </c>
      <c r="G126" s="115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Y126" s="19">
        <f t="shared" si="165"/>
        <v>0</v>
      </c>
      <c r="Z126" s="19">
        <f t="shared" si="166"/>
        <v>0</v>
      </c>
      <c r="AA126" s="19">
        <f t="shared" si="167"/>
        <v>0</v>
      </c>
      <c r="AB126" s="19">
        <f t="shared" si="168"/>
        <v>0</v>
      </c>
    </row>
    <row r="127" spans="1:28" s="86" customFormat="1" ht="13.5" customHeight="1" x14ac:dyDescent="0.2">
      <c r="A127" s="607"/>
      <c r="B127" s="608"/>
      <c r="C127" s="617"/>
      <c r="D127" s="136" t="s">
        <v>393</v>
      </c>
      <c r="E127" s="19">
        <f t="shared" si="164"/>
        <v>0</v>
      </c>
      <c r="F127" s="130">
        <f>IF($T$1=0,0,E127/$T$1)</f>
        <v>0</v>
      </c>
      <c r="G127" s="115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Y127" s="19">
        <f t="shared" si="165"/>
        <v>0</v>
      </c>
      <c r="Z127" s="19">
        <f t="shared" si="166"/>
        <v>0</v>
      </c>
      <c r="AA127" s="19">
        <f t="shared" si="167"/>
        <v>0</v>
      </c>
      <c r="AB127" s="19">
        <f t="shared" si="168"/>
        <v>0</v>
      </c>
    </row>
    <row r="128" spans="1:28" s="86" customFormat="1" ht="13.5" customHeight="1" x14ac:dyDescent="0.2">
      <c r="A128" s="607"/>
      <c r="B128" s="608"/>
      <c r="C128" s="617"/>
      <c r="D128" s="136" t="s">
        <v>394</v>
      </c>
      <c r="E128" s="19">
        <f t="shared" si="164"/>
        <v>0</v>
      </c>
      <c r="F128" s="130">
        <f>IF($T$1=0,0,E128/$T$1)</f>
        <v>0</v>
      </c>
      <c r="G128" s="115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Y128" s="19">
        <f t="shared" si="165"/>
        <v>0</v>
      </c>
      <c r="Z128" s="19">
        <f t="shared" si="166"/>
        <v>0</v>
      </c>
      <c r="AA128" s="19">
        <f t="shared" si="167"/>
        <v>0</v>
      </c>
      <c r="AB128" s="19">
        <f t="shared" si="168"/>
        <v>0</v>
      </c>
    </row>
    <row r="129" spans="1:28" s="86" customFormat="1" ht="13.5" customHeight="1" x14ac:dyDescent="0.2">
      <c r="A129" s="607"/>
      <c r="B129" s="608"/>
      <c r="C129" s="617"/>
      <c r="D129" s="136" t="s">
        <v>371</v>
      </c>
      <c r="E129" s="19">
        <f t="shared" ref="E129:R129" si="170">IF(E126&lt;&gt;0,(E127+E128)/E126,)</f>
        <v>0</v>
      </c>
      <c r="F129" s="138">
        <f t="shared" si="170"/>
        <v>0</v>
      </c>
      <c r="G129" s="42">
        <f t="shared" si="170"/>
        <v>0</v>
      </c>
      <c r="H129" s="42">
        <f t="shared" si="170"/>
        <v>0</v>
      </c>
      <c r="I129" s="42">
        <f t="shared" si="170"/>
        <v>0</v>
      </c>
      <c r="J129" s="42">
        <f t="shared" si="170"/>
        <v>0</v>
      </c>
      <c r="K129" s="42">
        <f t="shared" si="170"/>
        <v>0</v>
      </c>
      <c r="L129" s="42">
        <f t="shared" si="170"/>
        <v>0</v>
      </c>
      <c r="M129" s="42">
        <f t="shared" si="170"/>
        <v>0</v>
      </c>
      <c r="N129" s="42">
        <f t="shared" si="170"/>
        <v>0</v>
      </c>
      <c r="O129" s="42">
        <f t="shared" si="170"/>
        <v>0</v>
      </c>
      <c r="P129" s="42">
        <f t="shared" si="170"/>
        <v>0</v>
      </c>
      <c r="Q129" s="42">
        <f t="shared" si="170"/>
        <v>0</v>
      </c>
      <c r="R129" s="137">
        <f t="shared" si="170"/>
        <v>0</v>
      </c>
      <c r="Y129" s="19">
        <f t="shared" ref="Y129:AB129" si="171">IF(Y126&lt;&gt;0,(Y127+Y128)/Y126,)</f>
        <v>0</v>
      </c>
      <c r="Z129" s="19">
        <f t="shared" si="171"/>
        <v>0</v>
      </c>
      <c r="AA129" s="19">
        <f t="shared" si="171"/>
        <v>0</v>
      </c>
      <c r="AB129" s="19">
        <f t="shared" si="171"/>
        <v>0</v>
      </c>
    </row>
    <row r="130" spans="1:28" s="86" customFormat="1" ht="13.5" customHeight="1" x14ac:dyDescent="0.2">
      <c r="A130" s="607"/>
      <c r="B130" s="608"/>
      <c r="C130" s="617"/>
      <c r="D130" s="136" t="s">
        <v>395</v>
      </c>
      <c r="E130" s="19">
        <f t="shared" ref="E130:E135" si="172">SUM(G130:R130)</f>
        <v>0</v>
      </c>
      <c r="F130" s="130">
        <f t="shared" ref="F130:F135" si="173">IF($T$1=0,0,E130/$T$1)</f>
        <v>0</v>
      </c>
      <c r="G130" s="115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Y130" s="19">
        <f t="shared" ref="Y130:Y135" si="174">SUM(G130:I130)</f>
        <v>0</v>
      </c>
      <c r="Z130" s="19">
        <f t="shared" ref="Z130:Z135" si="175">SUM(J130:L130)</f>
        <v>0</v>
      </c>
      <c r="AA130" s="19">
        <f t="shared" ref="AA130:AA135" si="176">SUM(M130:O130)</f>
        <v>0</v>
      </c>
      <c r="AB130" s="19">
        <f t="shared" ref="AB130:AB135" si="177">SUM(P130:R130)</f>
        <v>0</v>
      </c>
    </row>
    <row r="131" spans="1:28" s="86" customFormat="1" ht="12.75" customHeight="1" x14ac:dyDescent="0.2">
      <c r="A131" s="607"/>
      <c r="B131" s="608"/>
      <c r="C131" s="617"/>
      <c r="D131" s="136" t="s">
        <v>396</v>
      </c>
      <c r="E131" s="19">
        <f t="shared" si="172"/>
        <v>0</v>
      </c>
      <c r="F131" s="130">
        <f t="shared" si="173"/>
        <v>0</v>
      </c>
      <c r="G131" s="42">
        <f t="shared" ref="G131:R131" si="178">G127+G128+G130</f>
        <v>0</v>
      </c>
      <c r="H131" s="42">
        <f t="shared" si="178"/>
        <v>0</v>
      </c>
      <c r="I131" s="42">
        <f t="shared" si="178"/>
        <v>0</v>
      </c>
      <c r="J131" s="42">
        <f t="shared" si="178"/>
        <v>0</v>
      </c>
      <c r="K131" s="42">
        <f t="shared" si="178"/>
        <v>0</v>
      </c>
      <c r="L131" s="42">
        <f t="shared" si="178"/>
        <v>0</v>
      </c>
      <c r="M131" s="42">
        <f t="shared" si="178"/>
        <v>0</v>
      </c>
      <c r="N131" s="42">
        <f t="shared" si="178"/>
        <v>0</v>
      </c>
      <c r="O131" s="42">
        <f t="shared" si="178"/>
        <v>0</v>
      </c>
      <c r="P131" s="42">
        <f t="shared" si="178"/>
        <v>0</v>
      </c>
      <c r="Q131" s="42">
        <f t="shared" si="178"/>
        <v>0</v>
      </c>
      <c r="R131" s="137">
        <f t="shared" si="178"/>
        <v>0</v>
      </c>
      <c r="Y131" s="19">
        <f t="shared" si="174"/>
        <v>0</v>
      </c>
      <c r="Z131" s="19">
        <f t="shared" si="175"/>
        <v>0</v>
      </c>
      <c r="AA131" s="19">
        <f t="shared" si="176"/>
        <v>0</v>
      </c>
      <c r="AB131" s="19">
        <f t="shared" si="177"/>
        <v>0</v>
      </c>
    </row>
    <row r="132" spans="1:28" s="86" customFormat="1" ht="12.75" x14ac:dyDescent="0.2">
      <c r="A132" s="607"/>
      <c r="B132" s="608"/>
      <c r="C132" s="618" t="s">
        <v>441</v>
      </c>
      <c r="D132" s="112" t="s">
        <v>442</v>
      </c>
      <c r="E132" s="74">
        <f t="shared" si="172"/>
        <v>0</v>
      </c>
      <c r="F132" s="74">
        <f t="shared" si="173"/>
        <v>0</v>
      </c>
      <c r="G132" s="115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Y132" s="74">
        <f t="shared" si="174"/>
        <v>0</v>
      </c>
      <c r="Z132" s="74">
        <f t="shared" si="175"/>
        <v>0</v>
      </c>
      <c r="AA132" s="74">
        <f t="shared" si="176"/>
        <v>0</v>
      </c>
      <c r="AB132" s="74">
        <f t="shared" si="177"/>
        <v>0</v>
      </c>
    </row>
    <row r="133" spans="1:28" s="86" customFormat="1" ht="12.75" x14ac:dyDescent="0.2">
      <c r="A133" s="607"/>
      <c r="B133" s="608"/>
      <c r="C133" s="618"/>
      <c r="D133" s="112" t="s">
        <v>443</v>
      </c>
      <c r="E133" s="74">
        <f t="shared" si="172"/>
        <v>0</v>
      </c>
      <c r="F133" s="74">
        <f t="shared" si="173"/>
        <v>0</v>
      </c>
      <c r="G133" s="115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Y133" s="74">
        <f t="shared" si="174"/>
        <v>0</v>
      </c>
      <c r="Z133" s="74">
        <f t="shared" si="175"/>
        <v>0</v>
      </c>
      <c r="AA133" s="74">
        <f t="shared" si="176"/>
        <v>0</v>
      </c>
      <c r="AB133" s="74">
        <f t="shared" si="177"/>
        <v>0</v>
      </c>
    </row>
    <row r="134" spans="1:28" s="86" customFormat="1" ht="12.75" x14ac:dyDescent="0.2">
      <c r="A134" s="607"/>
      <c r="B134" s="608"/>
      <c r="C134" s="618"/>
      <c r="D134" s="112" t="s">
        <v>444</v>
      </c>
      <c r="E134" s="74">
        <f t="shared" si="172"/>
        <v>0</v>
      </c>
      <c r="F134" s="74">
        <f t="shared" si="173"/>
        <v>0</v>
      </c>
      <c r="G134" s="115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Y134" s="74">
        <f t="shared" si="174"/>
        <v>0</v>
      </c>
      <c r="Z134" s="74">
        <f t="shared" si="175"/>
        <v>0</v>
      </c>
      <c r="AA134" s="74">
        <f t="shared" si="176"/>
        <v>0</v>
      </c>
      <c r="AB134" s="74">
        <f t="shared" si="177"/>
        <v>0</v>
      </c>
    </row>
    <row r="135" spans="1:28" s="86" customFormat="1" ht="12.75" x14ac:dyDescent="0.2">
      <c r="A135" s="607"/>
      <c r="B135" s="608"/>
      <c r="C135" s="618"/>
      <c r="D135" s="112" t="s">
        <v>445</v>
      </c>
      <c r="E135" s="74">
        <f t="shared" si="172"/>
        <v>0</v>
      </c>
      <c r="F135" s="74">
        <f t="shared" si="173"/>
        <v>0</v>
      </c>
      <c r="G135" s="115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Y135" s="74">
        <f t="shared" si="174"/>
        <v>0</v>
      </c>
      <c r="Z135" s="74">
        <f t="shared" si="175"/>
        <v>0</v>
      </c>
      <c r="AA135" s="74">
        <f t="shared" si="176"/>
        <v>0</v>
      </c>
      <c r="AB135" s="74">
        <f t="shared" si="177"/>
        <v>0</v>
      </c>
    </row>
    <row r="136" spans="1:28" s="86" customFormat="1" ht="12.75" x14ac:dyDescent="0.2">
      <c r="A136" s="607"/>
      <c r="B136" s="608"/>
      <c r="C136" s="618"/>
      <c r="D136" s="112" t="s">
        <v>446</v>
      </c>
      <c r="E136" s="103">
        <f>IF(SUM(G16:R16)&lt;&gt;0,E132/SUM(G16:R16)/30,)</f>
        <v>0</v>
      </c>
      <c r="F136" s="103">
        <f t="shared" ref="F136:R136" si="179">IF(F16&lt;&gt;0,F132/F16/30,)</f>
        <v>0</v>
      </c>
      <c r="G136" s="104">
        <f t="shared" si="179"/>
        <v>0</v>
      </c>
      <c r="H136" s="104">
        <f t="shared" si="179"/>
        <v>0</v>
      </c>
      <c r="I136" s="104">
        <f t="shared" si="179"/>
        <v>0</v>
      </c>
      <c r="J136" s="104">
        <f t="shared" si="179"/>
        <v>0</v>
      </c>
      <c r="K136" s="104">
        <f t="shared" si="179"/>
        <v>0</v>
      </c>
      <c r="L136" s="104">
        <f t="shared" si="179"/>
        <v>0</v>
      </c>
      <c r="M136" s="104">
        <f t="shared" si="179"/>
        <v>0</v>
      </c>
      <c r="N136" s="104">
        <f t="shared" si="179"/>
        <v>0</v>
      </c>
      <c r="O136" s="104">
        <f t="shared" si="179"/>
        <v>0</v>
      </c>
      <c r="P136" s="104">
        <f t="shared" si="179"/>
        <v>0</v>
      </c>
      <c r="Q136" s="104">
        <f t="shared" si="179"/>
        <v>0</v>
      </c>
      <c r="R136" s="104">
        <f t="shared" si="179"/>
        <v>0</v>
      </c>
      <c r="Y136" s="103">
        <f>IF(SUM(G16:I16)&lt;&gt;0,Y132/SUM(G16:I16)/30,)</f>
        <v>0</v>
      </c>
      <c r="Z136" s="103">
        <f>IF(SUM(J16:L16)&lt;&gt;0,Z132/SUM(J16:L16)/30,)</f>
        <v>0</v>
      </c>
      <c r="AA136" s="103">
        <f>IF(SUM(M16:O16)&lt;&gt;0,AA132/SUM(M16:O16)/30,)</f>
        <v>0</v>
      </c>
      <c r="AB136" s="103">
        <f>IF(SUM(P16:R16)&lt;&gt;0,AB132/SUM(P16:R16)/30,)</f>
        <v>0</v>
      </c>
    </row>
    <row r="137" spans="1:28" s="86" customFormat="1" ht="12.75" x14ac:dyDescent="0.2">
      <c r="A137" s="607"/>
      <c r="B137" s="608"/>
      <c r="C137" s="618"/>
      <c r="D137" s="112" t="s">
        <v>447</v>
      </c>
      <c r="E137" s="74">
        <f>IF(SUM(G17:R17)&lt;&gt;0,E134/SUM(G17:R17),)</f>
        <v>0</v>
      </c>
      <c r="F137" s="74">
        <f t="shared" ref="F137:R137" si="180">IF(F17&lt;&gt;0,F134/F17,)</f>
        <v>0</v>
      </c>
      <c r="G137" s="42">
        <f t="shared" si="180"/>
        <v>0</v>
      </c>
      <c r="H137" s="42">
        <f t="shared" si="180"/>
        <v>0</v>
      </c>
      <c r="I137" s="42">
        <f t="shared" si="180"/>
        <v>0</v>
      </c>
      <c r="J137" s="42">
        <f t="shared" si="180"/>
        <v>0</v>
      </c>
      <c r="K137" s="42">
        <f t="shared" si="180"/>
        <v>0</v>
      </c>
      <c r="L137" s="42">
        <f t="shared" si="180"/>
        <v>0</v>
      </c>
      <c r="M137" s="42">
        <f t="shared" si="180"/>
        <v>0</v>
      </c>
      <c r="N137" s="42">
        <f t="shared" si="180"/>
        <v>0</v>
      </c>
      <c r="O137" s="42">
        <f t="shared" si="180"/>
        <v>0</v>
      </c>
      <c r="P137" s="42">
        <f t="shared" si="180"/>
        <v>0</v>
      </c>
      <c r="Q137" s="42">
        <f t="shared" si="180"/>
        <v>0</v>
      </c>
      <c r="R137" s="42">
        <f t="shared" si="180"/>
        <v>0</v>
      </c>
      <c r="Y137" s="74">
        <f>IF(SUM(G17:I17)&lt;&gt;0,Y134/SUM(G17:I17),)</f>
        <v>0</v>
      </c>
      <c r="Z137" s="74">
        <f>IF(SUM(J17:L17)&lt;&gt;0,Z134/SUM(J17:L17),)</f>
        <v>0</v>
      </c>
      <c r="AA137" s="74">
        <f>IF(SUM(M17:O17)&lt;&gt;0,AA134/SUM(M17:O17),)</f>
        <v>0</v>
      </c>
      <c r="AB137" s="74">
        <f>IF(SUM(P17:R17)&lt;&gt;0,AB134/SUM(P17:R17),)</f>
        <v>0</v>
      </c>
    </row>
    <row r="138" spans="1:28" s="86" customFormat="1" ht="12.75" x14ac:dyDescent="0.2">
      <c r="A138" s="607"/>
      <c r="B138" s="608"/>
      <c r="C138" s="618"/>
      <c r="D138" s="73" t="s">
        <v>448</v>
      </c>
      <c r="E138" s="74">
        <f t="shared" ref="E138:E156" si="181">SUM(G138:R138)</f>
        <v>0</v>
      </c>
      <c r="F138" s="74">
        <f t="shared" ref="F138:F156" si="182">IF($T$1=0,0,E138/$T$1)</f>
        <v>0</v>
      </c>
      <c r="G138" s="115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Y138" s="74">
        <f t="shared" ref="Y138:Y156" si="183">SUM(G138:I138)</f>
        <v>0</v>
      </c>
      <c r="Z138" s="74">
        <f t="shared" ref="Z138:Z156" si="184">SUM(J138:L138)</f>
        <v>0</v>
      </c>
      <c r="AA138" s="74">
        <f t="shared" ref="AA138:AA156" si="185">SUM(M138:O138)</f>
        <v>0</v>
      </c>
      <c r="AB138" s="74">
        <f t="shared" ref="AB138:AB156" si="186">SUM(P138:R138)</f>
        <v>0</v>
      </c>
    </row>
    <row r="139" spans="1:28" s="86" customFormat="1" ht="12.75" x14ac:dyDescent="0.2">
      <c r="A139" s="607"/>
      <c r="B139" s="608"/>
      <c r="C139" s="618"/>
      <c r="D139" s="73" t="s">
        <v>449</v>
      </c>
      <c r="E139" s="74">
        <f t="shared" si="181"/>
        <v>0</v>
      </c>
      <c r="F139" s="74">
        <f t="shared" si="182"/>
        <v>0</v>
      </c>
      <c r="G139" s="115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Y139" s="74">
        <f t="shared" si="183"/>
        <v>0</v>
      </c>
      <c r="Z139" s="74">
        <f t="shared" si="184"/>
        <v>0</v>
      </c>
      <c r="AA139" s="74">
        <f t="shared" si="185"/>
        <v>0</v>
      </c>
      <c r="AB139" s="74">
        <f t="shared" si="186"/>
        <v>0</v>
      </c>
    </row>
    <row r="140" spans="1:28" s="86" customFormat="1" ht="12.75" x14ac:dyDescent="0.2">
      <c r="A140" s="607"/>
      <c r="B140" s="608"/>
      <c r="C140" s="618"/>
      <c r="D140" s="73" t="s">
        <v>450</v>
      </c>
      <c r="E140" s="74">
        <f t="shared" si="181"/>
        <v>0</v>
      </c>
      <c r="F140" s="74">
        <f t="shared" si="182"/>
        <v>0</v>
      </c>
      <c r="G140" s="115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Y140" s="74">
        <f t="shared" si="183"/>
        <v>0</v>
      </c>
      <c r="Z140" s="74">
        <f t="shared" si="184"/>
        <v>0</v>
      </c>
      <c r="AA140" s="74">
        <f t="shared" si="185"/>
        <v>0</v>
      </c>
      <c r="AB140" s="74">
        <f t="shared" si="186"/>
        <v>0</v>
      </c>
    </row>
    <row r="141" spans="1:28" s="86" customFormat="1" ht="12.75" x14ac:dyDescent="0.2">
      <c r="A141" s="607"/>
      <c r="B141" s="608"/>
      <c r="C141" s="618"/>
      <c r="D141" s="73" t="s">
        <v>451</v>
      </c>
      <c r="E141" s="74">
        <f t="shared" si="181"/>
        <v>0</v>
      </c>
      <c r="F141" s="74">
        <f t="shared" si="182"/>
        <v>0</v>
      </c>
      <c r="G141" s="115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Y141" s="74">
        <f t="shared" si="183"/>
        <v>0</v>
      </c>
      <c r="Z141" s="74">
        <f t="shared" si="184"/>
        <v>0</v>
      </c>
      <c r="AA141" s="74">
        <f t="shared" si="185"/>
        <v>0</v>
      </c>
      <c r="AB141" s="74">
        <f t="shared" si="186"/>
        <v>0</v>
      </c>
    </row>
    <row r="142" spans="1:28" s="86" customFormat="1" ht="12.75" x14ac:dyDescent="0.2">
      <c r="A142" s="607"/>
      <c r="B142" s="608"/>
      <c r="C142" s="618"/>
      <c r="D142" s="73" t="s">
        <v>452</v>
      </c>
      <c r="E142" s="74">
        <f t="shared" si="181"/>
        <v>0</v>
      </c>
      <c r="F142" s="74">
        <f t="shared" si="182"/>
        <v>0</v>
      </c>
      <c r="G142" s="115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Y142" s="74">
        <f t="shared" si="183"/>
        <v>0</v>
      </c>
      <c r="Z142" s="74">
        <f t="shared" si="184"/>
        <v>0</v>
      </c>
      <c r="AA142" s="74">
        <f t="shared" si="185"/>
        <v>0</v>
      </c>
      <c r="AB142" s="74">
        <f t="shared" si="186"/>
        <v>0</v>
      </c>
    </row>
    <row r="143" spans="1:28" s="86" customFormat="1" ht="12.75" x14ac:dyDescent="0.2">
      <c r="A143" s="607"/>
      <c r="B143" s="608"/>
      <c r="C143" s="618"/>
      <c r="D143" s="73" t="s">
        <v>420</v>
      </c>
      <c r="E143" s="74">
        <f t="shared" si="181"/>
        <v>0</v>
      </c>
      <c r="F143" s="74">
        <f t="shared" si="182"/>
        <v>0</v>
      </c>
      <c r="G143" s="115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Y143" s="74">
        <f t="shared" si="183"/>
        <v>0</v>
      </c>
      <c r="Z143" s="74">
        <f t="shared" si="184"/>
        <v>0</v>
      </c>
      <c r="AA143" s="74">
        <f t="shared" si="185"/>
        <v>0</v>
      </c>
      <c r="AB143" s="74">
        <f t="shared" si="186"/>
        <v>0</v>
      </c>
    </row>
    <row r="144" spans="1:28" s="86" customFormat="1" ht="12.75" x14ac:dyDescent="0.2">
      <c r="A144" s="607"/>
      <c r="B144" s="608"/>
      <c r="C144" s="618"/>
      <c r="D144" s="73" t="s">
        <v>453</v>
      </c>
      <c r="E144" s="74">
        <f t="shared" si="181"/>
        <v>0</v>
      </c>
      <c r="F144" s="74">
        <f t="shared" si="182"/>
        <v>0</v>
      </c>
      <c r="G144" s="115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Y144" s="74">
        <f t="shared" si="183"/>
        <v>0</v>
      </c>
      <c r="Z144" s="74">
        <f t="shared" si="184"/>
        <v>0</v>
      </c>
      <c r="AA144" s="74">
        <f t="shared" si="185"/>
        <v>0</v>
      </c>
      <c r="AB144" s="74">
        <f t="shared" si="186"/>
        <v>0</v>
      </c>
    </row>
    <row r="145" spans="1:34" s="86" customFormat="1" ht="12.75" x14ac:dyDescent="0.2">
      <c r="A145" s="607"/>
      <c r="B145" s="608"/>
      <c r="C145" s="618"/>
      <c r="D145" s="73" t="s">
        <v>454</v>
      </c>
      <c r="E145" s="74">
        <f t="shared" si="181"/>
        <v>0</v>
      </c>
      <c r="F145" s="74">
        <f t="shared" si="182"/>
        <v>0</v>
      </c>
      <c r="G145" s="115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Y145" s="74">
        <f t="shared" si="183"/>
        <v>0</v>
      </c>
      <c r="Z145" s="74">
        <f t="shared" si="184"/>
        <v>0</v>
      </c>
      <c r="AA145" s="74">
        <f t="shared" si="185"/>
        <v>0</v>
      </c>
      <c r="AB145" s="74">
        <f t="shared" si="186"/>
        <v>0</v>
      </c>
    </row>
    <row r="146" spans="1:34" s="86" customFormat="1" ht="12.75" x14ac:dyDescent="0.2">
      <c r="A146" s="607"/>
      <c r="B146" s="608"/>
      <c r="C146" s="618"/>
      <c r="D146" s="73" t="s">
        <v>455</v>
      </c>
      <c r="E146" s="74">
        <f t="shared" si="181"/>
        <v>0</v>
      </c>
      <c r="F146" s="74">
        <f t="shared" si="182"/>
        <v>0</v>
      </c>
      <c r="G146" s="115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Y146" s="74">
        <f t="shared" si="183"/>
        <v>0</v>
      </c>
      <c r="Z146" s="74">
        <f t="shared" si="184"/>
        <v>0</v>
      </c>
      <c r="AA146" s="74">
        <f t="shared" si="185"/>
        <v>0</v>
      </c>
      <c r="AB146" s="74">
        <f t="shared" si="186"/>
        <v>0</v>
      </c>
    </row>
    <row r="147" spans="1:34" s="86" customFormat="1" ht="12.75" x14ac:dyDescent="0.2">
      <c r="A147" s="607"/>
      <c r="B147" s="608"/>
      <c r="C147" s="618"/>
      <c r="D147" s="73" t="s">
        <v>422</v>
      </c>
      <c r="E147" s="74">
        <f t="shared" si="181"/>
        <v>0</v>
      </c>
      <c r="F147" s="74">
        <f t="shared" si="182"/>
        <v>0</v>
      </c>
      <c r="G147" s="115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Y147" s="74">
        <f t="shared" si="183"/>
        <v>0</v>
      </c>
      <c r="Z147" s="74">
        <f t="shared" si="184"/>
        <v>0</v>
      </c>
      <c r="AA147" s="74">
        <f t="shared" si="185"/>
        <v>0</v>
      </c>
      <c r="AB147" s="74">
        <f t="shared" si="186"/>
        <v>0</v>
      </c>
    </row>
    <row r="148" spans="1:34" s="86" customFormat="1" ht="12.75" x14ac:dyDescent="0.2">
      <c r="A148" s="607"/>
      <c r="B148" s="608"/>
      <c r="C148" s="618"/>
      <c r="D148" s="73" t="s">
        <v>423</v>
      </c>
      <c r="E148" s="74">
        <f t="shared" si="181"/>
        <v>0</v>
      </c>
      <c r="F148" s="74">
        <f t="shared" si="182"/>
        <v>0</v>
      </c>
      <c r="G148" s="115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Y148" s="74">
        <f t="shared" si="183"/>
        <v>0</v>
      </c>
      <c r="Z148" s="74">
        <f t="shared" si="184"/>
        <v>0</v>
      </c>
      <c r="AA148" s="74">
        <f t="shared" si="185"/>
        <v>0</v>
      </c>
      <c r="AB148" s="74">
        <f t="shared" si="186"/>
        <v>0</v>
      </c>
    </row>
    <row r="149" spans="1:34" s="86" customFormat="1" ht="12.75" x14ac:dyDescent="0.2">
      <c r="A149" s="607"/>
      <c r="B149" s="608"/>
      <c r="C149" s="618"/>
      <c r="D149" s="73" t="s">
        <v>424</v>
      </c>
      <c r="E149" s="74">
        <f t="shared" si="181"/>
        <v>0</v>
      </c>
      <c r="F149" s="74">
        <f t="shared" si="182"/>
        <v>0</v>
      </c>
      <c r="G149" s="115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Y149" s="74">
        <f t="shared" si="183"/>
        <v>0</v>
      </c>
      <c r="Z149" s="74">
        <f t="shared" si="184"/>
        <v>0</v>
      </c>
      <c r="AA149" s="74">
        <f t="shared" si="185"/>
        <v>0</v>
      </c>
      <c r="AB149" s="74">
        <f t="shared" si="186"/>
        <v>0</v>
      </c>
    </row>
    <row r="150" spans="1:34" s="86" customFormat="1" ht="12.75" x14ac:dyDescent="0.2">
      <c r="A150" s="607"/>
      <c r="B150" s="608"/>
      <c r="C150" s="618"/>
      <c r="D150" s="73" t="s">
        <v>425</v>
      </c>
      <c r="E150" s="74">
        <f t="shared" si="181"/>
        <v>0</v>
      </c>
      <c r="F150" s="74">
        <f t="shared" si="182"/>
        <v>0</v>
      </c>
      <c r="G150" s="115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Y150" s="74">
        <f t="shared" si="183"/>
        <v>0</v>
      </c>
      <c r="Z150" s="74">
        <f t="shared" si="184"/>
        <v>0</v>
      </c>
      <c r="AA150" s="74">
        <f t="shared" si="185"/>
        <v>0</v>
      </c>
      <c r="AB150" s="74">
        <f t="shared" si="186"/>
        <v>0</v>
      </c>
    </row>
    <row r="151" spans="1:34" s="86" customFormat="1" ht="12.75" x14ac:dyDescent="0.2">
      <c r="A151" s="607"/>
      <c r="B151" s="608"/>
      <c r="C151" s="618"/>
      <c r="D151" s="73" t="s">
        <v>426</v>
      </c>
      <c r="E151" s="74">
        <f t="shared" si="181"/>
        <v>0</v>
      </c>
      <c r="F151" s="74">
        <f t="shared" si="182"/>
        <v>0</v>
      </c>
      <c r="G151" s="115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Y151" s="74">
        <f t="shared" si="183"/>
        <v>0</v>
      </c>
      <c r="Z151" s="74">
        <f t="shared" si="184"/>
        <v>0</v>
      </c>
      <c r="AA151" s="74">
        <f t="shared" si="185"/>
        <v>0</v>
      </c>
      <c r="AB151" s="74">
        <f t="shared" si="186"/>
        <v>0</v>
      </c>
    </row>
    <row r="152" spans="1:34" s="86" customFormat="1" ht="12.75" x14ac:dyDescent="0.2">
      <c r="A152" s="607"/>
      <c r="B152" s="608"/>
      <c r="C152" s="618"/>
      <c r="D152" s="73" t="s">
        <v>484</v>
      </c>
      <c r="E152" s="74">
        <f t="shared" si="181"/>
        <v>0</v>
      </c>
      <c r="F152" s="74">
        <f t="shared" si="182"/>
        <v>0</v>
      </c>
      <c r="G152" s="115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Y152" s="74">
        <f t="shared" si="183"/>
        <v>0</v>
      </c>
      <c r="Z152" s="74">
        <f t="shared" si="184"/>
        <v>0</v>
      </c>
      <c r="AA152" s="74">
        <f t="shared" si="185"/>
        <v>0</v>
      </c>
      <c r="AB152" s="74">
        <f t="shared" si="186"/>
        <v>0</v>
      </c>
    </row>
    <row r="153" spans="1:34" s="86" customFormat="1" ht="12.75" x14ac:dyDescent="0.2">
      <c r="A153" s="607"/>
      <c r="B153" s="608"/>
      <c r="C153" s="618"/>
      <c r="D153" s="73" t="s">
        <v>429</v>
      </c>
      <c r="E153" s="74">
        <f t="shared" si="181"/>
        <v>0</v>
      </c>
      <c r="F153" s="74">
        <f t="shared" si="182"/>
        <v>0</v>
      </c>
      <c r="G153" s="115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Y153" s="74">
        <f t="shared" si="183"/>
        <v>0</v>
      </c>
      <c r="Z153" s="74">
        <f t="shared" si="184"/>
        <v>0</v>
      </c>
      <c r="AA153" s="74">
        <f t="shared" si="185"/>
        <v>0</v>
      </c>
      <c r="AB153" s="74">
        <f t="shared" si="186"/>
        <v>0</v>
      </c>
    </row>
    <row r="154" spans="1:34" s="86" customFormat="1" ht="12.75" x14ac:dyDescent="0.2">
      <c r="A154" s="607"/>
      <c r="B154" s="608"/>
      <c r="C154" s="618"/>
      <c r="D154" s="73" t="s">
        <v>430</v>
      </c>
      <c r="E154" s="74">
        <f t="shared" si="181"/>
        <v>0</v>
      </c>
      <c r="F154" s="74">
        <f t="shared" si="182"/>
        <v>0</v>
      </c>
      <c r="G154" s="115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Y154" s="74">
        <f t="shared" si="183"/>
        <v>0</v>
      </c>
      <c r="Z154" s="74">
        <f t="shared" si="184"/>
        <v>0</v>
      </c>
      <c r="AA154" s="74">
        <f t="shared" si="185"/>
        <v>0</v>
      </c>
      <c r="AB154" s="74">
        <f t="shared" si="186"/>
        <v>0</v>
      </c>
    </row>
    <row r="155" spans="1:34" s="86" customFormat="1" ht="12.75" x14ac:dyDescent="0.2">
      <c r="A155" s="607"/>
      <c r="B155" s="608"/>
      <c r="C155" s="618"/>
      <c r="D155" s="73" t="s">
        <v>431</v>
      </c>
      <c r="E155" s="74">
        <f t="shared" si="181"/>
        <v>0</v>
      </c>
      <c r="F155" s="74">
        <f t="shared" si="182"/>
        <v>0</v>
      </c>
      <c r="G155" s="115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Y155" s="74">
        <f t="shared" si="183"/>
        <v>0</v>
      </c>
      <c r="Z155" s="74">
        <f t="shared" si="184"/>
        <v>0</v>
      </c>
      <c r="AA155" s="74">
        <f t="shared" si="185"/>
        <v>0</v>
      </c>
      <c r="AB155" s="74">
        <f t="shared" si="186"/>
        <v>0</v>
      </c>
    </row>
    <row r="156" spans="1:34" s="86" customFormat="1" ht="12.75" x14ac:dyDescent="0.2">
      <c r="A156" s="607"/>
      <c r="B156" s="608"/>
      <c r="C156" s="618"/>
      <c r="D156" s="73" t="s">
        <v>396</v>
      </c>
      <c r="E156" s="74">
        <f t="shared" si="181"/>
        <v>0</v>
      </c>
      <c r="F156" s="74">
        <f t="shared" si="182"/>
        <v>0</v>
      </c>
      <c r="G156" s="42">
        <f t="shared" ref="G156:R156" si="187">SUM(G132:G135)+SUM(G138:G155)</f>
        <v>0</v>
      </c>
      <c r="H156" s="42">
        <f t="shared" si="187"/>
        <v>0</v>
      </c>
      <c r="I156" s="42">
        <f t="shared" si="187"/>
        <v>0</v>
      </c>
      <c r="J156" s="42">
        <f t="shared" si="187"/>
        <v>0</v>
      </c>
      <c r="K156" s="42">
        <f t="shared" si="187"/>
        <v>0</v>
      </c>
      <c r="L156" s="42">
        <f t="shared" si="187"/>
        <v>0</v>
      </c>
      <c r="M156" s="42">
        <f t="shared" si="187"/>
        <v>0</v>
      </c>
      <c r="N156" s="42">
        <f t="shared" si="187"/>
        <v>0</v>
      </c>
      <c r="O156" s="42">
        <f t="shared" si="187"/>
        <v>0</v>
      </c>
      <c r="P156" s="42">
        <f t="shared" si="187"/>
        <v>0</v>
      </c>
      <c r="Q156" s="42">
        <f t="shared" si="187"/>
        <v>0</v>
      </c>
      <c r="R156" s="137">
        <f t="shared" si="187"/>
        <v>0</v>
      </c>
      <c r="Y156" s="74">
        <f t="shared" si="183"/>
        <v>0</v>
      </c>
      <c r="Z156" s="74">
        <f t="shared" si="184"/>
        <v>0</v>
      </c>
      <c r="AA156" s="74">
        <f t="shared" si="185"/>
        <v>0</v>
      </c>
      <c r="AB156" s="74">
        <f t="shared" si="186"/>
        <v>0</v>
      </c>
    </row>
    <row r="157" spans="1:34" s="86" customFormat="1" ht="13.5" customHeight="1" x14ac:dyDescent="0.2">
      <c r="A157" s="607"/>
      <c r="B157" s="608"/>
      <c r="C157" s="619" t="s">
        <v>456</v>
      </c>
      <c r="D157" s="136" t="s">
        <v>457</v>
      </c>
      <c r="E157" s="19"/>
      <c r="F157" s="130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81"/>
      <c r="Y157" s="19"/>
      <c r="Z157" s="19"/>
      <c r="AA157" s="19"/>
      <c r="AB157" s="19"/>
    </row>
    <row r="158" spans="1:34" s="86" customFormat="1" ht="12.75" x14ac:dyDescent="0.2">
      <c r="A158" s="607"/>
      <c r="B158" s="608"/>
      <c r="C158" s="620"/>
      <c r="D158" s="136" t="s">
        <v>458</v>
      </c>
      <c r="E158" s="19"/>
      <c r="F158" s="130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81"/>
      <c r="Y158" s="19"/>
      <c r="Z158" s="19"/>
      <c r="AA158" s="19"/>
      <c r="AB158" s="19"/>
    </row>
    <row r="159" spans="1:34" s="86" customFormat="1" ht="12.75" x14ac:dyDescent="0.2">
      <c r="A159" s="607"/>
      <c r="B159" s="608"/>
      <c r="C159" s="621"/>
      <c r="D159" s="139" t="s">
        <v>396</v>
      </c>
      <c r="E159" s="19">
        <f>SUM(G159:R159)</f>
        <v>0</v>
      </c>
      <c r="F159" s="130">
        <f>IF($T$1=0,0,E159/$T$1)</f>
        <v>0</v>
      </c>
      <c r="G159" s="42">
        <f t="shared" ref="G159:R159" si="188">G157-G158</f>
        <v>0</v>
      </c>
      <c r="H159" s="42">
        <f t="shared" si="188"/>
        <v>0</v>
      </c>
      <c r="I159" s="42">
        <f t="shared" si="188"/>
        <v>0</v>
      </c>
      <c r="J159" s="42">
        <f t="shared" si="188"/>
        <v>0</v>
      </c>
      <c r="K159" s="42">
        <f t="shared" si="188"/>
        <v>0</v>
      </c>
      <c r="L159" s="42">
        <f t="shared" si="188"/>
        <v>0</v>
      </c>
      <c r="M159" s="42">
        <f t="shared" si="188"/>
        <v>0</v>
      </c>
      <c r="N159" s="42">
        <f t="shared" si="188"/>
        <v>0</v>
      </c>
      <c r="O159" s="42">
        <f t="shared" si="188"/>
        <v>0</v>
      </c>
      <c r="P159" s="42">
        <f t="shared" si="188"/>
        <v>0</v>
      </c>
      <c r="Q159" s="42">
        <f t="shared" si="188"/>
        <v>0</v>
      </c>
      <c r="R159" s="137">
        <f t="shared" si="188"/>
        <v>0</v>
      </c>
      <c r="Y159" s="19">
        <f>SUM(G159:I159)</f>
        <v>0</v>
      </c>
      <c r="Z159" s="19">
        <f>SUM(J159:L159)</f>
        <v>0</v>
      </c>
      <c r="AA159" s="19">
        <f>SUM(M159:O159)</f>
        <v>0</v>
      </c>
      <c r="AB159" s="19">
        <f>SUM(P159:R159)</f>
        <v>0</v>
      </c>
    </row>
    <row r="160" spans="1:34" s="89" customFormat="1" ht="13.5" customHeight="1" x14ac:dyDescent="0.2">
      <c r="A160" s="607"/>
      <c r="B160" s="608"/>
      <c r="C160" s="622" t="s">
        <v>367</v>
      </c>
      <c r="D160" s="102" t="s">
        <v>459</v>
      </c>
      <c r="E160" s="74">
        <f t="shared" ref="E160:R160" si="189">IF(E$24&lt;&gt;0,E113/E$24,)</f>
        <v>0</v>
      </c>
      <c r="F160" s="131">
        <f t="shared" si="189"/>
        <v>0</v>
      </c>
      <c r="G160" s="42">
        <f t="shared" si="189"/>
        <v>0</v>
      </c>
      <c r="H160" s="42">
        <f t="shared" si="189"/>
        <v>0</v>
      </c>
      <c r="I160" s="42">
        <f t="shared" si="189"/>
        <v>0</v>
      </c>
      <c r="J160" s="42">
        <f t="shared" si="189"/>
        <v>0</v>
      </c>
      <c r="K160" s="42">
        <f t="shared" si="189"/>
        <v>0</v>
      </c>
      <c r="L160" s="42">
        <f t="shared" si="189"/>
        <v>0</v>
      </c>
      <c r="M160" s="42">
        <f t="shared" si="189"/>
        <v>0</v>
      </c>
      <c r="N160" s="42">
        <f t="shared" si="189"/>
        <v>0</v>
      </c>
      <c r="O160" s="42">
        <f t="shared" si="189"/>
        <v>0</v>
      </c>
      <c r="P160" s="42">
        <f t="shared" si="189"/>
        <v>0</v>
      </c>
      <c r="Q160" s="42">
        <f t="shared" si="189"/>
        <v>0</v>
      </c>
      <c r="R160" s="137">
        <f t="shared" si="189"/>
        <v>0</v>
      </c>
      <c r="S160" s="86"/>
      <c r="T160" s="86"/>
      <c r="U160" s="86"/>
      <c r="V160" s="86"/>
      <c r="W160" s="86"/>
      <c r="X160" s="86"/>
      <c r="Y160" s="74">
        <f t="shared" ref="Y160:AB160" si="190">IF(Y$24&lt;&gt;0,Y113/Y$24,)</f>
        <v>0</v>
      </c>
      <c r="Z160" s="74">
        <f t="shared" si="190"/>
        <v>0</v>
      </c>
      <c r="AA160" s="74">
        <f t="shared" si="190"/>
        <v>0</v>
      </c>
      <c r="AB160" s="74">
        <f t="shared" si="190"/>
        <v>0</v>
      </c>
      <c r="AC160" s="86"/>
      <c r="AD160" s="86"/>
      <c r="AE160" s="86"/>
      <c r="AF160" s="86"/>
      <c r="AG160" s="86"/>
      <c r="AH160" s="86"/>
    </row>
    <row r="161" spans="1:34" s="89" customFormat="1" ht="13.5" customHeight="1" x14ac:dyDescent="0.15">
      <c r="A161" s="607"/>
      <c r="B161" s="608"/>
      <c r="C161" s="622"/>
      <c r="D161" s="124" t="s">
        <v>434</v>
      </c>
      <c r="E161" s="140">
        <f t="shared" ref="E161:R161" si="191">IF(E25&lt;&gt;0,E113/E25,)</f>
        <v>0</v>
      </c>
      <c r="F161" s="140">
        <f t="shared" si="191"/>
        <v>0</v>
      </c>
      <c r="G161" s="101">
        <f t="shared" si="191"/>
        <v>0</v>
      </c>
      <c r="H161" s="101">
        <f t="shared" si="191"/>
        <v>0</v>
      </c>
      <c r="I161" s="101">
        <f t="shared" si="191"/>
        <v>0</v>
      </c>
      <c r="J161" s="101">
        <f t="shared" si="191"/>
        <v>0</v>
      </c>
      <c r="K161" s="101">
        <f t="shared" si="191"/>
        <v>0</v>
      </c>
      <c r="L161" s="101">
        <f t="shared" si="191"/>
        <v>0</v>
      </c>
      <c r="M161" s="101">
        <f t="shared" si="191"/>
        <v>0</v>
      </c>
      <c r="N161" s="101">
        <f t="shared" si="191"/>
        <v>0</v>
      </c>
      <c r="O161" s="101">
        <f t="shared" si="191"/>
        <v>0</v>
      </c>
      <c r="P161" s="101">
        <f t="shared" si="191"/>
        <v>0</v>
      </c>
      <c r="Q161" s="101">
        <f t="shared" si="191"/>
        <v>0</v>
      </c>
      <c r="R161" s="141">
        <f t="shared" si="191"/>
        <v>0</v>
      </c>
      <c r="S161" s="86"/>
      <c r="T161" s="86"/>
      <c r="U161" s="86"/>
      <c r="V161" s="86"/>
      <c r="W161" s="86"/>
      <c r="X161" s="86"/>
      <c r="Y161" s="140">
        <f t="shared" ref="Y161:AB161" si="192">IF(Y25&lt;&gt;0,Y113/Y25,)</f>
        <v>0</v>
      </c>
      <c r="Z161" s="140">
        <f t="shared" si="192"/>
        <v>0</v>
      </c>
      <c r="AA161" s="140">
        <f t="shared" si="192"/>
        <v>0</v>
      </c>
      <c r="AB161" s="140">
        <f t="shared" si="192"/>
        <v>0</v>
      </c>
      <c r="AC161" s="86"/>
      <c r="AD161" s="86"/>
      <c r="AE161" s="86"/>
      <c r="AF161" s="86"/>
      <c r="AG161" s="86"/>
      <c r="AH161" s="86"/>
    </row>
    <row r="162" spans="1:34" s="89" customFormat="1" ht="13.5" customHeight="1" x14ac:dyDescent="0.15">
      <c r="A162" s="607"/>
      <c r="B162" s="608"/>
      <c r="C162" s="622"/>
      <c r="D162" s="102" t="s">
        <v>460</v>
      </c>
      <c r="E162" s="131">
        <f t="shared" ref="E162:R162" si="193">IF(E$24&lt;&gt;0,(E122+E128)/E$24,)</f>
        <v>0</v>
      </c>
      <c r="F162" s="131">
        <f t="shared" si="193"/>
        <v>0</v>
      </c>
      <c r="G162" s="42">
        <f t="shared" si="193"/>
        <v>0</v>
      </c>
      <c r="H162" s="42">
        <f t="shared" si="193"/>
        <v>0</v>
      </c>
      <c r="I162" s="42">
        <f t="shared" si="193"/>
        <v>0</v>
      </c>
      <c r="J162" s="42">
        <f t="shared" si="193"/>
        <v>0</v>
      </c>
      <c r="K162" s="42">
        <f t="shared" si="193"/>
        <v>0</v>
      </c>
      <c r="L162" s="42">
        <f t="shared" si="193"/>
        <v>0</v>
      </c>
      <c r="M162" s="42">
        <f t="shared" si="193"/>
        <v>0</v>
      </c>
      <c r="N162" s="42">
        <f t="shared" si="193"/>
        <v>0</v>
      </c>
      <c r="O162" s="42">
        <f t="shared" si="193"/>
        <v>0</v>
      </c>
      <c r="P162" s="42">
        <f t="shared" si="193"/>
        <v>0</v>
      </c>
      <c r="Q162" s="42">
        <f t="shared" si="193"/>
        <v>0</v>
      </c>
      <c r="R162" s="137">
        <f t="shared" si="193"/>
        <v>0</v>
      </c>
      <c r="S162" s="86"/>
      <c r="T162" s="86"/>
      <c r="U162" s="86"/>
      <c r="V162" s="86"/>
      <c r="W162" s="86"/>
      <c r="X162" s="86"/>
      <c r="Y162" s="131">
        <f t="shared" ref="Y162:AB162" si="194">IF(Y$24&lt;&gt;0,(Y122+Y128)/Y$24,)</f>
        <v>0</v>
      </c>
      <c r="Z162" s="131">
        <f t="shared" si="194"/>
        <v>0</v>
      </c>
      <c r="AA162" s="131">
        <f t="shared" si="194"/>
        <v>0</v>
      </c>
      <c r="AB162" s="131">
        <f t="shared" si="194"/>
        <v>0</v>
      </c>
      <c r="AC162" s="86"/>
      <c r="AD162" s="86"/>
      <c r="AE162" s="86"/>
      <c r="AF162" s="86"/>
      <c r="AG162" s="86"/>
      <c r="AH162" s="86"/>
    </row>
    <row r="163" spans="1:34" s="89" customFormat="1" ht="13.5" customHeight="1" x14ac:dyDescent="0.15">
      <c r="A163" s="607"/>
      <c r="B163" s="608"/>
      <c r="C163" s="622"/>
      <c r="D163" s="124" t="s">
        <v>434</v>
      </c>
      <c r="E163" s="140">
        <f t="shared" ref="E163:R163" si="195">IF(E25&lt;&gt;0,(E122+E128)/E25,)</f>
        <v>0</v>
      </c>
      <c r="F163" s="140">
        <f t="shared" si="195"/>
        <v>0</v>
      </c>
      <c r="G163" s="101">
        <f t="shared" si="195"/>
        <v>0</v>
      </c>
      <c r="H163" s="101">
        <f t="shared" si="195"/>
        <v>0</v>
      </c>
      <c r="I163" s="101">
        <f t="shared" si="195"/>
        <v>0</v>
      </c>
      <c r="J163" s="101">
        <f t="shared" si="195"/>
        <v>0</v>
      </c>
      <c r="K163" s="101">
        <f t="shared" si="195"/>
        <v>0</v>
      </c>
      <c r="L163" s="101">
        <f t="shared" si="195"/>
        <v>0</v>
      </c>
      <c r="M163" s="101">
        <f t="shared" si="195"/>
        <v>0</v>
      </c>
      <c r="N163" s="101">
        <f t="shared" si="195"/>
        <v>0</v>
      </c>
      <c r="O163" s="101">
        <f t="shared" si="195"/>
        <v>0</v>
      </c>
      <c r="P163" s="101">
        <f t="shared" si="195"/>
        <v>0</v>
      </c>
      <c r="Q163" s="101">
        <f t="shared" si="195"/>
        <v>0</v>
      </c>
      <c r="R163" s="141">
        <f t="shared" si="195"/>
        <v>0</v>
      </c>
      <c r="S163" s="86"/>
      <c r="T163" s="86"/>
      <c r="U163" s="86"/>
      <c r="V163" s="86"/>
      <c r="W163" s="86"/>
      <c r="X163" s="86"/>
      <c r="Y163" s="140">
        <f t="shared" ref="Y163:AB163" si="196">IF(Y25&lt;&gt;0,(Y122+Y128)/Y25,)</f>
        <v>0</v>
      </c>
      <c r="Z163" s="140">
        <f t="shared" si="196"/>
        <v>0</v>
      </c>
      <c r="AA163" s="140">
        <f t="shared" si="196"/>
        <v>0</v>
      </c>
      <c r="AB163" s="140">
        <f t="shared" si="196"/>
        <v>0</v>
      </c>
      <c r="AC163" s="86"/>
      <c r="AD163" s="86"/>
      <c r="AE163" s="86"/>
      <c r="AF163" s="86"/>
      <c r="AG163" s="86"/>
      <c r="AH163" s="86"/>
    </row>
    <row r="164" spans="1:34" s="86" customFormat="1" ht="13.5" customHeight="1" x14ac:dyDescent="0.2">
      <c r="A164" s="609"/>
      <c r="B164" s="610"/>
      <c r="C164" s="128" t="s">
        <v>88</v>
      </c>
      <c r="D164" s="136"/>
      <c r="E164" s="19">
        <f t="shared" ref="E164:E167" si="197">SUM(G164:R164)</f>
        <v>0</v>
      </c>
      <c r="F164" s="19">
        <f>IF($T$1=0,0,E164/$T$1)</f>
        <v>0</v>
      </c>
      <c r="G164" s="42">
        <f t="shared" ref="G164:R164" si="198">G117+G125+G131+G156+G159</f>
        <v>0</v>
      </c>
      <c r="H164" s="42">
        <f t="shared" si="198"/>
        <v>0</v>
      </c>
      <c r="I164" s="42">
        <f t="shared" si="198"/>
        <v>0</v>
      </c>
      <c r="J164" s="42">
        <f t="shared" si="198"/>
        <v>0</v>
      </c>
      <c r="K164" s="42">
        <f t="shared" si="198"/>
        <v>0</v>
      </c>
      <c r="L164" s="42">
        <f t="shared" si="198"/>
        <v>0</v>
      </c>
      <c r="M164" s="42">
        <f t="shared" si="198"/>
        <v>0</v>
      </c>
      <c r="N164" s="42">
        <f t="shared" si="198"/>
        <v>0</v>
      </c>
      <c r="O164" s="42">
        <f t="shared" si="198"/>
        <v>0</v>
      </c>
      <c r="P164" s="42">
        <f t="shared" si="198"/>
        <v>0</v>
      </c>
      <c r="Q164" s="42">
        <f t="shared" si="198"/>
        <v>0</v>
      </c>
      <c r="R164" s="137">
        <f t="shared" si="198"/>
        <v>0</v>
      </c>
      <c r="Y164" s="19">
        <f t="shared" ref="Y164:Y167" si="199">SUM(G164:I164)</f>
        <v>0</v>
      </c>
      <c r="Z164" s="19">
        <f t="shared" ref="Z164:Z167" si="200">SUM(J164:L164)</f>
        <v>0</v>
      </c>
      <c r="AA164" s="19">
        <f t="shared" ref="AA164:AA167" si="201">SUM(M164:O164)</f>
        <v>0</v>
      </c>
      <c r="AB164" s="19">
        <f t="shared" ref="AB164:AB167" si="202">SUM(P164:R164)</f>
        <v>0</v>
      </c>
    </row>
    <row r="165" spans="1:34" s="86" customFormat="1" ht="13.5" customHeight="1" x14ac:dyDescent="0.2">
      <c r="A165" s="611" t="s">
        <v>338</v>
      </c>
      <c r="B165" s="612"/>
      <c r="C165" s="623" t="s">
        <v>461</v>
      </c>
      <c r="D165" s="73" t="s">
        <v>344</v>
      </c>
      <c r="E165" s="74">
        <f t="shared" si="197"/>
        <v>0</v>
      </c>
      <c r="F165" s="75">
        <f>IF($T$1=0,0,E165/$T$1)</f>
        <v>0</v>
      </c>
      <c r="G165" s="42">
        <f t="shared" ref="G165:R165" si="203">G171+G177</f>
        <v>0</v>
      </c>
      <c r="H165" s="42">
        <f t="shared" si="203"/>
        <v>0</v>
      </c>
      <c r="I165" s="42">
        <f t="shared" si="203"/>
        <v>0</v>
      </c>
      <c r="J165" s="42">
        <f t="shared" si="203"/>
        <v>0</v>
      </c>
      <c r="K165" s="42">
        <f t="shared" si="203"/>
        <v>0</v>
      </c>
      <c r="L165" s="42">
        <f t="shared" si="203"/>
        <v>0</v>
      </c>
      <c r="M165" s="42">
        <f t="shared" si="203"/>
        <v>0</v>
      </c>
      <c r="N165" s="42">
        <f t="shared" si="203"/>
        <v>0</v>
      </c>
      <c r="O165" s="42">
        <f t="shared" si="203"/>
        <v>0</v>
      </c>
      <c r="P165" s="42">
        <f t="shared" si="203"/>
        <v>0</v>
      </c>
      <c r="Q165" s="42">
        <f t="shared" si="203"/>
        <v>0</v>
      </c>
      <c r="R165" s="137">
        <f t="shared" si="203"/>
        <v>0</v>
      </c>
      <c r="Y165" s="74">
        <f t="shared" si="199"/>
        <v>0</v>
      </c>
      <c r="Z165" s="74">
        <f t="shared" si="200"/>
        <v>0</v>
      </c>
      <c r="AA165" s="74">
        <f t="shared" si="201"/>
        <v>0</v>
      </c>
      <c r="AB165" s="74">
        <f t="shared" si="202"/>
        <v>0</v>
      </c>
    </row>
    <row r="166" spans="1:34" s="86" customFormat="1" ht="13.5" customHeight="1" x14ac:dyDescent="0.2">
      <c r="A166" s="613"/>
      <c r="B166" s="614"/>
      <c r="C166" s="623"/>
      <c r="D166" s="73" t="s">
        <v>393</v>
      </c>
      <c r="E166" s="74">
        <f t="shared" si="197"/>
        <v>0</v>
      </c>
      <c r="F166" s="75">
        <f>IF($T$1=0,0,E166/$T$1)</f>
        <v>0</v>
      </c>
      <c r="G166" s="42">
        <f t="shared" ref="G166:R166" si="204">G172+G178</f>
        <v>0</v>
      </c>
      <c r="H166" s="42">
        <f t="shared" si="204"/>
        <v>0</v>
      </c>
      <c r="I166" s="42">
        <f t="shared" si="204"/>
        <v>0</v>
      </c>
      <c r="J166" s="42">
        <f t="shared" si="204"/>
        <v>0</v>
      </c>
      <c r="K166" s="42">
        <f t="shared" si="204"/>
        <v>0</v>
      </c>
      <c r="L166" s="42">
        <f t="shared" si="204"/>
        <v>0</v>
      </c>
      <c r="M166" s="42">
        <f t="shared" si="204"/>
        <v>0</v>
      </c>
      <c r="N166" s="42">
        <f t="shared" si="204"/>
        <v>0</v>
      </c>
      <c r="O166" s="42">
        <f t="shared" si="204"/>
        <v>0</v>
      </c>
      <c r="P166" s="42">
        <f t="shared" si="204"/>
        <v>0</v>
      </c>
      <c r="Q166" s="42">
        <f t="shared" si="204"/>
        <v>0</v>
      </c>
      <c r="R166" s="137">
        <f t="shared" si="204"/>
        <v>0</v>
      </c>
      <c r="Y166" s="74">
        <f t="shared" si="199"/>
        <v>0</v>
      </c>
      <c r="Z166" s="74">
        <f t="shared" si="200"/>
        <v>0</v>
      </c>
      <c r="AA166" s="74">
        <f t="shared" si="201"/>
        <v>0</v>
      </c>
      <c r="AB166" s="74">
        <f t="shared" si="202"/>
        <v>0</v>
      </c>
    </row>
    <row r="167" spans="1:34" s="86" customFormat="1" ht="13.5" customHeight="1" x14ac:dyDescent="0.2">
      <c r="A167" s="613"/>
      <c r="B167" s="614"/>
      <c r="C167" s="623"/>
      <c r="D167" s="73" t="s">
        <v>394</v>
      </c>
      <c r="E167" s="74">
        <f t="shared" si="197"/>
        <v>0</v>
      </c>
      <c r="F167" s="75">
        <f>IF($T$1=0,0,E167/$T$1)</f>
        <v>0</v>
      </c>
      <c r="G167" s="42">
        <f t="shared" ref="G167:R167" si="205">G173+G179</f>
        <v>0</v>
      </c>
      <c r="H167" s="42">
        <f t="shared" si="205"/>
        <v>0</v>
      </c>
      <c r="I167" s="42">
        <f t="shared" si="205"/>
        <v>0</v>
      </c>
      <c r="J167" s="42">
        <f t="shared" si="205"/>
        <v>0</v>
      </c>
      <c r="K167" s="42">
        <f t="shared" si="205"/>
        <v>0</v>
      </c>
      <c r="L167" s="42">
        <f t="shared" si="205"/>
        <v>0</v>
      </c>
      <c r="M167" s="42">
        <f t="shared" si="205"/>
        <v>0</v>
      </c>
      <c r="N167" s="42">
        <f t="shared" si="205"/>
        <v>0</v>
      </c>
      <c r="O167" s="42">
        <f t="shared" si="205"/>
        <v>0</v>
      </c>
      <c r="P167" s="42">
        <f t="shared" si="205"/>
        <v>0</v>
      </c>
      <c r="Q167" s="42">
        <f t="shared" si="205"/>
        <v>0</v>
      </c>
      <c r="R167" s="137">
        <f t="shared" si="205"/>
        <v>0</v>
      </c>
      <c r="Y167" s="74">
        <f t="shared" si="199"/>
        <v>0</v>
      </c>
      <c r="Z167" s="74">
        <f t="shared" si="200"/>
        <v>0</v>
      </c>
      <c r="AA167" s="74">
        <f t="shared" si="201"/>
        <v>0</v>
      </c>
      <c r="AB167" s="74">
        <f t="shared" si="202"/>
        <v>0</v>
      </c>
    </row>
    <row r="168" spans="1:34" s="86" customFormat="1" ht="13.5" customHeight="1" x14ac:dyDescent="0.2">
      <c r="A168" s="613"/>
      <c r="B168" s="614"/>
      <c r="C168" s="623"/>
      <c r="D168" s="73" t="s">
        <v>371</v>
      </c>
      <c r="E168" s="74">
        <f t="shared" ref="E168:R168" si="206">IF(E165&lt;&gt;0,(E166+E167)/E165,)</f>
        <v>0</v>
      </c>
      <c r="F168" s="131">
        <f t="shared" si="206"/>
        <v>0</v>
      </c>
      <c r="G168" s="42">
        <f t="shared" si="206"/>
        <v>0</v>
      </c>
      <c r="H168" s="42">
        <f t="shared" si="206"/>
        <v>0</v>
      </c>
      <c r="I168" s="42">
        <f t="shared" si="206"/>
        <v>0</v>
      </c>
      <c r="J168" s="42">
        <f t="shared" si="206"/>
        <v>0</v>
      </c>
      <c r="K168" s="42">
        <f t="shared" si="206"/>
        <v>0</v>
      </c>
      <c r="L168" s="42">
        <f t="shared" si="206"/>
        <v>0</v>
      </c>
      <c r="M168" s="42">
        <f t="shared" si="206"/>
        <v>0</v>
      </c>
      <c r="N168" s="42">
        <f t="shared" si="206"/>
        <v>0</v>
      </c>
      <c r="O168" s="42">
        <f t="shared" si="206"/>
        <v>0</v>
      </c>
      <c r="P168" s="42">
        <f t="shared" si="206"/>
        <v>0</v>
      </c>
      <c r="Q168" s="42">
        <f t="shared" si="206"/>
        <v>0</v>
      </c>
      <c r="R168" s="137">
        <f t="shared" si="206"/>
        <v>0</v>
      </c>
      <c r="Y168" s="74">
        <f t="shared" ref="Y168:AB168" si="207">IF(Y165&lt;&gt;0,(Y166+Y167)/Y165,)</f>
        <v>0</v>
      </c>
      <c r="Z168" s="74">
        <f t="shared" si="207"/>
        <v>0</v>
      </c>
      <c r="AA168" s="74">
        <f t="shared" si="207"/>
        <v>0</v>
      </c>
      <c r="AB168" s="74">
        <f t="shared" si="207"/>
        <v>0</v>
      </c>
    </row>
    <row r="169" spans="1:34" s="86" customFormat="1" ht="13.5" customHeight="1" x14ac:dyDescent="0.2">
      <c r="A169" s="613"/>
      <c r="B169" s="614"/>
      <c r="C169" s="623"/>
      <c r="D169" s="73" t="s">
        <v>395</v>
      </c>
      <c r="E169" s="74">
        <f t="shared" ref="E169:E173" si="208">SUM(G169:R169)</f>
        <v>0</v>
      </c>
      <c r="F169" s="75">
        <f>IF($T$1=0,0,E169/$T$1)</f>
        <v>0</v>
      </c>
      <c r="G169" s="42">
        <f t="shared" ref="G169:R169" si="209">G175+G181</f>
        <v>0</v>
      </c>
      <c r="H169" s="42">
        <f t="shared" si="209"/>
        <v>0</v>
      </c>
      <c r="I169" s="42">
        <f t="shared" si="209"/>
        <v>0</v>
      </c>
      <c r="J169" s="42">
        <f t="shared" si="209"/>
        <v>0</v>
      </c>
      <c r="K169" s="42">
        <f t="shared" si="209"/>
        <v>0</v>
      </c>
      <c r="L169" s="42">
        <f t="shared" si="209"/>
        <v>0</v>
      </c>
      <c r="M169" s="42">
        <f t="shared" si="209"/>
        <v>0</v>
      </c>
      <c r="N169" s="42">
        <f t="shared" si="209"/>
        <v>0</v>
      </c>
      <c r="O169" s="42">
        <f t="shared" si="209"/>
        <v>0</v>
      </c>
      <c r="P169" s="42">
        <f t="shared" si="209"/>
        <v>0</v>
      </c>
      <c r="Q169" s="42">
        <f t="shared" si="209"/>
        <v>0</v>
      </c>
      <c r="R169" s="137">
        <f t="shared" si="209"/>
        <v>0</v>
      </c>
      <c r="Y169" s="74">
        <f t="shared" ref="Y169:Y173" si="210">SUM(G169:I169)</f>
        <v>0</v>
      </c>
      <c r="Z169" s="74">
        <f t="shared" ref="Z169:Z173" si="211">SUM(J169:L169)</f>
        <v>0</v>
      </c>
      <c r="AA169" s="74">
        <f t="shared" ref="AA169:AA173" si="212">SUM(M169:O169)</f>
        <v>0</v>
      </c>
      <c r="AB169" s="74">
        <f t="shared" ref="AB169:AB173" si="213">SUM(P169:R169)</f>
        <v>0</v>
      </c>
    </row>
    <row r="170" spans="1:34" s="86" customFormat="1" ht="13.5" customHeight="1" x14ac:dyDescent="0.2">
      <c r="A170" s="613"/>
      <c r="B170" s="614"/>
      <c r="C170" s="623"/>
      <c r="D170" s="73" t="s">
        <v>396</v>
      </c>
      <c r="E170" s="74">
        <f t="shared" si="208"/>
        <v>0</v>
      </c>
      <c r="F170" s="75">
        <f>IF($T$1=0,0,E170/$T$1)</f>
        <v>0</v>
      </c>
      <c r="G170" s="42">
        <f t="shared" ref="G170:R170" si="214">G166+G167+G169</f>
        <v>0</v>
      </c>
      <c r="H170" s="42">
        <f t="shared" si="214"/>
        <v>0</v>
      </c>
      <c r="I170" s="42">
        <f t="shared" si="214"/>
        <v>0</v>
      </c>
      <c r="J170" s="42">
        <f t="shared" si="214"/>
        <v>0</v>
      </c>
      <c r="K170" s="42">
        <f t="shared" si="214"/>
        <v>0</v>
      </c>
      <c r="L170" s="42">
        <f t="shared" si="214"/>
        <v>0</v>
      </c>
      <c r="M170" s="42">
        <f t="shared" si="214"/>
        <v>0</v>
      </c>
      <c r="N170" s="42">
        <f t="shared" si="214"/>
        <v>0</v>
      </c>
      <c r="O170" s="42">
        <f t="shared" si="214"/>
        <v>0</v>
      </c>
      <c r="P170" s="42">
        <f t="shared" si="214"/>
        <v>0</v>
      </c>
      <c r="Q170" s="42">
        <f t="shared" si="214"/>
        <v>0</v>
      </c>
      <c r="R170" s="137">
        <f t="shared" si="214"/>
        <v>0</v>
      </c>
      <c r="Y170" s="74">
        <f t="shared" si="210"/>
        <v>0</v>
      </c>
      <c r="Z170" s="74">
        <f t="shared" si="211"/>
        <v>0</v>
      </c>
      <c r="AA170" s="74">
        <f t="shared" si="212"/>
        <v>0</v>
      </c>
      <c r="AB170" s="74">
        <f t="shared" si="213"/>
        <v>0</v>
      </c>
    </row>
    <row r="171" spans="1:34" s="86" customFormat="1" ht="13.5" customHeight="1" x14ac:dyDescent="0.2">
      <c r="A171" s="613"/>
      <c r="B171" s="614"/>
      <c r="C171" s="594" t="s">
        <v>462</v>
      </c>
      <c r="D171" s="136" t="s">
        <v>344</v>
      </c>
      <c r="E171" s="19">
        <f t="shared" si="208"/>
        <v>0</v>
      </c>
      <c r="F171" s="130">
        <f>IF($T$1=0,0,E171/$T$1)</f>
        <v>0</v>
      </c>
      <c r="G171" s="115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Y171" s="19">
        <f t="shared" si="210"/>
        <v>0</v>
      </c>
      <c r="Z171" s="19">
        <f t="shared" si="211"/>
        <v>0</v>
      </c>
      <c r="AA171" s="19">
        <f t="shared" si="212"/>
        <v>0</v>
      </c>
      <c r="AB171" s="19">
        <f t="shared" si="213"/>
        <v>0</v>
      </c>
    </row>
    <row r="172" spans="1:34" s="86" customFormat="1" ht="13.5" customHeight="1" x14ac:dyDescent="0.2">
      <c r="A172" s="613"/>
      <c r="B172" s="614"/>
      <c r="C172" s="594"/>
      <c r="D172" s="136" t="s">
        <v>393</v>
      </c>
      <c r="E172" s="19">
        <f t="shared" si="208"/>
        <v>0</v>
      </c>
      <c r="F172" s="19">
        <f>IF($T$1=0,0,E172/$T$1)</f>
        <v>0</v>
      </c>
      <c r="G172" s="115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Y172" s="19">
        <f t="shared" si="210"/>
        <v>0</v>
      </c>
      <c r="Z172" s="19">
        <f t="shared" si="211"/>
        <v>0</v>
      </c>
      <c r="AA172" s="19">
        <f t="shared" si="212"/>
        <v>0</v>
      </c>
      <c r="AB172" s="19">
        <f t="shared" si="213"/>
        <v>0</v>
      </c>
    </row>
    <row r="173" spans="1:34" s="86" customFormat="1" ht="13.5" customHeight="1" x14ac:dyDescent="0.2">
      <c r="A173" s="613"/>
      <c r="B173" s="614"/>
      <c r="C173" s="594"/>
      <c r="D173" s="136" t="s">
        <v>394</v>
      </c>
      <c r="E173" s="19">
        <f t="shared" si="208"/>
        <v>0</v>
      </c>
      <c r="F173" s="19">
        <f>IF($T$1=0,0,E173/$T$1)</f>
        <v>0</v>
      </c>
      <c r="G173" s="115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Y173" s="19">
        <f t="shared" si="210"/>
        <v>0</v>
      </c>
      <c r="Z173" s="19">
        <f t="shared" si="211"/>
        <v>0</v>
      </c>
      <c r="AA173" s="19">
        <f t="shared" si="212"/>
        <v>0</v>
      </c>
      <c r="AB173" s="19">
        <f t="shared" si="213"/>
        <v>0</v>
      </c>
    </row>
    <row r="174" spans="1:34" s="86" customFormat="1" ht="13.5" customHeight="1" x14ac:dyDescent="0.2">
      <c r="A174" s="613"/>
      <c r="B174" s="614"/>
      <c r="C174" s="594"/>
      <c r="D174" s="136" t="s">
        <v>371</v>
      </c>
      <c r="E174" s="19">
        <f t="shared" ref="E174:R174" si="215">IF(E171&lt;&gt;0,(E172+E173)/E171,)</f>
        <v>0</v>
      </c>
      <c r="F174" s="19">
        <f t="shared" si="215"/>
        <v>0</v>
      </c>
      <c r="G174" s="42">
        <f t="shared" si="215"/>
        <v>0</v>
      </c>
      <c r="H174" s="42">
        <f t="shared" si="215"/>
        <v>0</v>
      </c>
      <c r="I174" s="42">
        <f t="shared" si="215"/>
        <v>0</v>
      </c>
      <c r="J174" s="42">
        <f t="shared" si="215"/>
        <v>0</v>
      </c>
      <c r="K174" s="42">
        <f t="shared" si="215"/>
        <v>0</v>
      </c>
      <c r="L174" s="42">
        <f t="shared" si="215"/>
        <v>0</v>
      </c>
      <c r="M174" s="42">
        <f t="shared" si="215"/>
        <v>0</v>
      </c>
      <c r="N174" s="42">
        <f t="shared" si="215"/>
        <v>0</v>
      </c>
      <c r="O174" s="42">
        <f t="shared" si="215"/>
        <v>0</v>
      </c>
      <c r="P174" s="42">
        <f t="shared" si="215"/>
        <v>0</v>
      </c>
      <c r="Q174" s="42">
        <f t="shared" si="215"/>
        <v>0</v>
      </c>
      <c r="R174" s="137">
        <f t="shared" si="215"/>
        <v>0</v>
      </c>
      <c r="Y174" s="19">
        <f t="shared" ref="Y174:AB174" si="216">IF(Y171&lt;&gt;0,(Y172+Y173)/Y171,)</f>
        <v>0</v>
      </c>
      <c r="Z174" s="19">
        <f t="shared" si="216"/>
        <v>0</v>
      </c>
      <c r="AA174" s="19">
        <f t="shared" si="216"/>
        <v>0</v>
      </c>
      <c r="AB174" s="19">
        <f t="shared" si="216"/>
        <v>0</v>
      </c>
    </row>
    <row r="175" spans="1:34" s="86" customFormat="1" ht="13.5" customHeight="1" x14ac:dyDescent="0.2">
      <c r="A175" s="613"/>
      <c r="B175" s="614"/>
      <c r="C175" s="594"/>
      <c r="D175" s="136" t="s">
        <v>395</v>
      </c>
      <c r="E175" s="19">
        <f t="shared" ref="E175:E179" si="217">SUM(G175:R175)</f>
        <v>0</v>
      </c>
      <c r="F175" s="19">
        <f>IF($T$1=0,0,E175/$T$1)</f>
        <v>0</v>
      </c>
      <c r="G175" s="115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Y175" s="19">
        <f t="shared" ref="Y175:Y179" si="218">SUM(G175:I175)</f>
        <v>0</v>
      </c>
      <c r="Z175" s="19">
        <f t="shared" ref="Z175:Z179" si="219">SUM(J175:L175)</f>
        <v>0</v>
      </c>
      <c r="AA175" s="19">
        <f t="shared" ref="AA175:AA179" si="220">SUM(M175:O175)</f>
        <v>0</v>
      </c>
      <c r="AB175" s="19">
        <f t="shared" ref="AB175:AB179" si="221">SUM(P175:R175)</f>
        <v>0</v>
      </c>
    </row>
    <row r="176" spans="1:34" s="86" customFormat="1" ht="13.5" customHeight="1" x14ac:dyDescent="0.2">
      <c r="A176" s="613"/>
      <c r="B176" s="614"/>
      <c r="C176" s="594"/>
      <c r="D176" s="136" t="s">
        <v>396</v>
      </c>
      <c r="E176" s="19">
        <f t="shared" si="217"/>
        <v>0</v>
      </c>
      <c r="F176" s="19">
        <f>IF($T$1=0,0,E176/$T$1)</f>
        <v>0</v>
      </c>
      <c r="G176" s="42">
        <f t="shared" ref="G176:R176" si="222">G172+G173+G175</f>
        <v>0</v>
      </c>
      <c r="H176" s="42">
        <f t="shared" si="222"/>
        <v>0</v>
      </c>
      <c r="I176" s="42">
        <f t="shared" si="222"/>
        <v>0</v>
      </c>
      <c r="J176" s="42">
        <f t="shared" si="222"/>
        <v>0</v>
      </c>
      <c r="K176" s="42">
        <f t="shared" si="222"/>
        <v>0</v>
      </c>
      <c r="L176" s="42">
        <f t="shared" si="222"/>
        <v>0</v>
      </c>
      <c r="M176" s="42">
        <f t="shared" si="222"/>
        <v>0</v>
      </c>
      <c r="N176" s="42">
        <f t="shared" si="222"/>
        <v>0</v>
      </c>
      <c r="O176" s="42">
        <f t="shared" si="222"/>
        <v>0</v>
      </c>
      <c r="P176" s="42">
        <f t="shared" si="222"/>
        <v>0</v>
      </c>
      <c r="Q176" s="42">
        <f t="shared" si="222"/>
        <v>0</v>
      </c>
      <c r="R176" s="137">
        <f t="shared" si="222"/>
        <v>0</v>
      </c>
      <c r="Y176" s="19">
        <f t="shared" si="218"/>
        <v>0</v>
      </c>
      <c r="Z176" s="19">
        <f t="shared" si="219"/>
        <v>0</v>
      </c>
      <c r="AA176" s="19">
        <f t="shared" si="220"/>
        <v>0</v>
      </c>
      <c r="AB176" s="19">
        <f t="shared" si="221"/>
        <v>0</v>
      </c>
    </row>
    <row r="177" spans="1:28" s="86" customFormat="1" ht="13.5" customHeight="1" x14ac:dyDescent="0.2">
      <c r="A177" s="613"/>
      <c r="B177" s="614"/>
      <c r="C177" s="595" t="s">
        <v>463</v>
      </c>
      <c r="D177" s="73" t="s">
        <v>344</v>
      </c>
      <c r="E177" s="74">
        <f t="shared" si="217"/>
        <v>0</v>
      </c>
      <c r="F177" s="75">
        <f>IF($T$1=0,0,E177/$T$1)</f>
        <v>0</v>
      </c>
      <c r="G177" s="115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Y177" s="74">
        <f t="shared" si="218"/>
        <v>0</v>
      </c>
      <c r="Z177" s="74">
        <f t="shared" si="219"/>
        <v>0</v>
      </c>
      <c r="AA177" s="74">
        <f t="shared" si="220"/>
        <v>0</v>
      </c>
      <c r="AB177" s="74">
        <f t="shared" si="221"/>
        <v>0</v>
      </c>
    </row>
    <row r="178" spans="1:28" s="86" customFormat="1" ht="13.5" customHeight="1" x14ac:dyDescent="0.2">
      <c r="A178" s="613"/>
      <c r="B178" s="614"/>
      <c r="C178" s="595"/>
      <c r="D178" s="73" t="s">
        <v>393</v>
      </c>
      <c r="E178" s="74">
        <f t="shared" si="217"/>
        <v>0</v>
      </c>
      <c r="F178" s="75">
        <f>IF($T$1=0,0,E178/$T$1)</f>
        <v>0</v>
      </c>
      <c r="G178" s="115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Y178" s="74">
        <f t="shared" si="218"/>
        <v>0</v>
      </c>
      <c r="Z178" s="74">
        <f t="shared" si="219"/>
        <v>0</v>
      </c>
      <c r="AA178" s="74">
        <f t="shared" si="220"/>
        <v>0</v>
      </c>
      <c r="AB178" s="74">
        <f t="shared" si="221"/>
        <v>0</v>
      </c>
    </row>
    <row r="179" spans="1:28" s="86" customFormat="1" ht="13.5" customHeight="1" x14ac:dyDescent="0.2">
      <c r="A179" s="613"/>
      <c r="B179" s="614"/>
      <c r="C179" s="595"/>
      <c r="D179" s="73" t="s">
        <v>394</v>
      </c>
      <c r="E179" s="74">
        <f t="shared" si="217"/>
        <v>0</v>
      </c>
      <c r="F179" s="75">
        <f>IF($T$1=0,0,E179/$T$1)</f>
        <v>0</v>
      </c>
      <c r="G179" s="115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Y179" s="74">
        <f t="shared" si="218"/>
        <v>0</v>
      </c>
      <c r="Z179" s="74">
        <f t="shared" si="219"/>
        <v>0</v>
      </c>
      <c r="AA179" s="74">
        <f t="shared" si="220"/>
        <v>0</v>
      </c>
      <c r="AB179" s="74">
        <f t="shared" si="221"/>
        <v>0</v>
      </c>
    </row>
    <row r="180" spans="1:28" s="86" customFormat="1" ht="13.5" customHeight="1" x14ac:dyDescent="0.2">
      <c r="A180" s="613"/>
      <c r="B180" s="614"/>
      <c r="C180" s="595"/>
      <c r="D180" s="73" t="s">
        <v>371</v>
      </c>
      <c r="E180" s="74">
        <f t="shared" ref="E180:R180" si="223">IF(E177&lt;&gt;0,(E178+E179)/E177,)</f>
        <v>0</v>
      </c>
      <c r="F180" s="131">
        <f t="shared" si="223"/>
        <v>0</v>
      </c>
      <c r="G180" s="42">
        <f t="shared" si="223"/>
        <v>0</v>
      </c>
      <c r="H180" s="42">
        <f t="shared" si="223"/>
        <v>0</v>
      </c>
      <c r="I180" s="42">
        <f t="shared" si="223"/>
        <v>0</v>
      </c>
      <c r="J180" s="42">
        <f t="shared" si="223"/>
        <v>0</v>
      </c>
      <c r="K180" s="42">
        <f t="shared" si="223"/>
        <v>0</v>
      </c>
      <c r="L180" s="42">
        <f t="shared" si="223"/>
        <v>0</v>
      </c>
      <c r="M180" s="42">
        <f t="shared" si="223"/>
        <v>0</v>
      </c>
      <c r="N180" s="42">
        <f t="shared" si="223"/>
        <v>0</v>
      </c>
      <c r="O180" s="42">
        <f t="shared" si="223"/>
        <v>0</v>
      </c>
      <c r="P180" s="42">
        <f t="shared" si="223"/>
        <v>0</v>
      </c>
      <c r="Q180" s="42">
        <f t="shared" si="223"/>
        <v>0</v>
      </c>
      <c r="R180" s="137">
        <f t="shared" si="223"/>
        <v>0</v>
      </c>
      <c r="Y180" s="74">
        <f t="shared" ref="Y180:AB180" si="224">IF(Y177&lt;&gt;0,(Y178+Y179)/Y177,)</f>
        <v>0</v>
      </c>
      <c r="Z180" s="74">
        <f t="shared" si="224"/>
        <v>0</v>
      </c>
      <c r="AA180" s="74">
        <f t="shared" si="224"/>
        <v>0</v>
      </c>
      <c r="AB180" s="74">
        <f t="shared" si="224"/>
        <v>0</v>
      </c>
    </row>
    <row r="181" spans="1:28" s="86" customFormat="1" ht="13.5" customHeight="1" x14ac:dyDescent="0.2">
      <c r="A181" s="613"/>
      <c r="B181" s="614"/>
      <c r="C181" s="595"/>
      <c r="D181" s="73" t="s">
        <v>395</v>
      </c>
      <c r="E181" s="74">
        <f t="shared" ref="E181:E197" si="225">SUM(G181:R181)</f>
        <v>0</v>
      </c>
      <c r="F181" s="75">
        <f t="shared" ref="F181:F197" si="226">IF($T$1=0,0,E181/$T$1)</f>
        <v>0</v>
      </c>
      <c r="G181" s="115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Y181" s="74">
        <f t="shared" ref="Y181:Y197" si="227">SUM(G181:I181)</f>
        <v>0</v>
      </c>
      <c r="Z181" s="74">
        <f t="shared" ref="Z181:Z197" si="228">SUM(J181:L181)</f>
        <v>0</v>
      </c>
      <c r="AA181" s="74">
        <f t="shared" ref="AA181:AA197" si="229">SUM(M181:O181)</f>
        <v>0</v>
      </c>
      <c r="AB181" s="74">
        <f t="shared" ref="AB181:AB197" si="230">SUM(P181:R181)</f>
        <v>0</v>
      </c>
    </row>
    <row r="182" spans="1:28" s="86" customFormat="1" ht="13.5" customHeight="1" x14ac:dyDescent="0.2">
      <c r="A182" s="613"/>
      <c r="B182" s="614"/>
      <c r="C182" s="595"/>
      <c r="D182" s="73" t="s">
        <v>396</v>
      </c>
      <c r="E182" s="74">
        <f t="shared" si="225"/>
        <v>0</v>
      </c>
      <c r="F182" s="75">
        <f t="shared" si="226"/>
        <v>0</v>
      </c>
      <c r="G182" s="42">
        <f t="shared" ref="G182:R182" si="231">G178+G179+G181</f>
        <v>0</v>
      </c>
      <c r="H182" s="42">
        <f t="shared" si="231"/>
        <v>0</v>
      </c>
      <c r="I182" s="42">
        <f t="shared" si="231"/>
        <v>0</v>
      </c>
      <c r="J182" s="42">
        <f t="shared" si="231"/>
        <v>0</v>
      </c>
      <c r="K182" s="42">
        <f t="shared" si="231"/>
        <v>0</v>
      </c>
      <c r="L182" s="42">
        <f t="shared" si="231"/>
        <v>0</v>
      </c>
      <c r="M182" s="42">
        <f t="shared" si="231"/>
        <v>0</v>
      </c>
      <c r="N182" s="42">
        <f t="shared" si="231"/>
        <v>0</v>
      </c>
      <c r="O182" s="42">
        <f t="shared" si="231"/>
        <v>0</v>
      </c>
      <c r="P182" s="42">
        <f t="shared" si="231"/>
        <v>0</v>
      </c>
      <c r="Q182" s="42">
        <f t="shared" si="231"/>
        <v>0</v>
      </c>
      <c r="R182" s="137">
        <f t="shared" si="231"/>
        <v>0</v>
      </c>
      <c r="Y182" s="74">
        <f t="shared" si="227"/>
        <v>0</v>
      </c>
      <c r="Z182" s="74">
        <f t="shared" si="228"/>
        <v>0</v>
      </c>
      <c r="AA182" s="74">
        <f t="shared" si="229"/>
        <v>0</v>
      </c>
      <c r="AB182" s="74">
        <f t="shared" si="230"/>
        <v>0</v>
      </c>
    </row>
    <row r="183" spans="1:28" s="86" customFormat="1" ht="13.5" customHeight="1" x14ac:dyDescent="0.2">
      <c r="A183" s="613"/>
      <c r="B183" s="614"/>
      <c r="C183" s="594" t="s">
        <v>464</v>
      </c>
      <c r="D183" s="136" t="s">
        <v>420</v>
      </c>
      <c r="E183" s="19">
        <f t="shared" si="225"/>
        <v>0</v>
      </c>
      <c r="F183" s="130">
        <f t="shared" si="226"/>
        <v>0</v>
      </c>
      <c r="G183" s="115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Y183" s="19">
        <f t="shared" si="227"/>
        <v>0</v>
      </c>
      <c r="Z183" s="19">
        <f t="shared" si="228"/>
        <v>0</v>
      </c>
      <c r="AA183" s="19">
        <f t="shared" si="229"/>
        <v>0</v>
      </c>
      <c r="AB183" s="19">
        <f t="shared" si="230"/>
        <v>0</v>
      </c>
    </row>
    <row r="184" spans="1:28" s="86" customFormat="1" ht="13.5" customHeight="1" x14ac:dyDescent="0.2">
      <c r="A184" s="613"/>
      <c r="B184" s="614"/>
      <c r="C184" s="594"/>
      <c r="D184" s="136" t="s">
        <v>465</v>
      </c>
      <c r="E184" s="19">
        <f t="shared" si="225"/>
        <v>0</v>
      </c>
      <c r="F184" s="130">
        <f t="shared" si="226"/>
        <v>0</v>
      </c>
      <c r="G184" s="115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Y184" s="19">
        <f t="shared" si="227"/>
        <v>0</v>
      </c>
      <c r="Z184" s="19">
        <f t="shared" si="228"/>
        <v>0</v>
      </c>
      <c r="AA184" s="19">
        <f t="shared" si="229"/>
        <v>0</v>
      </c>
      <c r="AB184" s="19">
        <f t="shared" si="230"/>
        <v>0</v>
      </c>
    </row>
    <row r="185" spans="1:28" s="86" customFormat="1" ht="13.5" customHeight="1" x14ac:dyDescent="0.2">
      <c r="A185" s="613"/>
      <c r="B185" s="614"/>
      <c r="C185" s="594"/>
      <c r="D185" s="136" t="s">
        <v>466</v>
      </c>
      <c r="E185" s="19">
        <f t="shared" si="225"/>
        <v>0</v>
      </c>
      <c r="F185" s="130">
        <f t="shared" si="226"/>
        <v>0</v>
      </c>
      <c r="G185" s="115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Y185" s="19">
        <f t="shared" si="227"/>
        <v>0</v>
      </c>
      <c r="Z185" s="19">
        <f t="shared" si="228"/>
        <v>0</v>
      </c>
      <c r="AA185" s="19">
        <f t="shared" si="229"/>
        <v>0</v>
      </c>
      <c r="AB185" s="19">
        <f t="shared" si="230"/>
        <v>0</v>
      </c>
    </row>
    <row r="186" spans="1:28" s="86" customFormat="1" ht="13.5" customHeight="1" x14ac:dyDescent="0.2">
      <c r="A186" s="613"/>
      <c r="B186" s="614"/>
      <c r="C186" s="594"/>
      <c r="D186" s="136" t="s">
        <v>450</v>
      </c>
      <c r="E186" s="19">
        <f t="shared" si="225"/>
        <v>0</v>
      </c>
      <c r="F186" s="130">
        <f t="shared" si="226"/>
        <v>0</v>
      </c>
      <c r="G186" s="115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Y186" s="19">
        <f t="shared" si="227"/>
        <v>0</v>
      </c>
      <c r="Z186" s="19">
        <f t="shared" si="228"/>
        <v>0</v>
      </c>
      <c r="AA186" s="19">
        <f t="shared" si="229"/>
        <v>0</v>
      </c>
      <c r="AB186" s="19">
        <f t="shared" si="230"/>
        <v>0</v>
      </c>
    </row>
    <row r="187" spans="1:28" s="86" customFormat="1" ht="13.5" customHeight="1" x14ac:dyDescent="0.2">
      <c r="A187" s="613"/>
      <c r="B187" s="614"/>
      <c r="C187" s="594"/>
      <c r="D187" s="136" t="s">
        <v>467</v>
      </c>
      <c r="E187" s="19">
        <f t="shared" si="225"/>
        <v>0</v>
      </c>
      <c r="F187" s="130">
        <f t="shared" si="226"/>
        <v>0</v>
      </c>
      <c r="G187" s="115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Y187" s="19">
        <f t="shared" si="227"/>
        <v>0</v>
      </c>
      <c r="Z187" s="19">
        <f t="shared" si="228"/>
        <v>0</v>
      </c>
      <c r="AA187" s="19">
        <f t="shared" si="229"/>
        <v>0</v>
      </c>
      <c r="AB187" s="19">
        <f t="shared" si="230"/>
        <v>0</v>
      </c>
    </row>
    <row r="188" spans="1:28" s="86" customFormat="1" ht="13.5" customHeight="1" x14ac:dyDescent="0.2">
      <c r="A188" s="613"/>
      <c r="B188" s="614"/>
      <c r="C188" s="594"/>
      <c r="D188" s="136" t="s">
        <v>422</v>
      </c>
      <c r="E188" s="19">
        <f t="shared" si="225"/>
        <v>0</v>
      </c>
      <c r="F188" s="130">
        <f t="shared" si="226"/>
        <v>0</v>
      </c>
      <c r="G188" s="115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Y188" s="19">
        <f t="shared" si="227"/>
        <v>0</v>
      </c>
      <c r="Z188" s="19">
        <f t="shared" si="228"/>
        <v>0</v>
      </c>
      <c r="AA188" s="19">
        <f t="shared" si="229"/>
        <v>0</v>
      </c>
      <c r="AB188" s="19">
        <f t="shared" si="230"/>
        <v>0</v>
      </c>
    </row>
    <row r="189" spans="1:28" s="86" customFormat="1" ht="13.5" customHeight="1" x14ac:dyDescent="0.2">
      <c r="A189" s="613"/>
      <c r="B189" s="614"/>
      <c r="C189" s="594"/>
      <c r="D189" s="136" t="s">
        <v>423</v>
      </c>
      <c r="E189" s="19">
        <f t="shared" si="225"/>
        <v>0</v>
      </c>
      <c r="F189" s="130">
        <f t="shared" si="226"/>
        <v>0</v>
      </c>
      <c r="G189" s="115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Y189" s="19">
        <f t="shared" si="227"/>
        <v>0</v>
      </c>
      <c r="Z189" s="19">
        <f t="shared" si="228"/>
        <v>0</v>
      </c>
      <c r="AA189" s="19">
        <f t="shared" si="229"/>
        <v>0</v>
      </c>
      <c r="AB189" s="19">
        <f t="shared" si="230"/>
        <v>0</v>
      </c>
    </row>
    <row r="190" spans="1:28" s="86" customFormat="1" ht="13.5" customHeight="1" x14ac:dyDescent="0.2">
      <c r="A190" s="613"/>
      <c r="B190" s="614"/>
      <c r="C190" s="594"/>
      <c r="D190" s="136" t="s">
        <v>424</v>
      </c>
      <c r="E190" s="19">
        <f t="shared" si="225"/>
        <v>0</v>
      </c>
      <c r="F190" s="130">
        <f t="shared" si="226"/>
        <v>0</v>
      </c>
      <c r="G190" s="115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Y190" s="19">
        <f t="shared" si="227"/>
        <v>0</v>
      </c>
      <c r="Z190" s="19">
        <f t="shared" si="228"/>
        <v>0</v>
      </c>
      <c r="AA190" s="19">
        <f t="shared" si="229"/>
        <v>0</v>
      </c>
      <c r="AB190" s="19">
        <f t="shared" si="230"/>
        <v>0</v>
      </c>
    </row>
    <row r="191" spans="1:28" s="86" customFormat="1" ht="13.5" customHeight="1" x14ac:dyDescent="0.2">
      <c r="A191" s="613"/>
      <c r="B191" s="614"/>
      <c r="C191" s="594"/>
      <c r="D191" s="136" t="s">
        <v>425</v>
      </c>
      <c r="E191" s="19">
        <f t="shared" si="225"/>
        <v>0</v>
      </c>
      <c r="F191" s="130">
        <f t="shared" si="226"/>
        <v>0</v>
      </c>
      <c r="G191" s="115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Y191" s="19">
        <f t="shared" si="227"/>
        <v>0</v>
      </c>
      <c r="Z191" s="19">
        <f t="shared" si="228"/>
        <v>0</v>
      </c>
      <c r="AA191" s="19">
        <f t="shared" si="229"/>
        <v>0</v>
      </c>
      <c r="AB191" s="19">
        <f t="shared" si="230"/>
        <v>0</v>
      </c>
    </row>
    <row r="192" spans="1:28" s="86" customFormat="1" ht="13.5" customHeight="1" x14ac:dyDescent="0.2">
      <c r="A192" s="613"/>
      <c r="B192" s="614"/>
      <c r="C192" s="594"/>
      <c r="D192" s="136" t="s">
        <v>426</v>
      </c>
      <c r="E192" s="19">
        <f t="shared" si="225"/>
        <v>0</v>
      </c>
      <c r="F192" s="130">
        <f t="shared" si="226"/>
        <v>0</v>
      </c>
      <c r="G192" s="115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Y192" s="19">
        <f t="shared" si="227"/>
        <v>0</v>
      </c>
      <c r="Z192" s="19">
        <f t="shared" si="228"/>
        <v>0</v>
      </c>
      <c r="AA192" s="19">
        <f t="shared" si="229"/>
        <v>0</v>
      </c>
      <c r="AB192" s="19">
        <f t="shared" si="230"/>
        <v>0</v>
      </c>
    </row>
    <row r="193" spans="1:28" s="86" customFormat="1" ht="13.5" customHeight="1" x14ac:dyDescent="0.2">
      <c r="A193" s="613"/>
      <c r="B193" s="614"/>
      <c r="C193" s="594"/>
      <c r="D193" s="136" t="s">
        <v>429</v>
      </c>
      <c r="E193" s="19">
        <f t="shared" si="225"/>
        <v>0</v>
      </c>
      <c r="F193" s="130">
        <f t="shared" si="226"/>
        <v>0</v>
      </c>
      <c r="G193" s="115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Y193" s="19">
        <f t="shared" si="227"/>
        <v>0</v>
      </c>
      <c r="Z193" s="19">
        <f t="shared" si="228"/>
        <v>0</v>
      </c>
      <c r="AA193" s="19">
        <f t="shared" si="229"/>
        <v>0</v>
      </c>
      <c r="AB193" s="19">
        <f t="shared" si="230"/>
        <v>0</v>
      </c>
    </row>
    <row r="194" spans="1:28" s="86" customFormat="1" ht="13.5" customHeight="1" x14ac:dyDescent="0.2">
      <c r="A194" s="613"/>
      <c r="B194" s="614"/>
      <c r="C194" s="594"/>
      <c r="D194" s="136" t="s">
        <v>430</v>
      </c>
      <c r="E194" s="19">
        <f t="shared" si="225"/>
        <v>0</v>
      </c>
      <c r="F194" s="130">
        <f t="shared" si="226"/>
        <v>0</v>
      </c>
      <c r="G194" s="115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Y194" s="19">
        <f t="shared" si="227"/>
        <v>0</v>
      </c>
      <c r="Z194" s="19">
        <f t="shared" si="228"/>
        <v>0</v>
      </c>
      <c r="AA194" s="19">
        <f t="shared" si="229"/>
        <v>0</v>
      </c>
      <c r="AB194" s="19">
        <f t="shared" si="230"/>
        <v>0</v>
      </c>
    </row>
    <row r="195" spans="1:28" s="86" customFormat="1" ht="13.5" customHeight="1" x14ac:dyDescent="0.2">
      <c r="A195" s="613"/>
      <c r="B195" s="614"/>
      <c r="C195" s="594"/>
      <c r="D195" s="136" t="s">
        <v>431</v>
      </c>
      <c r="E195" s="19">
        <f t="shared" si="225"/>
        <v>0</v>
      </c>
      <c r="F195" s="130">
        <f t="shared" si="226"/>
        <v>0</v>
      </c>
      <c r="G195" s="115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Y195" s="19">
        <f t="shared" si="227"/>
        <v>0</v>
      </c>
      <c r="Z195" s="19">
        <f t="shared" si="228"/>
        <v>0</v>
      </c>
      <c r="AA195" s="19">
        <f t="shared" si="229"/>
        <v>0</v>
      </c>
      <c r="AB195" s="19">
        <f t="shared" si="230"/>
        <v>0</v>
      </c>
    </row>
    <row r="196" spans="1:28" s="86" customFormat="1" ht="13.5" customHeight="1" x14ac:dyDescent="0.2">
      <c r="A196" s="613"/>
      <c r="B196" s="614"/>
      <c r="C196" s="594"/>
      <c r="D196" s="136" t="s">
        <v>396</v>
      </c>
      <c r="E196" s="19">
        <f t="shared" si="225"/>
        <v>0</v>
      </c>
      <c r="F196" s="130">
        <f t="shared" si="226"/>
        <v>0</v>
      </c>
      <c r="G196" s="42">
        <f t="shared" ref="G196:R196" si="232">SUM(G183:G195)</f>
        <v>0</v>
      </c>
      <c r="H196" s="42">
        <f t="shared" si="232"/>
        <v>0</v>
      </c>
      <c r="I196" s="42">
        <f t="shared" si="232"/>
        <v>0</v>
      </c>
      <c r="J196" s="42">
        <f t="shared" si="232"/>
        <v>0</v>
      </c>
      <c r="K196" s="42">
        <f t="shared" si="232"/>
        <v>0</v>
      </c>
      <c r="L196" s="42">
        <f t="shared" si="232"/>
        <v>0</v>
      </c>
      <c r="M196" s="42">
        <f t="shared" si="232"/>
        <v>0</v>
      </c>
      <c r="N196" s="42">
        <f t="shared" si="232"/>
        <v>0</v>
      </c>
      <c r="O196" s="42">
        <f t="shared" si="232"/>
        <v>0</v>
      </c>
      <c r="P196" s="42">
        <f t="shared" si="232"/>
        <v>0</v>
      </c>
      <c r="Q196" s="42">
        <f t="shared" si="232"/>
        <v>0</v>
      </c>
      <c r="R196" s="137">
        <f t="shared" si="232"/>
        <v>0</v>
      </c>
      <c r="Y196" s="19">
        <f t="shared" si="227"/>
        <v>0</v>
      </c>
      <c r="Z196" s="19">
        <f t="shared" si="228"/>
        <v>0</v>
      </c>
      <c r="AA196" s="19">
        <f t="shared" si="229"/>
        <v>0</v>
      </c>
      <c r="AB196" s="19">
        <f t="shared" si="230"/>
        <v>0</v>
      </c>
    </row>
    <row r="197" spans="1:28" s="86" customFormat="1" ht="13.5" customHeight="1" x14ac:dyDescent="0.2">
      <c r="A197" s="615"/>
      <c r="B197" s="616"/>
      <c r="C197" s="142" t="s">
        <v>88</v>
      </c>
      <c r="D197" s="73"/>
      <c r="E197" s="74">
        <f t="shared" si="225"/>
        <v>0</v>
      </c>
      <c r="F197" s="74">
        <f t="shared" si="226"/>
        <v>0</v>
      </c>
      <c r="G197" s="42">
        <f t="shared" ref="G197:R197" si="233">G176+G182+G196</f>
        <v>0</v>
      </c>
      <c r="H197" s="42">
        <f t="shared" si="233"/>
        <v>0</v>
      </c>
      <c r="I197" s="42">
        <f t="shared" si="233"/>
        <v>0</v>
      </c>
      <c r="J197" s="42">
        <f t="shared" si="233"/>
        <v>0</v>
      </c>
      <c r="K197" s="42">
        <f t="shared" si="233"/>
        <v>0</v>
      </c>
      <c r="L197" s="42">
        <f t="shared" si="233"/>
        <v>0</v>
      </c>
      <c r="M197" s="42">
        <f t="shared" si="233"/>
        <v>0</v>
      </c>
      <c r="N197" s="42">
        <f t="shared" si="233"/>
        <v>0</v>
      </c>
      <c r="O197" s="42">
        <f t="shared" si="233"/>
        <v>0</v>
      </c>
      <c r="P197" s="42">
        <f t="shared" si="233"/>
        <v>0</v>
      </c>
      <c r="Q197" s="42">
        <f t="shared" si="233"/>
        <v>0</v>
      </c>
      <c r="R197" s="137">
        <f t="shared" si="233"/>
        <v>0</v>
      </c>
      <c r="Y197" s="74">
        <f t="shared" si="227"/>
        <v>0</v>
      </c>
      <c r="Z197" s="74">
        <f t="shared" si="228"/>
        <v>0</v>
      </c>
      <c r="AA197" s="74">
        <f t="shared" si="229"/>
        <v>0</v>
      </c>
      <c r="AB197" s="74">
        <f t="shared" si="230"/>
        <v>0</v>
      </c>
    </row>
  </sheetData>
  <mergeCells count="29">
    <mergeCell ref="A1:B1"/>
    <mergeCell ref="C19:C21"/>
    <mergeCell ref="C22:C23"/>
    <mergeCell ref="C24:C38"/>
    <mergeCell ref="C39:C47"/>
    <mergeCell ref="C103:C108"/>
    <mergeCell ref="C109:C117"/>
    <mergeCell ref="C118:C125"/>
    <mergeCell ref="C48:C56"/>
    <mergeCell ref="C58:C63"/>
    <mergeCell ref="C64:C69"/>
    <mergeCell ref="C70:C75"/>
    <mergeCell ref="C76:C81"/>
    <mergeCell ref="C171:C176"/>
    <mergeCell ref="C177:C182"/>
    <mergeCell ref="C183:C196"/>
    <mergeCell ref="A2:B11"/>
    <mergeCell ref="A12:B23"/>
    <mergeCell ref="A24:B56"/>
    <mergeCell ref="A58:B102"/>
    <mergeCell ref="A103:B164"/>
    <mergeCell ref="A165:B197"/>
    <mergeCell ref="C126:C131"/>
    <mergeCell ref="C132:C156"/>
    <mergeCell ref="C157:C159"/>
    <mergeCell ref="C160:C163"/>
    <mergeCell ref="C165:C170"/>
    <mergeCell ref="C82:C97"/>
    <mergeCell ref="C98:C101"/>
  </mergeCells>
  <phoneticPr fontId="37" type="noConversion"/>
  <pageMargins left="0.75" right="0.75" top="1" bottom="1" header="0.51180555555555596" footer="0.51180555555555596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79247413556324"/>
  </sheetPr>
  <dimension ref="A1:WWJ318"/>
  <sheetViews>
    <sheetView zoomScale="110" zoomScaleNormal="110" workbookViewId="0">
      <pane xSplit="6" ySplit="1" topLeftCell="G2" activePane="bottomRight" state="frozen"/>
      <selection pane="topRight"/>
      <selection pane="bottomLeft"/>
      <selection pane="bottomRight" activeCell="G11" sqref="G11"/>
    </sheetView>
  </sheetViews>
  <sheetFormatPr defaultColWidth="9" defaultRowHeight="13.5" x14ac:dyDescent="0.15"/>
  <cols>
    <col min="1" max="1" width="4.125" style="4" customWidth="1"/>
    <col min="2" max="2" width="5.625" style="4" customWidth="1"/>
    <col min="3" max="3" width="16.875" style="4" customWidth="1"/>
    <col min="4" max="4" width="20.25" style="4" customWidth="1"/>
    <col min="5" max="5" width="14" style="4" customWidth="1"/>
    <col min="6" max="18" width="12.25" style="4" customWidth="1"/>
    <col min="19" max="19" width="17.75" style="4" customWidth="1"/>
    <col min="20" max="20" width="3.75" style="4" customWidth="1"/>
    <col min="21" max="21" width="8.25" style="4" customWidth="1"/>
    <col min="22" max="22" width="3.75" style="4" customWidth="1"/>
    <col min="23" max="23" width="8.25" style="4" customWidth="1"/>
    <col min="24" max="24" width="5.125" style="4" customWidth="1"/>
    <col min="25" max="28" width="10.625" style="4" hidden="1" customWidth="1"/>
    <col min="29" max="256" width="9" style="4"/>
    <col min="257" max="257" width="4.125" style="4" customWidth="1"/>
    <col min="258" max="258" width="5.625" style="4" customWidth="1"/>
    <col min="259" max="259" width="16.875" style="4" customWidth="1"/>
    <col min="260" max="260" width="20.25" style="4" customWidth="1"/>
    <col min="261" max="261" width="14" style="4" customWidth="1"/>
    <col min="262" max="274" width="12.25" style="4" customWidth="1"/>
    <col min="275" max="275" width="17.75" style="4" customWidth="1"/>
    <col min="276" max="276" width="3.75" style="4" customWidth="1"/>
    <col min="277" max="277" width="8.25" style="4" customWidth="1"/>
    <col min="278" max="278" width="3.75" style="4" customWidth="1"/>
    <col min="279" max="279" width="8.25" style="4" customWidth="1"/>
    <col min="280" max="280" width="5.125" style="4" customWidth="1"/>
    <col min="281" max="284" width="9" style="4" hidden="1" customWidth="1"/>
    <col min="285" max="512" width="9" style="4"/>
    <col min="513" max="513" width="4.125" style="4" customWidth="1"/>
    <col min="514" max="514" width="5.625" style="4" customWidth="1"/>
    <col min="515" max="515" width="16.875" style="4" customWidth="1"/>
    <col min="516" max="516" width="20.25" style="4" customWidth="1"/>
    <col min="517" max="517" width="14" style="4" customWidth="1"/>
    <col min="518" max="530" width="12.25" style="4" customWidth="1"/>
    <col min="531" max="531" width="17.75" style="4" customWidth="1"/>
    <col min="532" max="532" width="3.75" style="4" customWidth="1"/>
    <col min="533" max="533" width="8.25" style="4" customWidth="1"/>
    <col min="534" max="534" width="3.75" style="4" customWidth="1"/>
    <col min="535" max="535" width="8.25" style="4" customWidth="1"/>
    <col min="536" max="536" width="5.125" style="4" customWidth="1"/>
    <col min="537" max="540" width="9" style="4" hidden="1" customWidth="1"/>
    <col min="541" max="768" width="9" style="4"/>
    <col min="769" max="769" width="4.125" style="4" customWidth="1"/>
    <col min="770" max="770" width="5.625" style="4" customWidth="1"/>
    <col min="771" max="771" width="16.875" style="4" customWidth="1"/>
    <col min="772" max="772" width="20.25" style="4" customWidth="1"/>
    <col min="773" max="773" width="14" style="4" customWidth="1"/>
    <col min="774" max="786" width="12.25" style="4" customWidth="1"/>
    <col min="787" max="787" width="17.75" style="4" customWidth="1"/>
    <col min="788" max="788" width="3.75" style="4" customWidth="1"/>
    <col min="789" max="789" width="8.25" style="4" customWidth="1"/>
    <col min="790" max="790" width="3.75" style="4" customWidth="1"/>
    <col min="791" max="791" width="8.25" style="4" customWidth="1"/>
    <col min="792" max="792" width="5.125" style="4" customWidth="1"/>
    <col min="793" max="796" width="9" style="4" hidden="1" customWidth="1"/>
    <col min="797" max="1024" width="9" style="4"/>
    <col min="1025" max="1025" width="4.125" style="4" customWidth="1"/>
    <col min="1026" max="1026" width="5.625" style="4" customWidth="1"/>
    <col min="1027" max="1027" width="16.875" style="4" customWidth="1"/>
    <col min="1028" max="1028" width="20.25" style="4" customWidth="1"/>
    <col min="1029" max="1029" width="14" style="4" customWidth="1"/>
    <col min="1030" max="1042" width="12.25" style="4" customWidth="1"/>
    <col min="1043" max="1043" width="17.75" style="4" customWidth="1"/>
    <col min="1044" max="1044" width="3.75" style="4" customWidth="1"/>
    <col min="1045" max="1045" width="8.25" style="4" customWidth="1"/>
    <col min="1046" max="1046" width="3.75" style="4" customWidth="1"/>
    <col min="1047" max="1047" width="8.25" style="4" customWidth="1"/>
    <col min="1048" max="1048" width="5.125" style="4" customWidth="1"/>
    <col min="1049" max="1052" width="9" style="4" hidden="1" customWidth="1"/>
    <col min="1053" max="1280" width="9" style="4"/>
    <col min="1281" max="1281" width="4.125" style="4" customWidth="1"/>
    <col min="1282" max="1282" width="5.625" style="4" customWidth="1"/>
    <col min="1283" max="1283" width="16.875" style="4" customWidth="1"/>
    <col min="1284" max="1284" width="20.25" style="4" customWidth="1"/>
    <col min="1285" max="1285" width="14" style="4" customWidth="1"/>
    <col min="1286" max="1298" width="12.25" style="4" customWidth="1"/>
    <col min="1299" max="1299" width="17.75" style="4" customWidth="1"/>
    <col min="1300" max="1300" width="3.75" style="4" customWidth="1"/>
    <col min="1301" max="1301" width="8.25" style="4" customWidth="1"/>
    <col min="1302" max="1302" width="3.75" style="4" customWidth="1"/>
    <col min="1303" max="1303" width="8.25" style="4" customWidth="1"/>
    <col min="1304" max="1304" width="5.125" style="4" customWidth="1"/>
    <col min="1305" max="1308" width="9" style="4" hidden="1" customWidth="1"/>
    <col min="1309" max="1536" width="9" style="4"/>
    <col min="1537" max="1537" width="4.125" style="4" customWidth="1"/>
    <col min="1538" max="1538" width="5.625" style="4" customWidth="1"/>
    <col min="1539" max="1539" width="16.875" style="4" customWidth="1"/>
    <col min="1540" max="1540" width="20.25" style="4" customWidth="1"/>
    <col min="1541" max="1541" width="14" style="4" customWidth="1"/>
    <col min="1542" max="1554" width="12.25" style="4" customWidth="1"/>
    <col min="1555" max="1555" width="17.75" style="4" customWidth="1"/>
    <col min="1556" max="1556" width="3.75" style="4" customWidth="1"/>
    <col min="1557" max="1557" width="8.25" style="4" customWidth="1"/>
    <col min="1558" max="1558" width="3.75" style="4" customWidth="1"/>
    <col min="1559" max="1559" width="8.25" style="4" customWidth="1"/>
    <col min="1560" max="1560" width="5.125" style="4" customWidth="1"/>
    <col min="1561" max="1564" width="9" style="4" hidden="1" customWidth="1"/>
    <col min="1565" max="1792" width="9" style="4"/>
    <col min="1793" max="1793" width="4.125" style="4" customWidth="1"/>
    <col min="1794" max="1794" width="5.625" style="4" customWidth="1"/>
    <col min="1795" max="1795" width="16.875" style="4" customWidth="1"/>
    <col min="1796" max="1796" width="20.25" style="4" customWidth="1"/>
    <col min="1797" max="1797" width="14" style="4" customWidth="1"/>
    <col min="1798" max="1810" width="12.25" style="4" customWidth="1"/>
    <col min="1811" max="1811" width="17.75" style="4" customWidth="1"/>
    <col min="1812" max="1812" width="3.75" style="4" customWidth="1"/>
    <col min="1813" max="1813" width="8.25" style="4" customWidth="1"/>
    <col min="1814" max="1814" width="3.75" style="4" customWidth="1"/>
    <col min="1815" max="1815" width="8.25" style="4" customWidth="1"/>
    <col min="1816" max="1816" width="5.125" style="4" customWidth="1"/>
    <col min="1817" max="1820" width="9" style="4" hidden="1" customWidth="1"/>
    <col min="1821" max="2048" width="9" style="4"/>
    <col min="2049" max="2049" width="4.125" style="4" customWidth="1"/>
    <col min="2050" max="2050" width="5.625" style="4" customWidth="1"/>
    <col min="2051" max="2051" width="16.875" style="4" customWidth="1"/>
    <col min="2052" max="2052" width="20.25" style="4" customWidth="1"/>
    <col min="2053" max="2053" width="14" style="4" customWidth="1"/>
    <col min="2054" max="2066" width="12.25" style="4" customWidth="1"/>
    <col min="2067" max="2067" width="17.75" style="4" customWidth="1"/>
    <col min="2068" max="2068" width="3.75" style="4" customWidth="1"/>
    <col min="2069" max="2069" width="8.25" style="4" customWidth="1"/>
    <col min="2070" max="2070" width="3.75" style="4" customWidth="1"/>
    <col min="2071" max="2071" width="8.25" style="4" customWidth="1"/>
    <col min="2072" max="2072" width="5.125" style="4" customWidth="1"/>
    <col min="2073" max="2076" width="9" style="4" hidden="1" customWidth="1"/>
    <col min="2077" max="2304" width="9" style="4"/>
    <col min="2305" max="2305" width="4.125" style="4" customWidth="1"/>
    <col min="2306" max="2306" width="5.625" style="4" customWidth="1"/>
    <col min="2307" max="2307" width="16.875" style="4" customWidth="1"/>
    <col min="2308" max="2308" width="20.25" style="4" customWidth="1"/>
    <col min="2309" max="2309" width="14" style="4" customWidth="1"/>
    <col min="2310" max="2322" width="12.25" style="4" customWidth="1"/>
    <col min="2323" max="2323" width="17.75" style="4" customWidth="1"/>
    <col min="2324" max="2324" width="3.75" style="4" customWidth="1"/>
    <col min="2325" max="2325" width="8.25" style="4" customWidth="1"/>
    <col min="2326" max="2326" width="3.75" style="4" customWidth="1"/>
    <col min="2327" max="2327" width="8.25" style="4" customWidth="1"/>
    <col min="2328" max="2328" width="5.125" style="4" customWidth="1"/>
    <col min="2329" max="2332" width="9" style="4" hidden="1" customWidth="1"/>
    <col min="2333" max="2560" width="9" style="4"/>
    <col min="2561" max="2561" width="4.125" style="4" customWidth="1"/>
    <col min="2562" max="2562" width="5.625" style="4" customWidth="1"/>
    <col min="2563" max="2563" width="16.875" style="4" customWidth="1"/>
    <col min="2564" max="2564" width="20.25" style="4" customWidth="1"/>
    <col min="2565" max="2565" width="14" style="4" customWidth="1"/>
    <col min="2566" max="2578" width="12.25" style="4" customWidth="1"/>
    <col min="2579" max="2579" width="17.75" style="4" customWidth="1"/>
    <col min="2580" max="2580" width="3.75" style="4" customWidth="1"/>
    <col min="2581" max="2581" width="8.25" style="4" customWidth="1"/>
    <col min="2582" max="2582" width="3.75" style="4" customWidth="1"/>
    <col min="2583" max="2583" width="8.25" style="4" customWidth="1"/>
    <col min="2584" max="2584" width="5.125" style="4" customWidth="1"/>
    <col min="2585" max="2588" width="9" style="4" hidden="1" customWidth="1"/>
    <col min="2589" max="2816" width="9" style="4"/>
    <col min="2817" max="2817" width="4.125" style="4" customWidth="1"/>
    <col min="2818" max="2818" width="5.625" style="4" customWidth="1"/>
    <col min="2819" max="2819" width="16.875" style="4" customWidth="1"/>
    <col min="2820" max="2820" width="20.25" style="4" customWidth="1"/>
    <col min="2821" max="2821" width="14" style="4" customWidth="1"/>
    <col min="2822" max="2834" width="12.25" style="4" customWidth="1"/>
    <col min="2835" max="2835" width="17.75" style="4" customWidth="1"/>
    <col min="2836" max="2836" width="3.75" style="4" customWidth="1"/>
    <col min="2837" max="2837" width="8.25" style="4" customWidth="1"/>
    <col min="2838" max="2838" width="3.75" style="4" customWidth="1"/>
    <col min="2839" max="2839" width="8.25" style="4" customWidth="1"/>
    <col min="2840" max="2840" width="5.125" style="4" customWidth="1"/>
    <col min="2841" max="2844" width="9" style="4" hidden="1" customWidth="1"/>
    <col min="2845" max="3072" width="9" style="4"/>
    <col min="3073" max="3073" width="4.125" style="4" customWidth="1"/>
    <col min="3074" max="3074" width="5.625" style="4" customWidth="1"/>
    <col min="3075" max="3075" width="16.875" style="4" customWidth="1"/>
    <col min="3076" max="3076" width="20.25" style="4" customWidth="1"/>
    <col min="3077" max="3077" width="14" style="4" customWidth="1"/>
    <col min="3078" max="3090" width="12.25" style="4" customWidth="1"/>
    <col min="3091" max="3091" width="17.75" style="4" customWidth="1"/>
    <col min="3092" max="3092" width="3.75" style="4" customWidth="1"/>
    <col min="3093" max="3093" width="8.25" style="4" customWidth="1"/>
    <col min="3094" max="3094" width="3.75" style="4" customWidth="1"/>
    <col min="3095" max="3095" width="8.25" style="4" customWidth="1"/>
    <col min="3096" max="3096" width="5.125" style="4" customWidth="1"/>
    <col min="3097" max="3100" width="9" style="4" hidden="1" customWidth="1"/>
    <col min="3101" max="3328" width="9" style="4"/>
    <col min="3329" max="3329" width="4.125" style="4" customWidth="1"/>
    <col min="3330" max="3330" width="5.625" style="4" customWidth="1"/>
    <col min="3331" max="3331" width="16.875" style="4" customWidth="1"/>
    <col min="3332" max="3332" width="20.25" style="4" customWidth="1"/>
    <col min="3333" max="3333" width="14" style="4" customWidth="1"/>
    <col min="3334" max="3346" width="12.25" style="4" customWidth="1"/>
    <col min="3347" max="3347" width="17.75" style="4" customWidth="1"/>
    <col min="3348" max="3348" width="3.75" style="4" customWidth="1"/>
    <col min="3349" max="3349" width="8.25" style="4" customWidth="1"/>
    <col min="3350" max="3350" width="3.75" style="4" customWidth="1"/>
    <col min="3351" max="3351" width="8.25" style="4" customWidth="1"/>
    <col min="3352" max="3352" width="5.125" style="4" customWidth="1"/>
    <col min="3353" max="3356" width="9" style="4" hidden="1" customWidth="1"/>
    <col min="3357" max="3584" width="9" style="4"/>
    <col min="3585" max="3585" width="4.125" style="4" customWidth="1"/>
    <col min="3586" max="3586" width="5.625" style="4" customWidth="1"/>
    <col min="3587" max="3587" width="16.875" style="4" customWidth="1"/>
    <col min="3588" max="3588" width="20.25" style="4" customWidth="1"/>
    <col min="3589" max="3589" width="14" style="4" customWidth="1"/>
    <col min="3590" max="3602" width="12.25" style="4" customWidth="1"/>
    <col min="3603" max="3603" width="17.75" style="4" customWidth="1"/>
    <col min="3604" max="3604" width="3.75" style="4" customWidth="1"/>
    <col min="3605" max="3605" width="8.25" style="4" customWidth="1"/>
    <col min="3606" max="3606" width="3.75" style="4" customWidth="1"/>
    <col min="3607" max="3607" width="8.25" style="4" customWidth="1"/>
    <col min="3608" max="3608" width="5.125" style="4" customWidth="1"/>
    <col min="3609" max="3612" width="9" style="4" hidden="1" customWidth="1"/>
    <col min="3613" max="3840" width="9" style="4"/>
    <col min="3841" max="3841" width="4.125" style="4" customWidth="1"/>
    <col min="3842" max="3842" width="5.625" style="4" customWidth="1"/>
    <col min="3843" max="3843" width="16.875" style="4" customWidth="1"/>
    <col min="3844" max="3844" width="20.25" style="4" customWidth="1"/>
    <col min="3845" max="3845" width="14" style="4" customWidth="1"/>
    <col min="3846" max="3858" width="12.25" style="4" customWidth="1"/>
    <col min="3859" max="3859" width="17.75" style="4" customWidth="1"/>
    <col min="3860" max="3860" width="3.75" style="4" customWidth="1"/>
    <col min="3861" max="3861" width="8.25" style="4" customWidth="1"/>
    <col min="3862" max="3862" width="3.75" style="4" customWidth="1"/>
    <col min="3863" max="3863" width="8.25" style="4" customWidth="1"/>
    <col min="3864" max="3864" width="5.125" style="4" customWidth="1"/>
    <col min="3865" max="3868" width="9" style="4" hidden="1" customWidth="1"/>
    <col min="3869" max="4096" width="9" style="4"/>
    <col min="4097" max="4097" width="4.125" style="4" customWidth="1"/>
    <col min="4098" max="4098" width="5.625" style="4" customWidth="1"/>
    <col min="4099" max="4099" width="16.875" style="4" customWidth="1"/>
    <col min="4100" max="4100" width="20.25" style="4" customWidth="1"/>
    <col min="4101" max="4101" width="14" style="4" customWidth="1"/>
    <col min="4102" max="4114" width="12.25" style="4" customWidth="1"/>
    <col min="4115" max="4115" width="17.75" style="4" customWidth="1"/>
    <col min="4116" max="4116" width="3.75" style="4" customWidth="1"/>
    <col min="4117" max="4117" width="8.25" style="4" customWidth="1"/>
    <col min="4118" max="4118" width="3.75" style="4" customWidth="1"/>
    <col min="4119" max="4119" width="8.25" style="4" customWidth="1"/>
    <col min="4120" max="4120" width="5.125" style="4" customWidth="1"/>
    <col min="4121" max="4124" width="9" style="4" hidden="1" customWidth="1"/>
    <col min="4125" max="4352" width="9" style="4"/>
    <col min="4353" max="4353" width="4.125" style="4" customWidth="1"/>
    <col min="4354" max="4354" width="5.625" style="4" customWidth="1"/>
    <col min="4355" max="4355" width="16.875" style="4" customWidth="1"/>
    <col min="4356" max="4356" width="20.25" style="4" customWidth="1"/>
    <col min="4357" max="4357" width="14" style="4" customWidth="1"/>
    <col min="4358" max="4370" width="12.25" style="4" customWidth="1"/>
    <col min="4371" max="4371" width="17.75" style="4" customWidth="1"/>
    <col min="4372" max="4372" width="3.75" style="4" customWidth="1"/>
    <col min="4373" max="4373" width="8.25" style="4" customWidth="1"/>
    <col min="4374" max="4374" width="3.75" style="4" customWidth="1"/>
    <col min="4375" max="4375" width="8.25" style="4" customWidth="1"/>
    <col min="4376" max="4376" width="5.125" style="4" customWidth="1"/>
    <col min="4377" max="4380" width="9" style="4" hidden="1" customWidth="1"/>
    <col min="4381" max="4608" width="9" style="4"/>
    <col min="4609" max="4609" width="4.125" style="4" customWidth="1"/>
    <col min="4610" max="4610" width="5.625" style="4" customWidth="1"/>
    <col min="4611" max="4611" width="16.875" style="4" customWidth="1"/>
    <col min="4612" max="4612" width="20.25" style="4" customWidth="1"/>
    <col min="4613" max="4613" width="14" style="4" customWidth="1"/>
    <col min="4614" max="4626" width="12.25" style="4" customWidth="1"/>
    <col min="4627" max="4627" width="17.75" style="4" customWidth="1"/>
    <col min="4628" max="4628" width="3.75" style="4" customWidth="1"/>
    <col min="4629" max="4629" width="8.25" style="4" customWidth="1"/>
    <col min="4630" max="4630" width="3.75" style="4" customWidth="1"/>
    <col min="4631" max="4631" width="8.25" style="4" customWidth="1"/>
    <col min="4632" max="4632" width="5.125" style="4" customWidth="1"/>
    <col min="4633" max="4636" width="9" style="4" hidden="1" customWidth="1"/>
    <col min="4637" max="4864" width="9" style="4"/>
    <col min="4865" max="4865" width="4.125" style="4" customWidth="1"/>
    <col min="4866" max="4866" width="5.625" style="4" customWidth="1"/>
    <col min="4867" max="4867" width="16.875" style="4" customWidth="1"/>
    <col min="4868" max="4868" width="20.25" style="4" customWidth="1"/>
    <col min="4869" max="4869" width="14" style="4" customWidth="1"/>
    <col min="4870" max="4882" width="12.25" style="4" customWidth="1"/>
    <col min="4883" max="4883" width="17.75" style="4" customWidth="1"/>
    <col min="4884" max="4884" width="3.75" style="4" customWidth="1"/>
    <col min="4885" max="4885" width="8.25" style="4" customWidth="1"/>
    <col min="4886" max="4886" width="3.75" style="4" customWidth="1"/>
    <col min="4887" max="4887" width="8.25" style="4" customWidth="1"/>
    <col min="4888" max="4888" width="5.125" style="4" customWidth="1"/>
    <col min="4889" max="4892" width="9" style="4" hidden="1" customWidth="1"/>
    <col min="4893" max="5120" width="9" style="4"/>
    <col min="5121" max="5121" width="4.125" style="4" customWidth="1"/>
    <col min="5122" max="5122" width="5.625" style="4" customWidth="1"/>
    <col min="5123" max="5123" width="16.875" style="4" customWidth="1"/>
    <col min="5124" max="5124" width="20.25" style="4" customWidth="1"/>
    <col min="5125" max="5125" width="14" style="4" customWidth="1"/>
    <col min="5126" max="5138" width="12.25" style="4" customWidth="1"/>
    <col min="5139" max="5139" width="17.75" style="4" customWidth="1"/>
    <col min="5140" max="5140" width="3.75" style="4" customWidth="1"/>
    <col min="5141" max="5141" width="8.25" style="4" customWidth="1"/>
    <col min="5142" max="5142" width="3.75" style="4" customWidth="1"/>
    <col min="5143" max="5143" width="8.25" style="4" customWidth="1"/>
    <col min="5144" max="5144" width="5.125" style="4" customWidth="1"/>
    <col min="5145" max="5148" width="9" style="4" hidden="1" customWidth="1"/>
    <col min="5149" max="5376" width="9" style="4"/>
    <col min="5377" max="5377" width="4.125" style="4" customWidth="1"/>
    <col min="5378" max="5378" width="5.625" style="4" customWidth="1"/>
    <col min="5379" max="5379" width="16.875" style="4" customWidth="1"/>
    <col min="5380" max="5380" width="20.25" style="4" customWidth="1"/>
    <col min="5381" max="5381" width="14" style="4" customWidth="1"/>
    <col min="5382" max="5394" width="12.25" style="4" customWidth="1"/>
    <col min="5395" max="5395" width="17.75" style="4" customWidth="1"/>
    <col min="5396" max="5396" width="3.75" style="4" customWidth="1"/>
    <col min="5397" max="5397" width="8.25" style="4" customWidth="1"/>
    <col min="5398" max="5398" width="3.75" style="4" customWidth="1"/>
    <col min="5399" max="5399" width="8.25" style="4" customWidth="1"/>
    <col min="5400" max="5400" width="5.125" style="4" customWidth="1"/>
    <col min="5401" max="5404" width="9" style="4" hidden="1" customWidth="1"/>
    <col min="5405" max="5632" width="9" style="4"/>
    <col min="5633" max="5633" width="4.125" style="4" customWidth="1"/>
    <col min="5634" max="5634" width="5.625" style="4" customWidth="1"/>
    <col min="5635" max="5635" width="16.875" style="4" customWidth="1"/>
    <col min="5636" max="5636" width="20.25" style="4" customWidth="1"/>
    <col min="5637" max="5637" width="14" style="4" customWidth="1"/>
    <col min="5638" max="5650" width="12.25" style="4" customWidth="1"/>
    <col min="5651" max="5651" width="17.75" style="4" customWidth="1"/>
    <col min="5652" max="5652" width="3.75" style="4" customWidth="1"/>
    <col min="5653" max="5653" width="8.25" style="4" customWidth="1"/>
    <col min="5654" max="5654" width="3.75" style="4" customWidth="1"/>
    <col min="5655" max="5655" width="8.25" style="4" customWidth="1"/>
    <col min="5656" max="5656" width="5.125" style="4" customWidth="1"/>
    <col min="5657" max="5660" width="9" style="4" hidden="1" customWidth="1"/>
    <col min="5661" max="5888" width="9" style="4"/>
    <col min="5889" max="5889" width="4.125" style="4" customWidth="1"/>
    <col min="5890" max="5890" width="5.625" style="4" customWidth="1"/>
    <col min="5891" max="5891" width="16.875" style="4" customWidth="1"/>
    <col min="5892" max="5892" width="20.25" style="4" customWidth="1"/>
    <col min="5893" max="5893" width="14" style="4" customWidth="1"/>
    <col min="5894" max="5906" width="12.25" style="4" customWidth="1"/>
    <col min="5907" max="5907" width="17.75" style="4" customWidth="1"/>
    <col min="5908" max="5908" width="3.75" style="4" customWidth="1"/>
    <col min="5909" max="5909" width="8.25" style="4" customWidth="1"/>
    <col min="5910" max="5910" width="3.75" style="4" customWidth="1"/>
    <col min="5911" max="5911" width="8.25" style="4" customWidth="1"/>
    <col min="5912" max="5912" width="5.125" style="4" customWidth="1"/>
    <col min="5913" max="5916" width="9" style="4" hidden="1" customWidth="1"/>
    <col min="5917" max="6144" width="9" style="4"/>
    <col min="6145" max="6145" width="4.125" style="4" customWidth="1"/>
    <col min="6146" max="6146" width="5.625" style="4" customWidth="1"/>
    <col min="6147" max="6147" width="16.875" style="4" customWidth="1"/>
    <col min="6148" max="6148" width="20.25" style="4" customWidth="1"/>
    <col min="6149" max="6149" width="14" style="4" customWidth="1"/>
    <col min="6150" max="6162" width="12.25" style="4" customWidth="1"/>
    <col min="6163" max="6163" width="17.75" style="4" customWidth="1"/>
    <col min="6164" max="6164" width="3.75" style="4" customWidth="1"/>
    <col min="6165" max="6165" width="8.25" style="4" customWidth="1"/>
    <col min="6166" max="6166" width="3.75" style="4" customWidth="1"/>
    <col min="6167" max="6167" width="8.25" style="4" customWidth="1"/>
    <col min="6168" max="6168" width="5.125" style="4" customWidth="1"/>
    <col min="6169" max="6172" width="9" style="4" hidden="1" customWidth="1"/>
    <col min="6173" max="6400" width="9" style="4"/>
    <col min="6401" max="6401" width="4.125" style="4" customWidth="1"/>
    <col min="6402" max="6402" width="5.625" style="4" customWidth="1"/>
    <col min="6403" max="6403" width="16.875" style="4" customWidth="1"/>
    <col min="6404" max="6404" width="20.25" style="4" customWidth="1"/>
    <col min="6405" max="6405" width="14" style="4" customWidth="1"/>
    <col min="6406" max="6418" width="12.25" style="4" customWidth="1"/>
    <col min="6419" max="6419" width="17.75" style="4" customWidth="1"/>
    <col min="6420" max="6420" width="3.75" style="4" customWidth="1"/>
    <col min="6421" max="6421" width="8.25" style="4" customWidth="1"/>
    <col min="6422" max="6422" width="3.75" style="4" customWidth="1"/>
    <col min="6423" max="6423" width="8.25" style="4" customWidth="1"/>
    <col min="6424" max="6424" width="5.125" style="4" customWidth="1"/>
    <col min="6425" max="6428" width="9" style="4" hidden="1" customWidth="1"/>
    <col min="6429" max="6656" width="9" style="4"/>
    <col min="6657" max="6657" width="4.125" style="4" customWidth="1"/>
    <col min="6658" max="6658" width="5.625" style="4" customWidth="1"/>
    <col min="6659" max="6659" width="16.875" style="4" customWidth="1"/>
    <col min="6660" max="6660" width="20.25" style="4" customWidth="1"/>
    <col min="6661" max="6661" width="14" style="4" customWidth="1"/>
    <col min="6662" max="6674" width="12.25" style="4" customWidth="1"/>
    <col min="6675" max="6675" width="17.75" style="4" customWidth="1"/>
    <col min="6676" max="6676" width="3.75" style="4" customWidth="1"/>
    <col min="6677" max="6677" width="8.25" style="4" customWidth="1"/>
    <col min="6678" max="6678" width="3.75" style="4" customWidth="1"/>
    <col min="6679" max="6679" width="8.25" style="4" customWidth="1"/>
    <col min="6680" max="6680" width="5.125" style="4" customWidth="1"/>
    <col min="6681" max="6684" width="9" style="4" hidden="1" customWidth="1"/>
    <col min="6685" max="6912" width="9" style="4"/>
    <col min="6913" max="6913" width="4.125" style="4" customWidth="1"/>
    <col min="6914" max="6914" width="5.625" style="4" customWidth="1"/>
    <col min="6915" max="6915" width="16.875" style="4" customWidth="1"/>
    <col min="6916" max="6916" width="20.25" style="4" customWidth="1"/>
    <col min="6917" max="6917" width="14" style="4" customWidth="1"/>
    <col min="6918" max="6930" width="12.25" style="4" customWidth="1"/>
    <col min="6931" max="6931" width="17.75" style="4" customWidth="1"/>
    <col min="6932" max="6932" width="3.75" style="4" customWidth="1"/>
    <col min="6933" max="6933" width="8.25" style="4" customWidth="1"/>
    <col min="6934" max="6934" width="3.75" style="4" customWidth="1"/>
    <col min="6935" max="6935" width="8.25" style="4" customWidth="1"/>
    <col min="6936" max="6936" width="5.125" style="4" customWidth="1"/>
    <col min="6937" max="6940" width="9" style="4" hidden="1" customWidth="1"/>
    <col min="6941" max="7168" width="9" style="4"/>
    <col min="7169" max="7169" width="4.125" style="4" customWidth="1"/>
    <col min="7170" max="7170" width="5.625" style="4" customWidth="1"/>
    <col min="7171" max="7171" width="16.875" style="4" customWidth="1"/>
    <col min="7172" max="7172" width="20.25" style="4" customWidth="1"/>
    <col min="7173" max="7173" width="14" style="4" customWidth="1"/>
    <col min="7174" max="7186" width="12.25" style="4" customWidth="1"/>
    <col min="7187" max="7187" width="17.75" style="4" customWidth="1"/>
    <col min="7188" max="7188" width="3.75" style="4" customWidth="1"/>
    <col min="7189" max="7189" width="8.25" style="4" customWidth="1"/>
    <col min="7190" max="7190" width="3.75" style="4" customWidth="1"/>
    <col min="7191" max="7191" width="8.25" style="4" customWidth="1"/>
    <col min="7192" max="7192" width="5.125" style="4" customWidth="1"/>
    <col min="7193" max="7196" width="9" style="4" hidden="1" customWidth="1"/>
    <col min="7197" max="7424" width="9" style="4"/>
    <col min="7425" max="7425" width="4.125" style="4" customWidth="1"/>
    <col min="7426" max="7426" width="5.625" style="4" customWidth="1"/>
    <col min="7427" max="7427" width="16.875" style="4" customWidth="1"/>
    <col min="7428" max="7428" width="20.25" style="4" customWidth="1"/>
    <col min="7429" max="7429" width="14" style="4" customWidth="1"/>
    <col min="7430" max="7442" width="12.25" style="4" customWidth="1"/>
    <col min="7443" max="7443" width="17.75" style="4" customWidth="1"/>
    <col min="7444" max="7444" width="3.75" style="4" customWidth="1"/>
    <col min="7445" max="7445" width="8.25" style="4" customWidth="1"/>
    <col min="7446" max="7446" width="3.75" style="4" customWidth="1"/>
    <col min="7447" max="7447" width="8.25" style="4" customWidth="1"/>
    <col min="7448" max="7448" width="5.125" style="4" customWidth="1"/>
    <col min="7449" max="7452" width="9" style="4" hidden="1" customWidth="1"/>
    <col min="7453" max="7680" width="9" style="4"/>
    <col min="7681" max="7681" width="4.125" style="4" customWidth="1"/>
    <col min="7682" max="7682" width="5.625" style="4" customWidth="1"/>
    <col min="7683" max="7683" width="16.875" style="4" customWidth="1"/>
    <col min="7684" max="7684" width="20.25" style="4" customWidth="1"/>
    <col min="7685" max="7685" width="14" style="4" customWidth="1"/>
    <col min="7686" max="7698" width="12.25" style="4" customWidth="1"/>
    <col min="7699" max="7699" width="17.75" style="4" customWidth="1"/>
    <col min="7700" max="7700" width="3.75" style="4" customWidth="1"/>
    <col min="7701" max="7701" width="8.25" style="4" customWidth="1"/>
    <col min="7702" max="7702" width="3.75" style="4" customWidth="1"/>
    <col min="7703" max="7703" width="8.25" style="4" customWidth="1"/>
    <col min="7704" max="7704" width="5.125" style="4" customWidth="1"/>
    <col min="7705" max="7708" width="9" style="4" hidden="1" customWidth="1"/>
    <col min="7709" max="7936" width="9" style="4"/>
    <col min="7937" max="7937" width="4.125" style="4" customWidth="1"/>
    <col min="7938" max="7938" width="5.625" style="4" customWidth="1"/>
    <col min="7939" max="7939" width="16.875" style="4" customWidth="1"/>
    <col min="7940" max="7940" width="20.25" style="4" customWidth="1"/>
    <col min="7941" max="7941" width="14" style="4" customWidth="1"/>
    <col min="7942" max="7954" width="12.25" style="4" customWidth="1"/>
    <col min="7955" max="7955" width="17.75" style="4" customWidth="1"/>
    <col min="7956" max="7956" width="3.75" style="4" customWidth="1"/>
    <col min="7957" max="7957" width="8.25" style="4" customWidth="1"/>
    <col min="7958" max="7958" width="3.75" style="4" customWidth="1"/>
    <col min="7959" max="7959" width="8.25" style="4" customWidth="1"/>
    <col min="7960" max="7960" width="5.125" style="4" customWidth="1"/>
    <col min="7961" max="7964" width="9" style="4" hidden="1" customWidth="1"/>
    <col min="7965" max="8192" width="9" style="4"/>
    <col min="8193" max="8193" width="4.125" style="4" customWidth="1"/>
    <col min="8194" max="8194" width="5.625" style="4" customWidth="1"/>
    <col min="8195" max="8195" width="16.875" style="4" customWidth="1"/>
    <col min="8196" max="8196" width="20.25" style="4" customWidth="1"/>
    <col min="8197" max="8197" width="14" style="4" customWidth="1"/>
    <col min="8198" max="8210" width="12.25" style="4" customWidth="1"/>
    <col min="8211" max="8211" width="17.75" style="4" customWidth="1"/>
    <col min="8212" max="8212" width="3.75" style="4" customWidth="1"/>
    <col min="8213" max="8213" width="8.25" style="4" customWidth="1"/>
    <col min="8214" max="8214" width="3.75" style="4" customWidth="1"/>
    <col min="8215" max="8215" width="8.25" style="4" customWidth="1"/>
    <col min="8216" max="8216" width="5.125" style="4" customWidth="1"/>
    <col min="8217" max="8220" width="9" style="4" hidden="1" customWidth="1"/>
    <col min="8221" max="8448" width="9" style="4"/>
    <col min="8449" max="8449" width="4.125" style="4" customWidth="1"/>
    <col min="8450" max="8450" width="5.625" style="4" customWidth="1"/>
    <col min="8451" max="8451" width="16.875" style="4" customWidth="1"/>
    <col min="8452" max="8452" width="20.25" style="4" customWidth="1"/>
    <col min="8453" max="8453" width="14" style="4" customWidth="1"/>
    <col min="8454" max="8466" width="12.25" style="4" customWidth="1"/>
    <col min="8467" max="8467" width="17.75" style="4" customWidth="1"/>
    <col min="8468" max="8468" width="3.75" style="4" customWidth="1"/>
    <col min="8469" max="8469" width="8.25" style="4" customWidth="1"/>
    <col min="8470" max="8470" width="3.75" style="4" customWidth="1"/>
    <col min="8471" max="8471" width="8.25" style="4" customWidth="1"/>
    <col min="8472" max="8472" width="5.125" style="4" customWidth="1"/>
    <col min="8473" max="8476" width="9" style="4" hidden="1" customWidth="1"/>
    <col min="8477" max="8704" width="9" style="4"/>
    <col min="8705" max="8705" width="4.125" style="4" customWidth="1"/>
    <col min="8706" max="8706" width="5.625" style="4" customWidth="1"/>
    <col min="8707" max="8707" width="16.875" style="4" customWidth="1"/>
    <col min="8708" max="8708" width="20.25" style="4" customWidth="1"/>
    <col min="8709" max="8709" width="14" style="4" customWidth="1"/>
    <col min="8710" max="8722" width="12.25" style="4" customWidth="1"/>
    <col min="8723" max="8723" width="17.75" style="4" customWidth="1"/>
    <col min="8724" max="8724" width="3.75" style="4" customWidth="1"/>
    <col min="8725" max="8725" width="8.25" style="4" customWidth="1"/>
    <col min="8726" max="8726" width="3.75" style="4" customWidth="1"/>
    <col min="8727" max="8727" width="8.25" style="4" customWidth="1"/>
    <col min="8728" max="8728" width="5.125" style="4" customWidth="1"/>
    <col min="8729" max="8732" width="9" style="4" hidden="1" customWidth="1"/>
    <col min="8733" max="8960" width="9" style="4"/>
    <col min="8961" max="8961" width="4.125" style="4" customWidth="1"/>
    <col min="8962" max="8962" width="5.625" style="4" customWidth="1"/>
    <col min="8963" max="8963" width="16.875" style="4" customWidth="1"/>
    <col min="8964" max="8964" width="20.25" style="4" customWidth="1"/>
    <col min="8965" max="8965" width="14" style="4" customWidth="1"/>
    <col min="8966" max="8978" width="12.25" style="4" customWidth="1"/>
    <col min="8979" max="8979" width="17.75" style="4" customWidth="1"/>
    <col min="8980" max="8980" width="3.75" style="4" customWidth="1"/>
    <col min="8981" max="8981" width="8.25" style="4" customWidth="1"/>
    <col min="8982" max="8982" width="3.75" style="4" customWidth="1"/>
    <col min="8983" max="8983" width="8.25" style="4" customWidth="1"/>
    <col min="8984" max="8984" width="5.125" style="4" customWidth="1"/>
    <col min="8985" max="8988" width="9" style="4" hidden="1" customWidth="1"/>
    <col min="8989" max="9216" width="9" style="4"/>
    <col min="9217" max="9217" width="4.125" style="4" customWidth="1"/>
    <col min="9218" max="9218" width="5.625" style="4" customWidth="1"/>
    <col min="9219" max="9219" width="16.875" style="4" customWidth="1"/>
    <col min="9220" max="9220" width="20.25" style="4" customWidth="1"/>
    <col min="9221" max="9221" width="14" style="4" customWidth="1"/>
    <col min="9222" max="9234" width="12.25" style="4" customWidth="1"/>
    <col min="9235" max="9235" width="17.75" style="4" customWidth="1"/>
    <col min="9236" max="9236" width="3.75" style="4" customWidth="1"/>
    <col min="9237" max="9237" width="8.25" style="4" customWidth="1"/>
    <col min="9238" max="9238" width="3.75" style="4" customWidth="1"/>
    <col min="9239" max="9239" width="8.25" style="4" customWidth="1"/>
    <col min="9240" max="9240" width="5.125" style="4" customWidth="1"/>
    <col min="9241" max="9244" width="9" style="4" hidden="1" customWidth="1"/>
    <col min="9245" max="9472" width="9" style="4"/>
    <col min="9473" max="9473" width="4.125" style="4" customWidth="1"/>
    <col min="9474" max="9474" width="5.625" style="4" customWidth="1"/>
    <col min="9475" max="9475" width="16.875" style="4" customWidth="1"/>
    <col min="9476" max="9476" width="20.25" style="4" customWidth="1"/>
    <col min="9477" max="9477" width="14" style="4" customWidth="1"/>
    <col min="9478" max="9490" width="12.25" style="4" customWidth="1"/>
    <col min="9491" max="9491" width="17.75" style="4" customWidth="1"/>
    <col min="9492" max="9492" width="3.75" style="4" customWidth="1"/>
    <col min="9493" max="9493" width="8.25" style="4" customWidth="1"/>
    <col min="9494" max="9494" width="3.75" style="4" customWidth="1"/>
    <col min="9495" max="9495" width="8.25" style="4" customWidth="1"/>
    <col min="9496" max="9496" width="5.125" style="4" customWidth="1"/>
    <col min="9497" max="9500" width="9" style="4" hidden="1" customWidth="1"/>
    <col min="9501" max="9728" width="9" style="4"/>
    <col min="9729" max="9729" width="4.125" style="4" customWidth="1"/>
    <col min="9730" max="9730" width="5.625" style="4" customWidth="1"/>
    <col min="9731" max="9731" width="16.875" style="4" customWidth="1"/>
    <col min="9732" max="9732" width="20.25" style="4" customWidth="1"/>
    <col min="9733" max="9733" width="14" style="4" customWidth="1"/>
    <col min="9734" max="9746" width="12.25" style="4" customWidth="1"/>
    <col min="9747" max="9747" width="17.75" style="4" customWidth="1"/>
    <col min="9748" max="9748" width="3.75" style="4" customWidth="1"/>
    <col min="9749" max="9749" width="8.25" style="4" customWidth="1"/>
    <col min="9750" max="9750" width="3.75" style="4" customWidth="1"/>
    <col min="9751" max="9751" width="8.25" style="4" customWidth="1"/>
    <col min="9752" max="9752" width="5.125" style="4" customWidth="1"/>
    <col min="9753" max="9756" width="9" style="4" hidden="1" customWidth="1"/>
    <col min="9757" max="9984" width="9" style="4"/>
    <col min="9985" max="9985" width="4.125" style="4" customWidth="1"/>
    <col min="9986" max="9986" width="5.625" style="4" customWidth="1"/>
    <col min="9987" max="9987" width="16.875" style="4" customWidth="1"/>
    <col min="9988" max="9988" width="20.25" style="4" customWidth="1"/>
    <col min="9989" max="9989" width="14" style="4" customWidth="1"/>
    <col min="9990" max="10002" width="12.25" style="4" customWidth="1"/>
    <col min="10003" max="10003" width="17.75" style="4" customWidth="1"/>
    <col min="10004" max="10004" width="3.75" style="4" customWidth="1"/>
    <col min="10005" max="10005" width="8.25" style="4" customWidth="1"/>
    <col min="10006" max="10006" width="3.75" style="4" customWidth="1"/>
    <col min="10007" max="10007" width="8.25" style="4" customWidth="1"/>
    <col min="10008" max="10008" width="5.125" style="4" customWidth="1"/>
    <col min="10009" max="10012" width="9" style="4" hidden="1" customWidth="1"/>
    <col min="10013" max="10240" width="9" style="4"/>
    <col min="10241" max="10241" width="4.125" style="4" customWidth="1"/>
    <col min="10242" max="10242" width="5.625" style="4" customWidth="1"/>
    <col min="10243" max="10243" width="16.875" style="4" customWidth="1"/>
    <col min="10244" max="10244" width="20.25" style="4" customWidth="1"/>
    <col min="10245" max="10245" width="14" style="4" customWidth="1"/>
    <col min="10246" max="10258" width="12.25" style="4" customWidth="1"/>
    <col min="10259" max="10259" width="17.75" style="4" customWidth="1"/>
    <col min="10260" max="10260" width="3.75" style="4" customWidth="1"/>
    <col min="10261" max="10261" width="8.25" style="4" customWidth="1"/>
    <col min="10262" max="10262" width="3.75" style="4" customWidth="1"/>
    <col min="10263" max="10263" width="8.25" style="4" customWidth="1"/>
    <col min="10264" max="10264" width="5.125" style="4" customWidth="1"/>
    <col min="10265" max="10268" width="9" style="4" hidden="1" customWidth="1"/>
    <col min="10269" max="10496" width="9" style="4"/>
    <col min="10497" max="10497" width="4.125" style="4" customWidth="1"/>
    <col min="10498" max="10498" width="5.625" style="4" customWidth="1"/>
    <col min="10499" max="10499" width="16.875" style="4" customWidth="1"/>
    <col min="10500" max="10500" width="20.25" style="4" customWidth="1"/>
    <col min="10501" max="10501" width="14" style="4" customWidth="1"/>
    <col min="10502" max="10514" width="12.25" style="4" customWidth="1"/>
    <col min="10515" max="10515" width="17.75" style="4" customWidth="1"/>
    <col min="10516" max="10516" width="3.75" style="4" customWidth="1"/>
    <col min="10517" max="10517" width="8.25" style="4" customWidth="1"/>
    <col min="10518" max="10518" width="3.75" style="4" customWidth="1"/>
    <col min="10519" max="10519" width="8.25" style="4" customWidth="1"/>
    <col min="10520" max="10520" width="5.125" style="4" customWidth="1"/>
    <col min="10521" max="10524" width="9" style="4" hidden="1" customWidth="1"/>
    <col min="10525" max="10752" width="9" style="4"/>
    <col min="10753" max="10753" width="4.125" style="4" customWidth="1"/>
    <col min="10754" max="10754" width="5.625" style="4" customWidth="1"/>
    <col min="10755" max="10755" width="16.875" style="4" customWidth="1"/>
    <col min="10756" max="10756" width="20.25" style="4" customWidth="1"/>
    <col min="10757" max="10757" width="14" style="4" customWidth="1"/>
    <col min="10758" max="10770" width="12.25" style="4" customWidth="1"/>
    <col min="10771" max="10771" width="17.75" style="4" customWidth="1"/>
    <col min="10772" max="10772" width="3.75" style="4" customWidth="1"/>
    <col min="10773" max="10773" width="8.25" style="4" customWidth="1"/>
    <col min="10774" max="10774" width="3.75" style="4" customWidth="1"/>
    <col min="10775" max="10775" width="8.25" style="4" customWidth="1"/>
    <col min="10776" max="10776" width="5.125" style="4" customWidth="1"/>
    <col min="10777" max="10780" width="9" style="4" hidden="1" customWidth="1"/>
    <col min="10781" max="11008" width="9" style="4"/>
    <col min="11009" max="11009" width="4.125" style="4" customWidth="1"/>
    <col min="11010" max="11010" width="5.625" style="4" customWidth="1"/>
    <col min="11011" max="11011" width="16.875" style="4" customWidth="1"/>
    <col min="11012" max="11012" width="20.25" style="4" customWidth="1"/>
    <col min="11013" max="11013" width="14" style="4" customWidth="1"/>
    <col min="11014" max="11026" width="12.25" style="4" customWidth="1"/>
    <col min="11027" max="11027" width="17.75" style="4" customWidth="1"/>
    <col min="11028" max="11028" width="3.75" style="4" customWidth="1"/>
    <col min="11029" max="11029" width="8.25" style="4" customWidth="1"/>
    <col min="11030" max="11030" width="3.75" style="4" customWidth="1"/>
    <col min="11031" max="11031" width="8.25" style="4" customWidth="1"/>
    <col min="11032" max="11032" width="5.125" style="4" customWidth="1"/>
    <col min="11033" max="11036" width="9" style="4" hidden="1" customWidth="1"/>
    <col min="11037" max="11264" width="9" style="4"/>
    <col min="11265" max="11265" width="4.125" style="4" customWidth="1"/>
    <col min="11266" max="11266" width="5.625" style="4" customWidth="1"/>
    <col min="11267" max="11267" width="16.875" style="4" customWidth="1"/>
    <col min="11268" max="11268" width="20.25" style="4" customWidth="1"/>
    <col min="11269" max="11269" width="14" style="4" customWidth="1"/>
    <col min="11270" max="11282" width="12.25" style="4" customWidth="1"/>
    <col min="11283" max="11283" width="17.75" style="4" customWidth="1"/>
    <col min="11284" max="11284" width="3.75" style="4" customWidth="1"/>
    <col min="11285" max="11285" width="8.25" style="4" customWidth="1"/>
    <col min="11286" max="11286" width="3.75" style="4" customWidth="1"/>
    <col min="11287" max="11287" width="8.25" style="4" customWidth="1"/>
    <col min="11288" max="11288" width="5.125" style="4" customWidth="1"/>
    <col min="11289" max="11292" width="9" style="4" hidden="1" customWidth="1"/>
    <col min="11293" max="11520" width="9" style="4"/>
    <col min="11521" max="11521" width="4.125" style="4" customWidth="1"/>
    <col min="11522" max="11522" width="5.625" style="4" customWidth="1"/>
    <col min="11523" max="11523" width="16.875" style="4" customWidth="1"/>
    <col min="11524" max="11524" width="20.25" style="4" customWidth="1"/>
    <col min="11525" max="11525" width="14" style="4" customWidth="1"/>
    <col min="11526" max="11538" width="12.25" style="4" customWidth="1"/>
    <col min="11539" max="11539" width="17.75" style="4" customWidth="1"/>
    <col min="11540" max="11540" width="3.75" style="4" customWidth="1"/>
    <col min="11541" max="11541" width="8.25" style="4" customWidth="1"/>
    <col min="11542" max="11542" width="3.75" style="4" customWidth="1"/>
    <col min="11543" max="11543" width="8.25" style="4" customWidth="1"/>
    <col min="11544" max="11544" width="5.125" style="4" customWidth="1"/>
    <col min="11545" max="11548" width="9" style="4" hidden="1" customWidth="1"/>
    <col min="11549" max="11776" width="9" style="4"/>
    <col min="11777" max="11777" width="4.125" style="4" customWidth="1"/>
    <col min="11778" max="11778" width="5.625" style="4" customWidth="1"/>
    <col min="11779" max="11779" width="16.875" style="4" customWidth="1"/>
    <col min="11780" max="11780" width="20.25" style="4" customWidth="1"/>
    <col min="11781" max="11781" width="14" style="4" customWidth="1"/>
    <col min="11782" max="11794" width="12.25" style="4" customWidth="1"/>
    <col min="11795" max="11795" width="17.75" style="4" customWidth="1"/>
    <col min="11796" max="11796" width="3.75" style="4" customWidth="1"/>
    <col min="11797" max="11797" width="8.25" style="4" customWidth="1"/>
    <col min="11798" max="11798" width="3.75" style="4" customWidth="1"/>
    <col min="11799" max="11799" width="8.25" style="4" customWidth="1"/>
    <col min="11800" max="11800" width="5.125" style="4" customWidth="1"/>
    <col min="11801" max="11804" width="9" style="4" hidden="1" customWidth="1"/>
    <col min="11805" max="12032" width="9" style="4"/>
    <col min="12033" max="12033" width="4.125" style="4" customWidth="1"/>
    <col min="12034" max="12034" width="5.625" style="4" customWidth="1"/>
    <col min="12035" max="12035" width="16.875" style="4" customWidth="1"/>
    <col min="12036" max="12036" width="20.25" style="4" customWidth="1"/>
    <col min="12037" max="12037" width="14" style="4" customWidth="1"/>
    <col min="12038" max="12050" width="12.25" style="4" customWidth="1"/>
    <col min="12051" max="12051" width="17.75" style="4" customWidth="1"/>
    <col min="12052" max="12052" width="3.75" style="4" customWidth="1"/>
    <col min="12053" max="12053" width="8.25" style="4" customWidth="1"/>
    <col min="12054" max="12054" width="3.75" style="4" customWidth="1"/>
    <col min="12055" max="12055" width="8.25" style="4" customWidth="1"/>
    <col min="12056" max="12056" width="5.125" style="4" customWidth="1"/>
    <col min="12057" max="12060" width="9" style="4" hidden="1" customWidth="1"/>
    <col min="12061" max="12288" width="9" style="4"/>
    <col min="12289" max="12289" width="4.125" style="4" customWidth="1"/>
    <col min="12290" max="12290" width="5.625" style="4" customWidth="1"/>
    <col min="12291" max="12291" width="16.875" style="4" customWidth="1"/>
    <col min="12292" max="12292" width="20.25" style="4" customWidth="1"/>
    <col min="12293" max="12293" width="14" style="4" customWidth="1"/>
    <col min="12294" max="12306" width="12.25" style="4" customWidth="1"/>
    <col min="12307" max="12307" width="17.75" style="4" customWidth="1"/>
    <col min="12308" max="12308" width="3.75" style="4" customWidth="1"/>
    <col min="12309" max="12309" width="8.25" style="4" customWidth="1"/>
    <col min="12310" max="12310" width="3.75" style="4" customWidth="1"/>
    <col min="12311" max="12311" width="8.25" style="4" customWidth="1"/>
    <col min="12312" max="12312" width="5.125" style="4" customWidth="1"/>
    <col min="12313" max="12316" width="9" style="4" hidden="1" customWidth="1"/>
    <col min="12317" max="12544" width="9" style="4"/>
    <col min="12545" max="12545" width="4.125" style="4" customWidth="1"/>
    <col min="12546" max="12546" width="5.625" style="4" customWidth="1"/>
    <col min="12547" max="12547" width="16.875" style="4" customWidth="1"/>
    <col min="12548" max="12548" width="20.25" style="4" customWidth="1"/>
    <col min="12549" max="12549" width="14" style="4" customWidth="1"/>
    <col min="12550" max="12562" width="12.25" style="4" customWidth="1"/>
    <col min="12563" max="12563" width="17.75" style="4" customWidth="1"/>
    <col min="12564" max="12564" width="3.75" style="4" customWidth="1"/>
    <col min="12565" max="12565" width="8.25" style="4" customWidth="1"/>
    <col min="12566" max="12566" width="3.75" style="4" customWidth="1"/>
    <col min="12567" max="12567" width="8.25" style="4" customWidth="1"/>
    <col min="12568" max="12568" width="5.125" style="4" customWidth="1"/>
    <col min="12569" max="12572" width="9" style="4" hidden="1" customWidth="1"/>
    <col min="12573" max="12800" width="9" style="4"/>
    <col min="12801" max="12801" width="4.125" style="4" customWidth="1"/>
    <col min="12802" max="12802" width="5.625" style="4" customWidth="1"/>
    <col min="12803" max="12803" width="16.875" style="4" customWidth="1"/>
    <col min="12804" max="12804" width="20.25" style="4" customWidth="1"/>
    <col min="12805" max="12805" width="14" style="4" customWidth="1"/>
    <col min="12806" max="12818" width="12.25" style="4" customWidth="1"/>
    <col min="12819" max="12819" width="17.75" style="4" customWidth="1"/>
    <col min="12820" max="12820" width="3.75" style="4" customWidth="1"/>
    <col min="12821" max="12821" width="8.25" style="4" customWidth="1"/>
    <col min="12822" max="12822" width="3.75" style="4" customWidth="1"/>
    <col min="12823" max="12823" width="8.25" style="4" customWidth="1"/>
    <col min="12824" max="12824" width="5.125" style="4" customWidth="1"/>
    <col min="12825" max="12828" width="9" style="4" hidden="1" customWidth="1"/>
    <col min="12829" max="13056" width="9" style="4"/>
    <col min="13057" max="13057" width="4.125" style="4" customWidth="1"/>
    <col min="13058" max="13058" width="5.625" style="4" customWidth="1"/>
    <col min="13059" max="13059" width="16.875" style="4" customWidth="1"/>
    <col min="13060" max="13060" width="20.25" style="4" customWidth="1"/>
    <col min="13061" max="13061" width="14" style="4" customWidth="1"/>
    <col min="13062" max="13074" width="12.25" style="4" customWidth="1"/>
    <col min="13075" max="13075" width="17.75" style="4" customWidth="1"/>
    <col min="13076" max="13076" width="3.75" style="4" customWidth="1"/>
    <col min="13077" max="13077" width="8.25" style="4" customWidth="1"/>
    <col min="13078" max="13078" width="3.75" style="4" customWidth="1"/>
    <col min="13079" max="13079" width="8.25" style="4" customWidth="1"/>
    <col min="13080" max="13080" width="5.125" style="4" customWidth="1"/>
    <col min="13081" max="13084" width="9" style="4" hidden="1" customWidth="1"/>
    <col min="13085" max="13312" width="9" style="4"/>
    <col min="13313" max="13313" width="4.125" style="4" customWidth="1"/>
    <col min="13314" max="13314" width="5.625" style="4" customWidth="1"/>
    <col min="13315" max="13315" width="16.875" style="4" customWidth="1"/>
    <col min="13316" max="13316" width="20.25" style="4" customWidth="1"/>
    <col min="13317" max="13317" width="14" style="4" customWidth="1"/>
    <col min="13318" max="13330" width="12.25" style="4" customWidth="1"/>
    <col min="13331" max="13331" width="17.75" style="4" customWidth="1"/>
    <col min="13332" max="13332" width="3.75" style="4" customWidth="1"/>
    <col min="13333" max="13333" width="8.25" style="4" customWidth="1"/>
    <col min="13334" max="13334" width="3.75" style="4" customWidth="1"/>
    <col min="13335" max="13335" width="8.25" style="4" customWidth="1"/>
    <col min="13336" max="13336" width="5.125" style="4" customWidth="1"/>
    <col min="13337" max="13340" width="9" style="4" hidden="1" customWidth="1"/>
    <col min="13341" max="13568" width="9" style="4"/>
    <col min="13569" max="13569" width="4.125" style="4" customWidth="1"/>
    <col min="13570" max="13570" width="5.625" style="4" customWidth="1"/>
    <col min="13571" max="13571" width="16.875" style="4" customWidth="1"/>
    <col min="13572" max="13572" width="20.25" style="4" customWidth="1"/>
    <col min="13573" max="13573" width="14" style="4" customWidth="1"/>
    <col min="13574" max="13586" width="12.25" style="4" customWidth="1"/>
    <col min="13587" max="13587" width="17.75" style="4" customWidth="1"/>
    <col min="13588" max="13588" width="3.75" style="4" customWidth="1"/>
    <col min="13589" max="13589" width="8.25" style="4" customWidth="1"/>
    <col min="13590" max="13590" width="3.75" style="4" customWidth="1"/>
    <col min="13591" max="13591" width="8.25" style="4" customWidth="1"/>
    <col min="13592" max="13592" width="5.125" style="4" customWidth="1"/>
    <col min="13593" max="13596" width="9" style="4" hidden="1" customWidth="1"/>
    <col min="13597" max="13824" width="9" style="4"/>
    <col min="13825" max="13825" width="4.125" style="4" customWidth="1"/>
    <col min="13826" max="13826" width="5.625" style="4" customWidth="1"/>
    <col min="13827" max="13827" width="16.875" style="4" customWidth="1"/>
    <col min="13828" max="13828" width="20.25" style="4" customWidth="1"/>
    <col min="13829" max="13829" width="14" style="4" customWidth="1"/>
    <col min="13830" max="13842" width="12.25" style="4" customWidth="1"/>
    <col min="13843" max="13843" width="17.75" style="4" customWidth="1"/>
    <col min="13844" max="13844" width="3.75" style="4" customWidth="1"/>
    <col min="13845" max="13845" width="8.25" style="4" customWidth="1"/>
    <col min="13846" max="13846" width="3.75" style="4" customWidth="1"/>
    <col min="13847" max="13847" width="8.25" style="4" customWidth="1"/>
    <col min="13848" max="13848" width="5.125" style="4" customWidth="1"/>
    <col min="13849" max="13852" width="9" style="4" hidden="1" customWidth="1"/>
    <col min="13853" max="14080" width="9" style="4"/>
    <col min="14081" max="14081" width="4.125" style="4" customWidth="1"/>
    <col min="14082" max="14082" width="5.625" style="4" customWidth="1"/>
    <col min="14083" max="14083" width="16.875" style="4" customWidth="1"/>
    <col min="14084" max="14084" width="20.25" style="4" customWidth="1"/>
    <col min="14085" max="14085" width="14" style="4" customWidth="1"/>
    <col min="14086" max="14098" width="12.25" style="4" customWidth="1"/>
    <col min="14099" max="14099" width="17.75" style="4" customWidth="1"/>
    <col min="14100" max="14100" width="3.75" style="4" customWidth="1"/>
    <col min="14101" max="14101" width="8.25" style="4" customWidth="1"/>
    <col min="14102" max="14102" width="3.75" style="4" customWidth="1"/>
    <col min="14103" max="14103" width="8.25" style="4" customWidth="1"/>
    <col min="14104" max="14104" width="5.125" style="4" customWidth="1"/>
    <col min="14105" max="14108" width="9" style="4" hidden="1" customWidth="1"/>
    <col min="14109" max="14336" width="9" style="4"/>
    <col min="14337" max="14337" width="4.125" style="4" customWidth="1"/>
    <col min="14338" max="14338" width="5.625" style="4" customWidth="1"/>
    <col min="14339" max="14339" width="16.875" style="4" customWidth="1"/>
    <col min="14340" max="14340" width="20.25" style="4" customWidth="1"/>
    <col min="14341" max="14341" width="14" style="4" customWidth="1"/>
    <col min="14342" max="14354" width="12.25" style="4" customWidth="1"/>
    <col min="14355" max="14355" width="17.75" style="4" customWidth="1"/>
    <col min="14356" max="14356" width="3.75" style="4" customWidth="1"/>
    <col min="14357" max="14357" width="8.25" style="4" customWidth="1"/>
    <col min="14358" max="14358" width="3.75" style="4" customWidth="1"/>
    <col min="14359" max="14359" width="8.25" style="4" customWidth="1"/>
    <col min="14360" max="14360" width="5.125" style="4" customWidth="1"/>
    <col min="14361" max="14364" width="9" style="4" hidden="1" customWidth="1"/>
    <col min="14365" max="14592" width="9" style="4"/>
    <col min="14593" max="14593" width="4.125" style="4" customWidth="1"/>
    <col min="14594" max="14594" width="5.625" style="4" customWidth="1"/>
    <col min="14595" max="14595" width="16.875" style="4" customWidth="1"/>
    <col min="14596" max="14596" width="20.25" style="4" customWidth="1"/>
    <col min="14597" max="14597" width="14" style="4" customWidth="1"/>
    <col min="14598" max="14610" width="12.25" style="4" customWidth="1"/>
    <col min="14611" max="14611" width="17.75" style="4" customWidth="1"/>
    <col min="14612" max="14612" width="3.75" style="4" customWidth="1"/>
    <col min="14613" max="14613" width="8.25" style="4" customWidth="1"/>
    <col min="14614" max="14614" width="3.75" style="4" customWidth="1"/>
    <col min="14615" max="14615" width="8.25" style="4" customWidth="1"/>
    <col min="14616" max="14616" width="5.125" style="4" customWidth="1"/>
    <col min="14617" max="14620" width="9" style="4" hidden="1" customWidth="1"/>
    <col min="14621" max="14848" width="9" style="4"/>
    <col min="14849" max="14849" width="4.125" style="4" customWidth="1"/>
    <col min="14850" max="14850" width="5.625" style="4" customWidth="1"/>
    <col min="14851" max="14851" width="16.875" style="4" customWidth="1"/>
    <col min="14852" max="14852" width="20.25" style="4" customWidth="1"/>
    <col min="14853" max="14853" width="14" style="4" customWidth="1"/>
    <col min="14854" max="14866" width="12.25" style="4" customWidth="1"/>
    <col min="14867" max="14867" width="17.75" style="4" customWidth="1"/>
    <col min="14868" max="14868" width="3.75" style="4" customWidth="1"/>
    <col min="14869" max="14869" width="8.25" style="4" customWidth="1"/>
    <col min="14870" max="14870" width="3.75" style="4" customWidth="1"/>
    <col min="14871" max="14871" width="8.25" style="4" customWidth="1"/>
    <col min="14872" max="14872" width="5.125" style="4" customWidth="1"/>
    <col min="14873" max="14876" width="9" style="4" hidden="1" customWidth="1"/>
    <col min="14877" max="15104" width="9" style="4"/>
    <col min="15105" max="15105" width="4.125" style="4" customWidth="1"/>
    <col min="15106" max="15106" width="5.625" style="4" customWidth="1"/>
    <col min="15107" max="15107" width="16.875" style="4" customWidth="1"/>
    <col min="15108" max="15108" width="20.25" style="4" customWidth="1"/>
    <col min="15109" max="15109" width="14" style="4" customWidth="1"/>
    <col min="15110" max="15122" width="12.25" style="4" customWidth="1"/>
    <col min="15123" max="15123" width="17.75" style="4" customWidth="1"/>
    <col min="15124" max="15124" width="3.75" style="4" customWidth="1"/>
    <col min="15125" max="15125" width="8.25" style="4" customWidth="1"/>
    <col min="15126" max="15126" width="3.75" style="4" customWidth="1"/>
    <col min="15127" max="15127" width="8.25" style="4" customWidth="1"/>
    <col min="15128" max="15128" width="5.125" style="4" customWidth="1"/>
    <col min="15129" max="15132" width="9" style="4" hidden="1" customWidth="1"/>
    <col min="15133" max="15360" width="9" style="4"/>
    <col min="15361" max="15361" width="4.125" style="4" customWidth="1"/>
    <col min="15362" max="15362" width="5.625" style="4" customWidth="1"/>
    <col min="15363" max="15363" width="16.875" style="4" customWidth="1"/>
    <col min="15364" max="15364" width="20.25" style="4" customWidth="1"/>
    <col min="15365" max="15365" width="14" style="4" customWidth="1"/>
    <col min="15366" max="15378" width="12.25" style="4" customWidth="1"/>
    <col min="15379" max="15379" width="17.75" style="4" customWidth="1"/>
    <col min="15380" max="15380" width="3.75" style="4" customWidth="1"/>
    <col min="15381" max="15381" width="8.25" style="4" customWidth="1"/>
    <col min="15382" max="15382" width="3.75" style="4" customWidth="1"/>
    <col min="15383" max="15383" width="8.25" style="4" customWidth="1"/>
    <col min="15384" max="15384" width="5.125" style="4" customWidth="1"/>
    <col min="15385" max="15388" width="9" style="4" hidden="1" customWidth="1"/>
    <col min="15389" max="15616" width="9" style="4"/>
    <col min="15617" max="15617" width="4.125" style="4" customWidth="1"/>
    <col min="15618" max="15618" width="5.625" style="4" customWidth="1"/>
    <col min="15619" max="15619" width="16.875" style="4" customWidth="1"/>
    <col min="15620" max="15620" width="20.25" style="4" customWidth="1"/>
    <col min="15621" max="15621" width="14" style="4" customWidth="1"/>
    <col min="15622" max="15634" width="12.25" style="4" customWidth="1"/>
    <col min="15635" max="15635" width="17.75" style="4" customWidth="1"/>
    <col min="15636" max="15636" width="3.75" style="4" customWidth="1"/>
    <col min="15637" max="15637" width="8.25" style="4" customWidth="1"/>
    <col min="15638" max="15638" width="3.75" style="4" customWidth="1"/>
    <col min="15639" max="15639" width="8.25" style="4" customWidth="1"/>
    <col min="15640" max="15640" width="5.125" style="4" customWidth="1"/>
    <col min="15641" max="15644" width="9" style="4" hidden="1" customWidth="1"/>
    <col min="15645" max="15872" width="9" style="4"/>
    <col min="15873" max="15873" width="4.125" style="4" customWidth="1"/>
    <col min="15874" max="15874" width="5.625" style="4" customWidth="1"/>
    <col min="15875" max="15875" width="16.875" style="4" customWidth="1"/>
    <col min="15876" max="15876" width="20.25" style="4" customWidth="1"/>
    <col min="15877" max="15877" width="14" style="4" customWidth="1"/>
    <col min="15878" max="15890" width="12.25" style="4" customWidth="1"/>
    <col min="15891" max="15891" width="17.75" style="4" customWidth="1"/>
    <col min="15892" max="15892" width="3.75" style="4" customWidth="1"/>
    <col min="15893" max="15893" width="8.25" style="4" customWidth="1"/>
    <col min="15894" max="15894" width="3.75" style="4" customWidth="1"/>
    <col min="15895" max="15895" width="8.25" style="4" customWidth="1"/>
    <col min="15896" max="15896" width="5.125" style="4" customWidth="1"/>
    <col min="15897" max="15900" width="9" style="4" hidden="1" customWidth="1"/>
    <col min="15901" max="16128" width="9" style="4"/>
    <col min="16129" max="16129" width="4.125" style="4" customWidth="1"/>
    <col min="16130" max="16130" width="5.625" style="4" customWidth="1"/>
    <col min="16131" max="16131" width="16.875" style="4" customWidth="1"/>
    <col min="16132" max="16132" width="20.25" style="4" customWidth="1"/>
    <col min="16133" max="16133" width="14" style="4" customWidth="1"/>
    <col min="16134" max="16146" width="12.25" style="4" customWidth="1"/>
    <col min="16147" max="16147" width="17.75" style="4" customWidth="1"/>
    <col min="16148" max="16148" width="3.75" style="4" customWidth="1"/>
    <col min="16149" max="16149" width="8.25" style="4" customWidth="1"/>
    <col min="16150" max="16150" width="3.75" style="4" customWidth="1"/>
    <col min="16151" max="16151" width="8.25" style="4" customWidth="1"/>
    <col min="16152" max="16152" width="5.125" style="4" customWidth="1"/>
    <col min="16153" max="16156" width="9" style="4" hidden="1" customWidth="1"/>
    <col min="16157" max="16384" width="9" style="4"/>
  </cols>
  <sheetData>
    <row r="1" spans="1:28" ht="13.5" customHeight="1" x14ac:dyDescent="0.15">
      <c r="A1" s="587" t="s">
        <v>319</v>
      </c>
      <c r="B1" s="587"/>
      <c r="C1" s="5" t="s">
        <v>202</v>
      </c>
      <c r="D1" s="6" t="s">
        <v>320</v>
      </c>
      <c r="E1" s="7" t="s">
        <v>88</v>
      </c>
      <c r="F1" s="7" t="s">
        <v>321</v>
      </c>
      <c r="G1" s="8" t="s">
        <v>322</v>
      </c>
      <c r="H1" s="8" t="s">
        <v>323</v>
      </c>
      <c r="I1" s="8" t="s">
        <v>324</v>
      </c>
      <c r="J1" s="8" t="s">
        <v>325</v>
      </c>
      <c r="K1" s="8" t="s">
        <v>326</v>
      </c>
      <c r="L1" s="8" t="s">
        <v>327</v>
      </c>
      <c r="M1" s="8" t="s">
        <v>328</v>
      </c>
      <c r="N1" s="8" t="s">
        <v>329</v>
      </c>
      <c r="O1" s="8" t="s">
        <v>330</v>
      </c>
      <c r="P1" s="8" t="s">
        <v>331</v>
      </c>
      <c r="Q1" s="8" t="s">
        <v>332</v>
      </c>
      <c r="R1" s="8" t="s">
        <v>333</v>
      </c>
      <c r="S1" s="52" t="s">
        <v>485</v>
      </c>
      <c r="T1" s="52"/>
      <c r="U1" s="52" t="s">
        <v>486</v>
      </c>
      <c r="V1" s="52"/>
      <c r="W1" s="53"/>
      <c r="Y1" s="7" t="s">
        <v>16</v>
      </c>
      <c r="Z1" s="7" t="s">
        <v>17</v>
      </c>
      <c r="AA1" s="7" t="s">
        <v>18</v>
      </c>
      <c r="AB1" s="7" t="s">
        <v>19</v>
      </c>
    </row>
    <row r="2" spans="1:28" ht="13.5" customHeight="1" x14ac:dyDescent="0.15">
      <c r="A2" s="652" t="s">
        <v>334</v>
      </c>
      <c r="B2" s="653"/>
      <c r="C2" s="9" t="s">
        <v>173</v>
      </c>
      <c r="D2" s="10">
        <f t="shared" ref="D2:D7" si="0">IF($E$8&lt;&gt;0,E2/$E$8,)</f>
        <v>0</v>
      </c>
      <c r="E2" s="11">
        <f t="shared" ref="E2:E11" si="1">SUM(G2:R2)</f>
        <v>0</v>
      </c>
      <c r="F2" s="11">
        <f t="shared" ref="F2:F11" si="2">IF($T$1=0,0,E2/$T$1)</f>
        <v>0</v>
      </c>
      <c r="G2" s="12">
        <f t="shared" ref="G2:R3" si="3">G64+G70+G76+G82+G88+G146+G153+G200+G206</f>
        <v>0</v>
      </c>
      <c r="H2" s="12">
        <f t="shared" si="3"/>
        <v>0</v>
      </c>
      <c r="I2" s="12">
        <f t="shared" si="3"/>
        <v>0</v>
      </c>
      <c r="J2" s="12">
        <f t="shared" si="3"/>
        <v>0</v>
      </c>
      <c r="K2" s="12">
        <f t="shared" si="3"/>
        <v>0</v>
      </c>
      <c r="L2" s="12">
        <f t="shared" si="3"/>
        <v>0</v>
      </c>
      <c r="M2" s="12">
        <f t="shared" si="3"/>
        <v>0</v>
      </c>
      <c r="N2" s="12">
        <f t="shared" si="3"/>
        <v>0</v>
      </c>
      <c r="O2" s="12">
        <f t="shared" si="3"/>
        <v>0</v>
      </c>
      <c r="P2" s="12">
        <f t="shared" si="3"/>
        <v>0</v>
      </c>
      <c r="Q2" s="12">
        <f t="shared" si="3"/>
        <v>0</v>
      </c>
      <c r="R2" s="12">
        <f t="shared" si="3"/>
        <v>0</v>
      </c>
      <c r="Y2" s="11">
        <f t="shared" ref="Y2:Y19" si="4">SUM(G2:I2)</f>
        <v>0</v>
      </c>
      <c r="Z2" s="11">
        <f t="shared" ref="Z2:Z19" si="5">SUM(J2:L2)</f>
        <v>0</v>
      </c>
      <c r="AA2" s="11">
        <f t="shared" ref="AA2:AA19" si="6">SUM(M2:O2)</f>
        <v>0</v>
      </c>
      <c r="AB2" s="11">
        <f t="shared" ref="AB2:AB19" si="7">SUM(P2:R2)</f>
        <v>0</v>
      </c>
    </row>
    <row r="3" spans="1:28" ht="13.5" customHeight="1" x14ac:dyDescent="0.15">
      <c r="A3" s="654"/>
      <c r="B3" s="655"/>
      <c r="C3" s="9" t="s">
        <v>174</v>
      </c>
      <c r="D3" s="10">
        <f t="shared" si="0"/>
        <v>0</v>
      </c>
      <c r="E3" s="11">
        <f t="shared" si="1"/>
        <v>0</v>
      </c>
      <c r="F3" s="11">
        <f t="shared" si="2"/>
        <v>0</v>
      </c>
      <c r="G3" s="12">
        <f t="shared" si="3"/>
        <v>0</v>
      </c>
      <c r="H3" s="12">
        <f t="shared" si="3"/>
        <v>0</v>
      </c>
      <c r="I3" s="12">
        <f t="shared" si="3"/>
        <v>0</v>
      </c>
      <c r="J3" s="12">
        <f t="shared" si="3"/>
        <v>0</v>
      </c>
      <c r="K3" s="12">
        <f t="shared" si="3"/>
        <v>0</v>
      </c>
      <c r="L3" s="12">
        <f t="shared" si="3"/>
        <v>0</v>
      </c>
      <c r="M3" s="12">
        <f t="shared" si="3"/>
        <v>0</v>
      </c>
      <c r="N3" s="12">
        <f t="shared" si="3"/>
        <v>0</v>
      </c>
      <c r="O3" s="12">
        <f t="shared" si="3"/>
        <v>0</v>
      </c>
      <c r="P3" s="12">
        <f t="shared" si="3"/>
        <v>0</v>
      </c>
      <c r="Q3" s="12">
        <f t="shared" si="3"/>
        <v>0</v>
      </c>
      <c r="R3" s="12">
        <f t="shared" si="3"/>
        <v>0</v>
      </c>
      <c r="Y3" s="11">
        <f t="shared" si="4"/>
        <v>0</v>
      </c>
      <c r="Z3" s="11">
        <f t="shared" si="5"/>
        <v>0</v>
      </c>
      <c r="AA3" s="11">
        <f t="shared" si="6"/>
        <v>0</v>
      </c>
      <c r="AB3" s="11">
        <f t="shared" si="7"/>
        <v>0</v>
      </c>
    </row>
    <row r="4" spans="1:28" ht="13.5" customHeight="1" x14ac:dyDescent="0.15">
      <c r="A4" s="654"/>
      <c r="B4" s="655"/>
      <c r="C4" s="9" t="s">
        <v>335</v>
      </c>
      <c r="D4" s="10">
        <f t="shared" si="0"/>
        <v>0</v>
      </c>
      <c r="E4" s="11">
        <f t="shared" si="1"/>
        <v>0</v>
      </c>
      <c r="F4" s="11">
        <f t="shared" si="2"/>
        <v>0</v>
      </c>
      <c r="G4" s="12">
        <f t="shared" ref="G4:R4" si="8">G67+G73+G79+G85+G91+G149+G156+G203+G209</f>
        <v>0</v>
      </c>
      <c r="H4" s="12">
        <f t="shared" si="8"/>
        <v>0</v>
      </c>
      <c r="I4" s="12">
        <f t="shared" si="8"/>
        <v>0</v>
      </c>
      <c r="J4" s="12">
        <f t="shared" si="8"/>
        <v>0</v>
      </c>
      <c r="K4" s="12">
        <f t="shared" si="8"/>
        <v>0</v>
      </c>
      <c r="L4" s="12">
        <f t="shared" si="8"/>
        <v>0</v>
      </c>
      <c r="M4" s="12">
        <f t="shared" si="8"/>
        <v>0</v>
      </c>
      <c r="N4" s="12">
        <f t="shared" si="8"/>
        <v>0</v>
      </c>
      <c r="O4" s="12">
        <f t="shared" si="8"/>
        <v>0</v>
      </c>
      <c r="P4" s="12">
        <f t="shared" si="8"/>
        <v>0</v>
      </c>
      <c r="Q4" s="12">
        <f t="shared" si="8"/>
        <v>0</v>
      </c>
      <c r="R4" s="12">
        <f t="shared" si="8"/>
        <v>0</v>
      </c>
      <c r="Y4" s="11">
        <f t="shared" si="4"/>
        <v>0</v>
      </c>
      <c r="Z4" s="11">
        <f t="shared" si="5"/>
        <v>0</v>
      </c>
      <c r="AA4" s="11">
        <f t="shared" si="6"/>
        <v>0</v>
      </c>
      <c r="AB4" s="11">
        <f t="shared" si="7"/>
        <v>0</v>
      </c>
    </row>
    <row r="5" spans="1:28" ht="13.5" customHeight="1" x14ac:dyDescent="0.15">
      <c r="A5" s="654"/>
      <c r="B5" s="655"/>
      <c r="C5" s="9" t="s">
        <v>487</v>
      </c>
      <c r="D5" s="10">
        <f t="shared" si="0"/>
        <v>0</v>
      </c>
      <c r="E5" s="11">
        <f t="shared" si="1"/>
        <v>0</v>
      </c>
      <c r="F5" s="11">
        <f t="shared" si="2"/>
        <v>0</v>
      </c>
      <c r="G5" s="12">
        <f>G133</f>
        <v>0</v>
      </c>
      <c r="H5" s="12">
        <f t="shared" ref="H5:R5" si="9">H133</f>
        <v>0</v>
      </c>
      <c r="I5" s="12">
        <f t="shared" si="9"/>
        <v>0</v>
      </c>
      <c r="J5" s="12">
        <f t="shared" si="9"/>
        <v>0</v>
      </c>
      <c r="K5" s="12">
        <f t="shared" si="9"/>
        <v>0</v>
      </c>
      <c r="L5" s="12">
        <f t="shared" si="9"/>
        <v>0</v>
      </c>
      <c r="M5" s="12">
        <f t="shared" si="9"/>
        <v>0</v>
      </c>
      <c r="N5" s="12">
        <f t="shared" si="9"/>
        <v>0</v>
      </c>
      <c r="O5" s="12">
        <f t="shared" si="9"/>
        <v>0</v>
      </c>
      <c r="P5" s="12">
        <f t="shared" si="9"/>
        <v>0</v>
      </c>
      <c r="Q5" s="12">
        <f t="shared" si="9"/>
        <v>0</v>
      </c>
      <c r="R5" s="12">
        <f t="shared" si="9"/>
        <v>0</v>
      </c>
      <c r="Y5" s="11">
        <f t="shared" si="4"/>
        <v>0</v>
      </c>
      <c r="Z5" s="11">
        <f t="shared" si="5"/>
        <v>0</v>
      </c>
      <c r="AA5" s="11">
        <f t="shared" si="6"/>
        <v>0</v>
      </c>
      <c r="AB5" s="11">
        <f t="shared" si="7"/>
        <v>0</v>
      </c>
    </row>
    <row r="6" spans="1:28" ht="13.5" customHeight="1" x14ac:dyDescent="0.15">
      <c r="A6" s="654"/>
      <c r="B6" s="655"/>
      <c r="C6" s="9" t="s">
        <v>337</v>
      </c>
      <c r="D6" s="10">
        <f t="shared" si="0"/>
        <v>0</v>
      </c>
      <c r="E6" s="11">
        <f t="shared" si="1"/>
        <v>0</v>
      </c>
      <c r="F6" s="11">
        <f t="shared" si="2"/>
        <v>0</v>
      </c>
      <c r="G6" s="12">
        <f t="shared" ref="G6:R6" si="10">G184+G187</f>
        <v>0</v>
      </c>
      <c r="H6" s="12">
        <f t="shared" si="10"/>
        <v>0</v>
      </c>
      <c r="I6" s="12">
        <f t="shared" si="10"/>
        <v>0</v>
      </c>
      <c r="J6" s="12">
        <f t="shared" si="10"/>
        <v>0</v>
      </c>
      <c r="K6" s="12">
        <f t="shared" si="10"/>
        <v>0</v>
      </c>
      <c r="L6" s="12">
        <f t="shared" si="10"/>
        <v>0</v>
      </c>
      <c r="M6" s="12">
        <f t="shared" si="10"/>
        <v>0</v>
      </c>
      <c r="N6" s="12">
        <f t="shared" si="10"/>
        <v>0</v>
      </c>
      <c r="O6" s="12">
        <f t="shared" si="10"/>
        <v>0</v>
      </c>
      <c r="P6" s="12">
        <f t="shared" si="10"/>
        <v>0</v>
      </c>
      <c r="Q6" s="12">
        <f t="shared" si="10"/>
        <v>0</v>
      </c>
      <c r="R6" s="12">
        <f t="shared" si="10"/>
        <v>0</v>
      </c>
      <c r="Y6" s="11">
        <f t="shared" si="4"/>
        <v>0</v>
      </c>
      <c r="Z6" s="11">
        <f t="shared" si="5"/>
        <v>0</v>
      </c>
      <c r="AA6" s="11">
        <f t="shared" si="6"/>
        <v>0</v>
      </c>
      <c r="AB6" s="11">
        <f t="shared" si="7"/>
        <v>0</v>
      </c>
    </row>
    <row r="7" spans="1:28" ht="13.5" customHeight="1" x14ac:dyDescent="0.15">
      <c r="A7" s="654"/>
      <c r="B7" s="655"/>
      <c r="C7" s="9" t="s">
        <v>338</v>
      </c>
      <c r="D7" s="10">
        <f t="shared" si="0"/>
        <v>0</v>
      </c>
      <c r="E7" s="11">
        <f t="shared" si="1"/>
        <v>0</v>
      </c>
      <c r="F7" s="11">
        <f t="shared" si="2"/>
        <v>0</v>
      </c>
      <c r="G7" s="12">
        <f t="shared" ref="G7:R7" si="11">G224</f>
        <v>0</v>
      </c>
      <c r="H7" s="12">
        <f t="shared" si="11"/>
        <v>0</v>
      </c>
      <c r="I7" s="12">
        <f t="shared" si="11"/>
        <v>0</v>
      </c>
      <c r="J7" s="12">
        <f t="shared" si="11"/>
        <v>0</v>
      </c>
      <c r="K7" s="12">
        <f t="shared" si="11"/>
        <v>0</v>
      </c>
      <c r="L7" s="12">
        <f t="shared" si="11"/>
        <v>0</v>
      </c>
      <c r="M7" s="12">
        <f t="shared" si="11"/>
        <v>0</v>
      </c>
      <c r="N7" s="12">
        <f t="shared" si="11"/>
        <v>0</v>
      </c>
      <c r="O7" s="12">
        <f t="shared" si="11"/>
        <v>0</v>
      </c>
      <c r="P7" s="12">
        <f t="shared" si="11"/>
        <v>0</v>
      </c>
      <c r="Q7" s="12">
        <f t="shared" si="11"/>
        <v>0</v>
      </c>
      <c r="R7" s="12">
        <f t="shared" si="11"/>
        <v>0</v>
      </c>
      <c r="Y7" s="11">
        <f t="shared" si="4"/>
        <v>0</v>
      </c>
      <c r="Z7" s="11">
        <f t="shared" si="5"/>
        <v>0</v>
      </c>
      <c r="AA7" s="11">
        <f t="shared" si="6"/>
        <v>0</v>
      </c>
      <c r="AB7" s="11">
        <f t="shared" si="7"/>
        <v>0</v>
      </c>
    </row>
    <row r="8" spans="1:28" s="1" customFormat="1" ht="13.5" customHeight="1" x14ac:dyDescent="0.15">
      <c r="A8" s="654"/>
      <c r="B8" s="655"/>
      <c r="C8" s="9" t="s">
        <v>339</v>
      </c>
      <c r="D8" s="13">
        <f>SUM(D2:D7)</f>
        <v>0</v>
      </c>
      <c r="E8" s="14">
        <f t="shared" si="1"/>
        <v>0</v>
      </c>
      <c r="F8" s="14">
        <f>IF($T$1=0,0,E8/$T$1)</f>
        <v>0</v>
      </c>
      <c r="G8" s="15">
        <f t="shared" ref="G8:R8" si="12">SUM(G2:G7)+G150-G226</f>
        <v>0</v>
      </c>
      <c r="H8" s="15">
        <f t="shared" si="12"/>
        <v>0</v>
      </c>
      <c r="I8" s="15">
        <f t="shared" si="12"/>
        <v>0</v>
      </c>
      <c r="J8" s="15">
        <f t="shared" si="12"/>
        <v>0</v>
      </c>
      <c r="K8" s="15">
        <f t="shared" si="12"/>
        <v>0</v>
      </c>
      <c r="L8" s="15">
        <f t="shared" si="12"/>
        <v>0</v>
      </c>
      <c r="M8" s="15">
        <f t="shared" si="12"/>
        <v>0</v>
      </c>
      <c r="N8" s="15">
        <f t="shared" si="12"/>
        <v>0</v>
      </c>
      <c r="O8" s="15">
        <f t="shared" si="12"/>
        <v>0</v>
      </c>
      <c r="P8" s="15">
        <f t="shared" si="12"/>
        <v>0</v>
      </c>
      <c r="Q8" s="15">
        <f t="shared" si="12"/>
        <v>0</v>
      </c>
      <c r="R8" s="15">
        <f t="shared" si="12"/>
        <v>0</v>
      </c>
      <c r="Y8" s="14">
        <f t="shared" si="4"/>
        <v>0</v>
      </c>
      <c r="Z8" s="14">
        <f t="shared" si="5"/>
        <v>0</v>
      </c>
      <c r="AA8" s="14">
        <f t="shared" si="6"/>
        <v>0</v>
      </c>
      <c r="AB8" s="14">
        <f t="shared" si="7"/>
        <v>0</v>
      </c>
    </row>
    <row r="9" spans="1:28" ht="13.5" customHeight="1" x14ac:dyDescent="0.15">
      <c r="A9" s="654"/>
      <c r="B9" s="655"/>
      <c r="C9" s="9" t="s">
        <v>340</v>
      </c>
      <c r="D9" s="10">
        <f>IF($E$8&lt;&gt;0,E9/$E$8,)</f>
        <v>0</v>
      </c>
      <c r="E9" s="11">
        <f t="shared" si="1"/>
        <v>0</v>
      </c>
      <c r="F9" s="11">
        <f t="shared" si="2"/>
        <v>0</v>
      </c>
      <c r="G9" s="12">
        <f t="shared" ref="G9:R9" si="13">G158+G161</f>
        <v>0</v>
      </c>
      <c r="H9" s="12">
        <f t="shared" si="13"/>
        <v>0</v>
      </c>
      <c r="I9" s="12">
        <f t="shared" si="13"/>
        <v>0</v>
      </c>
      <c r="J9" s="12">
        <f t="shared" si="13"/>
        <v>0</v>
      </c>
      <c r="K9" s="12">
        <f t="shared" si="13"/>
        <v>0</v>
      </c>
      <c r="L9" s="12">
        <f t="shared" si="13"/>
        <v>0</v>
      </c>
      <c r="M9" s="12">
        <f t="shared" si="13"/>
        <v>0</v>
      </c>
      <c r="N9" s="12">
        <f t="shared" si="13"/>
        <v>0</v>
      </c>
      <c r="O9" s="12">
        <f t="shared" si="13"/>
        <v>0</v>
      </c>
      <c r="P9" s="12">
        <f t="shared" si="13"/>
        <v>0</v>
      </c>
      <c r="Q9" s="12">
        <f t="shared" si="13"/>
        <v>0</v>
      </c>
      <c r="R9" s="12">
        <f t="shared" si="13"/>
        <v>0</v>
      </c>
      <c r="Y9" s="11">
        <f t="shared" si="4"/>
        <v>0</v>
      </c>
      <c r="Z9" s="11">
        <f t="shared" si="5"/>
        <v>0</v>
      </c>
      <c r="AA9" s="11">
        <f t="shared" si="6"/>
        <v>0</v>
      </c>
      <c r="AB9" s="11">
        <f t="shared" si="7"/>
        <v>0</v>
      </c>
    </row>
    <row r="10" spans="1:28" ht="13.5" customHeight="1" x14ac:dyDescent="0.15">
      <c r="A10" s="654"/>
      <c r="B10" s="655"/>
      <c r="C10" s="9" t="s">
        <v>341</v>
      </c>
      <c r="D10" s="10">
        <f>IF($E$8&lt;&gt;0,E10/$E$8,)</f>
        <v>0</v>
      </c>
      <c r="E10" s="11">
        <f t="shared" si="1"/>
        <v>0</v>
      </c>
      <c r="F10" s="11">
        <f t="shared" si="2"/>
        <v>0</v>
      </c>
      <c r="G10" s="12">
        <f t="shared" ref="G10:R10" si="14">G164</f>
        <v>0</v>
      </c>
      <c r="H10" s="12">
        <f t="shared" si="14"/>
        <v>0</v>
      </c>
      <c r="I10" s="12">
        <f t="shared" si="14"/>
        <v>0</v>
      </c>
      <c r="J10" s="12">
        <f t="shared" si="14"/>
        <v>0</v>
      </c>
      <c r="K10" s="12">
        <f t="shared" si="14"/>
        <v>0</v>
      </c>
      <c r="L10" s="12">
        <f t="shared" si="14"/>
        <v>0</v>
      </c>
      <c r="M10" s="12">
        <f t="shared" si="14"/>
        <v>0</v>
      </c>
      <c r="N10" s="12">
        <f t="shared" si="14"/>
        <v>0</v>
      </c>
      <c r="O10" s="12">
        <f t="shared" si="14"/>
        <v>0</v>
      </c>
      <c r="P10" s="12">
        <f t="shared" si="14"/>
        <v>0</v>
      </c>
      <c r="Q10" s="12">
        <f t="shared" si="14"/>
        <v>0</v>
      </c>
      <c r="R10" s="12">
        <f t="shared" si="14"/>
        <v>0</v>
      </c>
      <c r="Y10" s="11">
        <f t="shared" si="4"/>
        <v>0</v>
      </c>
      <c r="Z10" s="11">
        <f t="shared" si="5"/>
        <v>0</v>
      </c>
      <c r="AA10" s="11">
        <f t="shared" si="6"/>
        <v>0</v>
      </c>
      <c r="AB10" s="11">
        <f t="shared" si="7"/>
        <v>0</v>
      </c>
    </row>
    <row r="11" spans="1:28" ht="12.75" customHeight="1" x14ac:dyDescent="0.15">
      <c r="A11" s="656"/>
      <c r="B11" s="657"/>
      <c r="C11" s="9" t="s">
        <v>342</v>
      </c>
      <c r="D11" s="10">
        <f>IF($E$8&lt;&gt;0,E11/$E$8,)</f>
        <v>0</v>
      </c>
      <c r="E11" s="11">
        <f t="shared" si="1"/>
        <v>0</v>
      </c>
      <c r="F11" s="11">
        <f t="shared" si="2"/>
        <v>0</v>
      </c>
      <c r="G11" s="12">
        <f>G121+G168+G211</f>
        <v>0</v>
      </c>
      <c r="H11" s="12">
        <f t="shared" ref="H11:R11" si="15">H121+H168+H211</f>
        <v>0</v>
      </c>
      <c r="I11" s="12">
        <f t="shared" si="15"/>
        <v>0</v>
      </c>
      <c r="J11" s="12">
        <f t="shared" si="15"/>
        <v>0</v>
      </c>
      <c r="K11" s="12">
        <f t="shared" si="15"/>
        <v>0</v>
      </c>
      <c r="L11" s="12">
        <f t="shared" si="15"/>
        <v>0</v>
      </c>
      <c r="M11" s="12">
        <f t="shared" si="15"/>
        <v>0</v>
      </c>
      <c r="N11" s="12">
        <f t="shared" si="15"/>
        <v>0</v>
      </c>
      <c r="O11" s="12">
        <f t="shared" si="15"/>
        <v>0</v>
      </c>
      <c r="P11" s="12">
        <f t="shared" si="15"/>
        <v>0</v>
      </c>
      <c r="Q11" s="12">
        <f t="shared" si="15"/>
        <v>0</v>
      </c>
      <c r="R11" s="12">
        <f t="shared" si="15"/>
        <v>0</v>
      </c>
      <c r="Y11" s="11">
        <f t="shared" si="4"/>
        <v>0</v>
      </c>
      <c r="Z11" s="11">
        <f t="shared" si="5"/>
        <v>0</v>
      </c>
      <c r="AA11" s="11">
        <f t="shared" si="6"/>
        <v>0</v>
      </c>
      <c r="AB11" s="11">
        <f t="shared" si="7"/>
        <v>0</v>
      </c>
    </row>
    <row r="12" spans="1:28" ht="13.5" customHeight="1" x14ac:dyDescent="0.2">
      <c r="A12" s="658" t="s">
        <v>343</v>
      </c>
      <c r="B12" s="659"/>
      <c r="C12" s="16" t="s">
        <v>344</v>
      </c>
      <c r="D12" s="17"/>
      <c r="E12" s="18">
        <f t="shared" ref="E12:E23" ca="1" si="16">INDIRECT(ADDRESS(ROW(),$T$1+6))</f>
        <v>0</v>
      </c>
      <c r="F12" s="19">
        <f t="shared" ref="F12:F19" si="17">IF($T$1=0,,SUM(G12:R12)/$T$1)</f>
        <v>0</v>
      </c>
      <c r="G12" s="12">
        <f t="shared" ref="G12:R12" si="18">G57+G139+G193</f>
        <v>0</v>
      </c>
      <c r="H12" s="12">
        <f t="shared" si="18"/>
        <v>0</v>
      </c>
      <c r="I12" s="12">
        <f t="shared" si="18"/>
        <v>0</v>
      </c>
      <c r="J12" s="12">
        <f t="shared" si="18"/>
        <v>0</v>
      </c>
      <c r="K12" s="12">
        <f t="shared" si="18"/>
        <v>0</v>
      </c>
      <c r="L12" s="12">
        <f t="shared" si="18"/>
        <v>0</v>
      </c>
      <c r="M12" s="12">
        <f t="shared" si="18"/>
        <v>0</v>
      </c>
      <c r="N12" s="12">
        <f t="shared" si="18"/>
        <v>0</v>
      </c>
      <c r="O12" s="12">
        <f t="shared" si="18"/>
        <v>0</v>
      </c>
      <c r="P12" s="12">
        <f t="shared" si="18"/>
        <v>0</v>
      </c>
      <c r="Q12" s="12">
        <f t="shared" si="18"/>
        <v>0</v>
      </c>
      <c r="R12" s="12">
        <f t="shared" si="18"/>
        <v>0</v>
      </c>
      <c r="Y12" s="55">
        <f t="shared" si="4"/>
        <v>0</v>
      </c>
      <c r="Z12" s="55">
        <f t="shared" si="5"/>
        <v>0</v>
      </c>
      <c r="AA12" s="55">
        <f t="shared" si="6"/>
        <v>0</v>
      </c>
      <c r="AB12" s="55">
        <f t="shared" si="7"/>
        <v>0</v>
      </c>
    </row>
    <row r="13" spans="1:28" ht="13.5" customHeight="1" x14ac:dyDescent="0.2">
      <c r="A13" s="660"/>
      <c r="B13" s="661"/>
      <c r="C13" s="16" t="s">
        <v>345</v>
      </c>
      <c r="D13" s="17"/>
      <c r="E13" s="18">
        <f t="shared" ca="1" si="16"/>
        <v>0</v>
      </c>
      <c r="F13" s="19">
        <f t="shared" si="17"/>
        <v>0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54"/>
      <c r="Y13" s="55">
        <f t="shared" si="4"/>
        <v>0</v>
      </c>
      <c r="Z13" s="55">
        <f t="shared" si="5"/>
        <v>0</v>
      </c>
      <c r="AA13" s="55">
        <f t="shared" si="6"/>
        <v>0</v>
      </c>
      <c r="AB13" s="55">
        <f t="shared" si="7"/>
        <v>0</v>
      </c>
    </row>
    <row r="14" spans="1:28" ht="13.5" customHeight="1" x14ac:dyDescent="0.2">
      <c r="A14" s="660"/>
      <c r="B14" s="661"/>
      <c r="C14" s="16" t="s">
        <v>346</v>
      </c>
      <c r="D14" s="17"/>
      <c r="E14" s="18">
        <f t="shared" ca="1" si="16"/>
        <v>0</v>
      </c>
      <c r="F14" s="19">
        <f t="shared" si="17"/>
        <v>0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Y14" s="55">
        <f t="shared" si="4"/>
        <v>0</v>
      </c>
      <c r="Z14" s="55">
        <f t="shared" si="5"/>
        <v>0</v>
      </c>
      <c r="AA14" s="55">
        <f t="shared" si="6"/>
        <v>0</v>
      </c>
      <c r="AB14" s="55">
        <f t="shared" si="7"/>
        <v>0</v>
      </c>
    </row>
    <row r="15" spans="1:28" ht="13.5" customHeight="1" x14ac:dyDescent="0.2">
      <c r="A15" s="660"/>
      <c r="B15" s="661"/>
      <c r="C15" s="16" t="s">
        <v>348</v>
      </c>
      <c r="D15" s="17"/>
      <c r="E15" s="18">
        <f t="shared" ca="1" si="16"/>
        <v>0</v>
      </c>
      <c r="F15" s="19">
        <f t="shared" si="17"/>
        <v>0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Y15" s="55">
        <f t="shared" si="4"/>
        <v>0</v>
      </c>
      <c r="Z15" s="55">
        <f t="shared" si="5"/>
        <v>0</v>
      </c>
      <c r="AA15" s="55">
        <f t="shared" si="6"/>
        <v>0</v>
      </c>
      <c r="AB15" s="55">
        <f t="shared" si="7"/>
        <v>0</v>
      </c>
    </row>
    <row r="16" spans="1:28" ht="13.5" customHeight="1" x14ac:dyDescent="0.2">
      <c r="A16" s="660"/>
      <c r="B16" s="661"/>
      <c r="C16" s="16" t="s">
        <v>349</v>
      </c>
      <c r="D16" s="17"/>
      <c r="E16" s="18">
        <f t="shared" ca="1" si="16"/>
        <v>0</v>
      </c>
      <c r="F16" s="19">
        <f t="shared" si="17"/>
        <v>0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Y16" s="55">
        <f t="shared" si="4"/>
        <v>0</v>
      </c>
      <c r="Z16" s="55">
        <f t="shared" si="5"/>
        <v>0</v>
      </c>
      <c r="AA16" s="55">
        <f t="shared" si="6"/>
        <v>0</v>
      </c>
      <c r="AB16" s="55">
        <f t="shared" si="7"/>
        <v>0</v>
      </c>
    </row>
    <row r="17" spans="1:28" ht="12.75" customHeight="1" x14ac:dyDescent="0.2">
      <c r="A17" s="660"/>
      <c r="B17" s="661"/>
      <c r="C17" s="16" t="s">
        <v>232</v>
      </c>
      <c r="D17" s="21"/>
      <c r="E17" s="18">
        <f t="shared" ca="1" si="16"/>
        <v>0</v>
      </c>
      <c r="F17" s="19">
        <f t="shared" si="17"/>
        <v>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Y17" s="55">
        <f t="shared" si="4"/>
        <v>0</v>
      </c>
      <c r="Z17" s="55">
        <f t="shared" si="5"/>
        <v>0</v>
      </c>
      <c r="AA17" s="55">
        <f t="shared" si="6"/>
        <v>0</v>
      </c>
      <c r="AB17" s="55">
        <f t="shared" si="7"/>
        <v>0</v>
      </c>
    </row>
    <row r="18" spans="1:28" ht="12.75" customHeight="1" x14ac:dyDescent="0.2">
      <c r="A18" s="660"/>
      <c r="B18" s="661"/>
      <c r="C18" s="16" t="s">
        <v>488</v>
      </c>
      <c r="D18" s="17"/>
      <c r="E18" s="18">
        <f t="shared" ca="1" si="16"/>
        <v>0</v>
      </c>
      <c r="F18" s="19">
        <f t="shared" si="17"/>
        <v>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Y18" s="55">
        <f t="shared" si="4"/>
        <v>0</v>
      </c>
      <c r="Z18" s="55">
        <f t="shared" si="5"/>
        <v>0</v>
      </c>
      <c r="AA18" s="55">
        <f t="shared" si="6"/>
        <v>0</v>
      </c>
      <c r="AB18" s="55">
        <f t="shared" si="7"/>
        <v>0</v>
      </c>
    </row>
    <row r="19" spans="1:28" ht="12.75" customHeight="1" x14ac:dyDescent="0.2">
      <c r="A19" s="660"/>
      <c r="B19" s="661"/>
      <c r="C19" s="16" t="s">
        <v>489</v>
      </c>
      <c r="D19" s="17"/>
      <c r="E19" s="18">
        <f t="shared" ca="1" si="16"/>
        <v>0</v>
      </c>
      <c r="F19" s="19">
        <f t="shared" si="17"/>
        <v>0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Y19" s="55">
        <f t="shared" si="4"/>
        <v>0</v>
      </c>
      <c r="Z19" s="55">
        <f t="shared" si="5"/>
        <v>0</v>
      </c>
      <c r="AA19" s="55">
        <f t="shared" si="6"/>
        <v>0</v>
      </c>
      <c r="AB19" s="55">
        <f t="shared" si="7"/>
        <v>0</v>
      </c>
    </row>
    <row r="20" spans="1:28" s="2" customFormat="1" ht="12.75" customHeight="1" x14ac:dyDescent="0.15">
      <c r="A20" s="652" t="s">
        <v>490</v>
      </c>
      <c r="B20" s="653"/>
      <c r="C20" s="22" t="s">
        <v>491</v>
      </c>
      <c r="D20" s="23"/>
      <c r="E20" s="24">
        <f t="shared" ca="1" si="16"/>
        <v>0</v>
      </c>
      <c r="F20" s="24">
        <f t="shared" ref="F20:R20" si="19">IF(F18=0,,F19/F18)</f>
        <v>0</v>
      </c>
      <c r="G20" s="25">
        <f t="shared" si="19"/>
        <v>0</v>
      </c>
      <c r="H20" s="25">
        <f t="shared" si="19"/>
        <v>0</v>
      </c>
      <c r="I20" s="25">
        <f t="shared" si="19"/>
        <v>0</v>
      </c>
      <c r="J20" s="25">
        <f t="shared" si="19"/>
        <v>0</v>
      </c>
      <c r="K20" s="25">
        <f t="shared" si="19"/>
        <v>0</v>
      </c>
      <c r="L20" s="25">
        <f t="shared" si="19"/>
        <v>0</v>
      </c>
      <c r="M20" s="25">
        <f t="shared" si="19"/>
        <v>0</v>
      </c>
      <c r="N20" s="25">
        <f t="shared" si="19"/>
        <v>0</v>
      </c>
      <c r="O20" s="25">
        <f t="shared" si="19"/>
        <v>0</v>
      </c>
      <c r="P20" s="25">
        <f t="shared" si="19"/>
        <v>0</v>
      </c>
      <c r="Q20" s="25">
        <f t="shared" si="19"/>
        <v>0</v>
      </c>
      <c r="R20" s="25">
        <f t="shared" si="19"/>
        <v>0</v>
      </c>
      <c r="Y20" s="56">
        <f>IF(Y18=0,,Y19/Y18)</f>
        <v>0</v>
      </c>
      <c r="Z20" s="56">
        <f>IF(Z18=0,,Z19/Z18)</f>
        <v>0</v>
      </c>
      <c r="AA20" s="56">
        <f>IF(AA18=0,,AA19/AA18)</f>
        <v>0</v>
      </c>
      <c r="AB20" s="56">
        <f>IF(AB18=0,,AB19/AB18)</f>
        <v>0</v>
      </c>
    </row>
    <row r="21" spans="1:28" ht="12.75" customHeight="1" x14ac:dyDescent="0.15">
      <c r="A21" s="654"/>
      <c r="B21" s="655"/>
      <c r="C21" s="9" t="s">
        <v>492</v>
      </c>
      <c r="D21" s="10"/>
      <c r="E21" s="26">
        <f t="shared" ca="1" si="16"/>
        <v>0</v>
      </c>
      <c r="F21" s="26">
        <f t="shared" ref="F21:R21" si="20">IF(F14=0,,F316/F14/100)</f>
        <v>0</v>
      </c>
      <c r="G21" s="27">
        <f t="shared" si="20"/>
        <v>0</v>
      </c>
      <c r="H21" s="27">
        <f t="shared" si="20"/>
        <v>0</v>
      </c>
      <c r="I21" s="27">
        <f t="shared" si="20"/>
        <v>0</v>
      </c>
      <c r="J21" s="27">
        <f t="shared" si="20"/>
        <v>0</v>
      </c>
      <c r="K21" s="27">
        <f t="shared" si="20"/>
        <v>0</v>
      </c>
      <c r="L21" s="27">
        <f t="shared" si="20"/>
        <v>0</v>
      </c>
      <c r="M21" s="27">
        <f t="shared" si="20"/>
        <v>0</v>
      </c>
      <c r="N21" s="27">
        <f t="shared" si="20"/>
        <v>0</v>
      </c>
      <c r="O21" s="27">
        <f t="shared" si="20"/>
        <v>0</v>
      </c>
      <c r="P21" s="27">
        <f t="shared" si="20"/>
        <v>0</v>
      </c>
      <c r="Q21" s="27">
        <f t="shared" si="20"/>
        <v>0</v>
      </c>
      <c r="R21" s="27">
        <f t="shared" si="20"/>
        <v>0</v>
      </c>
      <c r="Y21" s="57">
        <f>IF(Y14=0,,Y316/Y14/100)</f>
        <v>0</v>
      </c>
      <c r="Z21" s="57">
        <f>IF(Z14=0,,Z316/Z14/100)</f>
        <v>0</v>
      </c>
      <c r="AA21" s="57">
        <f>IF(AA14=0,,AA316/AA14/100)</f>
        <v>0</v>
      </c>
      <c r="AB21" s="57">
        <f>IF(AB14=0,,AB316/AB14/100)</f>
        <v>0</v>
      </c>
    </row>
    <row r="22" spans="1:28" ht="12.75" customHeight="1" x14ac:dyDescent="0.15">
      <c r="A22" s="654"/>
      <c r="B22" s="655"/>
      <c r="C22" s="9" t="s">
        <v>353</v>
      </c>
      <c r="D22" s="10"/>
      <c r="E22" s="26">
        <f t="shared" ca="1" si="16"/>
        <v>0</v>
      </c>
      <c r="F22" s="26">
        <f t="shared" ref="F22:R22" si="21">IF(F16=0,,F315/F16/100)</f>
        <v>0</v>
      </c>
      <c r="G22" s="27">
        <f t="shared" si="21"/>
        <v>0</v>
      </c>
      <c r="H22" s="27">
        <f t="shared" si="21"/>
        <v>0</v>
      </c>
      <c r="I22" s="27">
        <f t="shared" si="21"/>
        <v>0</v>
      </c>
      <c r="J22" s="27">
        <f t="shared" si="21"/>
        <v>0</v>
      </c>
      <c r="K22" s="27">
        <f t="shared" si="21"/>
        <v>0</v>
      </c>
      <c r="L22" s="27">
        <f t="shared" si="21"/>
        <v>0</v>
      </c>
      <c r="M22" s="27">
        <f t="shared" si="21"/>
        <v>0</v>
      </c>
      <c r="N22" s="27">
        <f t="shared" si="21"/>
        <v>0</v>
      </c>
      <c r="O22" s="27">
        <f t="shared" si="21"/>
        <v>0</v>
      </c>
      <c r="P22" s="27">
        <f t="shared" si="21"/>
        <v>0</v>
      </c>
      <c r="Q22" s="27">
        <f t="shared" si="21"/>
        <v>0</v>
      </c>
      <c r="R22" s="27">
        <f t="shared" si="21"/>
        <v>0</v>
      </c>
      <c r="Y22" s="57">
        <f>IF(Y16=0,,Y315/Y16/100)</f>
        <v>0</v>
      </c>
      <c r="Z22" s="57">
        <f>IF(Z16=0,,Z315/Z16/100)</f>
        <v>0</v>
      </c>
      <c r="AA22" s="57">
        <f>IF(AA16=0,,AA315/AA16/100)</f>
        <v>0</v>
      </c>
      <c r="AB22" s="57">
        <f>IF(AB16=0,,AB315/AB16/100)</f>
        <v>0</v>
      </c>
    </row>
    <row r="23" spans="1:28" ht="12.75" customHeight="1" x14ac:dyDescent="0.15">
      <c r="A23" s="654"/>
      <c r="B23" s="655"/>
      <c r="C23" s="9" t="s">
        <v>493</v>
      </c>
      <c r="D23" s="10"/>
      <c r="E23" s="26">
        <f t="shared" ca="1" si="16"/>
        <v>0</v>
      </c>
      <c r="F23" s="26">
        <f t="shared" ref="F23:R23" si="22">IF(F317=0,,F318/F317)</f>
        <v>0</v>
      </c>
      <c r="G23" s="27">
        <f t="shared" si="22"/>
        <v>0</v>
      </c>
      <c r="H23" s="27">
        <f t="shared" si="22"/>
        <v>0</v>
      </c>
      <c r="I23" s="27">
        <f t="shared" si="22"/>
        <v>0</v>
      </c>
      <c r="J23" s="27">
        <f t="shared" si="22"/>
        <v>0</v>
      </c>
      <c r="K23" s="27">
        <f t="shared" si="22"/>
        <v>0</v>
      </c>
      <c r="L23" s="27">
        <f t="shared" si="22"/>
        <v>0</v>
      </c>
      <c r="M23" s="27">
        <f t="shared" si="22"/>
        <v>0</v>
      </c>
      <c r="N23" s="27">
        <f t="shared" si="22"/>
        <v>0</v>
      </c>
      <c r="O23" s="27">
        <f t="shared" si="22"/>
        <v>0</v>
      </c>
      <c r="P23" s="27">
        <f t="shared" si="22"/>
        <v>0</v>
      </c>
      <c r="Q23" s="27">
        <f t="shared" si="22"/>
        <v>0</v>
      </c>
      <c r="R23" s="27">
        <f t="shared" si="22"/>
        <v>0</v>
      </c>
      <c r="Y23" s="57">
        <f>IF(Y317=0,,Y318/Y317)</f>
        <v>0</v>
      </c>
      <c r="Z23" s="57">
        <f>IF(Z317=0,,Z318/Z317)</f>
        <v>0</v>
      </c>
      <c r="AA23" s="57">
        <f>IF(AA317=0,,AA318/AA317)</f>
        <v>0</v>
      </c>
      <c r="AB23" s="57">
        <f>IF(AB317=0,,AB318/AB317)</f>
        <v>0</v>
      </c>
    </row>
    <row r="24" spans="1:28" ht="13.5" customHeight="1" x14ac:dyDescent="0.15">
      <c r="A24" s="652" t="s">
        <v>356</v>
      </c>
      <c r="B24" s="653"/>
      <c r="C24" s="671" t="s">
        <v>339</v>
      </c>
      <c r="D24" s="28" t="s">
        <v>494</v>
      </c>
      <c r="E24" s="11">
        <f>SUM(G24:R24)</f>
        <v>0</v>
      </c>
      <c r="F24" s="11">
        <f>IF($T$1=0,0,E24/$T$1)</f>
        <v>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Y24" s="11">
        <f>SUM(G24:I24)</f>
        <v>0</v>
      </c>
      <c r="Z24" s="11">
        <f>SUM(J24:L24)</f>
        <v>0</v>
      </c>
      <c r="AA24" s="11">
        <f>SUM(M24:O24)</f>
        <v>0</v>
      </c>
      <c r="AB24" s="11">
        <f>SUM(P24:R24)</f>
        <v>0</v>
      </c>
    </row>
    <row r="25" spans="1:28" ht="13.5" customHeight="1" x14ac:dyDescent="0.15">
      <c r="A25" s="654"/>
      <c r="B25" s="655"/>
      <c r="C25" s="671"/>
      <c r="D25" s="28" t="s">
        <v>495</v>
      </c>
      <c r="E25" s="11">
        <f>SUM(G25:R25)</f>
        <v>0</v>
      </c>
      <c r="F25" s="11">
        <f>IF($T$1=0,0,E25/$T$1)</f>
        <v>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Y25" s="11">
        <f>SUM(G25:I25)</f>
        <v>0</v>
      </c>
      <c r="Z25" s="11">
        <f>SUM(J25:L25)</f>
        <v>0</v>
      </c>
      <c r="AA25" s="11">
        <f>SUM(M25:O25)</f>
        <v>0</v>
      </c>
      <c r="AB25" s="11">
        <f>SUM(P25:R25)</f>
        <v>0</v>
      </c>
    </row>
    <row r="26" spans="1:28" ht="13.5" customHeight="1" x14ac:dyDescent="0.15">
      <c r="A26" s="654"/>
      <c r="B26" s="655"/>
      <c r="C26" s="639"/>
      <c r="D26" s="30" t="s">
        <v>360</v>
      </c>
      <c r="E26" s="11">
        <f t="shared" ref="E26:R26" si="23">IF(E$24&lt;&gt;0,E8/E$24,)</f>
        <v>0</v>
      </c>
      <c r="F26" s="11">
        <f t="shared" si="23"/>
        <v>0</v>
      </c>
      <c r="G26" s="12">
        <f t="shared" si="23"/>
        <v>0</v>
      </c>
      <c r="H26" s="12">
        <f t="shared" si="23"/>
        <v>0</v>
      </c>
      <c r="I26" s="12">
        <f t="shared" si="23"/>
        <v>0</v>
      </c>
      <c r="J26" s="12">
        <f t="shared" si="23"/>
        <v>0</v>
      </c>
      <c r="K26" s="12">
        <f t="shared" si="23"/>
        <v>0</v>
      </c>
      <c r="L26" s="12">
        <f t="shared" si="23"/>
        <v>0</v>
      </c>
      <c r="M26" s="12">
        <f t="shared" si="23"/>
        <v>0</v>
      </c>
      <c r="N26" s="12">
        <f t="shared" si="23"/>
        <v>0</v>
      </c>
      <c r="O26" s="12">
        <f t="shared" si="23"/>
        <v>0</v>
      </c>
      <c r="P26" s="12">
        <f t="shared" si="23"/>
        <v>0</v>
      </c>
      <c r="Q26" s="12">
        <f t="shared" si="23"/>
        <v>0</v>
      </c>
      <c r="R26" s="12">
        <f t="shared" si="23"/>
        <v>0</v>
      </c>
      <c r="Y26" s="11">
        <f>IF(Y$24&lt;&gt;0,Y8/Y$24,)</f>
        <v>0</v>
      </c>
      <c r="Z26" s="11">
        <f>IF(Z$24&lt;&gt;0,Z8/Z$24,)</f>
        <v>0</v>
      </c>
      <c r="AA26" s="11">
        <f>IF(AA$24&lt;&gt;0,AA8/AA$24,)</f>
        <v>0</v>
      </c>
      <c r="AB26" s="11">
        <f>IF(AB$24&lt;&gt;0,AB8/AB$24,)</f>
        <v>0</v>
      </c>
    </row>
    <row r="27" spans="1:28" ht="13.5" customHeight="1" x14ac:dyDescent="0.15">
      <c r="A27" s="654"/>
      <c r="B27" s="655"/>
      <c r="C27" s="639"/>
      <c r="D27" s="28" t="s">
        <v>361</v>
      </c>
      <c r="E27" s="11">
        <f t="shared" ref="E27:R27" si="24">IF(E24&lt;&gt;0,E138/E24,)</f>
        <v>0</v>
      </c>
      <c r="F27" s="11">
        <f t="shared" si="24"/>
        <v>0</v>
      </c>
      <c r="G27" s="12">
        <f t="shared" si="24"/>
        <v>0</v>
      </c>
      <c r="H27" s="12">
        <f t="shared" si="24"/>
        <v>0</v>
      </c>
      <c r="I27" s="12">
        <f t="shared" si="24"/>
        <v>0</v>
      </c>
      <c r="J27" s="12">
        <f t="shared" si="24"/>
        <v>0</v>
      </c>
      <c r="K27" s="12">
        <f t="shared" si="24"/>
        <v>0</v>
      </c>
      <c r="L27" s="12">
        <f t="shared" si="24"/>
        <v>0</v>
      </c>
      <c r="M27" s="12">
        <f t="shared" si="24"/>
        <v>0</v>
      </c>
      <c r="N27" s="12">
        <f t="shared" si="24"/>
        <v>0</v>
      </c>
      <c r="O27" s="12">
        <f t="shared" si="24"/>
        <v>0</v>
      </c>
      <c r="P27" s="12">
        <f t="shared" si="24"/>
        <v>0</v>
      </c>
      <c r="Q27" s="12">
        <f t="shared" si="24"/>
        <v>0</v>
      </c>
      <c r="R27" s="12">
        <f t="shared" si="24"/>
        <v>0</v>
      </c>
      <c r="Y27" s="11">
        <f>IF(Y24&lt;&gt;0,Y138/Y24,)</f>
        <v>0</v>
      </c>
      <c r="Z27" s="11">
        <f>IF(Z24&lt;&gt;0,Z138/Z24,)</f>
        <v>0</v>
      </c>
      <c r="AA27" s="11">
        <f>IF(AA24&lt;&gt;0,AA138/AA24,)</f>
        <v>0</v>
      </c>
      <c r="AB27" s="11">
        <f>IF(AB24&lt;&gt;0,AB138/AB24,)</f>
        <v>0</v>
      </c>
    </row>
    <row r="28" spans="1:28" ht="13.5" customHeight="1" x14ac:dyDescent="0.15">
      <c r="A28" s="654"/>
      <c r="B28" s="655"/>
      <c r="C28" s="639"/>
      <c r="D28" s="30" t="s">
        <v>362</v>
      </c>
      <c r="E28" s="11">
        <f t="shared" ref="E28:R28" si="25">IF(E$24&lt;&gt;0,E133/E$24,)</f>
        <v>0</v>
      </c>
      <c r="F28" s="11">
        <f t="shared" si="25"/>
        <v>0</v>
      </c>
      <c r="G28" s="12">
        <f t="shared" si="25"/>
        <v>0</v>
      </c>
      <c r="H28" s="12">
        <f t="shared" si="25"/>
        <v>0</v>
      </c>
      <c r="I28" s="12">
        <f t="shared" si="25"/>
        <v>0</v>
      </c>
      <c r="J28" s="12">
        <f t="shared" si="25"/>
        <v>0</v>
      </c>
      <c r="K28" s="12">
        <f t="shared" si="25"/>
        <v>0</v>
      </c>
      <c r="L28" s="12">
        <f t="shared" si="25"/>
        <v>0</v>
      </c>
      <c r="M28" s="12">
        <f t="shared" si="25"/>
        <v>0</v>
      </c>
      <c r="N28" s="12">
        <f t="shared" si="25"/>
        <v>0</v>
      </c>
      <c r="O28" s="12">
        <f t="shared" si="25"/>
        <v>0</v>
      </c>
      <c r="P28" s="12">
        <f t="shared" si="25"/>
        <v>0</v>
      </c>
      <c r="Q28" s="12">
        <f t="shared" si="25"/>
        <v>0</v>
      </c>
      <c r="R28" s="12">
        <f t="shared" si="25"/>
        <v>0</v>
      </c>
      <c r="Y28" s="11">
        <f>IF(Y$24&lt;&gt;0,Y133/Y$24,)</f>
        <v>0</v>
      </c>
      <c r="Z28" s="11">
        <f>IF(Z$24&lt;&gt;0,Z133/Z$24,)</f>
        <v>0</v>
      </c>
      <c r="AA28" s="11">
        <f>IF(AA$24&lt;&gt;0,AA133/AA$24,)</f>
        <v>0</v>
      </c>
      <c r="AB28" s="11">
        <f>IF(AB$24&lt;&gt;0,AB133/AB$24,)</f>
        <v>0</v>
      </c>
    </row>
    <row r="29" spans="1:28" ht="13.5" customHeight="1" x14ac:dyDescent="0.15">
      <c r="A29" s="654"/>
      <c r="B29" s="655"/>
      <c r="C29" s="639"/>
      <c r="D29" s="28" t="s">
        <v>363</v>
      </c>
      <c r="E29" s="11">
        <f t="shared" ref="E29:R29" si="26">IF(E$24&lt;&gt;0,E192/E$24,)</f>
        <v>0</v>
      </c>
      <c r="F29" s="11">
        <f t="shared" si="26"/>
        <v>0</v>
      </c>
      <c r="G29" s="12">
        <f t="shared" si="26"/>
        <v>0</v>
      </c>
      <c r="H29" s="12">
        <f t="shared" si="26"/>
        <v>0</v>
      </c>
      <c r="I29" s="12">
        <f t="shared" si="26"/>
        <v>0</v>
      </c>
      <c r="J29" s="12">
        <f t="shared" si="26"/>
        <v>0</v>
      </c>
      <c r="K29" s="12">
        <f t="shared" si="26"/>
        <v>0</v>
      </c>
      <c r="L29" s="12">
        <f t="shared" si="26"/>
        <v>0</v>
      </c>
      <c r="M29" s="12">
        <f t="shared" si="26"/>
        <v>0</v>
      </c>
      <c r="N29" s="12">
        <f t="shared" si="26"/>
        <v>0</v>
      </c>
      <c r="O29" s="12">
        <f t="shared" si="26"/>
        <v>0</v>
      </c>
      <c r="P29" s="12">
        <f t="shared" si="26"/>
        <v>0</v>
      </c>
      <c r="Q29" s="12">
        <f t="shared" si="26"/>
        <v>0</v>
      </c>
      <c r="R29" s="12">
        <f t="shared" si="26"/>
        <v>0</v>
      </c>
      <c r="Y29" s="11">
        <f>IF(Y$24&lt;&gt;0,Y192/Y$24,)</f>
        <v>0</v>
      </c>
      <c r="Z29" s="11">
        <f>IF(Z$24&lt;&gt;0,Z192/Z$24,)</f>
        <v>0</v>
      </c>
      <c r="AA29" s="11">
        <f>IF(AA$24&lt;&gt;0,AA192/AA$24,)</f>
        <v>0</v>
      </c>
      <c r="AB29" s="11">
        <f>IF(AB$24&lt;&gt;0,AB192/AB$24,)</f>
        <v>0</v>
      </c>
    </row>
    <row r="30" spans="1:28" ht="13.5" customHeight="1" x14ac:dyDescent="0.15">
      <c r="A30" s="654"/>
      <c r="B30" s="655"/>
      <c r="C30" s="639"/>
      <c r="D30" s="28" t="s">
        <v>364</v>
      </c>
      <c r="E30" s="11">
        <f t="shared" ref="E30:R30" si="27">IF(E$24&lt;&gt;0,E225/E$24,)</f>
        <v>0</v>
      </c>
      <c r="F30" s="11">
        <f t="shared" si="27"/>
        <v>0</v>
      </c>
      <c r="G30" s="12">
        <f t="shared" si="27"/>
        <v>0</v>
      </c>
      <c r="H30" s="12">
        <f t="shared" si="27"/>
        <v>0</v>
      </c>
      <c r="I30" s="12">
        <f t="shared" si="27"/>
        <v>0</v>
      </c>
      <c r="J30" s="12">
        <f t="shared" si="27"/>
        <v>0</v>
      </c>
      <c r="K30" s="12">
        <f t="shared" si="27"/>
        <v>0</v>
      </c>
      <c r="L30" s="12">
        <f t="shared" si="27"/>
        <v>0</v>
      </c>
      <c r="M30" s="12">
        <f t="shared" si="27"/>
        <v>0</v>
      </c>
      <c r="N30" s="12">
        <f t="shared" si="27"/>
        <v>0</v>
      </c>
      <c r="O30" s="12">
        <f t="shared" si="27"/>
        <v>0</v>
      </c>
      <c r="P30" s="12">
        <f t="shared" si="27"/>
        <v>0</v>
      </c>
      <c r="Q30" s="12">
        <f t="shared" si="27"/>
        <v>0</v>
      </c>
      <c r="R30" s="12">
        <f t="shared" si="27"/>
        <v>0</v>
      </c>
      <c r="Y30" s="11">
        <f>IF(Y$24&lt;&gt;0,Y225/Y$24,)</f>
        <v>0</v>
      </c>
      <c r="Z30" s="11">
        <f>IF(Z$24&lt;&gt;0,Z225/Z$24,)</f>
        <v>0</v>
      </c>
      <c r="AA30" s="11">
        <f>IF(AA$24&lt;&gt;0,AA225/AA$24,)</f>
        <v>0</v>
      </c>
      <c r="AB30" s="11">
        <f>IF(AB$24&lt;&gt;0,AB225/AB$24,)</f>
        <v>0</v>
      </c>
    </row>
    <row r="31" spans="1:28" ht="13.5" customHeight="1" x14ac:dyDescent="0.15">
      <c r="A31" s="654"/>
      <c r="B31" s="655"/>
      <c r="C31" s="639"/>
      <c r="D31" s="28" t="s">
        <v>365</v>
      </c>
      <c r="E31" s="11" t="s">
        <v>366</v>
      </c>
      <c r="F31" s="11" t="s">
        <v>366</v>
      </c>
      <c r="G31" s="12" t="s">
        <v>366</v>
      </c>
      <c r="H31" s="12" t="s">
        <v>366</v>
      </c>
      <c r="I31" s="12" t="s">
        <v>366</v>
      </c>
      <c r="J31" s="12" t="s">
        <v>366</v>
      </c>
      <c r="K31" s="12" t="s">
        <v>366</v>
      </c>
      <c r="L31" s="12" t="s">
        <v>366</v>
      </c>
      <c r="M31" s="12" t="s">
        <v>366</v>
      </c>
      <c r="N31" s="12" t="s">
        <v>366</v>
      </c>
      <c r="O31" s="12" t="s">
        <v>366</v>
      </c>
      <c r="P31" s="12" t="s">
        <v>366</v>
      </c>
      <c r="Q31" s="12" t="s">
        <v>366</v>
      </c>
      <c r="R31" s="12" t="s">
        <v>366</v>
      </c>
      <c r="Y31" s="11" t="s">
        <v>366</v>
      </c>
      <c r="Z31" s="11" t="s">
        <v>366</v>
      </c>
      <c r="AA31" s="11" t="s">
        <v>366</v>
      </c>
      <c r="AB31" s="11" t="s">
        <v>366</v>
      </c>
    </row>
    <row r="32" spans="1:28" ht="13.5" customHeight="1" x14ac:dyDescent="0.15">
      <c r="A32" s="654"/>
      <c r="B32" s="655"/>
      <c r="C32" s="639"/>
      <c r="D32" s="28" t="s">
        <v>367</v>
      </c>
      <c r="E32" s="11">
        <f t="shared" ref="E32:R32" si="28">IF(E$24&lt;&gt;0,E3/E$24,)</f>
        <v>0</v>
      </c>
      <c r="F32" s="11">
        <f t="shared" si="28"/>
        <v>0</v>
      </c>
      <c r="G32" s="12">
        <f t="shared" si="28"/>
        <v>0</v>
      </c>
      <c r="H32" s="12">
        <f t="shared" si="28"/>
        <v>0</v>
      </c>
      <c r="I32" s="12">
        <f t="shared" si="28"/>
        <v>0</v>
      </c>
      <c r="J32" s="12">
        <f t="shared" si="28"/>
        <v>0</v>
      </c>
      <c r="K32" s="12">
        <f t="shared" si="28"/>
        <v>0</v>
      </c>
      <c r="L32" s="12">
        <f t="shared" si="28"/>
        <v>0</v>
      </c>
      <c r="M32" s="12">
        <f t="shared" si="28"/>
        <v>0</v>
      </c>
      <c r="N32" s="12">
        <f t="shared" si="28"/>
        <v>0</v>
      </c>
      <c r="O32" s="12">
        <f t="shared" si="28"/>
        <v>0</v>
      </c>
      <c r="P32" s="12">
        <f t="shared" si="28"/>
        <v>0</v>
      </c>
      <c r="Q32" s="12">
        <f t="shared" si="28"/>
        <v>0</v>
      </c>
      <c r="R32" s="12">
        <f t="shared" si="28"/>
        <v>0</v>
      </c>
      <c r="Y32" s="11">
        <f>IF(Y$24&lt;&gt;0,Y3/Y$24,)</f>
        <v>0</v>
      </c>
      <c r="Z32" s="11">
        <f>IF(Z$24&lt;&gt;0,Z3/Z$24,)</f>
        <v>0</v>
      </c>
      <c r="AA32" s="11">
        <f>IF(AA$24&lt;&gt;0,AA3/AA$24,)</f>
        <v>0</v>
      </c>
      <c r="AB32" s="11">
        <f>IF(AB$24&lt;&gt;0,AB3/AB$24,)</f>
        <v>0</v>
      </c>
    </row>
    <row r="33" spans="1:28" ht="13.5" customHeight="1" x14ac:dyDescent="0.15">
      <c r="A33" s="654"/>
      <c r="B33" s="655"/>
      <c r="C33" s="639"/>
      <c r="D33" s="28" t="s">
        <v>496</v>
      </c>
      <c r="E33" s="24">
        <f>IF(SUM(G12:R12)&lt;&gt;0,E24/SUM(G12:R12),)</f>
        <v>0</v>
      </c>
      <c r="F33" s="24">
        <f t="shared" ref="F33:R33" si="29">IF(F12&lt;&gt;0,F24/F12,)</f>
        <v>0</v>
      </c>
      <c r="G33" s="25">
        <f t="shared" si="29"/>
        <v>0</v>
      </c>
      <c r="H33" s="25">
        <f t="shared" si="29"/>
        <v>0</v>
      </c>
      <c r="I33" s="25">
        <f t="shared" si="29"/>
        <v>0</v>
      </c>
      <c r="J33" s="25">
        <f t="shared" si="29"/>
        <v>0</v>
      </c>
      <c r="K33" s="25">
        <f t="shared" si="29"/>
        <v>0</v>
      </c>
      <c r="L33" s="25">
        <f t="shared" si="29"/>
        <v>0</v>
      </c>
      <c r="M33" s="25">
        <f t="shared" si="29"/>
        <v>0</v>
      </c>
      <c r="N33" s="25">
        <f t="shared" si="29"/>
        <v>0</v>
      </c>
      <c r="O33" s="25">
        <f t="shared" si="29"/>
        <v>0</v>
      </c>
      <c r="P33" s="25">
        <f t="shared" si="29"/>
        <v>0</v>
      </c>
      <c r="Q33" s="25">
        <f t="shared" si="29"/>
        <v>0</v>
      </c>
      <c r="R33" s="25">
        <f t="shared" si="29"/>
        <v>0</v>
      </c>
      <c r="Y33" s="24">
        <f>IF(SUM(G12:I12)&lt;&gt;0,Y24/SUM(G12:I12),)</f>
        <v>0</v>
      </c>
      <c r="Z33" s="24">
        <f>IF(SUM(J12:L12)&lt;&gt;0,Z24/SUM(J12:L12),)</f>
        <v>0</v>
      </c>
      <c r="AA33" s="24">
        <f>IF(SUM(M12:O12)&lt;&gt;0,AA24/SUM(M12:O12),)</f>
        <v>0</v>
      </c>
      <c r="AB33" s="24">
        <f>IF(SUM(P12:R12)&lt;&gt;0,AB24/SUM(P12:R12),)</f>
        <v>0</v>
      </c>
    </row>
    <row r="34" spans="1:28" ht="13.5" customHeight="1" x14ac:dyDescent="0.15">
      <c r="A34" s="654"/>
      <c r="B34" s="655"/>
      <c r="C34" s="639"/>
      <c r="D34" s="28" t="s">
        <v>369</v>
      </c>
      <c r="E34" s="11">
        <f>IF(SUM(G12:R12)&lt;&gt;0,E2/SUM(G12:R12),)</f>
        <v>0</v>
      </c>
      <c r="F34" s="11">
        <f t="shared" ref="F34:R34" si="30">IF(F12&lt;&gt;0,F2/F12,)</f>
        <v>0</v>
      </c>
      <c r="G34" s="12">
        <f t="shared" si="30"/>
        <v>0</v>
      </c>
      <c r="H34" s="12">
        <f t="shared" si="30"/>
        <v>0</v>
      </c>
      <c r="I34" s="12">
        <f t="shared" si="30"/>
        <v>0</v>
      </c>
      <c r="J34" s="12">
        <f t="shared" si="30"/>
        <v>0</v>
      </c>
      <c r="K34" s="12">
        <f t="shared" si="30"/>
        <v>0</v>
      </c>
      <c r="L34" s="12">
        <f t="shared" si="30"/>
        <v>0</v>
      </c>
      <c r="M34" s="12">
        <f t="shared" si="30"/>
        <v>0</v>
      </c>
      <c r="N34" s="12">
        <f t="shared" si="30"/>
        <v>0</v>
      </c>
      <c r="O34" s="12">
        <f t="shared" si="30"/>
        <v>0</v>
      </c>
      <c r="P34" s="12">
        <f t="shared" si="30"/>
        <v>0</v>
      </c>
      <c r="Q34" s="12">
        <f t="shared" si="30"/>
        <v>0</v>
      </c>
      <c r="R34" s="12">
        <f t="shared" si="30"/>
        <v>0</v>
      </c>
      <c r="Y34" s="11">
        <f>IF(SUM(G12:I12)&lt;&gt;0,Y2/SUM(G12:I12),)</f>
        <v>0</v>
      </c>
      <c r="Z34" s="11">
        <f>IF(SUM(J12:L12)&lt;&gt;0,Z2/SUM(J12:L12),)</f>
        <v>0</v>
      </c>
      <c r="AA34" s="11">
        <f>IF(SUM(M12:O12)&lt;&gt;0,AA2/SUM(M12:O12),)</f>
        <v>0</v>
      </c>
      <c r="AB34" s="11">
        <f>IF(SUM(P12:R12)&lt;&gt;0,AB2/SUM(P12:R12),)</f>
        <v>0</v>
      </c>
    </row>
    <row r="35" spans="1:28" ht="13.5" customHeight="1" x14ac:dyDescent="0.15">
      <c r="A35" s="654"/>
      <c r="B35" s="655"/>
      <c r="C35" s="639"/>
      <c r="D35" s="28" t="s">
        <v>370</v>
      </c>
      <c r="E35" s="11">
        <f>IF(SUM(G12:R12)&lt;&gt;0,E3/SUM(G12:R12),)</f>
        <v>0</v>
      </c>
      <c r="F35" s="11">
        <f t="shared" ref="F35:R35" si="31">IF(F12&lt;&gt;0,F3/F12,)</f>
        <v>0</v>
      </c>
      <c r="G35" s="12">
        <f t="shared" si="31"/>
        <v>0</v>
      </c>
      <c r="H35" s="12">
        <f t="shared" si="31"/>
        <v>0</v>
      </c>
      <c r="I35" s="12">
        <f t="shared" si="31"/>
        <v>0</v>
      </c>
      <c r="J35" s="12">
        <f t="shared" si="31"/>
        <v>0</v>
      </c>
      <c r="K35" s="12">
        <f t="shared" si="31"/>
        <v>0</v>
      </c>
      <c r="L35" s="12">
        <f t="shared" si="31"/>
        <v>0</v>
      </c>
      <c r="M35" s="12">
        <f t="shared" si="31"/>
        <v>0</v>
      </c>
      <c r="N35" s="12">
        <f t="shared" si="31"/>
        <v>0</v>
      </c>
      <c r="O35" s="12">
        <f t="shared" si="31"/>
        <v>0</v>
      </c>
      <c r="P35" s="12">
        <f t="shared" si="31"/>
        <v>0</v>
      </c>
      <c r="Q35" s="12">
        <f t="shared" si="31"/>
        <v>0</v>
      </c>
      <c r="R35" s="12">
        <f t="shared" si="31"/>
        <v>0</v>
      </c>
      <c r="Y35" s="11">
        <f>IF(SUM(G12:I12)&lt;&gt;0,Y3/SUM(G12:I12),)</f>
        <v>0</v>
      </c>
      <c r="Z35" s="11">
        <f>IF(SUM(J12:L12)&lt;&gt;0,Z3/SUM(J12:L12),)</f>
        <v>0</v>
      </c>
      <c r="AA35" s="11">
        <f>IF(SUM(M12:O12)&lt;&gt;0,AA3/SUM(M12:O12),)</f>
        <v>0</v>
      </c>
      <c r="AB35" s="11">
        <f>IF(SUM(P12:R12)&lt;&gt;0,AB3/SUM(P12:R12),)</f>
        <v>0</v>
      </c>
    </row>
    <row r="36" spans="1:28" ht="13.5" customHeight="1" x14ac:dyDescent="0.15">
      <c r="A36" s="654"/>
      <c r="B36" s="655"/>
      <c r="C36" s="639"/>
      <c r="D36" s="30" t="s">
        <v>371</v>
      </c>
      <c r="E36" s="11">
        <f>IF(SUM(G12:R12)=0,,(E2+E3)/SUM(G12:R12))</f>
        <v>0</v>
      </c>
      <c r="F36" s="11">
        <f t="shared" ref="F36:R36" si="32">IF(F12=0,,(F2+F3)/F12)</f>
        <v>0</v>
      </c>
      <c r="G36" s="12">
        <f t="shared" si="32"/>
        <v>0</v>
      </c>
      <c r="H36" s="12">
        <f t="shared" si="32"/>
        <v>0</v>
      </c>
      <c r="I36" s="12">
        <f t="shared" si="32"/>
        <v>0</v>
      </c>
      <c r="J36" s="12">
        <f t="shared" si="32"/>
        <v>0</v>
      </c>
      <c r="K36" s="12">
        <f t="shared" si="32"/>
        <v>0</v>
      </c>
      <c r="L36" s="12">
        <f t="shared" si="32"/>
        <v>0</v>
      </c>
      <c r="M36" s="12">
        <f t="shared" si="32"/>
        <v>0</v>
      </c>
      <c r="N36" s="12">
        <f t="shared" si="32"/>
        <v>0</v>
      </c>
      <c r="O36" s="12">
        <f t="shared" si="32"/>
        <v>0</v>
      </c>
      <c r="P36" s="12">
        <f t="shared" si="32"/>
        <v>0</v>
      </c>
      <c r="Q36" s="12">
        <f t="shared" si="32"/>
        <v>0</v>
      </c>
      <c r="R36" s="12">
        <f t="shared" si="32"/>
        <v>0</v>
      </c>
      <c r="Y36" s="11">
        <f>IF(SUM(G12:I12)=0,,(Y2+Y3)/SUM(G12:I12))</f>
        <v>0</v>
      </c>
      <c r="Z36" s="11">
        <f>IF(SUM(J12:L12)=0,,(Z2+Z3)/SUM(J12:L12))</f>
        <v>0</v>
      </c>
      <c r="AA36" s="11">
        <f>IF(SUM(M12:O12)=0,,(AA2+AA3)/SUM(M12:O12))</f>
        <v>0</v>
      </c>
      <c r="AB36" s="11">
        <f>IF(SUM(P12:R12)=0,,(AB2+AB3)/SUM(P12:R12))</f>
        <v>0</v>
      </c>
    </row>
    <row r="37" spans="1:28" ht="13.5" customHeight="1" x14ac:dyDescent="0.15">
      <c r="A37" s="654"/>
      <c r="B37" s="655"/>
      <c r="C37" s="639"/>
      <c r="D37" s="28" t="s">
        <v>372</v>
      </c>
      <c r="E37" s="31" t="s">
        <v>366</v>
      </c>
      <c r="F37" s="31" t="s">
        <v>366</v>
      </c>
      <c r="G37" s="32"/>
      <c r="H37" s="32" t="str">
        <f t="shared" ref="H37:R37" si="33">IF(G2&lt;&gt;0,(H2-G2)/G2,"-")</f>
        <v>-</v>
      </c>
      <c r="I37" s="32" t="str">
        <f t="shared" si="33"/>
        <v>-</v>
      </c>
      <c r="J37" s="32" t="str">
        <f t="shared" si="33"/>
        <v>-</v>
      </c>
      <c r="K37" s="32" t="str">
        <f t="shared" si="33"/>
        <v>-</v>
      </c>
      <c r="L37" s="32" t="str">
        <f t="shared" si="33"/>
        <v>-</v>
      </c>
      <c r="M37" s="32" t="str">
        <f t="shared" si="33"/>
        <v>-</v>
      </c>
      <c r="N37" s="32" t="str">
        <f t="shared" si="33"/>
        <v>-</v>
      </c>
      <c r="O37" s="32" t="str">
        <f t="shared" si="33"/>
        <v>-</v>
      </c>
      <c r="P37" s="32" t="str">
        <f t="shared" si="33"/>
        <v>-</v>
      </c>
      <c r="Q37" s="32" t="str">
        <f t="shared" si="33"/>
        <v>-</v>
      </c>
      <c r="R37" s="32" t="str">
        <f t="shared" si="33"/>
        <v>-</v>
      </c>
      <c r="Y37" s="31" t="s">
        <v>366</v>
      </c>
      <c r="Z37" s="31" t="s">
        <v>366</v>
      </c>
      <c r="AA37" s="31" t="s">
        <v>366</v>
      </c>
      <c r="AB37" s="31" t="s">
        <v>366</v>
      </c>
    </row>
    <row r="38" spans="1:28" ht="13.5" customHeight="1" x14ac:dyDescent="0.15">
      <c r="A38" s="654"/>
      <c r="B38" s="655"/>
      <c r="C38" s="639"/>
      <c r="D38" s="28" t="s">
        <v>373</v>
      </c>
      <c r="E38" s="11" t="str">
        <f>IF(SUM(G12:R12)&lt;&gt;0,E8/SUM(G12:R12),"-")</f>
        <v>-</v>
      </c>
      <c r="F38" s="11">
        <f t="shared" ref="F38:R38" si="34">IF(F12&lt;&gt;0,F8/F12,)</f>
        <v>0</v>
      </c>
      <c r="G38" s="12">
        <f t="shared" si="34"/>
        <v>0</v>
      </c>
      <c r="H38" s="12">
        <f t="shared" si="34"/>
        <v>0</v>
      </c>
      <c r="I38" s="12">
        <f t="shared" si="34"/>
        <v>0</v>
      </c>
      <c r="J38" s="12">
        <f t="shared" si="34"/>
        <v>0</v>
      </c>
      <c r="K38" s="12">
        <f t="shared" si="34"/>
        <v>0</v>
      </c>
      <c r="L38" s="12">
        <f t="shared" si="34"/>
        <v>0</v>
      </c>
      <c r="M38" s="12">
        <f t="shared" si="34"/>
        <v>0</v>
      </c>
      <c r="N38" s="12">
        <f t="shared" si="34"/>
        <v>0</v>
      </c>
      <c r="O38" s="12">
        <f t="shared" si="34"/>
        <v>0</v>
      </c>
      <c r="P38" s="12">
        <f t="shared" si="34"/>
        <v>0</v>
      </c>
      <c r="Q38" s="12">
        <f t="shared" si="34"/>
        <v>0</v>
      </c>
      <c r="R38" s="12">
        <f t="shared" si="34"/>
        <v>0</v>
      </c>
      <c r="Y38" s="11" t="str">
        <f>IF(SUM(G12:I12)&lt;&gt;0,Y8/SUM(G12:I12),"-")</f>
        <v>-</v>
      </c>
      <c r="Z38" s="11" t="str">
        <f>IF(SUM(J12:L12)&lt;&gt;0,Z8/SUM(J12:L12),"-")</f>
        <v>-</v>
      </c>
      <c r="AA38" s="11" t="str">
        <f>IF(SUM(M12:O12)&lt;&gt;0,AA8/SUM(M12:O12),"-")</f>
        <v>-</v>
      </c>
      <c r="AB38" s="11" t="str">
        <f>IF(SUM(P12:R12)&lt;&gt;0,AB8/SUM(P12:R12),"-")</f>
        <v>-</v>
      </c>
    </row>
    <row r="39" spans="1:28" ht="13.5" customHeight="1" x14ac:dyDescent="0.2">
      <c r="A39" s="654"/>
      <c r="B39" s="655"/>
      <c r="C39" s="634" t="s">
        <v>374</v>
      </c>
      <c r="D39" s="33" t="s">
        <v>375</v>
      </c>
      <c r="E39" s="34">
        <f t="shared" ref="E39:R39" si="35">IF(E$24&lt;&gt;0,E138/E$24,)</f>
        <v>0</v>
      </c>
      <c r="F39" s="34">
        <f t="shared" si="35"/>
        <v>0</v>
      </c>
      <c r="G39" s="12">
        <f t="shared" si="35"/>
        <v>0</v>
      </c>
      <c r="H39" s="12">
        <f t="shared" si="35"/>
        <v>0</v>
      </c>
      <c r="I39" s="12">
        <f t="shared" si="35"/>
        <v>0</v>
      </c>
      <c r="J39" s="12">
        <f t="shared" si="35"/>
        <v>0</v>
      </c>
      <c r="K39" s="12">
        <f t="shared" si="35"/>
        <v>0</v>
      </c>
      <c r="L39" s="12">
        <f t="shared" si="35"/>
        <v>0</v>
      </c>
      <c r="M39" s="12">
        <f t="shared" si="35"/>
        <v>0</v>
      </c>
      <c r="N39" s="12">
        <f t="shared" si="35"/>
        <v>0</v>
      </c>
      <c r="O39" s="12">
        <f t="shared" si="35"/>
        <v>0</v>
      </c>
      <c r="P39" s="12">
        <f t="shared" si="35"/>
        <v>0</v>
      </c>
      <c r="Q39" s="12">
        <f t="shared" si="35"/>
        <v>0</v>
      </c>
      <c r="R39" s="12">
        <f t="shared" si="35"/>
        <v>0</v>
      </c>
      <c r="Y39" s="34">
        <f>IF(Y$24&lt;&gt;0,Y138/Y$24,)</f>
        <v>0</v>
      </c>
      <c r="Z39" s="34">
        <f>IF(Z$24&lt;&gt;0,Z138/Z$24,)</f>
        <v>0</v>
      </c>
      <c r="AA39" s="34">
        <f>IF(AA$24&lt;&gt;0,AA138/AA$24,)</f>
        <v>0</v>
      </c>
      <c r="AB39" s="34">
        <f>IF(AB$24&lt;&gt;0,AB138/AB$24,)</f>
        <v>0</v>
      </c>
    </row>
    <row r="40" spans="1:28" ht="13.5" customHeight="1" x14ac:dyDescent="0.2">
      <c r="A40" s="654"/>
      <c r="B40" s="655"/>
      <c r="C40" s="634"/>
      <c r="D40" s="35" t="s">
        <v>376</v>
      </c>
      <c r="E40" s="34">
        <f t="shared" ref="E40:R40" si="36">E41+E42</f>
        <v>0</v>
      </c>
      <c r="F40" s="34">
        <f t="shared" si="36"/>
        <v>0</v>
      </c>
      <c r="G40" s="12">
        <f t="shared" si="36"/>
        <v>0</v>
      </c>
      <c r="H40" s="12">
        <f t="shared" si="36"/>
        <v>0</v>
      </c>
      <c r="I40" s="12">
        <f t="shared" si="36"/>
        <v>0</v>
      </c>
      <c r="J40" s="12">
        <f t="shared" si="36"/>
        <v>0</v>
      </c>
      <c r="K40" s="12">
        <f t="shared" si="36"/>
        <v>0</v>
      </c>
      <c r="L40" s="12">
        <f t="shared" si="36"/>
        <v>0</v>
      </c>
      <c r="M40" s="12">
        <f t="shared" si="36"/>
        <v>0</v>
      </c>
      <c r="N40" s="12">
        <f t="shared" si="36"/>
        <v>0</v>
      </c>
      <c r="O40" s="12">
        <f t="shared" si="36"/>
        <v>0</v>
      </c>
      <c r="P40" s="12">
        <f t="shared" si="36"/>
        <v>0</v>
      </c>
      <c r="Q40" s="12">
        <f t="shared" si="36"/>
        <v>0</v>
      </c>
      <c r="R40" s="12">
        <f t="shared" si="36"/>
        <v>0</v>
      </c>
      <c r="Y40" s="34">
        <f>Y41+Y42</f>
        <v>0</v>
      </c>
      <c r="Z40" s="34">
        <f>Z41+Z42</f>
        <v>0</v>
      </c>
      <c r="AA40" s="34">
        <f>AA41+AA42</f>
        <v>0</v>
      </c>
      <c r="AB40" s="34">
        <f>AB41+AB42</f>
        <v>0</v>
      </c>
    </row>
    <row r="41" spans="1:28" ht="13.5" customHeight="1" x14ac:dyDescent="0.2">
      <c r="A41" s="654"/>
      <c r="B41" s="655"/>
      <c r="C41" s="634"/>
      <c r="D41" s="35" t="s">
        <v>377</v>
      </c>
      <c r="E41" s="34">
        <f t="shared" ref="E41:R41" si="37">IF(E24&lt;&gt;0,(E64+E65+E70+E71+E76+E77+E82+E83)/E$24,)</f>
        <v>0</v>
      </c>
      <c r="F41" s="34">
        <f t="shared" si="37"/>
        <v>0</v>
      </c>
      <c r="G41" s="12">
        <f t="shared" si="37"/>
        <v>0</v>
      </c>
      <c r="H41" s="12">
        <f t="shared" si="37"/>
        <v>0</v>
      </c>
      <c r="I41" s="12">
        <f t="shared" si="37"/>
        <v>0</v>
      </c>
      <c r="J41" s="12">
        <f t="shared" si="37"/>
        <v>0</v>
      </c>
      <c r="K41" s="12">
        <f t="shared" si="37"/>
        <v>0</v>
      </c>
      <c r="L41" s="12">
        <f t="shared" si="37"/>
        <v>0</v>
      </c>
      <c r="M41" s="12">
        <f t="shared" si="37"/>
        <v>0</v>
      </c>
      <c r="N41" s="12">
        <f t="shared" si="37"/>
        <v>0</v>
      </c>
      <c r="O41" s="12">
        <f t="shared" si="37"/>
        <v>0</v>
      </c>
      <c r="P41" s="12">
        <f t="shared" si="37"/>
        <v>0</v>
      </c>
      <c r="Q41" s="12">
        <f t="shared" si="37"/>
        <v>0</v>
      </c>
      <c r="R41" s="12">
        <f t="shared" si="37"/>
        <v>0</v>
      </c>
      <c r="Y41" s="34">
        <f>IF(Y24&lt;&gt;0,(Y64+Y65+Y70+Y71+Y76+Y77+Y82+Y83)/Y$24,)</f>
        <v>0</v>
      </c>
      <c r="Z41" s="34">
        <f>IF(Z24&lt;&gt;0,(Z64+Z65+Z70+Z71+Z76+Z77+Z82+Z83)/Z$24,)</f>
        <v>0</v>
      </c>
      <c r="AA41" s="34">
        <f>IF(AA24&lt;&gt;0,(AA64+AA65+AA70+AA71+AA76+AA77+AA82+AA83)/AA$24,)</f>
        <v>0</v>
      </c>
      <c r="AB41" s="34">
        <f>IF(AB24&lt;&gt;0,(AB64+AB65+AB70+AB71+AB76+AB77+AB82+AB83)/AB$24,)</f>
        <v>0</v>
      </c>
    </row>
    <row r="42" spans="1:28" ht="13.5" customHeight="1" x14ac:dyDescent="0.2">
      <c r="A42" s="654"/>
      <c r="B42" s="655"/>
      <c r="C42" s="634"/>
      <c r="D42" s="35" t="s">
        <v>378</v>
      </c>
      <c r="E42" s="34">
        <f>IF(E$24&lt;&gt;0,(E88+E89)/E$24,0)</f>
        <v>0</v>
      </c>
      <c r="F42" s="34">
        <f>IF(F$24&lt;&gt;0,(F88+F89)/F$24,0)</f>
        <v>0</v>
      </c>
      <c r="G42" s="12">
        <f>IF(G$24&lt;&gt;0,(G88+G89)/G$24,0)</f>
        <v>0</v>
      </c>
      <c r="H42" s="12">
        <f t="shared" ref="H42:R42" si="38">IF(H$24&lt;&gt;0,(H89+H88)/H$24,0)</f>
        <v>0</v>
      </c>
      <c r="I42" s="12">
        <f t="shared" si="38"/>
        <v>0</v>
      </c>
      <c r="J42" s="12">
        <f t="shared" si="38"/>
        <v>0</v>
      </c>
      <c r="K42" s="12">
        <f t="shared" si="38"/>
        <v>0</v>
      </c>
      <c r="L42" s="12">
        <f t="shared" si="38"/>
        <v>0</v>
      </c>
      <c r="M42" s="12">
        <f t="shared" si="38"/>
        <v>0</v>
      </c>
      <c r="N42" s="12">
        <f t="shared" si="38"/>
        <v>0</v>
      </c>
      <c r="O42" s="12">
        <f t="shared" si="38"/>
        <v>0</v>
      </c>
      <c r="P42" s="12">
        <f t="shared" si="38"/>
        <v>0</v>
      </c>
      <c r="Q42" s="12">
        <f t="shared" si="38"/>
        <v>0</v>
      </c>
      <c r="R42" s="12">
        <f t="shared" si="38"/>
        <v>0</v>
      </c>
      <c r="Y42" s="34">
        <f>IF(Y$24&lt;&gt;0,(Y88+Y89)/Y$24,0)</f>
        <v>0</v>
      </c>
      <c r="Z42" s="34">
        <f>IF(Z$24&lt;&gt;0,(Z88+Z89)/Z$24,0)</f>
        <v>0</v>
      </c>
      <c r="AA42" s="34">
        <f>IF(AA$24&lt;&gt;0,(AA88+AA89)/AA$24,0)</f>
        <v>0</v>
      </c>
      <c r="AB42" s="34">
        <f>IF(AB$24&lt;&gt;0,(AB88+AB89)/AB$24,0)</f>
        <v>0</v>
      </c>
    </row>
    <row r="43" spans="1:28" ht="13.5" customHeight="1" x14ac:dyDescent="0.2">
      <c r="A43" s="654"/>
      <c r="B43" s="655"/>
      <c r="C43" s="634"/>
      <c r="D43" s="36" t="s">
        <v>379</v>
      </c>
      <c r="E43" s="34">
        <f t="shared" ref="E43:R43" si="39">IF(E$24&lt;&gt;0,E133/E$24,0)</f>
        <v>0</v>
      </c>
      <c r="F43" s="34">
        <f t="shared" si="39"/>
        <v>0</v>
      </c>
      <c r="G43" s="12">
        <f t="shared" si="39"/>
        <v>0</v>
      </c>
      <c r="H43" s="12">
        <f t="shared" si="39"/>
        <v>0</v>
      </c>
      <c r="I43" s="12">
        <f t="shared" si="39"/>
        <v>0</v>
      </c>
      <c r="J43" s="12">
        <f t="shared" si="39"/>
        <v>0</v>
      </c>
      <c r="K43" s="12">
        <f t="shared" si="39"/>
        <v>0</v>
      </c>
      <c r="L43" s="12">
        <f t="shared" si="39"/>
        <v>0</v>
      </c>
      <c r="M43" s="12">
        <f t="shared" si="39"/>
        <v>0</v>
      </c>
      <c r="N43" s="12">
        <f t="shared" si="39"/>
        <v>0</v>
      </c>
      <c r="O43" s="12">
        <f t="shared" si="39"/>
        <v>0</v>
      </c>
      <c r="P43" s="12">
        <f t="shared" si="39"/>
        <v>0</v>
      </c>
      <c r="Q43" s="12">
        <f t="shared" si="39"/>
        <v>0</v>
      </c>
      <c r="R43" s="12">
        <f t="shared" si="39"/>
        <v>0</v>
      </c>
      <c r="Y43" s="34">
        <f>IF(Y$24&lt;&gt;0,Y133/Y$24,0)</f>
        <v>0</v>
      </c>
      <c r="Z43" s="34">
        <f>IF(Z$24&lt;&gt;0,Z133/Z$24,0)</f>
        <v>0</v>
      </c>
      <c r="AA43" s="34">
        <f>IF(AA$24&lt;&gt;0,AA133/AA$24,0)</f>
        <v>0</v>
      </c>
      <c r="AB43" s="34">
        <f>IF(AB$24&lt;&gt;0,AB133/AB$24,0)</f>
        <v>0</v>
      </c>
    </row>
    <row r="44" spans="1:28" ht="13.5" customHeight="1" x14ac:dyDescent="0.2">
      <c r="A44" s="654"/>
      <c r="B44" s="655"/>
      <c r="C44" s="634"/>
      <c r="D44" s="33" t="s">
        <v>380</v>
      </c>
      <c r="E44" s="37">
        <f t="shared" ref="E44:R44" si="40">IF((E63+E69+E75+E81)&lt;&gt;0,E$24/(E63+E69+E75+E81),0)</f>
        <v>0</v>
      </c>
      <c r="F44" s="37">
        <f t="shared" si="40"/>
        <v>0</v>
      </c>
      <c r="G44" s="25">
        <f t="shared" si="40"/>
        <v>0</v>
      </c>
      <c r="H44" s="25">
        <f t="shared" si="40"/>
        <v>0</v>
      </c>
      <c r="I44" s="25">
        <f t="shared" si="40"/>
        <v>0</v>
      </c>
      <c r="J44" s="25">
        <f t="shared" si="40"/>
        <v>0</v>
      </c>
      <c r="K44" s="25">
        <f t="shared" si="40"/>
        <v>0</v>
      </c>
      <c r="L44" s="25">
        <f t="shared" si="40"/>
        <v>0</v>
      </c>
      <c r="M44" s="25">
        <f t="shared" si="40"/>
        <v>0</v>
      </c>
      <c r="N44" s="25">
        <f t="shared" si="40"/>
        <v>0</v>
      </c>
      <c r="O44" s="25">
        <f t="shared" si="40"/>
        <v>0</v>
      </c>
      <c r="P44" s="25">
        <f t="shared" si="40"/>
        <v>0</v>
      </c>
      <c r="Q44" s="25">
        <f t="shared" si="40"/>
        <v>0</v>
      </c>
      <c r="R44" s="25">
        <f t="shared" si="40"/>
        <v>0</v>
      </c>
      <c r="Y44" s="37">
        <f>IF((Y63+Y69+Y75+Y81)&lt;&gt;0,Y$24/(Y63+Y69+Y75+Y81),0)</f>
        <v>0</v>
      </c>
      <c r="Z44" s="37">
        <f>IF((Z63+Z69+Z75+Z81)&lt;&gt;0,Z$24/(Z63+Z69+Z75+Z81),0)</f>
        <v>0</v>
      </c>
      <c r="AA44" s="37">
        <f>IF((AA63+AA69+AA75+AA81)&lt;&gt;0,AA$24/(AA63+AA69+AA75+AA81),0)</f>
        <v>0</v>
      </c>
      <c r="AB44" s="37">
        <f>IF((AB63+AB69+AB75+AB81)&lt;&gt;0,AB$24/(AB63+AB69+AB75+AB81),0)</f>
        <v>0</v>
      </c>
    </row>
    <row r="45" spans="1:28" ht="13.5" customHeight="1" x14ac:dyDescent="0.2">
      <c r="A45" s="654"/>
      <c r="B45" s="655"/>
      <c r="C45" s="634"/>
      <c r="D45" s="38" t="s">
        <v>381</v>
      </c>
      <c r="E45" s="37">
        <f t="shared" ref="E45:R45" si="41">IF(E87&lt;&gt;0,E$24/E87,0)</f>
        <v>0</v>
      </c>
      <c r="F45" s="37">
        <f t="shared" si="41"/>
        <v>0</v>
      </c>
      <c r="G45" s="25">
        <f t="shared" si="41"/>
        <v>0</v>
      </c>
      <c r="H45" s="25">
        <f t="shared" si="41"/>
        <v>0</v>
      </c>
      <c r="I45" s="25">
        <f t="shared" si="41"/>
        <v>0</v>
      </c>
      <c r="J45" s="25">
        <f t="shared" si="41"/>
        <v>0</v>
      </c>
      <c r="K45" s="25">
        <f t="shared" si="41"/>
        <v>0</v>
      </c>
      <c r="L45" s="25">
        <f t="shared" si="41"/>
        <v>0</v>
      </c>
      <c r="M45" s="25">
        <f t="shared" si="41"/>
        <v>0</v>
      </c>
      <c r="N45" s="25">
        <f t="shared" si="41"/>
        <v>0</v>
      </c>
      <c r="O45" s="25">
        <f t="shared" si="41"/>
        <v>0</v>
      </c>
      <c r="P45" s="25">
        <f t="shared" si="41"/>
        <v>0</v>
      </c>
      <c r="Q45" s="25">
        <f t="shared" si="41"/>
        <v>0</v>
      </c>
      <c r="R45" s="25">
        <f t="shared" si="41"/>
        <v>0</v>
      </c>
      <c r="Y45" s="37">
        <f>IF(Y87&lt;&gt;0,Y$24/Y87,0)</f>
        <v>0</v>
      </c>
      <c r="Z45" s="37">
        <f>IF(Z87&lt;&gt;0,Z$24/Z87,0)</f>
        <v>0</v>
      </c>
      <c r="AA45" s="37">
        <f>IF(AA87&lt;&gt;0,AA$24/AA87,0)</f>
        <v>0</v>
      </c>
      <c r="AB45" s="37">
        <f>IF(AB87&lt;&gt;0,AB$24/AB87,0)</f>
        <v>0</v>
      </c>
    </row>
    <row r="46" spans="1:28" ht="13.5" customHeight="1" x14ac:dyDescent="0.2">
      <c r="A46" s="654"/>
      <c r="B46" s="655"/>
      <c r="C46" s="634"/>
      <c r="D46" s="33" t="s">
        <v>371</v>
      </c>
      <c r="E46" s="39">
        <f t="shared" ref="E46:R46" si="42">IF(E57&lt;&gt;0,(E58+E59)/E57,0)</f>
        <v>0</v>
      </c>
      <c r="F46" s="39">
        <f t="shared" si="42"/>
        <v>0</v>
      </c>
      <c r="G46" s="12">
        <f t="shared" si="42"/>
        <v>0</v>
      </c>
      <c r="H46" s="12">
        <f t="shared" si="42"/>
        <v>0</v>
      </c>
      <c r="I46" s="12">
        <f t="shared" si="42"/>
        <v>0</v>
      </c>
      <c r="J46" s="12">
        <f t="shared" si="42"/>
        <v>0</v>
      </c>
      <c r="K46" s="12">
        <f t="shared" si="42"/>
        <v>0</v>
      </c>
      <c r="L46" s="12">
        <f t="shared" si="42"/>
        <v>0</v>
      </c>
      <c r="M46" s="12">
        <f t="shared" si="42"/>
        <v>0</v>
      </c>
      <c r="N46" s="12">
        <f t="shared" si="42"/>
        <v>0</v>
      </c>
      <c r="O46" s="12">
        <f t="shared" si="42"/>
        <v>0</v>
      </c>
      <c r="P46" s="12">
        <f t="shared" si="42"/>
        <v>0</v>
      </c>
      <c r="Q46" s="12">
        <f t="shared" si="42"/>
        <v>0</v>
      </c>
      <c r="R46" s="12">
        <f t="shared" si="42"/>
        <v>0</v>
      </c>
      <c r="Y46" s="39">
        <f>IF(Y57&lt;&gt;0,(Y58+Y59)/Y57,0)</f>
        <v>0</v>
      </c>
      <c r="Z46" s="39">
        <f>IF(Z57&lt;&gt;0,(Z58+Z59)/Z57,0)</f>
        <v>0</v>
      </c>
      <c r="AA46" s="39">
        <f>IF(AA57&lt;&gt;0,(AA58+AA59)/AA57,0)</f>
        <v>0</v>
      </c>
      <c r="AB46" s="39">
        <f>IF(AB57&lt;&gt;0,(AB58+AB59)/AB57,0)</f>
        <v>0</v>
      </c>
    </row>
    <row r="47" spans="1:28" ht="13.5" customHeight="1" x14ac:dyDescent="0.15">
      <c r="A47" s="654"/>
      <c r="B47" s="655"/>
      <c r="C47" s="639" t="s">
        <v>383</v>
      </c>
      <c r="D47" s="28" t="s">
        <v>497</v>
      </c>
      <c r="E47" s="11">
        <f t="shared" ref="E47:R47" si="43">IF(E$24&lt;&gt;0,E192/E$24,0)</f>
        <v>0</v>
      </c>
      <c r="F47" s="11">
        <f t="shared" si="43"/>
        <v>0</v>
      </c>
      <c r="G47" s="12">
        <f t="shared" si="43"/>
        <v>0</v>
      </c>
      <c r="H47" s="12">
        <f t="shared" si="43"/>
        <v>0</v>
      </c>
      <c r="I47" s="12">
        <f t="shared" si="43"/>
        <v>0</v>
      </c>
      <c r="J47" s="12">
        <f t="shared" si="43"/>
        <v>0</v>
      </c>
      <c r="K47" s="12">
        <f t="shared" si="43"/>
        <v>0</v>
      </c>
      <c r="L47" s="12">
        <f t="shared" si="43"/>
        <v>0</v>
      </c>
      <c r="M47" s="12">
        <f t="shared" si="43"/>
        <v>0</v>
      </c>
      <c r="N47" s="12">
        <f t="shared" si="43"/>
        <v>0</v>
      </c>
      <c r="O47" s="12">
        <f t="shared" si="43"/>
        <v>0</v>
      </c>
      <c r="P47" s="12">
        <f t="shared" si="43"/>
        <v>0</v>
      </c>
      <c r="Q47" s="12">
        <f t="shared" si="43"/>
        <v>0</v>
      </c>
      <c r="R47" s="12">
        <f t="shared" si="43"/>
        <v>0</v>
      </c>
      <c r="Y47" s="11">
        <f>IF(Y$24&lt;&gt;0,Y192/Y$24,0)</f>
        <v>0</v>
      </c>
      <c r="Z47" s="11">
        <f>IF(Z$24&lt;&gt;0,Z192/Z$24,0)</f>
        <v>0</v>
      </c>
      <c r="AA47" s="11">
        <f>IF(AA$24&lt;&gt;0,AA192/AA$24,0)</f>
        <v>0</v>
      </c>
      <c r="AB47" s="11">
        <f>IF(AB$24&lt;&gt;0,AB192/AB$24,0)</f>
        <v>0</v>
      </c>
    </row>
    <row r="48" spans="1:28" ht="13.5" customHeight="1" x14ac:dyDescent="0.15">
      <c r="A48" s="654"/>
      <c r="B48" s="655"/>
      <c r="C48" s="639"/>
      <c r="D48" s="40" t="s">
        <v>376</v>
      </c>
      <c r="E48" s="11">
        <f t="shared" ref="E48:R48" si="44">E49+E50</f>
        <v>0</v>
      </c>
      <c r="F48" s="11">
        <f t="shared" si="44"/>
        <v>0</v>
      </c>
      <c r="G48" s="12">
        <f t="shared" si="44"/>
        <v>0</v>
      </c>
      <c r="H48" s="12">
        <f t="shared" si="44"/>
        <v>0</v>
      </c>
      <c r="I48" s="12">
        <f t="shared" si="44"/>
        <v>0</v>
      </c>
      <c r="J48" s="12">
        <f t="shared" si="44"/>
        <v>0</v>
      </c>
      <c r="K48" s="12">
        <f t="shared" si="44"/>
        <v>0</v>
      </c>
      <c r="L48" s="12">
        <f t="shared" si="44"/>
        <v>0</v>
      </c>
      <c r="M48" s="12">
        <f t="shared" si="44"/>
        <v>0</v>
      </c>
      <c r="N48" s="12">
        <f t="shared" si="44"/>
        <v>0</v>
      </c>
      <c r="O48" s="12">
        <f t="shared" si="44"/>
        <v>0</v>
      </c>
      <c r="P48" s="12">
        <f t="shared" si="44"/>
        <v>0</v>
      </c>
      <c r="Q48" s="12">
        <f t="shared" si="44"/>
        <v>0</v>
      </c>
      <c r="R48" s="12">
        <f t="shared" si="44"/>
        <v>0</v>
      </c>
      <c r="Y48" s="11">
        <f>Y49+Y50</f>
        <v>0</v>
      </c>
      <c r="Z48" s="11">
        <f>Z49+Z50</f>
        <v>0</v>
      </c>
      <c r="AA48" s="11">
        <f>AA49+AA50</f>
        <v>0</v>
      </c>
      <c r="AB48" s="11">
        <f>AB49+AB50</f>
        <v>0</v>
      </c>
    </row>
    <row r="49" spans="1:28" ht="13.5" customHeight="1" x14ac:dyDescent="0.15">
      <c r="A49" s="654"/>
      <c r="B49" s="655"/>
      <c r="C49" s="639"/>
      <c r="D49" s="40" t="s">
        <v>385</v>
      </c>
      <c r="E49" s="11">
        <f t="shared" ref="E49:R49" si="45">IF(E$24&lt;&gt;0,(E147+E146)/E$24,0)</f>
        <v>0</v>
      </c>
      <c r="F49" s="11">
        <f t="shared" si="45"/>
        <v>0</v>
      </c>
      <c r="G49" s="12">
        <f t="shared" si="45"/>
        <v>0</v>
      </c>
      <c r="H49" s="12">
        <f t="shared" si="45"/>
        <v>0</v>
      </c>
      <c r="I49" s="12">
        <f t="shared" si="45"/>
        <v>0</v>
      </c>
      <c r="J49" s="12">
        <f t="shared" si="45"/>
        <v>0</v>
      </c>
      <c r="K49" s="12">
        <f t="shared" si="45"/>
        <v>0</v>
      </c>
      <c r="L49" s="12">
        <f t="shared" si="45"/>
        <v>0</v>
      </c>
      <c r="M49" s="12">
        <f t="shared" si="45"/>
        <v>0</v>
      </c>
      <c r="N49" s="12">
        <f t="shared" si="45"/>
        <v>0</v>
      </c>
      <c r="O49" s="12">
        <f t="shared" si="45"/>
        <v>0</v>
      </c>
      <c r="P49" s="12">
        <f t="shared" si="45"/>
        <v>0</v>
      </c>
      <c r="Q49" s="12">
        <f t="shared" si="45"/>
        <v>0</v>
      </c>
      <c r="R49" s="12">
        <f t="shared" si="45"/>
        <v>0</v>
      </c>
      <c r="Y49" s="11">
        <f>IF(Y$24&lt;&gt;0,(Y147+Y146)/Y$24,0)</f>
        <v>0</v>
      </c>
      <c r="Z49" s="11">
        <f>IF(Z$24&lt;&gt;0,(Z147+Z146)/Z$24,0)</f>
        <v>0</v>
      </c>
      <c r="AA49" s="11">
        <f>IF(AA$24&lt;&gt;0,(AA147+AA146)/AA$24,0)</f>
        <v>0</v>
      </c>
      <c r="AB49" s="11">
        <f>IF(AB$24&lt;&gt;0,(AB147+AB146)/AB$24,0)</f>
        <v>0</v>
      </c>
    </row>
    <row r="50" spans="1:28" ht="13.5" customHeight="1" x14ac:dyDescent="0.15">
      <c r="A50" s="654"/>
      <c r="B50" s="655"/>
      <c r="C50" s="639"/>
      <c r="D50" s="40" t="s">
        <v>386</v>
      </c>
      <c r="E50" s="11">
        <f t="shared" ref="E50:R50" si="46">IF(E$24&lt;&gt;0,(E154+E153)/E$24,0)</f>
        <v>0</v>
      </c>
      <c r="F50" s="11">
        <f t="shared" si="46"/>
        <v>0</v>
      </c>
      <c r="G50" s="12">
        <f t="shared" si="46"/>
        <v>0</v>
      </c>
      <c r="H50" s="12">
        <f t="shared" si="46"/>
        <v>0</v>
      </c>
      <c r="I50" s="12">
        <f t="shared" si="46"/>
        <v>0</v>
      </c>
      <c r="J50" s="12">
        <f t="shared" si="46"/>
        <v>0</v>
      </c>
      <c r="K50" s="12">
        <f t="shared" si="46"/>
        <v>0</v>
      </c>
      <c r="L50" s="12">
        <f t="shared" si="46"/>
        <v>0</v>
      </c>
      <c r="M50" s="12">
        <f t="shared" si="46"/>
        <v>0</v>
      </c>
      <c r="N50" s="12">
        <f t="shared" si="46"/>
        <v>0</v>
      </c>
      <c r="O50" s="12">
        <f t="shared" si="46"/>
        <v>0</v>
      </c>
      <c r="P50" s="12">
        <f t="shared" si="46"/>
        <v>0</v>
      </c>
      <c r="Q50" s="12">
        <f t="shared" si="46"/>
        <v>0</v>
      </c>
      <c r="R50" s="12">
        <f t="shared" si="46"/>
        <v>0</v>
      </c>
      <c r="Y50" s="11">
        <f>IF(Y$24&lt;&gt;0,(Y154+Y153)/Y$24,0)</f>
        <v>0</v>
      </c>
      <c r="Z50" s="11">
        <f>IF(Z$24&lt;&gt;0,(Z154+Z153)/Z$24,0)</f>
        <v>0</v>
      </c>
      <c r="AA50" s="11">
        <f>IF(AA$24&lt;&gt;0,(AA154+AA153)/AA$24,0)</f>
        <v>0</v>
      </c>
      <c r="AB50" s="11">
        <f>IF(AB$24&lt;&gt;0,(AB154+AB153)/AB$24,0)</f>
        <v>0</v>
      </c>
    </row>
    <row r="51" spans="1:28" ht="13.5" customHeight="1" x14ac:dyDescent="0.15">
      <c r="A51" s="654"/>
      <c r="B51" s="655"/>
      <c r="C51" s="639"/>
      <c r="D51" s="28" t="s">
        <v>387</v>
      </c>
      <c r="E51" s="11">
        <f t="shared" ref="E51:R51" si="47">IF(E$24&lt;&gt;0,E184/E$24,0)</f>
        <v>0</v>
      </c>
      <c r="F51" s="11">
        <f t="shared" si="47"/>
        <v>0</v>
      </c>
      <c r="G51" s="12">
        <f t="shared" si="47"/>
        <v>0</v>
      </c>
      <c r="H51" s="12">
        <f t="shared" si="47"/>
        <v>0</v>
      </c>
      <c r="I51" s="12">
        <f t="shared" si="47"/>
        <v>0</v>
      </c>
      <c r="J51" s="12">
        <f t="shared" si="47"/>
        <v>0</v>
      </c>
      <c r="K51" s="12">
        <f t="shared" si="47"/>
        <v>0</v>
      </c>
      <c r="L51" s="12">
        <f t="shared" si="47"/>
        <v>0</v>
      </c>
      <c r="M51" s="12">
        <f t="shared" si="47"/>
        <v>0</v>
      </c>
      <c r="N51" s="12">
        <f t="shared" si="47"/>
        <v>0</v>
      </c>
      <c r="O51" s="12">
        <f t="shared" si="47"/>
        <v>0</v>
      </c>
      <c r="P51" s="12">
        <f t="shared" si="47"/>
        <v>0</v>
      </c>
      <c r="Q51" s="12">
        <f t="shared" si="47"/>
        <v>0</v>
      </c>
      <c r="R51" s="12">
        <f t="shared" si="47"/>
        <v>0</v>
      </c>
      <c r="Y51" s="11">
        <f>IF(Y$24&lt;&gt;0,Y184/Y$24,0)</f>
        <v>0</v>
      </c>
      <c r="Z51" s="11">
        <f>IF(Z$24&lt;&gt;0,Z184/Z$24,0)</f>
        <v>0</v>
      </c>
      <c r="AA51" s="11">
        <f>IF(AA$24&lt;&gt;0,AA184/AA$24,0)</f>
        <v>0</v>
      </c>
      <c r="AB51" s="11">
        <f>IF(AB$24&lt;&gt;0,AB184/AB$24,0)</f>
        <v>0</v>
      </c>
    </row>
    <row r="52" spans="1:28" ht="13.5" customHeight="1" x14ac:dyDescent="0.15">
      <c r="A52" s="654"/>
      <c r="B52" s="655"/>
      <c r="C52" s="639"/>
      <c r="D52" s="41" t="s">
        <v>388</v>
      </c>
      <c r="E52" s="11">
        <f t="shared" ref="E52:R52" si="48">IF(E$24&lt;&gt;0,E187/E$24,0)</f>
        <v>0</v>
      </c>
      <c r="F52" s="11">
        <f t="shared" si="48"/>
        <v>0</v>
      </c>
      <c r="G52" s="42">
        <f t="shared" si="48"/>
        <v>0</v>
      </c>
      <c r="H52" s="42">
        <f t="shared" si="48"/>
        <v>0</v>
      </c>
      <c r="I52" s="42">
        <f t="shared" si="48"/>
        <v>0</v>
      </c>
      <c r="J52" s="42">
        <f t="shared" si="48"/>
        <v>0</v>
      </c>
      <c r="K52" s="42">
        <f t="shared" si="48"/>
        <v>0</v>
      </c>
      <c r="L52" s="42">
        <f t="shared" si="48"/>
        <v>0</v>
      </c>
      <c r="M52" s="42">
        <f t="shared" si="48"/>
        <v>0</v>
      </c>
      <c r="N52" s="42">
        <f t="shared" si="48"/>
        <v>0</v>
      </c>
      <c r="O52" s="42">
        <f t="shared" si="48"/>
        <v>0</v>
      </c>
      <c r="P52" s="42">
        <f t="shared" si="48"/>
        <v>0</v>
      </c>
      <c r="Q52" s="42">
        <f t="shared" si="48"/>
        <v>0</v>
      </c>
      <c r="R52" s="42">
        <f t="shared" si="48"/>
        <v>0</v>
      </c>
      <c r="Y52" s="11">
        <f>IF(Y$24&lt;&gt;0,Y187/Y$24,0)</f>
        <v>0</v>
      </c>
      <c r="Z52" s="11">
        <f>IF(Z$24&lt;&gt;0,Z187/Z$24,0)</f>
        <v>0</v>
      </c>
      <c r="AA52" s="11">
        <f>IF(AA$24&lt;&gt;0,AA187/AA$24,0)</f>
        <v>0</v>
      </c>
      <c r="AB52" s="11">
        <f>IF(AB$24&lt;&gt;0,AB187/AB$24,0)</f>
        <v>0</v>
      </c>
    </row>
    <row r="53" spans="1:28" ht="13.5" customHeight="1" x14ac:dyDescent="0.15">
      <c r="A53" s="654"/>
      <c r="B53" s="655"/>
      <c r="C53" s="639"/>
      <c r="D53" s="28" t="s">
        <v>389</v>
      </c>
      <c r="E53" s="24">
        <f>IF(E145&lt;&gt;0,SUM(G17:R17)/E145,0)</f>
        <v>0</v>
      </c>
      <c r="F53" s="24">
        <f t="shared" ref="F53:R53" si="49">IF(F145&lt;&gt;0,F$17/F145,0)</f>
        <v>0</v>
      </c>
      <c r="G53" s="25">
        <f t="shared" si="49"/>
        <v>0</v>
      </c>
      <c r="H53" s="25">
        <f t="shared" si="49"/>
        <v>0</v>
      </c>
      <c r="I53" s="25">
        <f t="shared" si="49"/>
        <v>0</v>
      </c>
      <c r="J53" s="25">
        <f t="shared" si="49"/>
        <v>0</v>
      </c>
      <c r="K53" s="25">
        <f t="shared" si="49"/>
        <v>0</v>
      </c>
      <c r="L53" s="25">
        <f t="shared" si="49"/>
        <v>0</v>
      </c>
      <c r="M53" s="25">
        <f t="shared" si="49"/>
        <v>0</v>
      </c>
      <c r="N53" s="25">
        <f t="shared" si="49"/>
        <v>0</v>
      </c>
      <c r="O53" s="25">
        <f t="shared" si="49"/>
        <v>0</v>
      </c>
      <c r="P53" s="25">
        <f t="shared" si="49"/>
        <v>0</v>
      </c>
      <c r="Q53" s="25">
        <f t="shared" si="49"/>
        <v>0</v>
      </c>
      <c r="R53" s="25">
        <f t="shared" si="49"/>
        <v>0</v>
      </c>
      <c r="Y53" s="24">
        <f>IF(Y145&lt;&gt;0,SUM(G17:I17)/Y145,0)</f>
        <v>0</v>
      </c>
      <c r="Z53" s="24">
        <f>IF(Z145&lt;&gt;0,SUM(J17:L17)/Z145,0)</f>
        <v>0</v>
      </c>
      <c r="AA53" s="24">
        <f>IF(AA145&lt;&gt;0,SUM(M17:O17)/AA145,0)</f>
        <v>0</v>
      </c>
      <c r="AB53" s="24">
        <f>IF(AB145&lt;&gt;0,SUM(P17:R17)/AB145,0)</f>
        <v>0</v>
      </c>
    </row>
    <row r="54" spans="1:28" ht="13.5" customHeight="1" x14ac:dyDescent="0.15">
      <c r="A54" s="654"/>
      <c r="B54" s="655"/>
      <c r="C54" s="639"/>
      <c r="D54" s="28" t="s">
        <v>390</v>
      </c>
      <c r="E54" s="24">
        <f>IF(E152&lt;&gt;0,SUM(G17:R17)/E152,0)</f>
        <v>0</v>
      </c>
      <c r="F54" s="24">
        <f t="shared" ref="F54:R54" si="50">IF(F152&lt;&gt;0,F$17/F152,0)</f>
        <v>0</v>
      </c>
      <c r="G54" s="25">
        <f t="shared" si="50"/>
        <v>0</v>
      </c>
      <c r="H54" s="25">
        <f t="shared" si="50"/>
        <v>0</v>
      </c>
      <c r="I54" s="25">
        <f t="shared" si="50"/>
        <v>0</v>
      </c>
      <c r="J54" s="25">
        <f t="shared" si="50"/>
        <v>0</v>
      </c>
      <c r="K54" s="25">
        <f t="shared" si="50"/>
        <v>0</v>
      </c>
      <c r="L54" s="25">
        <f t="shared" si="50"/>
        <v>0</v>
      </c>
      <c r="M54" s="25">
        <f t="shared" si="50"/>
        <v>0</v>
      </c>
      <c r="N54" s="25">
        <f t="shared" si="50"/>
        <v>0</v>
      </c>
      <c r="O54" s="25">
        <f t="shared" si="50"/>
        <v>0</v>
      </c>
      <c r="P54" s="25">
        <f t="shared" si="50"/>
        <v>0</v>
      </c>
      <c r="Q54" s="25">
        <f t="shared" si="50"/>
        <v>0</v>
      </c>
      <c r="R54" s="25">
        <f t="shared" si="50"/>
        <v>0</v>
      </c>
      <c r="Y54" s="24">
        <f>IF(Y152&lt;&gt;0,SUM(G17:I17)/Y152,0)</f>
        <v>0</v>
      </c>
      <c r="Z54" s="24">
        <f>IF(Z152&lt;&gt;0,SUM(J17:L17)/Z152,0)</f>
        <v>0</v>
      </c>
      <c r="AA54" s="24">
        <f>IF(AA152&lt;&gt;0,SUM(M17:O17)/AA152,0)</f>
        <v>0</v>
      </c>
      <c r="AB54" s="24">
        <f>IF(AB152&lt;&gt;0,SUM(P17:R17)/AB152,0)</f>
        <v>0</v>
      </c>
    </row>
    <row r="55" spans="1:28" ht="13.5" customHeight="1" x14ac:dyDescent="0.15">
      <c r="A55" s="656"/>
      <c r="B55" s="657"/>
      <c r="C55" s="639"/>
      <c r="D55" s="28" t="s">
        <v>371</v>
      </c>
      <c r="E55" s="11">
        <f t="shared" ref="E55:R55" si="51">IF(E139&lt;&gt;0,(E140+E141)/E139,0)</f>
        <v>0</v>
      </c>
      <c r="F55" s="11">
        <f t="shared" si="51"/>
        <v>0</v>
      </c>
      <c r="G55" s="12">
        <f t="shared" si="51"/>
        <v>0</v>
      </c>
      <c r="H55" s="12">
        <f t="shared" si="51"/>
        <v>0</v>
      </c>
      <c r="I55" s="12">
        <f t="shared" si="51"/>
        <v>0</v>
      </c>
      <c r="J55" s="12">
        <f t="shared" si="51"/>
        <v>0</v>
      </c>
      <c r="K55" s="12">
        <f t="shared" si="51"/>
        <v>0</v>
      </c>
      <c r="L55" s="12">
        <f t="shared" si="51"/>
        <v>0</v>
      </c>
      <c r="M55" s="12">
        <f t="shared" si="51"/>
        <v>0</v>
      </c>
      <c r="N55" s="12">
        <f t="shared" si="51"/>
        <v>0</v>
      </c>
      <c r="O55" s="12">
        <f t="shared" si="51"/>
        <v>0</v>
      </c>
      <c r="P55" s="12">
        <f t="shared" si="51"/>
        <v>0</v>
      </c>
      <c r="Q55" s="12">
        <f t="shared" si="51"/>
        <v>0</v>
      </c>
      <c r="R55" s="12">
        <f t="shared" si="51"/>
        <v>0</v>
      </c>
      <c r="Y55" s="11">
        <f>IF(Y139&lt;&gt;0,(Y140+Y141)/Y139,0)</f>
        <v>0</v>
      </c>
      <c r="Z55" s="11">
        <f>IF(Z139&lt;&gt;0,(Z140+Z141)/Z139,0)</f>
        <v>0</v>
      </c>
      <c r="AA55" s="11">
        <f>IF(AA139&lt;&gt;0,(AA140+AA141)/AA139,0)</f>
        <v>0</v>
      </c>
      <c r="AB55" s="11">
        <f>IF(AB139&lt;&gt;0,(AB140+AB141)/AB139,0)</f>
        <v>0</v>
      </c>
    </row>
    <row r="56" spans="1:28" s="3" customFormat="1" ht="13.5" customHeight="1" x14ac:dyDescent="0.15">
      <c r="A56" s="43"/>
      <c r="B56" s="44"/>
      <c r="C56" s="45"/>
      <c r="D56" s="45"/>
      <c r="E56" s="46"/>
      <c r="F56" s="47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Y56" s="46"/>
      <c r="Z56" s="46"/>
      <c r="AA56" s="46"/>
      <c r="AB56" s="46"/>
    </row>
    <row r="57" spans="1:28" ht="13.5" customHeight="1" x14ac:dyDescent="0.2">
      <c r="A57" s="640" t="s">
        <v>391</v>
      </c>
      <c r="B57" s="641"/>
      <c r="C57" s="668" t="s">
        <v>392</v>
      </c>
      <c r="D57" s="49" t="s">
        <v>344</v>
      </c>
      <c r="E57" s="18">
        <f>SUM(G57:R57)</f>
        <v>0</v>
      </c>
      <c r="F57" s="19">
        <f>IF($T$1=0,0,E57/$T$1)</f>
        <v>0</v>
      </c>
      <c r="G57" s="12">
        <f t="shared" ref="G57:R59" si="52">G63+G69+G75+G81+G87</f>
        <v>0</v>
      </c>
      <c r="H57" s="12">
        <f t="shared" si="52"/>
        <v>0</v>
      </c>
      <c r="I57" s="12">
        <f t="shared" si="52"/>
        <v>0</v>
      </c>
      <c r="J57" s="12">
        <f t="shared" si="52"/>
        <v>0</v>
      </c>
      <c r="K57" s="12">
        <f t="shared" si="52"/>
        <v>0</v>
      </c>
      <c r="L57" s="12">
        <f t="shared" si="52"/>
        <v>0</v>
      </c>
      <c r="M57" s="12">
        <f t="shared" si="52"/>
        <v>0</v>
      </c>
      <c r="N57" s="12">
        <f t="shared" si="52"/>
        <v>0</v>
      </c>
      <c r="O57" s="12">
        <f t="shared" si="52"/>
        <v>0</v>
      </c>
      <c r="P57" s="12">
        <f t="shared" si="52"/>
        <v>0</v>
      </c>
      <c r="Q57" s="12">
        <f t="shared" si="52"/>
        <v>0</v>
      </c>
      <c r="R57" s="12">
        <f t="shared" si="52"/>
        <v>0</v>
      </c>
      <c r="Y57" s="18">
        <f>SUM(G57:I57)</f>
        <v>0</v>
      </c>
      <c r="Z57" s="18">
        <f>SUM(J57:L57)</f>
        <v>0</v>
      </c>
      <c r="AA57" s="18">
        <f>SUM(M57:O57)</f>
        <v>0</v>
      </c>
      <c r="AB57" s="18">
        <f>SUM(P57:R57)</f>
        <v>0</v>
      </c>
    </row>
    <row r="58" spans="1:28" ht="13.5" customHeight="1" x14ac:dyDescent="0.2">
      <c r="A58" s="642"/>
      <c r="B58" s="643"/>
      <c r="C58" s="668"/>
      <c r="D58" s="49" t="s">
        <v>393</v>
      </c>
      <c r="E58" s="18">
        <f>SUM(G58:R58)</f>
        <v>0</v>
      </c>
      <c r="F58" s="19">
        <f>IF($T$1=0,0,E58/$T$1)</f>
        <v>0</v>
      </c>
      <c r="G58" s="12">
        <f t="shared" si="52"/>
        <v>0</v>
      </c>
      <c r="H58" s="12">
        <f t="shared" si="52"/>
        <v>0</v>
      </c>
      <c r="I58" s="12">
        <f t="shared" si="52"/>
        <v>0</v>
      </c>
      <c r="J58" s="12">
        <f t="shared" si="52"/>
        <v>0</v>
      </c>
      <c r="K58" s="12">
        <f t="shared" si="52"/>
        <v>0</v>
      </c>
      <c r="L58" s="12">
        <f t="shared" si="52"/>
        <v>0</v>
      </c>
      <c r="M58" s="12">
        <f t="shared" si="52"/>
        <v>0</v>
      </c>
      <c r="N58" s="12">
        <f t="shared" si="52"/>
        <v>0</v>
      </c>
      <c r="O58" s="12">
        <f t="shared" si="52"/>
        <v>0</v>
      </c>
      <c r="P58" s="12">
        <f t="shared" si="52"/>
        <v>0</v>
      </c>
      <c r="Q58" s="12">
        <f t="shared" si="52"/>
        <v>0</v>
      </c>
      <c r="R58" s="12">
        <f t="shared" si="52"/>
        <v>0</v>
      </c>
      <c r="Y58" s="18">
        <f>SUM(G58:I58)</f>
        <v>0</v>
      </c>
      <c r="Z58" s="18">
        <f>SUM(J58:L58)</f>
        <v>0</v>
      </c>
      <c r="AA58" s="18">
        <f>SUM(M58:O58)</f>
        <v>0</v>
      </c>
      <c r="AB58" s="18">
        <f>SUM(P58:R58)</f>
        <v>0</v>
      </c>
    </row>
    <row r="59" spans="1:28" ht="13.5" customHeight="1" x14ac:dyDescent="0.2">
      <c r="A59" s="642"/>
      <c r="B59" s="643"/>
      <c r="C59" s="668"/>
      <c r="D59" s="49" t="s">
        <v>394</v>
      </c>
      <c r="E59" s="18">
        <f>SUM(G59:R59)</f>
        <v>0</v>
      </c>
      <c r="F59" s="19">
        <f>IF($T$1=0,0,E59/$T$1)</f>
        <v>0</v>
      </c>
      <c r="G59" s="12">
        <f t="shared" si="52"/>
        <v>0</v>
      </c>
      <c r="H59" s="12">
        <f t="shared" si="52"/>
        <v>0</v>
      </c>
      <c r="I59" s="12">
        <f t="shared" si="52"/>
        <v>0</v>
      </c>
      <c r="J59" s="12">
        <f t="shared" si="52"/>
        <v>0</v>
      </c>
      <c r="K59" s="12">
        <f t="shared" si="52"/>
        <v>0</v>
      </c>
      <c r="L59" s="12">
        <f t="shared" si="52"/>
        <v>0</v>
      </c>
      <c r="M59" s="12">
        <f t="shared" si="52"/>
        <v>0</v>
      </c>
      <c r="N59" s="12">
        <f t="shared" si="52"/>
        <v>0</v>
      </c>
      <c r="O59" s="12">
        <f t="shared" si="52"/>
        <v>0</v>
      </c>
      <c r="P59" s="12">
        <f t="shared" si="52"/>
        <v>0</v>
      </c>
      <c r="Q59" s="12">
        <f t="shared" si="52"/>
        <v>0</v>
      </c>
      <c r="R59" s="12">
        <f t="shared" si="52"/>
        <v>0</v>
      </c>
      <c r="Y59" s="18">
        <f>SUM(G59:I59)</f>
        <v>0</v>
      </c>
      <c r="Z59" s="18">
        <f>SUM(J59:L59)</f>
        <v>0</v>
      </c>
      <c r="AA59" s="18">
        <f>SUM(M59:O59)</f>
        <v>0</v>
      </c>
      <c r="AB59" s="18">
        <f>SUM(P59:R59)</f>
        <v>0</v>
      </c>
    </row>
    <row r="60" spans="1:28" ht="13.5" customHeight="1" x14ac:dyDescent="0.2">
      <c r="A60" s="642"/>
      <c r="B60" s="643"/>
      <c r="C60" s="668"/>
      <c r="D60" s="49" t="s">
        <v>371</v>
      </c>
      <c r="E60" s="34">
        <f t="shared" ref="E60:R60" si="53">IF(E57&lt;&gt;0,(E58+E59)/E57,)</f>
        <v>0</v>
      </c>
      <c r="F60" s="34">
        <f t="shared" si="53"/>
        <v>0</v>
      </c>
      <c r="G60" s="12">
        <f t="shared" si="53"/>
        <v>0</v>
      </c>
      <c r="H60" s="12">
        <f t="shared" si="53"/>
        <v>0</v>
      </c>
      <c r="I60" s="12">
        <f t="shared" si="53"/>
        <v>0</v>
      </c>
      <c r="J60" s="12">
        <f t="shared" si="53"/>
        <v>0</v>
      </c>
      <c r="K60" s="12">
        <f t="shared" si="53"/>
        <v>0</v>
      </c>
      <c r="L60" s="12">
        <f t="shared" si="53"/>
        <v>0</v>
      </c>
      <c r="M60" s="12">
        <f t="shared" si="53"/>
        <v>0</v>
      </c>
      <c r="N60" s="12">
        <f t="shared" si="53"/>
        <v>0</v>
      </c>
      <c r="O60" s="12">
        <f t="shared" si="53"/>
        <v>0</v>
      </c>
      <c r="P60" s="12">
        <f t="shared" si="53"/>
        <v>0</v>
      </c>
      <c r="Q60" s="12">
        <f t="shared" si="53"/>
        <v>0</v>
      </c>
      <c r="R60" s="12">
        <f t="shared" si="53"/>
        <v>0</v>
      </c>
      <c r="Y60" s="34">
        <f>IF(Y57&lt;&gt;0,(Y58+Y59)/Y57,)</f>
        <v>0</v>
      </c>
      <c r="Z60" s="34">
        <f>IF(Z57&lt;&gt;0,(Z58+Z59)/Z57,)</f>
        <v>0</v>
      </c>
      <c r="AA60" s="34">
        <f>IF(AA57&lt;&gt;0,(AA58+AA59)/AA57,)</f>
        <v>0</v>
      </c>
      <c r="AB60" s="34">
        <f>IF(AB57&lt;&gt;0,(AB58+AB59)/AB57,)</f>
        <v>0</v>
      </c>
    </row>
    <row r="61" spans="1:28" ht="13.5" customHeight="1" x14ac:dyDescent="0.2">
      <c r="A61" s="642"/>
      <c r="B61" s="643"/>
      <c r="C61" s="668"/>
      <c r="D61" s="49" t="s">
        <v>395</v>
      </c>
      <c r="E61" s="18">
        <f>SUM(G61:R61)</f>
        <v>0</v>
      </c>
      <c r="F61" s="19">
        <f>IF($T$1=0,0,E61/$T$1)</f>
        <v>0</v>
      </c>
      <c r="G61" s="12">
        <f t="shared" ref="G61:R61" si="54">G67+G73+G79+G85+G91</f>
        <v>0</v>
      </c>
      <c r="H61" s="12">
        <f t="shared" si="54"/>
        <v>0</v>
      </c>
      <c r="I61" s="12">
        <f t="shared" si="54"/>
        <v>0</v>
      </c>
      <c r="J61" s="12">
        <f t="shared" si="54"/>
        <v>0</v>
      </c>
      <c r="K61" s="12">
        <f t="shared" si="54"/>
        <v>0</v>
      </c>
      <c r="L61" s="12">
        <f t="shared" si="54"/>
        <v>0</v>
      </c>
      <c r="M61" s="12">
        <f t="shared" si="54"/>
        <v>0</v>
      </c>
      <c r="N61" s="12">
        <f t="shared" si="54"/>
        <v>0</v>
      </c>
      <c r="O61" s="12">
        <f t="shared" si="54"/>
        <v>0</v>
      </c>
      <c r="P61" s="12">
        <f t="shared" si="54"/>
        <v>0</v>
      </c>
      <c r="Q61" s="12">
        <f t="shared" si="54"/>
        <v>0</v>
      </c>
      <c r="R61" s="12">
        <f t="shared" si="54"/>
        <v>0</v>
      </c>
      <c r="Y61" s="18">
        <f>SUM(G61:I61)</f>
        <v>0</v>
      </c>
      <c r="Z61" s="18">
        <f>SUM(J61:L61)</f>
        <v>0</v>
      </c>
      <c r="AA61" s="18">
        <f>SUM(M61:O61)</f>
        <v>0</v>
      </c>
      <c r="AB61" s="18">
        <f>SUM(P61:R61)</f>
        <v>0</v>
      </c>
    </row>
    <row r="62" spans="1:28" ht="13.5" customHeight="1" x14ac:dyDescent="0.2">
      <c r="A62" s="642"/>
      <c r="B62" s="643"/>
      <c r="C62" s="668"/>
      <c r="D62" s="49" t="s">
        <v>396</v>
      </c>
      <c r="E62" s="18">
        <f>SUM(G62:R62)</f>
        <v>0</v>
      </c>
      <c r="F62" s="19">
        <f>IF($T$1=0,0,E62/$T$1)</f>
        <v>0</v>
      </c>
      <c r="G62" s="12">
        <f t="shared" ref="G62:R62" si="55">G58+G59+G61</f>
        <v>0</v>
      </c>
      <c r="H62" s="12">
        <f t="shared" si="55"/>
        <v>0</v>
      </c>
      <c r="I62" s="12">
        <f t="shared" si="55"/>
        <v>0</v>
      </c>
      <c r="J62" s="12">
        <f t="shared" si="55"/>
        <v>0</v>
      </c>
      <c r="K62" s="12">
        <f t="shared" si="55"/>
        <v>0</v>
      </c>
      <c r="L62" s="12">
        <f t="shared" si="55"/>
        <v>0</v>
      </c>
      <c r="M62" s="12">
        <f t="shared" si="55"/>
        <v>0</v>
      </c>
      <c r="N62" s="12">
        <f t="shared" si="55"/>
        <v>0</v>
      </c>
      <c r="O62" s="12">
        <f t="shared" si="55"/>
        <v>0</v>
      </c>
      <c r="P62" s="12">
        <f t="shared" si="55"/>
        <v>0</v>
      </c>
      <c r="Q62" s="12">
        <f t="shared" si="55"/>
        <v>0</v>
      </c>
      <c r="R62" s="12">
        <f t="shared" si="55"/>
        <v>0</v>
      </c>
      <c r="Y62" s="18">
        <f>SUM(G62:I62)</f>
        <v>0</v>
      </c>
      <c r="Z62" s="18">
        <f>SUM(J62:L62)</f>
        <v>0</v>
      </c>
      <c r="AA62" s="18">
        <f>SUM(M62:O62)</f>
        <v>0</v>
      </c>
      <c r="AB62" s="18">
        <f>SUM(P62:R62)</f>
        <v>0</v>
      </c>
    </row>
    <row r="63" spans="1:28" ht="13.5" customHeight="1" x14ac:dyDescent="0.2">
      <c r="A63" s="642"/>
      <c r="B63" s="643"/>
      <c r="C63" s="639" t="s">
        <v>397</v>
      </c>
      <c r="D63" s="50" t="s">
        <v>344</v>
      </c>
      <c r="E63" s="11">
        <f>SUM(G63:R63)</f>
        <v>0</v>
      </c>
      <c r="F63" s="11">
        <f>IF($T$1=0,0,E63/$T$1)</f>
        <v>0</v>
      </c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Y63" s="11">
        <f>SUM(G63:I63)</f>
        <v>0</v>
      </c>
      <c r="Z63" s="11">
        <f>SUM(J63:L63)</f>
        <v>0</v>
      </c>
      <c r="AA63" s="11">
        <f>SUM(M63:O63)</f>
        <v>0</v>
      </c>
      <c r="AB63" s="11">
        <f>SUM(P63:R63)</f>
        <v>0</v>
      </c>
    </row>
    <row r="64" spans="1:28" ht="13.5" customHeight="1" x14ac:dyDescent="0.2">
      <c r="A64" s="642"/>
      <c r="B64" s="643"/>
      <c r="C64" s="639"/>
      <c r="D64" s="50" t="s">
        <v>393</v>
      </c>
      <c r="E64" s="11">
        <f>SUM(G64:R64)</f>
        <v>0</v>
      </c>
      <c r="F64" s="11">
        <f>IF($T$1=0,0,E64/$T$1)</f>
        <v>0</v>
      </c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Y64" s="11">
        <f>SUM(G64:I64)</f>
        <v>0</v>
      </c>
      <c r="Z64" s="11">
        <f>SUM(J64:L64)</f>
        <v>0</v>
      </c>
      <c r="AA64" s="11">
        <f>SUM(M64:O64)</f>
        <v>0</v>
      </c>
      <c r="AB64" s="11">
        <f>SUM(P64:R64)</f>
        <v>0</v>
      </c>
    </row>
    <row r="65" spans="1:28" ht="13.5" customHeight="1" x14ac:dyDescent="0.2">
      <c r="A65" s="642"/>
      <c r="B65" s="643"/>
      <c r="C65" s="639"/>
      <c r="D65" s="50" t="s">
        <v>394</v>
      </c>
      <c r="E65" s="11">
        <f>SUM(G65:R65)</f>
        <v>0</v>
      </c>
      <c r="F65" s="11">
        <f>IF($T$1=0,0,E65/$T$1)</f>
        <v>0</v>
      </c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Y65" s="11">
        <f>SUM(G65:I65)</f>
        <v>0</v>
      </c>
      <c r="Z65" s="11">
        <f>SUM(J65:L65)</f>
        <v>0</v>
      </c>
      <c r="AA65" s="11">
        <f>SUM(M65:O65)</f>
        <v>0</v>
      </c>
      <c r="AB65" s="11">
        <f>SUM(P65:R65)</f>
        <v>0</v>
      </c>
    </row>
    <row r="66" spans="1:28" ht="13.5" customHeight="1" x14ac:dyDescent="0.15">
      <c r="A66" s="642"/>
      <c r="B66" s="643"/>
      <c r="C66" s="639"/>
      <c r="D66" s="50" t="s">
        <v>371</v>
      </c>
      <c r="E66" s="11">
        <f t="shared" ref="E66:R66" si="56">IF(E63&lt;&gt;0,(E64+E65)/E63,)</f>
        <v>0</v>
      </c>
      <c r="F66" s="11">
        <f t="shared" si="56"/>
        <v>0</v>
      </c>
      <c r="G66" s="12">
        <f t="shared" si="56"/>
        <v>0</v>
      </c>
      <c r="H66" s="12">
        <f t="shared" si="56"/>
        <v>0</v>
      </c>
      <c r="I66" s="12">
        <f t="shared" si="56"/>
        <v>0</v>
      </c>
      <c r="J66" s="12">
        <f t="shared" si="56"/>
        <v>0</v>
      </c>
      <c r="K66" s="12">
        <f t="shared" si="56"/>
        <v>0</v>
      </c>
      <c r="L66" s="12">
        <f t="shared" si="56"/>
        <v>0</v>
      </c>
      <c r="M66" s="12">
        <f t="shared" si="56"/>
        <v>0</v>
      </c>
      <c r="N66" s="12">
        <f t="shared" si="56"/>
        <v>0</v>
      </c>
      <c r="O66" s="12">
        <f t="shared" si="56"/>
        <v>0</v>
      </c>
      <c r="P66" s="12">
        <f t="shared" si="56"/>
        <v>0</v>
      </c>
      <c r="Q66" s="12">
        <f t="shared" si="56"/>
        <v>0</v>
      </c>
      <c r="R66" s="12">
        <f t="shared" si="56"/>
        <v>0</v>
      </c>
      <c r="Y66" s="11">
        <f>IF(Y63&lt;&gt;0,(Y64+Y65)/Y63,)</f>
        <v>0</v>
      </c>
      <c r="Z66" s="11">
        <f>IF(Z63&lt;&gt;0,(Z64+Z65)/Z63,)</f>
        <v>0</v>
      </c>
      <c r="AA66" s="11">
        <f>IF(AA63&lt;&gt;0,(AA64+AA65)/AA63,)</f>
        <v>0</v>
      </c>
      <c r="AB66" s="11">
        <f>IF(AB63&lt;&gt;0,(AB64+AB65)/AB63,)</f>
        <v>0</v>
      </c>
    </row>
    <row r="67" spans="1:28" ht="13.5" customHeight="1" x14ac:dyDescent="0.2">
      <c r="A67" s="642"/>
      <c r="B67" s="643"/>
      <c r="C67" s="639"/>
      <c r="D67" s="50" t="s">
        <v>395</v>
      </c>
      <c r="E67" s="11">
        <f>SUM(G67:R67)</f>
        <v>0</v>
      </c>
      <c r="F67" s="11">
        <f>IF($T$1=0,0,E67/$T$1)</f>
        <v>0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Y67" s="11">
        <f>SUM(G67:I67)</f>
        <v>0</v>
      </c>
      <c r="Z67" s="11">
        <f>SUM(J67:L67)</f>
        <v>0</v>
      </c>
      <c r="AA67" s="11">
        <f>SUM(M67:O67)</f>
        <v>0</v>
      </c>
      <c r="AB67" s="11">
        <f>SUM(P67:R67)</f>
        <v>0</v>
      </c>
    </row>
    <row r="68" spans="1:28" ht="13.5" customHeight="1" x14ac:dyDescent="0.15">
      <c r="A68" s="642"/>
      <c r="B68" s="643"/>
      <c r="C68" s="639"/>
      <c r="D68" s="50" t="s">
        <v>396</v>
      </c>
      <c r="E68" s="11">
        <f>SUM(G68:R68)</f>
        <v>0</v>
      </c>
      <c r="F68" s="11">
        <f>IF($T$1=0,0,E68/$T$1)</f>
        <v>0</v>
      </c>
      <c r="G68" s="12">
        <f t="shared" ref="G68:R68" si="57">G64+G65+G67</f>
        <v>0</v>
      </c>
      <c r="H68" s="12">
        <f t="shared" si="57"/>
        <v>0</v>
      </c>
      <c r="I68" s="12">
        <f t="shared" si="57"/>
        <v>0</v>
      </c>
      <c r="J68" s="12">
        <f t="shared" si="57"/>
        <v>0</v>
      </c>
      <c r="K68" s="12">
        <f t="shared" si="57"/>
        <v>0</v>
      </c>
      <c r="L68" s="12">
        <f t="shared" si="57"/>
        <v>0</v>
      </c>
      <c r="M68" s="12">
        <f t="shared" si="57"/>
        <v>0</v>
      </c>
      <c r="N68" s="12">
        <f t="shared" si="57"/>
        <v>0</v>
      </c>
      <c r="O68" s="12">
        <f t="shared" si="57"/>
        <v>0</v>
      </c>
      <c r="P68" s="12">
        <f t="shared" si="57"/>
        <v>0</v>
      </c>
      <c r="Q68" s="12">
        <f t="shared" si="57"/>
        <v>0</v>
      </c>
      <c r="R68" s="12">
        <f t="shared" si="57"/>
        <v>0</v>
      </c>
      <c r="Y68" s="11">
        <f>SUM(G68:I68)</f>
        <v>0</v>
      </c>
      <c r="Z68" s="11">
        <f>SUM(J68:L68)</f>
        <v>0</v>
      </c>
      <c r="AA68" s="11">
        <f>SUM(M68:O68)</f>
        <v>0</v>
      </c>
      <c r="AB68" s="11">
        <f>SUM(P68:R68)</f>
        <v>0</v>
      </c>
    </row>
    <row r="69" spans="1:28" ht="13.5" customHeight="1" x14ac:dyDescent="0.2">
      <c r="A69" s="642"/>
      <c r="B69" s="643"/>
      <c r="C69" s="634" t="s">
        <v>398</v>
      </c>
      <c r="D69" s="49" t="s">
        <v>344</v>
      </c>
      <c r="E69" s="34">
        <f>SUM(G69:R69)</f>
        <v>0</v>
      </c>
      <c r="F69" s="34">
        <f>IF($T$1=0,0,E69/$T$1)</f>
        <v>0</v>
      </c>
      <c r="G69" s="58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Y69" s="34">
        <f>SUM(G69:I69)</f>
        <v>0</v>
      </c>
      <c r="Z69" s="34">
        <f>SUM(J69:L69)</f>
        <v>0</v>
      </c>
      <c r="AA69" s="34">
        <f>SUM(M69:O69)</f>
        <v>0</v>
      </c>
      <c r="AB69" s="34">
        <f>SUM(P69:R69)</f>
        <v>0</v>
      </c>
    </row>
    <row r="70" spans="1:28" ht="13.5" customHeight="1" x14ac:dyDescent="0.2">
      <c r="A70" s="642"/>
      <c r="B70" s="643"/>
      <c r="C70" s="634"/>
      <c r="D70" s="49" t="s">
        <v>393</v>
      </c>
      <c r="E70" s="34">
        <f>SUM(G70:R70)</f>
        <v>0</v>
      </c>
      <c r="F70" s="34">
        <f>IF($T$1=0,0,E70/$T$1)</f>
        <v>0</v>
      </c>
      <c r="G70" s="58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Y70" s="34">
        <f>SUM(G70:I70)</f>
        <v>0</v>
      </c>
      <c r="Z70" s="34">
        <f>SUM(J70:L70)</f>
        <v>0</v>
      </c>
      <c r="AA70" s="34">
        <f>SUM(M70:O70)</f>
        <v>0</v>
      </c>
      <c r="AB70" s="34">
        <f>SUM(P70:R70)</f>
        <v>0</v>
      </c>
    </row>
    <row r="71" spans="1:28" ht="13.5" customHeight="1" x14ac:dyDescent="0.2">
      <c r="A71" s="642"/>
      <c r="B71" s="643"/>
      <c r="C71" s="634"/>
      <c r="D71" s="49" t="s">
        <v>394</v>
      </c>
      <c r="E71" s="34">
        <f>SUM(G71:R71)</f>
        <v>0</v>
      </c>
      <c r="F71" s="34">
        <f>IF($T$1=0,0,E71/$T$1)</f>
        <v>0</v>
      </c>
      <c r="G71" s="58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Y71" s="34">
        <f>SUM(G71:I71)</f>
        <v>0</v>
      </c>
      <c r="Z71" s="34">
        <f>SUM(J71:L71)</f>
        <v>0</v>
      </c>
      <c r="AA71" s="34">
        <f>SUM(M71:O71)</f>
        <v>0</v>
      </c>
      <c r="AB71" s="34">
        <f>SUM(P71:R71)</f>
        <v>0</v>
      </c>
    </row>
    <row r="72" spans="1:28" ht="13.5" customHeight="1" x14ac:dyDescent="0.2">
      <c r="A72" s="642"/>
      <c r="B72" s="643"/>
      <c r="C72" s="634"/>
      <c r="D72" s="49" t="s">
        <v>371</v>
      </c>
      <c r="E72" s="34">
        <f t="shared" ref="E72:R72" si="58">IF(E69&lt;&gt;0,(E70+E71)/E69,)</f>
        <v>0</v>
      </c>
      <c r="F72" s="34">
        <f t="shared" si="58"/>
        <v>0</v>
      </c>
      <c r="G72" s="12">
        <f t="shared" si="58"/>
        <v>0</v>
      </c>
      <c r="H72" s="12">
        <f t="shared" si="58"/>
        <v>0</v>
      </c>
      <c r="I72" s="12">
        <f t="shared" si="58"/>
        <v>0</v>
      </c>
      <c r="J72" s="12">
        <f t="shared" si="58"/>
        <v>0</v>
      </c>
      <c r="K72" s="12">
        <f t="shared" si="58"/>
        <v>0</v>
      </c>
      <c r="L72" s="12">
        <f t="shared" si="58"/>
        <v>0</v>
      </c>
      <c r="M72" s="12">
        <f t="shared" si="58"/>
        <v>0</v>
      </c>
      <c r="N72" s="12">
        <f t="shared" si="58"/>
        <v>0</v>
      </c>
      <c r="O72" s="12">
        <f t="shared" si="58"/>
        <v>0</v>
      </c>
      <c r="P72" s="12">
        <f t="shared" si="58"/>
        <v>0</v>
      </c>
      <c r="Q72" s="12">
        <f t="shared" si="58"/>
        <v>0</v>
      </c>
      <c r="R72" s="12">
        <f t="shared" si="58"/>
        <v>0</v>
      </c>
      <c r="Y72" s="34">
        <f>IF(Y69&lt;&gt;0,(Y70+Y71)/Y69,)</f>
        <v>0</v>
      </c>
      <c r="Z72" s="34">
        <f>IF(Z69&lt;&gt;0,(Z70+Z71)/Z69,)</f>
        <v>0</v>
      </c>
      <c r="AA72" s="34">
        <f>IF(AA69&lt;&gt;0,(AA70+AA71)/AA69,)</f>
        <v>0</v>
      </c>
      <c r="AB72" s="34">
        <f>IF(AB69&lt;&gt;0,(AB70+AB71)/AB69,)</f>
        <v>0</v>
      </c>
    </row>
    <row r="73" spans="1:28" ht="13.5" customHeight="1" x14ac:dyDescent="0.2">
      <c r="A73" s="642"/>
      <c r="B73" s="643"/>
      <c r="C73" s="634"/>
      <c r="D73" s="49" t="s">
        <v>395</v>
      </c>
      <c r="E73" s="34">
        <f>SUM(G73:R73)</f>
        <v>0</v>
      </c>
      <c r="F73" s="34">
        <f>IF($T$1=0,0,E73/$T$1)</f>
        <v>0</v>
      </c>
      <c r="G73" s="58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Y73" s="34">
        <f>SUM(G73:I73)</f>
        <v>0</v>
      </c>
      <c r="Z73" s="34">
        <f>SUM(J73:L73)</f>
        <v>0</v>
      </c>
      <c r="AA73" s="34">
        <f>SUM(M73:O73)</f>
        <v>0</v>
      </c>
      <c r="AB73" s="34">
        <f>SUM(P73:R73)</f>
        <v>0</v>
      </c>
    </row>
    <row r="74" spans="1:28" ht="13.5" customHeight="1" x14ac:dyDescent="0.2">
      <c r="A74" s="642"/>
      <c r="B74" s="643"/>
      <c r="C74" s="634"/>
      <c r="D74" s="49" t="s">
        <v>396</v>
      </c>
      <c r="E74" s="34">
        <f>SUM(G74:R74)</f>
        <v>0</v>
      </c>
      <c r="F74" s="34">
        <f>IF($T$1=0,0,E74/$T$1)</f>
        <v>0</v>
      </c>
      <c r="G74" s="12">
        <f t="shared" ref="G74:R74" si="59">G70+G71+G73</f>
        <v>0</v>
      </c>
      <c r="H74" s="12">
        <f t="shared" si="59"/>
        <v>0</v>
      </c>
      <c r="I74" s="12">
        <f t="shared" si="59"/>
        <v>0</v>
      </c>
      <c r="J74" s="12">
        <f t="shared" si="59"/>
        <v>0</v>
      </c>
      <c r="K74" s="12">
        <f t="shared" si="59"/>
        <v>0</v>
      </c>
      <c r="L74" s="12">
        <f t="shared" si="59"/>
        <v>0</v>
      </c>
      <c r="M74" s="12">
        <f t="shared" si="59"/>
        <v>0</v>
      </c>
      <c r="N74" s="12">
        <f t="shared" si="59"/>
        <v>0</v>
      </c>
      <c r="O74" s="12">
        <f t="shared" si="59"/>
        <v>0</v>
      </c>
      <c r="P74" s="12">
        <f t="shared" si="59"/>
        <v>0</v>
      </c>
      <c r="Q74" s="12">
        <f t="shared" si="59"/>
        <v>0</v>
      </c>
      <c r="R74" s="12">
        <f t="shared" si="59"/>
        <v>0</v>
      </c>
      <c r="Y74" s="34">
        <f>SUM(G74:I74)</f>
        <v>0</v>
      </c>
      <c r="Z74" s="34">
        <f>SUM(J74:L74)</f>
        <v>0</v>
      </c>
      <c r="AA74" s="34">
        <f>SUM(M74:O74)</f>
        <v>0</v>
      </c>
      <c r="AB74" s="34">
        <f>SUM(P74:R74)</f>
        <v>0</v>
      </c>
    </row>
    <row r="75" spans="1:28" ht="13.5" customHeight="1" x14ac:dyDescent="0.2">
      <c r="A75" s="642"/>
      <c r="B75" s="643"/>
      <c r="C75" s="639" t="s">
        <v>399</v>
      </c>
      <c r="D75" s="50" t="s">
        <v>344</v>
      </c>
      <c r="E75" s="11">
        <f>SUM(G75:R75)</f>
        <v>0</v>
      </c>
      <c r="F75" s="11">
        <f>IF($T$1=0,0,E75/$T$1)</f>
        <v>0</v>
      </c>
      <c r="G75" s="58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Y75" s="11">
        <f>SUM(G75:I75)</f>
        <v>0</v>
      </c>
      <c r="Z75" s="11">
        <f>SUM(J75:L75)</f>
        <v>0</v>
      </c>
      <c r="AA75" s="11">
        <f>SUM(M75:O75)</f>
        <v>0</v>
      </c>
      <c r="AB75" s="11">
        <f>SUM(P75:R75)</f>
        <v>0</v>
      </c>
    </row>
    <row r="76" spans="1:28" ht="13.5" customHeight="1" x14ac:dyDescent="0.2">
      <c r="A76" s="642"/>
      <c r="B76" s="643"/>
      <c r="C76" s="639"/>
      <c r="D76" s="50" t="s">
        <v>393</v>
      </c>
      <c r="E76" s="11">
        <f>SUM(G76:R76)</f>
        <v>0</v>
      </c>
      <c r="F76" s="11">
        <f>IF($T$1=0,0,E76/$T$1)</f>
        <v>0</v>
      </c>
      <c r="G76" s="58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Y76" s="11">
        <f>SUM(G76:I76)</f>
        <v>0</v>
      </c>
      <c r="Z76" s="11">
        <f>SUM(J76:L76)</f>
        <v>0</v>
      </c>
      <c r="AA76" s="11">
        <f>SUM(M76:O76)</f>
        <v>0</v>
      </c>
      <c r="AB76" s="11">
        <f>SUM(P76:R76)</f>
        <v>0</v>
      </c>
    </row>
    <row r="77" spans="1:28" ht="13.5" customHeight="1" x14ac:dyDescent="0.2">
      <c r="A77" s="642"/>
      <c r="B77" s="643"/>
      <c r="C77" s="639"/>
      <c r="D77" s="50" t="s">
        <v>394</v>
      </c>
      <c r="E77" s="11">
        <f>SUM(G77:R77)</f>
        <v>0</v>
      </c>
      <c r="F77" s="11">
        <f>IF($T$1=0,0,E77/$T$1)</f>
        <v>0</v>
      </c>
      <c r="G77" s="58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Y77" s="11">
        <f>SUM(G77:I77)</f>
        <v>0</v>
      </c>
      <c r="Z77" s="11">
        <f>SUM(J77:L77)</f>
        <v>0</v>
      </c>
      <c r="AA77" s="11">
        <f>SUM(M77:O77)</f>
        <v>0</v>
      </c>
      <c r="AB77" s="11">
        <f>SUM(P77:R77)</f>
        <v>0</v>
      </c>
    </row>
    <row r="78" spans="1:28" ht="13.5" customHeight="1" x14ac:dyDescent="0.15">
      <c r="A78" s="642"/>
      <c r="B78" s="643"/>
      <c r="C78" s="639"/>
      <c r="D78" s="50" t="s">
        <v>371</v>
      </c>
      <c r="E78" s="11">
        <f t="shared" ref="E78:R78" si="60">IF(E75&lt;&gt;0,(E76+E77)/E75,)</f>
        <v>0</v>
      </c>
      <c r="F78" s="11">
        <f t="shared" si="60"/>
        <v>0</v>
      </c>
      <c r="G78" s="12">
        <f t="shared" si="60"/>
        <v>0</v>
      </c>
      <c r="H78" s="12">
        <f t="shared" si="60"/>
        <v>0</v>
      </c>
      <c r="I78" s="12">
        <f t="shared" si="60"/>
        <v>0</v>
      </c>
      <c r="J78" s="12">
        <f t="shared" si="60"/>
        <v>0</v>
      </c>
      <c r="K78" s="12">
        <f t="shared" si="60"/>
        <v>0</v>
      </c>
      <c r="L78" s="12">
        <f t="shared" si="60"/>
        <v>0</v>
      </c>
      <c r="M78" s="12">
        <f t="shared" si="60"/>
        <v>0</v>
      </c>
      <c r="N78" s="12">
        <f t="shared" si="60"/>
        <v>0</v>
      </c>
      <c r="O78" s="12">
        <f t="shared" si="60"/>
        <v>0</v>
      </c>
      <c r="P78" s="12">
        <f t="shared" si="60"/>
        <v>0</v>
      </c>
      <c r="Q78" s="12">
        <f t="shared" si="60"/>
        <v>0</v>
      </c>
      <c r="R78" s="12">
        <f t="shared" si="60"/>
        <v>0</v>
      </c>
      <c r="Y78" s="11">
        <f>IF(Y75&lt;&gt;0,(Y76+Y77)/Y75,)</f>
        <v>0</v>
      </c>
      <c r="Z78" s="11">
        <f>IF(Z75&lt;&gt;0,(Z76+Z77)/Z75,)</f>
        <v>0</v>
      </c>
      <c r="AA78" s="11">
        <f>IF(AA75&lt;&gt;0,(AA76+AA77)/AA75,)</f>
        <v>0</v>
      </c>
      <c r="AB78" s="11">
        <f>IF(AB75&lt;&gt;0,(AB76+AB77)/AB75,)</f>
        <v>0</v>
      </c>
    </row>
    <row r="79" spans="1:28" ht="13.5" customHeight="1" x14ac:dyDescent="0.2">
      <c r="A79" s="642"/>
      <c r="B79" s="643"/>
      <c r="C79" s="639"/>
      <c r="D79" s="50" t="s">
        <v>395</v>
      </c>
      <c r="E79" s="11">
        <f>SUM(G79:R79)</f>
        <v>0</v>
      </c>
      <c r="F79" s="11">
        <f>IF($T$1=0,0,E79/$T$1)</f>
        <v>0</v>
      </c>
      <c r="G79" s="58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Y79" s="11">
        <f>SUM(G79:I79)</f>
        <v>0</v>
      </c>
      <c r="Z79" s="11">
        <f>SUM(J79:L79)</f>
        <v>0</v>
      </c>
      <c r="AA79" s="11">
        <f>SUM(M79:O79)</f>
        <v>0</v>
      </c>
      <c r="AB79" s="11">
        <f>SUM(P79:R79)</f>
        <v>0</v>
      </c>
    </row>
    <row r="80" spans="1:28" ht="13.5" customHeight="1" x14ac:dyDescent="0.15">
      <c r="A80" s="642"/>
      <c r="B80" s="643"/>
      <c r="C80" s="639"/>
      <c r="D80" s="50" t="s">
        <v>396</v>
      </c>
      <c r="E80" s="11">
        <f>SUM(G80:R80)</f>
        <v>0</v>
      </c>
      <c r="F80" s="11">
        <f>IF($T$1=0,0,E80/$T$1)</f>
        <v>0</v>
      </c>
      <c r="G80" s="12">
        <f t="shared" ref="G80:R80" si="61">G76+G77+G79</f>
        <v>0</v>
      </c>
      <c r="H80" s="12">
        <f t="shared" si="61"/>
        <v>0</v>
      </c>
      <c r="I80" s="12">
        <f t="shared" si="61"/>
        <v>0</v>
      </c>
      <c r="J80" s="12">
        <f t="shared" si="61"/>
        <v>0</v>
      </c>
      <c r="K80" s="12">
        <f t="shared" si="61"/>
        <v>0</v>
      </c>
      <c r="L80" s="12">
        <f t="shared" si="61"/>
        <v>0</v>
      </c>
      <c r="M80" s="12">
        <f t="shared" si="61"/>
        <v>0</v>
      </c>
      <c r="N80" s="12">
        <f t="shared" si="61"/>
        <v>0</v>
      </c>
      <c r="O80" s="12">
        <f t="shared" si="61"/>
        <v>0</v>
      </c>
      <c r="P80" s="12">
        <f t="shared" si="61"/>
        <v>0</v>
      </c>
      <c r="Q80" s="12">
        <f t="shared" si="61"/>
        <v>0</v>
      </c>
      <c r="R80" s="12">
        <f t="shared" si="61"/>
        <v>0</v>
      </c>
      <c r="Y80" s="11">
        <f>SUM(G80:I80)</f>
        <v>0</v>
      </c>
      <c r="Z80" s="11">
        <f>SUM(J80:L80)</f>
        <v>0</v>
      </c>
      <c r="AA80" s="11">
        <f>SUM(M80:O80)</f>
        <v>0</v>
      </c>
      <c r="AB80" s="11">
        <f>SUM(P80:R80)</f>
        <v>0</v>
      </c>
    </row>
    <row r="81" spans="1:28" ht="13.5" customHeight="1" x14ac:dyDescent="0.2">
      <c r="A81" s="642"/>
      <c r="B81" s="643"/>
      <c r="C81" s="634" t="s">
        <v>401</v>
      </c>
      <c r="D81" s="49" t="s">
        <v>344</v>
      </c>
      <c r="E81" s="34">
        <f>SUM(G81:R81)</f>
        <v>0</v>
      </c>
      <c r="F81" s="34">
        <f>IF($T$1=0,0,E81/$T$1)</f>
        <v>0</v>
      </c>
      <c r="G81" s="58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Y81" s="34">
        <f>SUM(G81:I81)</f>
        <v>0</v>
      </c>
      <c r="Z81" s="34">
        <f>SUM(J81:L81)</f>
        <v>0</v>
      </c>
      <c r="AA81" s="34">
        <f>SUM(M81:O81)</f>
        <v>0</v>
      </c>
      <c r="AB81" s="34">
        <f>SUM(P81:R81)</f>
        <v>0</v>
      </c>
    </row>
    <row r="82" spans="1:28" ht="13.5" customHeight="1" x14ac:dyDescent="0.2">
      <c r="A82" s="642"/>
      <c r="B82" s="643"/>
      <c r="C82" s="634"/>
      <c r="D82" s="49" t="s">
        <v>393</v>
      </c>
      <c r="E82" s="34">
        <f>SUM(G82:R82)</f>
        <v>0</v>
      </c>
      <c r="F82" s="34">
        <f>IF($T$1=0,0,E82/$T$1)</f>
        <v>0</v>
      </c>
      <c r="G82" s="58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Y82" s="34">
        <f>SUM(G82:I82)</f>
        <v>0</v>
      </c>
      <c r="Z82" s="34">
        <f>SUM(J82:L82)</f>
        <v>0</v>
      </c>
      <c r="AA82" s="34">
        <f>SUM(M82:O82)</f>
        <v>0</v>
      </c>
      <c r="AB82" s="34">
        <f>SUM(P82:R82)</f>
        <v>0</v>
      </c>
    </row>
    <row r="83" spans="1:28" ht="13.5" customHeight="1" x14ac:dyDescent="0.2">
      <c r="A83" s="642"/>
      <c r="B83" s="643"/>
      <c r="C83" s="634"/>
      <c r="D83" s="49" t="s">
        <v>394</v>
      </c>
      <c r="E83" s="34">
        <f>SUM(G83:R83)</f>
        <v>0</v>
      </c>
      <c r="F83" s="34">
        <f>IF($T$1=0,0,E83/$T$1)</f>
        <v>0</v>
      </c>
      <c r="G83" s="58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Y83" s="34">
        <f>SUM(G83:I83)</f>
        <v>0</v>
      </c>
      <c r="Z83" s="34">
        <f>SUM(J83:L83)</f>
        <v>0</v>
      </c>
      <c r="AA83" s="34">
        <f>SUM(M83:O83)</f>
        <v>0</v>
      </c>
      <c r="AB83" s="34">
        <f>SUM(P83:R83)</f>
        <v>0</v>
      </c>
    </row>
    <row r="84" spans="1:28" ht="13.5" customHeight="1" x14ac:dyDescent="0.2">
      <c r="A84" s="642"/>
      <c r="B84" s="643"/>
      <c r="C84" s="634"/>
      <c r="D84" s="49" t="s">
        <v>371</v>
      </c>
      <c r="E84" s="34">
        <f t="shared" ref="E84:R84" si="62">IF(E81&lt;&gt;0,(E82+E83)/E81,)</f>
        <v>0</v>
      </c>
      <c r="F84" s="34">
        <f t="shared" si="62"/>
        <v>0</v>
      </c>
      <c r="G84" s="12">
        <f t="shared" si="62"/>
        <v>0</v>
      </c>
      <c r="H84" s="12">
        <f t="shared" si="62"/>
        <v>0</v>
      </c>
      <c r="I84" s="12">
        <f t="shared" si="62"/>
        <v>0</v>
      </c>
      <c r="J84" s="12">
        <f t="shared" si="62"/>
        <v>0</v>
      </c>
      <c r="K84" s="12">
        <f t="shared" si="62"/>
        <v>0</v>
      </c>
      <c r="L84" s="12">
        <f t="shared" si="62"/>
        <v>0</v>
      </c>
      <c r="M84" s="12">
        <f t="shared" si="62"/>
        <v>0</v>
      </c>
      <c r="N84" s="12">
        <f t="shared" si="62"/>
        <v>0</v>
      </c>
      <c r="O84" s="12">
        <f t="shared" si="62"/>
        <v>0</v>
      </c>
      <c r="P84" s="12">
        <f t="shared" si="62"/>
        <v>0</v>
      </c>
      <c r="Q84" s="12">
        <f t="shared" si="62"/>
        <v>0</v>
      </c>
      <c r="R84" s="12">
        <f t="shared" si="62"/>
        <v>0</v>
      </c>
      <c r="Y84" s="34">
        <f>IF(Y81&lt;&gt;0,(Y82+Y83)/Y81,)</f>
        <v>0</v>
      </c>
      <c r="Z84" s="34">
        <f>IF(Z81&lt;&gt;0,(Z82+Z83)/Z81,)</f>
        <v>0</v>
      </c>
      <c r="AA84" s="34">
        <f>IF(AA81&lt;&gt;0,(AA82+AA83)/AA81,)</f>
        <v>0</v>
      </c>
      <c r="AB84" s="34">
        <f>IF(AB81&lt;&gt;0,(AB82+AB83)/AB81,)</f>
        <v>0</v>
      </c>
    </row>
    <row r="85" spans="1:28" ht="13.5" customHeight="1" x14ac:dyDescent="0.2">
      <c r="A85" s="642"/>
      <c r="B85" s="643"/>
      <c r="C85" s="634"/>
      <c r="D85" s="49" t="s">
        <v>395</v>
      </c>
      <c r="E85" s="34">
        <f>SUM(G85:R85)</f>
        <v>0</v>
      </c>
      <c r="F85" s="34">
        <f>IF($T$1=0,0,E85/$T$1)</f>
        <v>0</v>
      </c>
      <c r="G85" s="58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Y85" s="34">
        <f>SUM(G85:I85)</f>
        <v>0</v>
      </c>
      <c r="Z85" s="34">
        <f>SUM(J85:L85)</f>
        <v>0</v>
      </c>
      <c r="AA85" s="34">
        <f>SUM(M85:O85)</f>
        <v>0</v>
      </c>
      <c r="AB85" s="34">
        <f>SUM(P85:R85)</f>
        <v>0</v>
      </c>
    </row>
    <row r="86" spans="1:28" ht="13.5" customHeight="1" x14ac:dyDescent="0.2">
      <c r="A86" s="642"/>
      <c r="B86" s="643"/>
      <c r="C86" s="634"/>
      <c r="D86" s="49" t="s">
        <v>396</v>
      </c>
      <c r="E86" s="34">
        <f>SUM(G86:R86)</f>
        <v>0</v>
      </c>
      <c r="F86" s="34">
        <f>IF($T$1=0,0,E86/$T$1)</f>
        <v>0</v>
      </c>
      <c r="G86" s="12">
        <f t="shared" ref="G86:R86" si="63">G82+G83+G85</f>
        <v>0</v>
      </c>
      <c r="H86" s="12">
        <f t="shared" si="63"/>
        <v>0</v>
      </c>
      <c r="I86" s="12">
        <f t="shared" si="63"/>
        <v>0</v>
      </c>
      <c r="J86" s="12">
        <f t="shared" si="63"/>
        <v>0</v>
      </c>
      <c r="K86" s="12">
        <f t="shared" si="63"/>
        <v>0</v>
      </c>
      <c r="L86" s="12">
        <f t="shared" si="63"/>
        <v>0</v>
      </c>
      <c r="M86" s="12">
        <f t="shared" si="63"/>
        <v>0</v>
      </c>
      <c r="N86" s="12">
        <f t="shared" si="63"/>
        <v>0</v>
      </c>
      <c r="O86" s="12">
        <f t="shared" si="63"/>
        <v>0</v>
      </c>
      <c r="P86" s="12">
        <f t="shared" si="63"/>
        <v>0</v>
      </c>
      <c r="Q86" s="12">
        <f t="shared" si="63"/>
        <v>0</v>
      </c>
      <c r="R86" s="12">
        <f t="shared" si="63"/>
        <v>0</v>
      </c>
      <c r="Y86" s="34">
        <f>SUM(G86:I86)</f>
        <v>0</v>
      </c>
      <c r="Z86" s="34">
        <f>SUM(J86:L86)</f>
        <v>0</v>
      </c>
      <c r="AA86" s="34">
        <f>SUM(M86:O86)</f>
        <v>0</v>
      </c>
      <c r="AB86" s="34">
        <f>SUM(P86:R86)</f>
        <v>0</v>
      </c>
    </row>
    <row r="87" spans="1:28" ht="13.5" customHeight="1" x14ac:dyDescent="0.2">
      <c r="A87" s="642"/>
      <c r="B87" s="643"/>
      <c r="C87" s="639" t="s">
        <v>402</v>
      </c>
      <c r="D87" s="50" t="s">
        <v>344</v>
      </c>
      <c r="E87" s="11">
        <f>SUM(G87:R87)</f>
        <v>0</v>
      </c>
      <c r="F87" s="11">
        <f>IF($T$1=0,0,E87/$T$1)</f>
        <v>0</v>
      </c>
      <c r="G87" s="58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Y87" s="11">
        <f>SUM(G87:I87)</f>
        <v>0</v>
      </c>
      <c r="Z87" s="11">
        <f>SUM(J87:L87)</f>
        <v>0</v>
      </c>
      <c r="AA87" s="11">
        <f>SUM(M87:O87)</f>
        <v>0</v>
      </c>
      <c r="AB87" s="11">
        <f>SUM(P87:R87)</f>
        <v>0</v>
      </c>
    </row>
    <row r="88" spans="1:28" ht="13.5" customHeight="1" x14ac:dyDescent="0.2">
      <c r="A88" s="642"/>
      <c r="B88" s="643"/>
      <c r="C88" s="639"/>
      <c r="D88" s="50" t="s">
        <v>393</v>
      </c>
      <c r="E88" s="11">
        <f>SUM(G88:R88)</f>
        <v>0</v>
      </c>
      <c r="F88" s="11">
        <f>IF($T$1=0,0,E88/$T$1)</f>
        <v>0</v>
      </c>
      <c r="G88" s="58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Y88" s="11">
        <f>SUM(G88:I88)</f>
        <v>0</v>
      </c>
      <c r="Z88" s="11">
        <f>SUM(J88:L88)</f>
        <v>0</v>
      </c>
      <c r="AA88" s="11">
        <f>SUM(M88:O88)</f>
        <v>0</v>
      </c>
      <c r="AB88" s="11">
        <f>SUM(P88:R88)</f>
        <v>0</v>
      </c>
    </row>
    <row r="89" spans="1:28" ht="13.5" customHeight="1" x14ac:dyDescent="0.2">
      <c r="A89" s="642"/>
      <c r="B89" s="643"/>
      <c r="C89" s="639"/>
      <c r="D89" s="50" t="s">
        <v>394</v>
      </c>
      <c r="E89" s="11">
        <f>SUM(G89:R89)</f>
        <v>0</v>
      </c>
      <c r="F89" s="11">
        <f>IF($T$1=0,0,E89/$T$1)</f>
        <v>0</v>
      </c>
      <c r="G89" s="58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Y89" s="11">
        <f>SUM(G89:I89)</f>
        <v>0</v>
      </c>
      <c r="Z89" s="11">
        <f>SUM(J89:L89)</f>
        <v>0</v>
      </c>
      <c r="AA89" s="11">
        <f>SUM(M89:O89)</f>
        <v>0</v>
      </c>
      <c r="AB89" s="11">
        <f>SUM(P89:R89)</f>
        <v>0</v>
      </c>
    </row>
    <row r="90" spans="1:28" ht="13.5" customHeight="1" x14ac:dyDescent="0.15">
      <c r="A90" s="642"/>
      <c r="B90" s="643"/>
      <c r="C90" s="639"/>
      <c r="D90" s="50" t="s">
        <v>371</v>
      </c>
      <c r="E90" s="11">
        <f t="shared" ref="E90:R90" si="64">IF(E87&lt;&gt;0,(E88+E89)/E87,)</f>
        <v>0</v>
      </c>
      <c r="F90" s="11">
        <f t="shared" si="64"/>
        <v>0</v>
      </c>
      <c r="G90" s="12">
        <f t="shared" si="64"/>
        <v>0</v>
      </c>
      <c r="H90" s="12">
        <f t="shared" si="64"/>
        <v>0</v>
      </c>
      <c r="I90" s="12">
        <f t="shared" si="64"/>
        <v>0</v>
      </c>
      <c r="J90" s="12">
        <f t="shared" si="64"/>
        <v>0</v>
      </c>
      <c r="K90" s="12">
        <f t="shared" si="64"/>
        <v>0</v>
      </c>
      <c r="L90" s="12">
        <f t="shared" si="64"/>
        <v>0</v>
      </c>
      <c r="M90" s="12">
        <f t="shared" si="64"/>
        <v>0</v>
      </c>
      <c r="N90" s="12">
        <f t="shared" si="64"/>
        <v>0</v>
      </c>
      <c r="O90" s="12">
        <f t="shared" si="64"/>
        <v>0</v>
      </c>
      <c r="P90" s="12">
        <f t="shared" si="64"/>
        <v>0</v>
      </c>
      <c r="Q90" s="12">
        <f t="shared" si="64"/>
        <v>0</v>
      </c>
      <c r="R90" s="12">
        <f t="shared" si="64"/>
        <v>0</v>
      </c>
      <c r="Y90" s="11">
        <f>IF(Y87&lt;&gt;0,(Y88+Y89)/Y87,)</f>
        <v>0</v>
      </c>
      <c r="Z90" s="11">
        <f>IF(Z87&lt;&gt;0,(Z88+Z89)/Z87,)</f>
        <v>0</v>
      </c>
      <c r="AA90" s="11">
        <f>IF(AA87&lt;&gt;0,(AA88+AA89)/AA87,)</f>
        <v>0</v>
      </c>
      <c r="AB90" s="11">
        <f>IF(AB87&lt;&gt;0,(AB88+AB89)/AB87,)</f>
        <v>0</v>
      </c>
    </row>
    <row r="91" spans="1:28" ht="13.5" customHeight="1" x14ac:dyDescent="0.2">
      <c r="A91" s="642"/>
      <c r="B91" s="643"/>
      <c r="C91" s="639"/>
      <c r="D91" s="50" t="s">
        <v>395</v>
      </c>
      <c r="E91" s="11">
        <f t="shared" ref="E91:E133" si="65">SUM(G91:R91)</f>
        <v>0</v>
      </c>
      <c r="F91" s="11">
        <f t="shared" ref="F91:F132" si="66">IF($T$1=0,0,E91/$T$1)</f>
        <v>0</v>
      </c>
      <c r="G91" s="58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Y91" s="11">
        <f t="shared" ref="Y91:Y133" si="67">SUM(G91:I91)</f>
        <v>0</v>
      </c>
      <c r="Z91" s="11">
        <f t="shared" ref="Z91:Z133" si="68">SUM(J91:L91)</f>
        <v>0</v>
      </c>
      <c r="AA91" s="11">
        <f t="shared" ref="AA91:AA133" si="69">SUM(M91:O91)</f>
        <v>0</v>
      </c>
      <c r="AB91" s="11">
        <f t="shared" ref="AB91:AB133" si="70">SUM(P91:R91)</f>
        <v>0</v>
      </c>
    </row>
    <row r="92" spans="1:28" ht="13.5" customHeight="1" x14ac:dyDescent="0.15">
      <c r="A92" s="642"/>
      <c r="B92" s="643"/>
      <c r="C92" s="639"/>
      <c r="D92" s="50" t="s">
        <v>396</v>
      </c>
      <c r="E92" s="11">
        <f t="shared" si="65"/>
        <v>0</v>
      </c>
      <c r="F92" s="11">
        <f t="shared" si="66"/>
        <v>0</v>
      </c>
      <c r="G92" s="12">
        <f t="shared" ref="G92:R92" si="71">G88+G89+G91</f>
        <v>0</v>
      </c>
      <c r="H92" s="12">
        <f t="shared" si="71"/>
        <v>0</v>
      </c>
      <c r="I92" s="12">
        <f t="shared" si="71"/>
        <v>0</v>
      </c>
      <c r="J92" s="12">
        <f t="shared" si="71"/>
        <v>0</v>
      </c>
      <c r="K92" s="12">
        <f t="shared" si="71"/>
        <v>0</v>
      </c>
      <c r="L92" s="12">
        <f t="shared" si="71"/>
        <v>0</v>
      </c>
      <c r="M92" s="12">
        <f t="shared" si="71"/>
        <v>0</v>
      </c>
      <c r="N92" s="12">
        <f t="shared" si="71"/>
        <v>0</v>
      </c>
      <c r="O92" s="12">
        <f t="shared" si="71"/>
        <v>0</v>
      </c>
      <c r="P92" s="12">
        <f t="shared" si="71"/>
        <v>0</v>
      </c>
      <c r="Q92" s="12">
        <f t="shared" si="71"/>
        <v>0</v>
      </c>
      <c r="R92" s="12">
        <f t="shared" si="71"/>
        <v>0</v>
      </c>
      <c r="Y92" s="11">
        <f t="shared" si="67"/>
        <v>0</v>
      </c>
      <c r="Z92" s="11">
        <f t="shared" si="68"/>
        <v>0</v>
      </c>
      <c r="AA92" s="11">
        <f t="shared" si="69"/>
        <v>0</v>
      </c>
      <c r="AB92" s="11">
        <f t="shared" si="70"/>
        <v>0</v>
      </c>
    </row>
    <row r="93" spans="1:28" ht="13.5" customHeight="1" x14ac:dyDescent="0.2">
      <c r="A93" s="642"/>
      <c r="B93" s="643"/>
      <c r="C93" s="634" t="s">
        <v>403</v>
      </c>
      <c r="D93" s="35" t="s">
        <v>404</v>
      </c>
      <c r="E93" s="34">
        <f t="shared" si="65"/>
        <v>0</v>
      </c>
      <c r="F93" s="19">
        <f t="shared" si="66"/>
        <v>0</v>
      </c>
      <c r="G93" s="59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Y93" s="34">
        <f t="shared" si="67"/>
        <v>0</v>
      </c>
      <c r="Z93" s="34">
        <f t="shared" si="68"/>
        <v>0</v>
      </c>
      <c r="AA93" s="34">
        <f t="shared" si="69"/>
        <v>0</v>
      </c>
      <c r="AB93" s="34">
        <f t="shared" si="70"/>
        <v>0</v>
      </c>
    </row>
    <row r="94" spans="1:28" ht="13.5" customHeight="1" x14ac:dyDescent="0.2">
      <c r="A94" s="642"/>
      <c r="B94" s="643"/>
      <c r="C94" s="634"/>
      <c r="D94" s="35" t="s">
        <v>405</v>
      </c>
      <c r="E94" s="34">
        <f t="shared" si="65"/>
        <v>0</v>
      </c>
      <c r="F94" s="19">
        <f t="shared" si="66"/>
        <v>0</v>
      </c>
      <c r="G94" s="59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Y94" s="34">
        <f t="shared" si="67"/>
        <v>0</v>
      </c>
      <c r="Z94" s="34">
        <f t="shared" si="68"/>
        <v>0</v>
      </c>
      <c r="AA94" s="34">
        <f t="shared" si="69"/>
        <v>0</v>
      </c>
      <c r="AB94" s="34">
        <f t="shared" si="70"/>
        <v>0</v>
      </c>
    </row>
    <row r="95" spans="1:28" ht="13.5" customHeight="1" x14ac:dyDescent="0.2">
      <c r="A95" s="642"/>
      <c r="B95" s="643"/>
      <c r="C95" s="634"/>
      <c r="D95" s="35">
        <v>360</v>
      </c>
      <c r="E95" s="34">
        <f t="shared" si="65"/>
        <v>0</v>
      </c>
      <c r="F95" s="19">
        <f t="shared" si="66"/>
        <v>0</v>
      </c>
      <c r="G95" s="59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Y95" s="34">
        <f t="shared" si="67"/>
        <v>0</v>
      </c>
      <c r="Z95" s="34">
        <f t="shared" si="68"/>
        <v>0</v>
      </c>
      <c r="AA95" s="34">
        <f t="shared" si="69"/>
        <v>0</v>
      </c>
      <c r="AB95" s="34">
        <f t="shared" si="70"/>
        <v>0</v>
      </c>
    </row>
    <row r="96" spans="1:28" ht="13.5" customHeight="1" x14ac:dyDescent="0.2">
      <c r="A96" s="642"/>
      <c r="B96" s="643"/>
      <c r="C96" s="634"/>
      <c r="D96" s="35" t="s">
        <v>407</v>
      </c>
      <c r="E96" s="34">
        <f t="shared" si="65"/>
        <v>0</v>
      </c>
      <c r="F96" s="19">
        <f t="shared" si="66"/>
        <v>0</v>
      </c>
      <c r="G96" s="59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Y96" s="34">
        <f t="shared" si="67"/>
        <v>0</v>
      </c>
      <c r="Z96" s="34">
        <f t="shared" si="68"/>
        <v>0</v>
      </c>
      <c r="AA96" s="34">
        <f t="shared" si="69"/>
        <v>0</v>
      </c>
      <c r="AB96" s="34">
        <f t="shared" si="70"/>
        <v>0</v>
      </c>
    </row>
    <row r="97" spans="1:28" ht="13.5" customHeight="1" x14ac:dyDescent="0.2">
      <c r="A97" s="642"/>
      <c r="B97" s="643"/>
      <c r="C97" s="634"/>
      <c r="D97" s="35" t="s">
        <v>408</v>
      </c>
      <c r="E97" s="34">
        <f t="shared" si="65"/>
        <v>0</v>
      </c>
      <c r="F97" s="19">
        <f t="shared" si="66"/>
        <v>0</v>
      </c>
      <c r="G97" s="59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Y97" s="34">
        <f t="shared" si="67"/>
        <v>0</v>
      </c>
      <c r="Z97" s="34">
        <f t="shared" si="68"/>
        <v>0</v>
      </c>
      <c r="AA97" s="34">
        <f t="shared" si="69"/>
        <v>0</v>
      </c>
      <c r="AB97" s="34">
        <f t="shared" si="70"/>
        <v>0</v>
      </c>
    </row>
    <row r="98" spans="1:28" ht="13.5" customHeight="1" x14ac:dyDescent="0.2">
      <c r="A98" s="642"/>
      <c r="B98" s="643"/>
      <c r="C98" s="634"/>
      <c r="D98" s="35" t="s">
        <v>498</v>
      </c>
      <c r="E98" s="34">
        <f t="shared" si="65"/>
        <v>0</v>
      </c>
      <c r="F98" s="19">
        <f t="shared" si="66"/>
        <v>0</v>
      </c>
      <c r="G98" s="59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Y98" s="34">
        <f t="shared" si="67"/>
        <v>0</v>
      </c>
      <c r="Z98" s="34">
        <f t="shared" si="68"/>
        <v>0</v>
      </c>
      <c r="AA98" s="34">
        <f t="shared" si="69"/>
        <v>0</v>
      </c>
      <c r="AB98" s="34">
        <f t="shared" si="70"/>
        <v>0</v>
      </c>
    </row>
    <row r="99" spans="1:28" ht="13.5" customHeight="1" x14ac:dyDescent="0.2">
      <c r="A99" s="642"/>
      <c r="B99" s="643"/>
      <c r="C99" s="634"/>
      <c r="D99" s="35" t="s">
        <v>499</v>
      </c>
      <c r="E99" s="34">
        <f t="shared" si="65"/>
        <v>0</v>
      </c>
      <c r="F99" s="19">
        <f t="shared" si="66"/>
        <v>0</v>
      </c>
      <c r="G99" s="59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Y99" s="34">
        <f t="shared" si="67"/>
        <v>0</v>
      </c>
      <c r="Z99" s="34">
        <f t="shared" si="68"/>
        <v>0</v>
      </c>
      <c r="AA99" s="34">
        <f t="shared" si="69"/>
        <v>0</v>
      </c>
      <c r="AB99" s="34">
        <f t="shared" si="70"/>
        <v>0</v>
      </c>
    </row>
    <row r="100" spans="1:28" ht="13.5" customHeight="1" x14ac:dyDescent="0.2">
      <c r="A100" s="642"/>
      <c r="B100" s="643"/>
      <c r="C100" s="634"/>
      <c r="D100" s="35" t="s">
        <v>500</v>
      </c>
      <c r="E100" s="34">
        <f t="shared" si="65"/>
        <v>0</v>
      </c>
      <c r="F100" s="19">
        <f t="shared" si="66"/>
        <v>0</v>
      </c>
      <c r="G100" s="59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Y100" s="34">
        <f t="shared" si="67"/>
        <v>0</v>
      </c>
      <c r="Z100" s="34">
        <f t="shared" si="68"/>
        <v>0</v>
      </c>
      <c r="AA100" s="34">
        <f t="shared" si="69"/>
        <v>0</v>
      </c>
      <c r="AB100" s="34">
        <f t="shared" si="70"/>
        <v>0</v>
      </c>
    </row>
    <row r="101" spans="1:28" ht="13.5" customHeight="1" x14ac:dyDescent="0.2">
      <c r="A101" s="642"/>
      <c r="B101" s="643"/>
      <c r="C101" s="634"/>
      <c r="D101" s="35" t="s">
        <v>406</v>
      </c>
      <c r="E101" s="34">
        <f t="shared" si="65"/>
        <v>0</v>
      </c>
      <c r="F101" s="19">
        <f t="shared" si="66"/>
        <v>0</v>
      </c>
      <c r="G101" s="59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Y101" s="34">
        <f t="shared" si="67"/>
        <v>0</v>
      </c>
      <c r="Z101" s="34">
        <f t="shared" si="68"/>
        <v>0</v>
      </c>
      <c r="AA101" s="34">
        <f t="shared" si="69"/>
        <v>0</v>
      </c>
      <c r="AB101" s="34">
        <f t="shared" si="70"/>
        <v>0</v>
      </c>
    </row>
    <row r="102" spans="1:28" ht="13.5" customHeight="1" x14ac:dyDescent="0.2">
      <c r="A102" s="642"/>
      <c r="B102" s="643"/>
      <c r="C102" s="634"/>
      <c r="D102" s="35" t="s">
        <v>501</v>
      </c>
      <c r="E102" s="34">
        <f t="shared" si="65"/>
        <v>0</v>
      </c>
      <c r="F102" s="19">
        <f t="shared" si="66"/>
        <v>0</v>
      </c>
      <c r="G102" s="59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Y102" s="34">
        <f t="shared" si="67"/>
        <v>0</v>
      </c>
      <c r="Z102" s="34">
        <f t="shared" si="68"/>
        <v>0</v>
      </c>
      <c r="AA102" s="34">
        <f t="shared" si="69"/>
        <v>0</v>
      </c>
      <c r="AB102" s="34">
        <f t="shared" si="70"/>
        <v>0</v>
      </c>
    </row>
    <row r="103" spans="1:28" ht="13.5" customHeight="1" x14ac:dyDescent="0.2">
      <c r="A103" s="642"/>
      <c r="B103" s="643"/>
      <c r="C103" s="634"/>
      <c r="D103" s="49" t="s">
        <v>502</v>
      </c>
      <c r="E103" s="34">
        <f t="shared" si="65"/>
        <v>0</v>
      </c>
      <c r="F103" s="19">
        <f t="shared" si="66"/>
        <v>0</v>
      </c>
      <c r="G103" s="59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Y103" s="34">
        <f t="shared" si="67"/>
        <v>0</v>
      </c>
      <c r="Z103" s="34">
        <f t="shared" si="68"/>
        <v>0</v>
      </c>
      <c r="AA103" s="34">
        <f t="shared" si="69"/>
        <v>0</v>
      </c>
      <c r="AB103" s="34">
        <f t="shared" si="70"/>
        <v>0</v>
      </c>
    </row>
    <row r="104" spans="1:28" ht="13.5" customHeight="1" x14ac:dyDescent="0.2">
      <c r="A104" s="642"/>
      <c r="B104" s="643"/>
      <c r="C104" s="634"/>
      <c r="D104" s="49" t="s">
        <v>503</v>
      </c>
      <c r="E104" s="34">
        <f t="shared" si="65"/>
        <v>0</v>
      </c>
      <c r="F104" s="19">
        <f t="shared" si="66"/>
        <v>0</v>
      </c>
      <c r="G104" s="59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Y104" s="34">
        <f t="shared" si="67"/>
        <v>0</v>
      </c>
      <c r="Z104" s="34">
        <f t="shared" si="68"/>
        <v>0</v>
      </c>
      <c r="AA104" s="34">
        <f t="shared" si="69"/>
        <v>0</v>
      </c>
      <c r="AB104" s="34">
        <f t="shared" si="70"/>
        <v>0</v>
      </c>
    </row>
    <row r="105" spans="1:28" ht="13.5" customHeight="1" x14ac:dyDescent="0.2">
      <c r="A105" s="642"/>
      <c r="B105" s="643"/>
      <c r="C105" s="634"/>
      <c r="D105" s="35" t="s">
        <v>409</v>
      </c>
      <c r="E105" s="34">
        <f t="shared" si="65"/>
        <v>0</v>
      </c>
      <c r="F105" s="19">
        <f t="shared" si="66"/>
        <v>0</v>
      </c>
      <c r="G105" s="59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Y105" s="34">
        <f t="shared" si="67"/>
        <v>0</v>
      </c>
      <c r="Z105" s="34">
        <f t="shared" si="68"/>
        <v>0</v>
      </c>
      <c r="AA105" s="34">
        <f t="shared" si="69"/>
        <v>0</v>
      </c>
      <c r="AB105" s="34">
        <f t="shared" si="70"/>
        <v>0</v>
      </c>
    </row>
    <row r="106" spans="1:28" ht="13.5" customHeight="1" x14ac:dyDescent="0.2">
      <c r="A106" s="642"/>
      <c r="B106" s="643"/>
      <c r="C106" s="634"/>
      <c r="D106" s="35" t="s">
        <v>410</v>
      </c>
      <c r="E106" s="34">
        <f t="shared" si="65"/>
        <v>0</v>
      </c>
      <c r="F106" s="19">
        <f t="shared" si="66"/>
        <v>0</v>
      </c>
      <c r="G106" s="59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Y106" s="34">
        <f t="shared" si="67"/>
        <v>0</v>
      </c>
      <c r="Z106" s="34">
        <f t="shared" si="68"/>
        <v>0</v>
      </c>
      <c r="AA106" s="34">
        <f t="shared" si="69"/>
        <v>0</v>
      </c>
      <c r="AB106" s="34">
        <f t="shared" si="70"/>
        <v>0</v>
      </c>
    </row>
    <row r="107" spans="1:28" ht="13.5" customHeight="1" x14ac:dyDescent="0.2">
      <c r="A107" s="642"/>
      <c r="B107" s="643"/>
      <c r="C107" s="634"/>
      <c r="D107" s="35" t="s">
        <v>504</v>
      </c>
      <c r="E107" s="34">
        <f t="shared" si="65"/>
        <v>0</v>
      </c>
      <c r="F107" s="19">
        <f t="shared" si="66"/>
        <v>0</v>
      </c>
      <c r="G107" s="59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Y107" s="34">
        <f t="shared" si="67"/>
        <v>0</v>
      </c>
      <c r="Z107" s="34">
        <f t="shared" si="68"/>
        <v>0</v>
      </c>
      <c r="AA107" s="34">
        <f t="shared" si="69"/>
        <v>0</v>
      </c>
      <c r="AB107" s="34">
        <f t="shared" si="70"/>
        <v>0</v>
      </c>
    </row>
    <row r="108" spans="1:28" ht="13.5" customHeight="1" x14ac:dyDescent="0.2">
      <c r="A108" s="642"/>
      <c r="B108" s="643"/>
      <c r="C108" s="634"/>
      <c r="D108" s="35" t="s">
        <v>413</v>
      </c>
      <c r="E108" s="34">
        <f t="shared" si="65"/>
        <v>0</v>
      </c>
      <c r="F108" s="19">
        <f t="shared" si="66"/>
        <v>0</v>
      </c>
      <c r="G108" s="59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Y108" s="34">
        <f t="shared" si="67"/>
        <v>0</v>
      </c>
      <c r="Z108" s="34">
        <f t="shared" si="68"/>
        <v>0</v>
      </c>
      <c r="AA108" s="34">
        <f t="shared" si="69"/>
        <v>0</v>
      </c>
      <c r="AB108" s="34">
        <f t="shared" si="70"/>
        <v>0</v>
      </c>
    </row>
    <row r="109" spans="1:28" ht="13.5" customHeight="1" x14ac:dyDescent="0.2">
      <c r="A109" s="642"/>
      <c r="B109" s="643"/>
      <c r="C109" s="634"/>
      <c r="D109" s="35" t="s">
        <v>505</v>
      </c>
      <c r="E109" s="34">
        <f t="shared" si="65"/>
        <v>0</v>
      </c>
      <c r="F109" s="19">
        <f t="shared" si="66"/>
        <v>0</v>
      </c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Y109" s="34">
        <f t="shared" si="67"/>
        <v>0</v>
      </c>
      <c r="Z109" s="34">
        <f t="shared" si="68"/>
        <v>0</v>
      </c>
      <c r="AA109" s="34">
        <f t="shared" si="69"/>
        <v>0</v>
      </c>
      <c r="AB109" s="34">
        <f t="shared" si="70"/>
        <v>0</v>
      </c>
    </row>
    <row r="110" spans="1:28" ht="13.5" customHeight="1" x14ac:dyDescent="0.2">
      <c r="A110" s="642"/>
      <c r="B110" s="643"/>
      <c r="C110" s="634"/>
      <c r="D110" s="35" t="s">
        <v>506</v>
      </c>
      <c r="E110" s="34">
        <f t="shared" si="65"/>
        <v>0</v>
      </c>
      <c r="F110" s="19">
        <f t="shared" si="66"/>
        <v>0</v>
      </c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Y110" s="34">
        <f t="shared" si="67"/>
        <v>0</v>
      </c>
      <c r="Z110" s="34">
        <f t="shared" si="68"/>
        <v>0</v>
      </c>
      <c r="AA110" s="34">
        <f t="shared" si="69"/>
        <v>0</v>
      </c>
      <c r="AB110" s="34">
        <f t="shared" si="70"/>
        <v>0</v>
      </c>
    </row>
    <row r="111" spans="1:28" ht="13.5" customHeight="1" x14ac:dyDescent="0.2">
      <c r="A111" s="642"/>
      <c r="B111" s="643"/>
      <c r="C111" s="634"/>
      <c r="D111" s="49" t="s">
        <v>507</v>
      </c>
      <c r="E111" s="34">
        <f t="shared" si="65"/>
        <v>0</v>
      </c>
      <c r="F111" s="19">
        <f t="shared" si="66"/>
        <v>0</v>
      </c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Y111" s="34">
        <f t="shared" si="67"/>
        <v>0</v>
      </c>
      <c r="Z111" s="34">
        <f t="shared" si="68"/>
        <v>0</v>
      </c>
      <c r="AA111" s="34">
        <f t="shared" si="69"/>
        <v>0</v>
      </c>
      <c r="AB111" s="34">
        <f t="shared" si="70"/>
        <v>0</v>
      </c>
    </row>
    <row r="112" spans="1:28" ht="13.5" customHeight="1" x14ac:dyDescent="0.2">
      <c r="A112" s="642"/>
      <c r="B112" s="643"/>
      <c r="C112" s="634"/>
      <c r="D112" s="49" t="s">
        <v>508</v>
      </c>
      <c r="E112" s="34">
        <f t="shared" si="65"/>
        <v>0</v>
      </c>
      <c r="F112" s="19">
        <f t="shared" si="66"/>
        <v>0</v>
      </c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Y112" s="34">
        <f t="shared" si="67"/>
        <v>0</v>
      </c>
      <c r="Z112" s="34">
        <f t="shared" si="68"/>
        <v>0</v>
      </c>
      <c r="AA112" s="34">
        <f t="shared" si="69"/>
        <v>0</v>
      </c>
      <c r="AB112" s="34">
        <f t="shared" si="70"/>
        <v>0</v>
      </c>
    </row>
    <row r="113" spans="1:28" ht="13.5" customHeight="1" x14ac:dyDescent="0.2">
      <c r="A113" s="642"/>
      <c r="B113" s="643"/>
      <c r="C113" s="634"/>
      <c r="D113" s="49" t="s">
        <v>509</v>
      </c>
      <c r="E113" s="34">
        <f t="shared" si="65"/>
        <v>0</v>
      </c>
      <c r="F113" s="19">
        <f t="shared" si="66"/>
        <v>0</v>
      </c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Y113" s="34">
        <f t="shared" si="67"/>
        <v>0</v>
      </c>
      <c r="Z113" s="34">
        <f t="shared" si="68"/>
        <v>0</v>
      </c>
      <c r="AA113" s="34">
        <f t="shared" si="69"/>
        <v>0</v>
      </c>
      <c r="AB113" s="34">
        <f t="shared" si="70"/>
        <v>0</v>
      </c>
    </row>
    <row r="114" spans="1:28" ht="13.5" customHeight="1" x14ac:dyDescent="0.2">
      <c r="A114" s="642"/>
      <c r="B114" s="643"/>
      <c r="C114" s="634"/>
      <c r="D114" s="49" t="s">
        <v>510</v>
      </c>
      <c r="E114" s="34">
        <f t="shared" si="65"/>
        <v>0</v>
      </c>
      <c r="F114" s="19">
        <f t="shared" si="66"/>
        <v>0</v>
      </c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Y114" s="34">
        <f t="shared" si="67"/>
        <v>0</v>
      </c>
      <c r="Z114" s="34">
        <f t="shared" si="68"/>
        <v>0</v>
      </c>
      <c r="AA114" s="34">
        <f t="shared" si="69"/>
        <v>0</v>
      </c>
      <c r="AB114" s="34">
        <f t="shared" si="70"/>
        <v>0</v>
      </c>
    </row>
    <row r="115" spans="1:28" ht="13.5" customHeight="1" x14ac:dyDescent="0.2">
      <c r="A115" s="642"/>
      <c r="B115" s="643"/>
      <c r="C115" s="634"/>
      <c r="D115" s="49" t="s">
        <v>511</v>
      </c>
      <c r="E115" s="34">
        <f t="shared" si="65"/>
        <v>0</v>
      </c>
      <c r="F115" s="19">
        <f t="shared" si="66"/>
        <v>0</v>
      </c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Y115" s="34">
        <f t="shared" si="67"/>
        <v>0</v>
      </c>
      <c r="Z115" s="34">
        <f t="shared" si="68"/>
        <v>0</v>
      </c>
      <c r="AA115" s="34">
        <f t="shared" si="69"/>
        <v>0</v>
      </c>
      <c r="AB115" s="34">
        <f t="shared" si="70"/>
        <v>0</v>
      </c>
    </row>
    <row r="116" spans="1:28" ht="13.5" customHeight="1" x14ac:dyDescent="0.2">
      <c r="A116" s="642"/>
      <c r="B116" s="643"/>
      <c r="C116" s="634"/>
      <c r="D116" s="49" t="s">
        <v>512</v>
      </c>
      <c r="E116" s="34">
        <f t="shared" si="65"/>
        <v>0</v>
      </c>
      <c r="F116" s="19">
        <f t="shared" si="66"/>
        <v>0</v>
      </c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Y116" s="34">
        <f t="shared" si="67"/>
        <v>0</v>
      </c>
      <c r="Z116" s="34">
        <f t="shared" si="68"/>
        <v>0</v>
      </c>
      <c r="AA116" s="34">
        <f t="shared" si="69"/>
        <v>0</v>
      </c>
      <c r="AB116" s="34">
        <f t="shared" si="70"/>
        <v>0</v>
      </c>
    </row>
    <row r="117" spans="1:28" ht="13.5" customHeight="1" x14ac:dyDescent="0.2">
      <c r="A117" s="642"/>
      <c r="B117" s="643"/>
      <c r="C117" s="634"/>
      <c r="D117" s="49" t="s">
        <v>513</v>
      </c>
      <c r="E117" s="34">
        <f t="shared" si="65"/>
        <v>0</v>
      </c>
      <c r="F117" s="19">
        <f t="shared" si="66"/>
        <v>0</v>
      </c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Y117" s="34">
        <f t="shared" si="67"/>
        <v>0</v>
      </c>
      <c r="Z117" s="34">
        <f t="shared" si="68"/>
        <v>0</v>
      </c>
      <c r="AA117" s="34">
        <f t="shared" si="69"/>
        <v>0</v>
      </c>
      <c r="AB117" s="34">
        <f t="shared" si="70"/>
        <v>0</v>
      </c>
    </row>
    <row r="118" spans="1:28" ht="13.5" customHeight="1" x14ac:dyDescent="0.2">
      <c r="A118" s="642"/>
      <c r="B118" s="643"/>
      <c r="C118" s="634"/>
      <c r="D118" s="49" t="s">
        <v>514</v>
      </c>
      <c r="E118" s="34">
        <f t="shared" si="65"/>
        <v>0</v>
      </c>
      <c r="F118" s="19">
        <f t="shared" si="66"/>
        <v>0</v>
      </c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Y118" s="34">
        <f t="shared" si="67"/>
        <v>0</v>
      </c>
      <c r="Z118" s="34">
        <f t="shared" si="68"/>
        <v>0</v>
      </c>
      <c r="AA118" s="34">
        <f t="shared" si="69"/>
        <v>0</v>
      </c>
      <c r="AB118" s="34">
        <f t="shared" si="70"/>
        <v>0</v>
      </c>
    </row>
    <row r="119" spans="1:28" ht="13.5" customHeight="1" x14ac:dyDescent="0.2">
      <c r="A119" s="642"/>
      <c r="B119" s="643"/>
      <c r="C119" s="634"/>
      <c r="D119" s="35" t="s">
        <v>418</v>
      </c>
      <c r="E119" s="34">
        <f t="shared" si="65"/>
        <v>0</v>
      </c>
      <c r="F119" s="19">
        <f t="shared" si="66"/>
        <v>0</v>
      </c>
      <c r="G119" s="59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Y119" s="34">
        <f t="shared" si="67"/>
        <v>0</v>
      </c>
      <c r="Z119" s="34">
        <f t="shared" si="68"/>
        <v>0</v>
      </c>
      <c r="AA119" s="34">
        <f t="shared" si="69"/>
        <v>0</v>
      </c>
      <c r="AB119" s="34">
        <f t="shared" si="70"/>
        <v>0</v>
      </c>
    </row>
    <row r="120" spans="1:28" ht="13.5" customHeight="1" x14ac:dyDescent="0.2">
      <c r="A120" s="642"/>
      <c r="B120" s="643"/>
      <c r="C120" s="634"/>
      <c r="D120" s="35" t="s">
        <v>419</v>
      </c>
      <c r="E120" s="34">
        <f t="shared" si="65"/>
        <v>0</v>
      </c>
      <c r="F120" s="19">
        <f t="shared" si="66"/>
        <v>0</v>
      </c>
      <c r="G120" s="59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Y120" s="34">
        <f t="shared" si="67"/>
        <v>0</v>
      </c>
      <c r="Z120" s="34">
        <f t="shared" si="68"/>
        <v>0</v>
      </c>
      <c r="AA120" s="34">
        <f t="shared" si="69"/>
        <v>0</v>
      </c>
      <c r="AB120" s="34">
        <f t="shared" si="70"/>
        <v>0</v>
      </c>
    </row>
    <row r="121" spans="1:28" ht="13.5" customHeight="1" x14ac:dyDescent="0.2">
      <c r="A121" s="642"/>
      <c r="B121" s="643"/>
      <c r="C121" s="634"/>
      <c r="D121" s="35" t="s">
        <v>420</v>
      </c>
      <c r="E121" s="34">
        <f t="shared" si="65"/>
        <v>0</v>
      </c>
      <c r="F121" s="19">
        <f t="shared" si="66"/>
        <v>0</v>
      </c>
      <c r="G121" s="59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Y121" s="34"/>
      <c r="Z121" s="34"/>
      <c r="AA121" s="34"/>
      <c r="AB121" s="34"/>
    </row>
    <row r="122" spans="1:28" ht="13.5" customHeight="1" x14ac:dyDescent="0.2">
      <c r="A122" s="642"/>
      <c r="B122" s="643"/>
      <c r="C122" s="634"/>
      <c r="D122" s="35" t="s">
        <v>421</v>
      </c>
      <c r="E122" s="34">
        <f t="shared" si="65"/>
        <v>0</v>
      </c>
      <c r="F122" s="19">
        <f t="shared" si="66"/>
        <v>0</v>
      </c>
      <c r="G122" s="59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Y122" s="34"/>
      <c r="Z122" s="34"/>
      <c r="AA122" s="34"/>
      <c r="AB122" s="34"/>
    </row>
    <row r="123" spans="1:28" ht="13.5" customHeight="1" x14ac:dyDescent="0.2">
      <c r="A123" s="642"/>
      <c r="B123" s="643"/>
      <c r="C123" s="634"/>
      <c r="D123" s="35" t="s">
        <v>422</v>
      </c>
      <c r="E123" s="34">
        <f t="shared" si="65"/>
        <v>0</v>
      </c>
      <c r="F123" s="19">
        <f t="shared" si="66"/>
        <v>0</v>
      </c>
      <c r="G123" s="59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Y123" s="34"/>
      <c r="Z123" s="34"/>
      <c r="AA123" s="34"/>
      <c r="AB123" s="34"/>
    </row>
    <row r="124" spans="1:28" ht="13.5" customHeight="1" x14ac:dyDescent="0.2">
      <c r="A124" s="642"/>
      <c r="B124" s="643"/>
      <c r="C124" s="634"/>
      <c r="D124" s="35" t="s">
        <v>423</v>
      </c>
      <c r="E124" s="34">
        <f t="shared" si="65"/>
        <v>0</v>
      </c>
      <c r="F124" s="19">
        <f t="shared" si="66"/>
        <v>0</v>
      </c>
      <c r="G124" s="59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Y124" s="34"/>
      <c r="Z124" s="34"/>
      <c r="AA124" s="34"/>
      <c r="AB124" s="34"/>
    </row>
    <row r="125" spans="1:28" ht="13.5" customHeight="1" x14ac:dyDescent="0.2">
      <c r="A125" s="642"/>
      <c r="B125" s="643"/>
      <c r="C125" s="634"/>
      <c r="D125" s="35" t="s">
        <v>424</v>
      </c>
      <c r="E125" s="34">
        <f t="shared" si="65"/>
        <v>0</v>
      </c>
      <c r="F125" s="19">
        <f t="shared" si="66"/>
        <v>0</v>
      </c>
      <c r="G125" s="59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Y125" s="34"/>
      <c r="Z125" s="34"/>
      <c r="AA125" s="34"/>
      <c r="AB125" s="34"/>
    </row>
    <row r="126" spans="1:28" ht="13.5" customHeight="1" x14ac:dyDescent="0.2">
      <c r="A126" s="642"/>
      <c r="B126" s="643"/>
      <c r="C126" s="634"/>
      <c r="D126" s="35" t="s">
        <v>425</v>
      </c>
      <c r="E126" s="34">
        <f t="shared" si="65"/>
        <v>0</v>
      </c>
      <c r="F126" s="19">
        <f t="shared" si="66"/>
        <v>0</v>
      </c>
      <c r="G126" s="59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Y126" s="34"/>
      <c r="Z126" s="34"/>
      <c r="AA126" s="34"/>
      <c r="AB126" s="34"/>
    </row>
    <row r="127" spans="1:28" ht="13.5" customHeight="1" x14ac:dyDescent="0.2">
      <c r="A127" s="642"/>
      <c r="B127" s="643"/>
      <c r="C127" s="634"/>
      <c r="D127" s="35" t="s">
        <v>426</v>
      </c>
      <c r="E127" s="34">
        <f t="shared" si="65"/>
        <v>0</v>
      </c>
      <c r="F127" s="19">
        <f t="shared" si="66"/>
        <v>0</v>
      </c>
      <c r="G127" s="59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Y127" s="34"/>
      <c r="Z127" s="34"/>
      <c r="AA127" s="34"/>
      <c r="AB127" s="34"/>
    </row>
    <row r="128" spans="1:28" ht="13.5" customHeight="1" x14ac:dyDescent="0.2">
      <c r="A128" s="642"/>
      <c r="B128" s="643"/>
      <c r="C128" s="634"/>
      <c r="D128" s="35" t="s">
        <v>427</v>
      </c>
      <c r="E128" s="34">
        <f t="shared" si="65"/>
        <v>0</v>
      </c>
      <c r="F128" s="19">
        <f t="shared" si="66"/>
        <v>0</v>
      </c>
      <c r="G128" s="59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Y128" s="34"/>
      <c r="Z128" s="34"/>
      <c r="AA128" s="34"/>
      <c r="AB128" s="34"/>
    </row>
    <row r="129" spans="1:28" ht="13.5" customHeight="1" x14ac:dyDescent="0.2">
      <c r="A129" s="642"/>
      <c r="B129" s="643"/>
      <c r="C129" s="634"/>
      <c r="D129" s="35" t="s">
        <v>428</v>
      </c>
      <c r="E129" s="34">
        <f t="shared" si="65"/>
        <v>0</v>
      </c>
      <c r="F129" s="19">
        <f t="shared" si="66"/>
        <v>0</v>
      </c>
      <c r="G129" s="59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Y129" s="34"/>
      <c r="Z129" s="34"/>
      <c r="AA129" s="34"/>
      <c r="AB129" s="34"/>
    </row>
    <row r="130" spans="1:28" ht="13.5" customHeight="1" x14ac:dyDescent="0.2">
      <c r="A130" s="642"/>
      <c r="B130" s="643"/>
      <c r="C130" s="634"/>
      <c r="D130" s="35" t="s">
        <v>429</v>
      </c>
      <c r="E130" s="34">
        <f t="shared" si="65"/>
        <v>0</v>
      </c>
      <c r="F130" s="19">
        <f t="shared" si="66"/>
        <v>0</v>
      </c>
      <c r="G130" s="59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Y130" s="34"/>
      <c r="Z130" s="34"/>
      <c r="AA130" s="34"/>
      <c r="AB130" s="34"/>
    </row>
    <row r="131" spans="1:28" ht="13.5" customHeight="1" x14ac:dyDescent="0.2">
      <c r="A131" s="642"/>
      <c r="B131" s="643"/>
      <c r="C131" s="634"/>
      <c r="D131" s="35" t="s">
        <v>430</v>
      </c>
      <c r="E131" s="34">
        <f t="shared" si="65"/>
        <v>0</v>
      </c>
      <c r="F131" s="19">
        <f t="shared" si="66"/>
        <v>0</v>
      </c>
      <c r="G131" s="59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Y131" s="34"/>
      <c r="Z131" s="34"/>
      <c r="AA131" s="34"/>
      <c r="AB131" s="34"/>
    </row>
    <row r="132" spans="1:28" ht="13.5" customHeight="1" x14ac:dyDescent="0.2">
      <c r="A132" s="642"/>
      <c r="B132" s="643"/>
      <c r="C132" s="634"/>
      <c r="D132" s="49" t="s">
        <v>163</v>
      </c>
      <c r="E132" s="34">
        <f t="shared" si="65"/>
        <v>0</v>
      </c>
      <c r="F132" s="19">
        <f t="shared" si="66"/>
        <v>0</v>
      </c>
      <c r="G132" s="59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Y132" s="34">
        <f t="shared" si="67"/>
        <v>0</v>
      </c>
      <c r="Z132" s="34">
        <f t="shared" si="68"/>
        <v>0</v>
      </c>
      <c r="AA132" s="34">
        <f t="shared" si="69"/>
        <v>0</v>
      </c>
      <c r="AB132" s="34">
        <f t="shared" si="70"/>
        <v>0</v>
      </c>
    </row>
    <row r="133" spans="1:28" ht="13.5" customHeight="1" x14ac:dyDescent="0.2">
      <c r="A133" s="642"/>
      <c r="B133" s="643"/>
      <c r="C133" s="634"/>
      <c r="D133" s="49" t="s">
        <v>432</v>
      </c>
      <c r="E133" s="34">
        <f t="shared" si="65"/>
        <v>0</v>
      </c>
      <c r="F133" s="19">
        <f>IF($T$1=0,0,E133/$T$1)</f>
        <v>0</v>
      </c>
      <c r="G133" s="12">
        <f t="shared" ref="G133:R133" si="72">SUM(G93:G132)</f>
        <v>0</v>
      </c>
      <c r="H133" s="12">
        <f t="shared" si="72"/>
        <v>0</v>
      </c>
      <c r="I133" s="12">
        <f t="shared" si="72"/>
        <v>0</v>
      </c>
      <c r="J133" s="12">
        <f t="shared" si="72"/>
        <v>0</v>
      </c>
      <c r="K133" s="12">
        <f t="shared" si="72"/>
        <v>0</v>
      </c>
      <c r="L133" s="12">
        <f t="shared" si="72"/>
        <v>0</v>
      </c>
      <c r="M133" s="12">
        <f t="shared" si="72"/>
        <v>0</v>
      </c>
      <c r="N133" s="12">
        <f t="shared" si="72"/>
        <v>0</v>
      </c>
      <c r="O133" s="12">
        <f t="shared" si="72"/>
        <v>0</v>
      </c>
      <c r="P133" s="12">
        <f t="shared" si="72"/>
        <v>0</v>
      </c>
      <c r="Q133" s="12">
        <f t="shared" si="72"/>
        <v>0</v>
      </c>
      <c r="R133" s="12">
        <f t="shared" si="72"/>
        <v>0</v>
      </c>
      <c r="Y133" s="34">
        <f t="shared" si="67"/>
        <v>0</v>
      </c>
      <c r="Z133" s="34">
        <f t="shared" si="68"/>
        <v>0</v>
      </c>
      <c r="AA133" s="34">
        <f t="shared" si="69"/>
        <v>0</v>
      </c>
      <c r="AB133" s="34">
        <f t="shared" si="70"/>
        <v>0</v>
      </c>
    </row>
    <row r="134" spans="1:28" ht="13.5" customHeight="1" x14ac:dyDescent="0.15">
      <c r="A134" s="642"/>
      <c r="B134" s="643"/>
      <c r="C134" s="633" t="s">
        <v>367</v>
      </c>
      <c r="D134" s="61" t="s">
        <v>433</v>
      </c>
      <c r="E134" s="11">
        <f t="shared" ref="E134:R134" si="73">IF(E$24&lt;&gt;0,(E65+E71+E77+E83)/E$24,)</f>
        <v>0</v>
      </c>
      <c r="F134" s="11">
        <f t="shared" si="73"/>
        <v>0</v>
      </c>
      <c r="G134" s="12">
        <f t="shared" si="73"/>
        <v>0</v>
      </c>
      <c r="H134" s="12">
        <f t="shared" si="73"/>
        <v>0</v>
      </c>
      <c r="I134" s="12">
        <f t="shared" si="73"/>
        <v>0</v>
      </c>
      <c r="J134" s="12">
        <f t="shared" si="73"/>
        <v>0</v>
      </c>
      <c r="K134" s="12">
        <f t="shared" si="73"/>
        <v>0</v>
      </c>
      <c r="L134" s="12">
        <f t="shared" si="73"/>
        <v>0</v>
      </c>
      <c r="M134" s="12">
        <f t="shared" si="73"/>
        <v>0</v>
      </c>
      <c r="N134" s="12">
        <f t="shared" si="73"/>
        <v>0</v>
      </c>
      <c r="O134" s="12">
        <f t="shared" si="73"/>
        <v>0</v>
      </c>
      <c r="P134" s="12">
        <f t="shared" si="73"/>
        <v>0</v>
      </c>
      <c r="Q134" s="12">
        <f t="shared" si="73"/>
        <v>0</v>
      </c>
      <c r="R134" s="12">
        <f t="shared" si="73"/>
        <v>0</v>
      </c>
      <c r="Y134" s="11">
        <f>IF(Y$24&lt;&gt;0,(Y65+Y71+Y77+Y83)/Y$24,)</f>
        <v>0</v>
      </c>
      <c r="Z134" s="11">
        <f>IF(Z$24&lt;&gt;0,(Z65+Z71+Z77+Z83)/Z$24,)</f>
        <v>0</v>
      </c>
      <c r="AA134" s="11">
        <f>IF(AA$24&lt;&gt;0,(AA65+AA71+AA77+AA83)/AA$24,)</f>
        <v>0</v>
      </c>
      <c r="AB134" s="11">
        <f>IF(AB$24&lt;&gt;0,(AB65+AB71+AB77+AB83)/AB$24,)</f>
        <v>0</v>
      </c>
    </row>
    <row r="135" spans="1:28" ht="13.5" customHeight="1" x14ac:dyDescent="0.2">
      <c r="A135" s="642"/>
      <c r="B135" s="643"/>
      <c r="C135" s="633"/>
      <c r="D135" s="61" t="s">
        <v>434</v>
      </c>
      <c r="E135" s="62">
        <f t="shared" ref="E135:R135" si="74">IF(E25&lt;&gt;0,(E65+E71+E77+E83)/E25,)</f>
        <v>0</v>
      </c>
      <c r="F135" s="63">
        <f t="shared" si="74"/>
        <v>0</v>
      </c>
      <c r="G135" s="32">
        <f t="shared" si="74"/>
        <v>0</v>
      </c>
      <c r="H135" s="32">
        <f t="shared" si="74"/>
        <v>0</v>
      </c>
      <c r="I135" s="32">
        <f t="shared" si="74"/>
        <v>0</v>
      </c>
      <c r="J135" s="32">
        <f t="shared" si="74"/>
        <v>0</v>
      </c>
      <c r="K135" s="32">
        <f t="shared" si="74"/>
        <v>0</v>
      </c>
      <c r="L135" s="32">
        <f t="shared" si="74"/>
        <v>0</v>
      </c>
      <c r="M135" s="32">
        <f t="shared" si="74"/>
        <v>0</v>
      </c>
      <c r="N135" s="32">
        <f t="shared" si="74"/>
        <v>0</v>
      </c>
      <c r="O135" s="32">
        <f t="shared" si="74"/>
        <v>0</v>
      </c>
      <c r="P135" s="32">
        <f t="shared" si="74"/>
        <v>0</v>
      </c>
      <c r="Q135" s="32">
        <f t="shared" si="74"/>
        <v>0</v>
      </c>
      <c r="R135" s="32">
        <f t="shared" si="74"/>
        <v>0</v>
      </c>
      <c r="Y135" s="62">
        <f>IF(Y25&lt;&gt;0,(Y65+Y71+Y77+Y83)/Y25,)</f>
        <v>0</v>
      </c>
      <c r="Z135" s="62">
        <f>IF(Z25&lt;&gt;0,(Z65+Z71+Z77+Z83)/Z25,)</f>
        <v>0</v>
      </c>
      <c r="AA135" s="62">
        <f>IF(AA25&lt;&gt;0,(AA65+AA71+AA77+AA83)/AA25,)</f>
        <v>0</v>
      </c>
      <c r="AB135" s="62">
        <f>IF(AB25&lt;&gt;0,(AB65+AB71+AB77+AB83)/AB25,)</f>
        <v>0</v>
      </c>
    </row>
    <row r="136" spans="1:28" ht="13.5" customHeight="1" x14ac:dyDescent="0.2">
      <c r="A136" s="642"/>
      <c r="B136" s="643"/>
      <c r="C136" s="633"/>
      <c r="D136" s="61" t="s">
        <v>435</v>
      </c>
      <c r="E136" s="64">
        <f t="shared" ref="E136:R136" si="75">IF(E$24&lt;&gt;0,E89/E$24,)</f>
        <v>0</v>
      </c>
      <c r="F136" s="65">
        <f t="shared" si="75"/>
        <v>0</v>
      </c>
      <c r="G136" s="12">
        <f t="shared" si="75"/>
        <v>0</v>
      </c>
      <c r="H136" s="12">
        <f t="shared" si="75"/>
        <v>0</v>
      </c>
      <c r="I136" s="12">
        <f t="shared" si="75"/>
        <v>0</v>
      </c>
      <c r="J136" s="12">
        <f t="shared" si="75"/>
        <v>0</v>
      </c>
      <c r="K136" s="12">
        <f t="shared" si="75"/>
        <v>0</v>
      </c>
      <c r="L136" s="12">
        <f t="shared" si="75"/>
        <v>0</v>
      </c>
      <c r="M136" s="12">
        <f t="shared" si="75"/>
        <v>0</v>
      </c>
      <c r="N136" s="12">
        <f t="shared" si="75"/>
        <v>0</v>
      </c>
      <c r="O136" s="12">
        <f t="shared" si="75"/>
        <v>0</v>
      </c>
      <c r="P136" s="12">
        <f t="shared" si="75"/>
        <v>0</v>
      </c>
      <c r="Q136" s="12">
        <f t="shared" si="75"/>
        <v>0</v>
      </c>
      <c r="R136" s="12">
        <f t="shared" si="75"/>
        <v>0</v>
      </c>
      <c r="Y136" s="64">
        <f>IF(Y$24&lt;&gt;0,Y89/Y$24,)</f>
        <v>0</v>
      </c>
      <c r="Z136" s="64">
        <f>IF(Z$24&lt;&gt;0,Z89/Z$24,)</f>
        <v>0</v>
      </c>
      <c r="AA136" s="64">
        <f>IF(AA$24&lt;&gt;0,AA89/AA$24,)</f>
        <v>0</v>
      </c>
      <c r="AB136" s="64">
        <f>IF(AB$24&lt;&gt;0,AB89/AB$24,)</f>
        <v>0</v>
      </c>
    </row>
    <row r="137" spans="1:28" ht="13.5" customHeight="1" x14ac:dyDescent="0.2">
      <c r="A137" s="642"/>
      <c r="B137" s="643"/>
      <c r="C137" s="633"/>
      <c r="D137" s="61" t="s">
        <v>434</v>
      </c>
      <c r="E137" s="62">
        <f t="shared" ref="E137:R137" si="76">IF(E25&lt;&gt;0,E89/E25,)</f>
        <v>0</v>
      </c>
      <c r="F137" s="63">
        <f t="shared" si="76"/>
        <v>0</v>
      </c>
      <c r="G137" s="32">
        <f t="shared" si="76"/>
        <v>0</v>
      </c>
      <c r="H137" s="32">
        <f t="shared" si="76"/>
        <v>0</v>
      </c>
      <c r="I137" s="32">
        <f t="shared" si="76"/>
        <v>0</v>
      </c>
      <c r="J137" s="32">
        <f t="shared" si="76"/>
        <v>0</v>
      </c>
      <c r="K137" s="32">
        <f t="shared" si="76"/>
        <v>0</v>
      </c>
      <c r="L137" s="32">
        <f t="shared" si="76"/>
        <v>0</v>
      </c>
      <c r="M137" s="32">
        <f t="shared" si="76"/>
        <v>0</v>
      </c>
      <c r="N137" s="32">
        <f t="shared" si="76"/>
        <v>0</v>
      </c>
      <c r="O137" s="32">
        <f t="shared" si="76"/>
        <v>0</v>
      </c>
      <c r="P137" s="32">
        <f t="shared" si="76"/>
        <v>0</v>
      </c>
      <c r="Q137" s="32">
        <f t="shared" si="76"/>
        <v>0</v>
      </c>
      <c r="R137" s="32">
        <f t="shared" si="76"/>
        <v>0</v>
      </c>
      <c r="Y137" s="62">
        <f>IF(Y25&lt;&gt;0,Y89/Y25,)</f>
        <v>0</v>
      </c>
      <c r="Z137" s="62">
        <f>IF(Z25&lt;&gt;0,Z89/Z25,)</f>
        <v>0</v>
      </c>
      <c r="AA137" s="62">
        <f>IF(AA25&lt;&gt;0,AA89/AA25,)</f>
        <v>0</v>
      </c>
      <c r="AB137" s="62">
        <f>IF(AB25&lt;&gt;0,AB89/AB25,)</f>
        <v>0</v>
      </c>
    </row>
    <row r="138" spans="1:28" ht="13.5" customHeight="1" x14ac:dyDescent="0.2">
      <c r="A138" s="644"/>
      <c r="B138" s="645"/>
      <c r="C138" s="635" t="s">
        <v>88</v>
      </c>
      <c r="D138" s="636"/>
      <c r="E138" s="34">
        <f>SUM(G138:R138)</f>
        <v>0</v>
      </c>
      <c r="F138" s="34">
        <f>IF($T$1=0,0,E138/$T$1)</f>
        <v>0</v>
      </c>
      <c r="G138" s="12">
        <f t="shared" ref="G138:R138" si="77">G68+G74+G80+G86+G92+G133</f>
        <v>0</v>
      </c>
      <c r="H138" s="12">
        <f t="shared" si="77"/>
        <v>0</v>
      </c>
      <c r="I138" s="12">
        <f t="shared" si="77"/>
        <v>0</v>
      </c>
      <c r="J138" s="12">
        <f t="shared" si="77"/>
        <v>0</v>
      </c>
      <c r="K138" s="12">
        <f t="shared" si="77"/>
        <v>0</v>
      </c>
      <c r="L138" s="12">
        <f t="shared" si="77"/>
        <v>0</v>
      </c>
      <c r="M138" s="12">
        <f t="shared" si="77"/>
        <v>0</v>
      </c>
      <c r="N138" s="12">
        <f t="shared" si="77"/>
        <v>0</v>
      </c>
      <c r="O138" s="12">
        <f t="shared" si="77"/>
        <v>0</v>
      </c>
      <c r="P138" s="12">
        <f t="shared" si="77"/>
        <v>0</v>
      </c>
      <c r="Q138" s="12">
        <f t="shared" si="77"/>
        <v>0</v>
      </c>
      <c r="R138" s="12">
        <f t="shared" si="77"/>
        <v>0</v>
      </c>
      <c r="Y138" s="34">
        <f>SUM(G138:I138)</f>
        <v>0</v>
      </c>
      <c r="Z138" s="34">
        <f>SUM(J138:L138)</f>
        <v>0</v>
      </c>
      <c r="AA138" s="34">
        <f>SUM(M138:O138)</f>
        <v>0</v>
      </c>
      <c r="AB138" s="34">
        <f>SUM(P138:R138)</f>
        <v>0</v>
      </c>
    </row>
    <row r="139" spans="1:28" ht="13.5" customHeight="1" x14ac:dyDescent="0.2">
      <c r="A139" s="646" t="s">
        <v>337</v>
      </c>
      <c r="B139" s="647"/>
      <c r="C139" s="633" t="s">
        <v>436</v>
      </c>
      <c r="D139" s="50" t="s">
        <v>344</v>
      </c>
      <c r="E139" s="64">
        <f>SUM(G139:R139)</f>
        <v>0</v>
      </c>
      <c r="F139" s="66">
        <f>IF($T$1=0,0,E139/$T$1)</f>
        <v>0</v>
      </c>
      <c r="G139" s="67">
        <f t="shared" ref="G139:R141" si="78">G145+G152</f>
        <v>0</v>
      </c>
      <c r="H139" s="67">
        <f t="shared" si="78"/>
        <v>0</v>
      </c>
      <c r="I139" s="67">
        <f t="shared" si="78"/>
        <v>0</v>
      </c>
      <c r="J139" s="67">
        <f t="shared" si="78"/>
        <v>0</v>
      </c>
      <c r="K139" s="67">
        <f t="shared" si="78"/>
        <v>0</v>
      </c>
      <c r="L139" s="67">
        <f t="shared" si="78"/>
        <v>0</v>
      </c>
      <c r="M139" s="67">
        <f t="shared" si="78"/>
        <v>0</v>
      </c>
      <c r="N139" s="67">
        <f t="shared" si="78"/>
        <v>0</v>
      </c>
      <c r="O139" s="67">
        <f t="shared" si="78"/>
        <v>0</v>
      </c>
      <c r="P139" s="67">
        <f t="shared" si="78"/>
        <v>0</v>
      </c>
      <c r="Q139" s="67">
        <f t="shared" si="78"/>
        <v>0</v>
      </c>
      <c r="R139" s="67">
        <f t="shared" si="78"/>
        <v>0</v>
      </c>
      <c r="Y139" s="64">
        <f>SUM(G139:I139)</f>
        <v>0</v>
      </c>
      <c r="Z139" s="64">
        <f>SUM(J139:L139)</f>
        <v>0</v>
      </c>
      <c r="AA139" s="64">
        <f>SUM(M139:O139)</f>
        <v>0</v>
      </c>
      <c r="AB139" s="64">
        <f>SUM(P139:R139)</f>
        <v>0</v>
      </c>
    </row>
    <row r="140" spans="1:28" ht="13.5" customHeight="1" x14ac:dyDescent="0.2">
      <c r="A140" s="648"/>
      <c r="B140" s="649"/>
      <c r="C140" s="633"/>
      <c r="D140" s="50" t="s">
        <v>393</v>
      </c>
      <c r="E140" s="64">
        <f>SUM(G140:R140)</f>
        <v>0</v>
      </c>
      <c r="F140" s="66">
        <f>IF($T$1=0,0,E140/$T$1)</f>
        <v>0</v>
      </c>
      <c r="G140" s="67">
        <f t="shared" si="78"/>
        <v>0</v>
      </c>
      <c r="H140" s="67">
        <f t="shared" si="78"/>
        <v>0</v>
      </c>
      <c r="I140" s="67">
        <f t="shared" si="78"/>
        <v>0</v>
      </c>
      <c r="J140" s="67">
        <f t="shared" si="78"/>
        <v>0</v>
      </c>
      <c r="K140" s="67">
        <f t="shared" si="78"/>
        <v>0</v>
      </c>
      <c r="L140" s="67">
        <f t="shared" si="78"/>
        <v>0</v>
      </c>
      <c r="M140" s="67">
        <f t="shared" si="78"/>
        <v>0</v>
      </c>
      <c r="N140" s="67">
        <f t="shared" si="78"/>
        <v>0</v>
      </c>
      <c r="O140" s="67">
        <f t="shared" si="78"/>
        <v>0</v>
      </c>
      <c r="P140" s="67">
        <f t="shared" si="78"/>
        <v>0</v>
      </c>
      <c r="Q140" s="67">
        <f t="shared" si="78"/>
        <v>0</v>
      </c>
      <c r="R140" s="67">
        <f t="shared" si="78"/>
        <v>0</v>
      </c>
      <c r="Y140" s="64">
        <f>SUM(G140:I140)</f>
        <v>0</v>
      </c>
      <c r="Z140" s="64">
        <f>SUM(J140:L140)</f>
        <v>0</v>
      </c>
      <c r="AA140" s="64">
        <f>SUM(M140:O140)</f>
        <v>0</v>
      </c>
      <c r="AB140" s="64">
        <f>SUM(P140:R140)</f>
        <v>0</v>
      </c>
    </row>
    <row r="141" spans="1:28" ht="13.5" customHeight="1" x14ac:dyDescent="0.2">
      <c r="A141" s="648"/>
      <c r="B141" s="649"/>
      <c r="C141" s="633"/>
      <c r="D141" s="50" t="s">
        <v>394</v>
      </c>
      <c r="E141" s="64">
        <f>SUM(G141:R141)</f>
        <v>0</v>
      </c>
      <c r="F141" s="66">
        <f>IF($T$1=0,0,E141/$T$1)</f>
        <v>0</v>
      </c>
      <c r="G141" s="67">
        <f t="shared" si="78"/>
        <v>0</v>
      </c>
      <c r="H141" s="67">
        <f t="shared" si="78"/>
        <v>0</v>
      </c>
      <c r="I141" s="67">
        <f t="shared" si="78"/>
        <v>0</v>
      </c>
      <c r="J141" s="67">
        <f t="shared" si="78"/>
        <v>0</v>
      </c>
      <c r="K141" s="67">
        <f t="shared" si="78"/>
        <v>0</v>
      </c>
      <c r="L141" s="67">
        <f t="shared" si="78"/>
        <v>0</v>
      </c>
      <c r="M141" s="67">
        <f t="shared" si="78"/>
        <v>0</v>
      </c>
      <c r="N141" s="67">
        <f t="shared" si="78"/>
        <v>0</v>
      </c>
      <c r="O141" s="67">
        <f t="shared" si="78"/>
        <v>0</v>
      </c>
      <c r="P141" s="67">
        <f t="shared" si="78"/>
        <v>0</v>
      </c>
      <c r="Q141" s="67">
        <f t="shared" si="78"/>
        <v>0</v>
      </c>
      <c r="R141" s="67">
        <f t="shared" si="78"/>
        <v>0</v>
      </c>
      <c r="Y141" s="64">
        <f>SUM(G141:I141)</f>
        <v>0</v>
      </c>
      <c r="Z141" s="64">
        <f>SUM(J141:L141)</f>
        <v>0</v>
      </c>
      <c r="AA141" s="64">
        <f>SUM(M141:O141)</f>
        <v>0</v>
      </c>
      <c r="AB141" s="64">
        <f>SUM(P141:R141)</f>
        <v>0</v>
      </c>
    </row>
    <row r="142" spans="1:28" ht="13.5" customHeight="1" x14ac:dyDescent="0.2">
      <c r="A142" s="648"/>
      <c r="B142" s="649"/>
      <c r="C142" s="633"/>
      <c r="D142" s="50" t="s">
        <v>371</v>
      </c>
      <c r="E142" s="66">
        <f t="shared" ref="E142:R142" si="79">IF(E139&lt;&gt;0,(E140+E141)/E139,)</f>
        <v>0</v>
      </c>
      <c r="F142" s="66">
        <f t="shared" si="79"/>
        <v>0</v>
      </c>
      <c r="G142" s="67">
        <f t="shared" si="79"/>
        <v>0</v>
      </c>
      <c r="H142" s="67">
        <f t="shared" si="79"/>
        <v>0</v>
      </c>
      <c r="I142" s="67">
        <f t="shared" si="79"/>
        <v>0</v>
      </c>
      <c r="J142" s="67">
        <f t="shared" si="79"/>
        <v>0</v>
      </c>
      <c r="K142" s="67">
        <f t="shared" si="79"/>
        <v>0</v>
      </c>
      <c r="L142" s="67">
        <f t="shared" si="79"/>
        <v>0</v>
      </c>
      <c r="M142" s="67">
        <f t="shared" si="79"/>
        <v>0</v>
      </c>
      <c r="N142" s="67">
        <f t="shared" si="79"/>
        <v>0</v>
      </c>
      <c r="O142" s="67">
        <f t="shared" si="79"/>
        <v>0</v>
      </c>
      <c r="P142" s="67">
        <f t="shared" si="79"/>
        <v>0</v>
      </c>
      <c r="Q142" s="67">
        <f t="shared" si="79"/>
        <v>0</v>
      </c>
      <c r="R142" s="67">
        <f t="shared" si="79"/>
        <v>0</v>
      </c>
      <c r="Y142" s="66">
        <f>IF(Y139&lt;&gt;0,(Y140+Y141)/Y139,)</f>
        <v>0</v>
      </c>
      <c r="Z142" s="66">
        <f>IF(Z139&lt;&gt;0,(Z140+Z141)/Z139,)</f>
        <v>0</v>
      </c>
      <c r="AA142" s="66">
        <f>IF(AA139&lt;&gt;0,(AA140+AA141)/AA139,)</f>
        <v>0</v>
      </c>
      <c r="AB142" s="66">
        <f>IF(AB139&lt;&gt;0,(AB140+AB141)/AB139,)</f>
        <v>0</v>
      </c>
    </row>
    <row r="143" spans="1:28" ht="13.5" customHeight="1" x14ac:dyDescent="0.2">
      <c r="A143" s="648"/>
      <c r="B143" s="649"/>
      <c r="C143" s="633"/>
      <c r="D143" s="50" t="s">
        <v>395</v>
      </c>
      <c r="E143" s="66">
        <f>SUM(G143:R143)</f>
        <v>0</v>
      </c>
      <c r="F143" s="66">
        <f>IF($T$1=0,0,E143/$T$1)</f>
        <v>0</v>
      </c>
      <c r="G143" s="67">
        <f t="shared" ref="G143:R143" si="80">G149+G156</f>
        <v>0</v>
      </c>
      <c r="H143" s="67">
        <f t="shared" si="80"/>
        <v>0</v>
      </c>
      <c r="I143" s="67">
        <f t="shared" si="80"/>
        <v>0</v>
      </c>
      <c r="J143" s="67">
        <f t="shared" si="80"/>
        <v>0</v>
      </c>
      <c r="K143" s="67">
        <f t="shared" si="80"/>
        <v>0</v>
      </c>
      <c r="L143" s="67">
        <f t="shared" si="80"/>
        <v>0</v>
      </c>
      <c r="M143" s="67">
        <f t="shared" si="80"/>
        <v>0</v>
      </c>
      <c r="N143" s="67">
        <f t="shared" si="80"/>
        <v>0</v>
      </c>
      <c r="O143" s="67">
        <f t="shared" si="80"/>
        <v>0</v>
      </c>
      <c r="P143" s="67">
        <f t="shared" si="80"/>
        <v>0</v>
      </c>
      <c r="Q143" s="67">
        <f t="shared" si="80"/>
        <v>0</v>
      </c>
      <c r="R143" s="67">
        <f t="shared" si="80"/>
        <v>0</v>
      </c>
      <c r="Y143" s="66">
        <f>SUM(G143:I143)</f>
        <v>0</v>
      </c>
      <c r="Z143" s="66">
        <f>SUM(J143:L143)</f>
        <v>0</v>
      </c>
      <c r="AA143" s="66">
        <f>SUM(M143:O143)</f>
        <v>0</v>
      </c>
      <c r="AB143" s="66">
        <f>SUM(P143:R143)</f>
        <v>0</v>
      </c>
    </row>
    <row r="144" spans="1:28" ht="13.5" customHeight="1" x14ac:dyDescent="0.2">
      <c r="A144" s="648"/>
      <c r="B144" s="649"/>
      <c r="C144" s="633"/>
      <c r="D144" s="50" t="s">
        <v>396</v>
      </c>
      <c r="E144" s="66">
        <f>SUM(G144:R144)</f>
        <v>0</v>
      </c>
      <c r="F144" s="66">
        <f>IF($T$1=0,0,E144/$T$1)</f>
        <v>0</v>
      </c>
      <c r="G144" s="67">
        <f t="shared" ref="G144:R144" si="81">G140+G141+G143+G150</f>
        <v>0</v>
      </c>
      <c r="H144" s="67">
        <f t="shared" si="81"/>
        <v>0</v>
      </c>
      <c r="I144" s="67">
        <f t="shared" si="81"/>
        <v>0</v>
      </c>
      <c r="J144" s="67">
        <f t="shared" si="81"/>
        <v>0</v>
      </c>
      <c r="K144" s="67">
        <f t="shared" si="81"/>
        <v>0</v>
      </c>
      <c r="L144" s="67">
        <f t="shared" si="81"/>
        <v>0</v>
      </c>
      <c r="M144" s="67">
        <f t="shared" si="81"/>
        <v>0</v>
      </c>
      <c r="N144" s="67">
        <f t="shared" si="81"/>
        <v>0</v>
      </c>
      <c r="O144" s="67">
        <f t="shared" si="81"/>
        <v>0</v>
      </c>
      <c r="P144" s="67">
        <f t="shared" si="81"/>
        <v>0</v>
      </c>
      <c r="Q144" s="67">
        <f t="shared" si="81"/>
        <v>0</v>
      </c>
      <c r="R144" s="67">
        <f t="shared" si="81"/>
        <v>0</v>
      </c>
      <c r="Y144" s="66">
        <f>SUM(G144:I144)</f>
        <v>0</v>
      </c>
      <c r="Z144" s="66">
        <f>SUM(J144:L144)</f>
        <v>0</v>
      </c>
      <c r="AA144" s="66">
        <f>SUM(M144:O144)</f>
        <v>0</v>
      </c>
      <c r="AB144" s="66">
        <f>SUM(P144:R144)</f>
        <v>0</v>
      </c>
    </row>
    <row r="145" spans="1:28" ht="13.5" customHeight="1" x14ac:dyDescent="0.2">
      <c r="A145" s="648"/>
      <c r="B145" s="649"/>
      <c r="C145" s="634" t="s">
        <v>515</v>
      </c>
      <c r="D145" s="49" t="s">
        <v>344</v>
      </c>
      <c r="E145" s="18">
        <f>SUM(G145:R145)</f>
        <v>0</v>
      </c>
      <c r="F145" s="18">
        <f>IF($T$1=0,0,E145/$T$1)</f>
        <v>0</v>
      </c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Y145" s="18">
        <f>SUM(G145:I145)</f>
        <v>0</v>
      </c>
      <c r="Z145" s="18">
        <f>SUM(J145:L145)</f>
        <v>0</v>
      </c>
      <c r="AA145" s="18">
        <f>SUM(M145:O145)</f>
        <v>0</v>
      </c>
      <c r="AB145" s="18">
        <f>SUM(P145:R145)</f>
        <v>0</v>
      </c>
    </row>
    <row r="146" spans="1:28" ht="13.5" customHeight="1" x14ac:dyDescent="0.2">
      <c r="A146" s="648"/>
      <c r="B146" s="649"/>
      <c r="C146" s="634"/>
      <c r="D146" s="49" t="s">
        <v>393</v>
      </c>
      <c r="E146" s="18">
        <f>SUM(G146:R146)</f>
        <v>0</v>
      </c>
      <c r="F146" s="18">
        <f>IF($T$1=0,0,E146/$T$1)</f>
        <v>0</v>
      </c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Y146" s="18">
        <f>SUM(G146:I146)</f>
        <v>0</v>
      </c>
      <c r="Z146" s="18">
        <f>SUM(J146:L146)</f>
        <v>0</v>
      </c>
      <c r="AA146" s="18">
        <f>SUM(M146:O146)</f>
        <v>0</v>
      </c>
      <c r="AB146" s="18">
        <f>SUM(P146:R146)</f>
        <v>0</v>
      </c>
    </row>
    <row r="147" spans="1:28" ht="13.5" customHeight="1" x14ac:dyDescent="0.2">
      <c r="A147" s="648"/>
      <c r="B147" s="649"/>
      <c r="C147" s="634"/>
      <c r="D147" s="49" t="s">
        <v>394</v>
      </c>
      <c r="E147" s="18">
        <f>SUM(G147:R147)</f>
        <v>0</v>
      </c>
      <c r="F147" s="18">
        <f>IF($T$1=0,0,E147/$T$1)</f>
        <v>0</v>
      </c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Y147" s="18">
        <f>SUM(G147:I147)</f>
        <v>0</v>
      </c>
      <c r="Z147" s="18">
        <f>SUM(J147:L147)</f>
        <v>0</v>
      </c>
      <c r="AA147" s="18">
        <f>SUM(M147:O147)</f>
        <v>0</v>
      </c>
      <c r="AB147" s="18">
        <f>SUM(P147:R147)</f>
        <v>0</v>
      </c>
    </row>
    <row r="148" spans="1:28" ht="13.5" customHeight="1" x14ac:dyDescent="0.15">
      <c r="A148" s="648"/>
      <c r="B148" s="649"/>
      <c r="C148" s="634"/>
      <c r="D148" s="49" t="s">
        <v>371</v>
      </c>
      <c r="E148" s="18">
        <f t="shared" ref="E148:R148" si="82">IF(E145&lt;&gt;0,(E146+E147)/E145,)</f>
        <v>0</v>
      </c>
      <c r="F148" s="18">
        <f t="shared" si="82"/>
        <v>0</v>
      </c>
      <c r="G148" s="67">
        <f t="shared" si="82"/>
        <v>0</v>
      </c>
      <c r="H148" s="67">
        <f t="shared" si="82"/>
        <v>0</v>
      </c>
      <c r="I148" s="67">
        <f t="shared" si="82"/>
        <v>0</v>
      </c>
      <c r="J148" s="67">
        <f t="shared" si="82"/>
        <v>0</v>
      </c>
      <c r="K148" s="67">
        <f t="shared" si="82"/>
        <v>0</v>
      </c>
      <c r="L148" s="67">
        <f t="shared" si="82"/>
        <v>0</v>
      </c>
      <c r="M148" s="67">
        <f t="shared" si="82"/>
        <v>0</v>
      </c>
      <c r="N148" s="67">
        <f t="shared" si="82"/>
        <v>0</v>
      </c>
      <c r="O148" s="67">
        <f t="shared" si="82"/>
        <v>0</v>
      </c>
      <c r="P148" s="67">
        <f t="shared" si="82"/>
        <v>0</v>
      </c>
      <c r="Q148" s="67">
        <f t="shared" si="82"/>
        <v>0</v>
      </c>
      <c r="R148" s="67">
        <f t="shared" si="82"/>
        <v>0</v>
      </c>
      <c r="Y148" s="18">
        <f>IF(Y145&lt;&gt;0,(Y146+Y147)/Y145,)</f>
        <v>0</v>
      </c>
      <c r="Z148" s="18">
        <f>IF(Z145&lt;&gt;0,(Z146+Z147)/Z145,)</f>
        <v>0</v>
      </c>
      <c r="AA148" s="18">
        <f>IF(AA145&lt;&gt;0,(AA146+AA147)/AA145,)</f>
        <v>0</v>
      </c>
      <c r="AB148" s="18">
        <f>IF(AB145&lt;&gt;0,(AB146+AB147)/AB145,)</f>
        <v>0</v>
      </c>
    </row>
    <row r="149" spans="1:28" ht="13.5" customHeight="1" x14ac:dyDescent="0.2">
      <c r="A149" s="648"/>
      <c r="B149" s="649"/>
      <c r="C149" s="634"/>
      <c r="D149" s="49" t="s">
        <v>395</v>
      </c>
      <c r="E149" s="18">
        <f t="shared" ref="E149:E154" si="83">SUM(G149:R149)</f>
        <v>0</v>
      </c>
      <c r="F149" s="18">
        <f t="shared" ref="F149:F154" si="84">IF($T$1=0,0,E149/$T$1)</f>
        <v>0</v>
      </c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Y149" s="18">
        <f t="shared" ref="Y149:Y154" si="85">SUM(G149:I149)</f>
        <v>0</v>
      </c>
      <c r="Z149" s="18">
        <f t="shared" ref="Z149:Z154" si="86">SUM(J149:L149)</f>
        <v>0</v>
      </c>
      <c r="AA149" s="18">
        <f t="shared" ref="AA149:AA154" si="87">SUM(M149:O149)</f>
        <v>0</v>
      </c>
      <c r="AB149" s="18">
        <f t="shared" ref="AB149:AB154" si="88">SUM(P149:R149)</f>
        <v>0</v>
      </c>
    </row>
    <row r="150" spans="1:28" ht="13.5" customHeight="1" x14ac:dyDescent="0.2">
      <c r="A150" s="648"/>
      <c r="B150" s="649"/>
      <c r="C150" s="634"/>
      <c r="D150" s="35" t="s">
        <v>516</v>
      </c>
      <c r="E150" s="34">
        <f t="shared" si="83"/>
        <v>0</v>
      </c>
      <c r="F150" s="19">
        <f t="shared" si="84"/>
        <v>0</v>
      </c>
      <c r="G150" s="59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Y150" s="34">
        <f t="shared" si="85"/>
        <v>0</v>
      </c>
      <c r="Z150" s="34">
        <f t="shared" si="86"/>
        <v>0</v>
      </c>
      <c r="AA150" s="34">
        <f t="shared" si="87"/>
        <v>0</v>
      </c>
      <c r="AB150" s="34">
        <f t="shared" si="88"/>
        <v>0</v>
      </c>
    </row>
    <row r="151" spans="1:28" ht="13.5" customHeight="1" x14ac:dyDescent="0.2">
      <c r="A151" s="648"/>
      <c r="B151" s="649"/>
      <c r="C151" s="634"/>
      <c r="D151" s="35" t="s">
        <v>396</v>
      </c>
      <c r="E151" s="34">
        <f t="shared" si="83"/>
        <v>0</v>
      </c>
      <c r="F151" s="19">
        <f t="shared" si="84"/>
        <v>0</v>
      </c>
      <c r="G151" s="68">
        <f t="shared" ref="G151:R151" si="89">G146+G147+G149+G150</f>
        <v>0</v>
      </c>
      <c r="H151" s="69">
        <f t="shared" si="89"/>
        <v>0</v>
      </c>
      <c r="I151" s="69">
        <f t="shared" si="89"/>
        <v>0</v>
      </c>
      <c r="J151" s="69">
        <f t="shared" si="89"/>
        <v>0</v>
      </c>
      <c r="K151" s="69">
        <f t="shared" si="89"/>
        <v>0</v>
      </c>
      <c r="L151" s="69">
        <f t="shared" si="89"/>
        <v>0</v>
      </c>
      <c r="M151" s="69">
        <f t="shared" si="89"/>
        <v>0</v>
      </c>
      <c r="N151" s="69">
        <f t="shared" si="89"/>
        <v>0</v>
      </c>
      <c r="O151" s="69">
        <f t="shared" si="89"/>
        <v>0</v>
      </c>
      <c r="P151" s="69">
        <f t="shared" si="89"/>
        <v>0</v>
      </c>
      <c r="Q151" s="69">
        <f t="shared" si="89"/>
        <v>0</v>
      </c>
      <c r="R151" s="69">
        <f t="shared" si="89"/>
        <v>0</v>
      </c>
      <c r="Y151" s="34">
        <f t="shared" si="85"/>
        <v>0</v>
      </c>
      <c r="Z151" s="34">
        <f t="shared" si="86"/>
        <v>0</v>
      </c>
      <c r="AA151" s="34">
        <f t="shared" si="87"/>
        <v>0</v>
      </c>
      <c r="AB151" s="34">
        <f t="shared" si="88"/>
        <v>0</v>
      </c>
    </row>
    <row r="152" spans="1:28" ht="13.5" customHeight="1" x14ac:dyDescent="0.2">
      <c r="A152" s="648"/>
      <c r="B152" s="649"/>
      <c r="C152" s="633" t="s">
        <v>517</v>
      </c>
      <c r="D152" s="50" t="s">
        <v>344</v>
      </c>
      <c r="E152" s="11">
        <f t="shared" si="83"/>
        <v>0</v>
      </c>
      <c r="F152" s="11">
        <f t="shared" si="84"/>
        <v>0</v>
      </c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Y152" s="11">
        <f t="shared" si="85"/>
        <v>0</v>
      </c>
      <c r="Z152" s="11">
        <f t="shared" si="86"/>
        <v>0</v>
      </c>
      <c r="AA152" s="11">
        <f t="shared" si="87"/>
        <v>0</v>
      </c>
      <c r="AB152" s="11">
        <f t="shared" si="88"/>
        <v>0</v>
      </c>
    </row>
    <row r="153" spans="1:28" ht="13.5" customHeight="1" x14ac:dyDescent="0.2">
      <c r="A153" s="648"/>
      <c r="B153" s="649"/>
      <c r="C153" s="633"/>
      <c r="D153" s="50" t="s">
        <v>393</v>
      </c>
      <c r="E153" s="11">
        <f t="shared" si="83"/>
        <v>0</v>
      </c>
      <c r="F153" s="11">
        <f t="shared" si="84"/>
        <v>0</v>
      </c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Y153" s="11">
        <f t="shared" si="85"/>
        <v>0</v>
      </c>
      <c r="Z153" s="11">
        <f t="shared" si="86"/>
        <v>0</v>
      </c>
      <c r="AA153" s="11">
        <f t="shared" si="87"/>
        <v>0</v>
      </c>
      <c r="AB153" s="11">
        <f t="shared" si="88"/>
        <v>0</v>
      </c>
    </row>
    <row r="154" spans="1:28" ht="13.5" customHeight="1" x14ac:dyDescent="0.2">
      <c r="A154" s="648"/>
      <c r="B154" s="649"/>
      <c r="C154" s="633"/>
      <c r="D154" s="50" t="s">
        <v>394</v>
      </c>
      <c r="E154" s="11">
        <f t="shared" si="83"/>
        <v>0</v>
      </c>
      <c r="F154" s="11">
        <f t="shared" si="84"/>
        <v>0</v>
      </c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Y154" s="11">
        <f t="shared" si="85"/>
        <v>0</v>
      </c>
      <c r="Z154" s="11">
        <f t="shared" si="86"/>
        <v>0</v>
      </c>
      <c r="AA154" s="11">
        <f t="shared" si="87"/>
        <v>0</v>
      </c>
      <c r="AB154" s="11">
        <f t="shared" si="88"/>
        <v>0</v>
      </c>
    </row>
    <row r="155" spans="1:28" ht="13.5" customHeight="1" x14ac:dyDescent="0.15">
      <c r="A155" s="648"/>
      <c r="B155" s="649"/>
      <c r="C155" s="633"/>
      <c r="D155" s="50" t="s">
        <v>371</v>
      </c>
      <c r="E155" s="11">
        <f t="shared" ref="E155:R155" si="90">IF(E152&lt;&gt;0,(E153+E154)/E152,)</f>
        <v>0</v>
      </c>
      <c r="F155" s="11">
        <f t="shared" si="90"/>
        <v>0</v>
      </c>
      <c r="G155" s="67">
        <f t="shared" si="90"/>
        <v>0</v>
      </c>
      <c r="H155" s="67">
        <f t="shared" si="90"/>
        <v>0</v>
      </c>
      <c r="I155" s="67">
        <f t="shared" si="90"/>
        <v>0</v>
      </c>
      <c r="J155" s="67">
        <f t="shared" si="90"/>
        <v>0</v>
      </c>
      <c r="K155" s="67">
        <f t="shared" si="90"/>
        <v>0</v>
      </c>
      <c r="L155" s="67">
        <f t="shared" si="90"/>
        <v>0</v>
      </c>
      <c r="M155" s="67">
        <f t="shared" si="90"/>
        <v>0</v>
      </c>
      <c r="N155" s="67">
        <f t="shared" si="90"/>
        <v>0</v>
      </c>
      <c r="O155" s="67">
        <f t="shared" si="90"/>
        <v>0</v>
      </c>
      <c r="P155" s="67">
        <f t="shared" si="90"/>
        <v>0</v>
      </c>
      <c r="Q155" s="67">
        <f t="shared" si="90"/>
        <v>0</v>
      </c>
      <c r="R155" s="67">
        <f t="shared" si="90"/>
        <v>0</v>
      </c>
      <c r="Y155" s="11">
        <f>IF(Y152&lt;&gt;0,(Y153+Y154)/Y152,)</f>
        <v>0</v>
      </c>
      <c r="Z155" s="11">
        <f>IF(Z152&lt;&gt;0,(Z153+Z154)/Z152,)</f>
        <v>0</v>
      </c>
      <c r="AA155" s="11">
        <f>IF(AA152&lt;&gt;0,(AA153+AA154)/AA152,)</f>
        <v>0</v>
      </c>
      <c r="AB155" s="11">
        <f>IF(AB152&lt;&gt;0,(AB153+AB154)/AB152,)</f>
        <v>0</v>
      </c>
    </row>
    <row r="156" spans="1:28" ht="13.5" customHeight="1" x14ac:dyDescent="0.2">
      <c r="A156" s="648"/>
      <c r="B156" s="649"/>
      <c r="C156" s="633"/>
      <c r="D156" s="50" t="s">
        <v>395</v>
      </c>
      <c r="E156" s="11">
        <f t="shared" ref="E156:E161" si="91">SUM(G156:R156)</f>
        <v>0</v>
      </c>
      <c r="F156" s="11">
        <f t="shared" ref="F156:F161" si="92">IF($T$1=0,0,E156/$T$1)</f>
        <v>0</v>
      </c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Y156" s="11">
        <f t="shared" ref="Y156:Y161" si="93">SUM(G156:I156)</f>
        <v>0</v>
      </c>
      <c r="Z156" s="11">
        <f t="shared" ref="Z156:Z161" si="94">SUM(J156:L156)</f>
        <v>0</v>
      </c>
      <c r="AA156" s="11">
        <f t="shared" ref="AA156:AA161" si="95">SUM(M156:O156)</f>
        <v>0</v>
      </c>
      <c r="AB156" s="11">
        <f t="shared" ref="AB156:AB161" si="96">SUM(P156:R156)</f>
        <v>0</v>
      </c>
    </row>
    <row r="157" spans="1:28" ht="13.5" customHeight="1" x14ac:dyDescent="0.15">
      <c r="A157" s="648"/>
      <c r="B157" s="649"/>
      <c r="C157" s="633"/>
      <c r="D157" s="50" t="s">
        <v>396</v>
      </c>
      <c r="E157" s="11">
        <f t="shared" si="91"/>
        <v>0</v>
      </c>
      <c r="F157" s="11">
        <f t="shared" si="92"/>
        <v>0</v>
      </c>
      <c r="G157" s="67">
        <f t="shared" ref="G157:R157" si="97">G153+G154+G156</f>
        <v>0</v>
      </c>
      <c r="H157" s="67">
        <f t="shared" si="97"/>
        <v>0</v>
      </c>
      <c r="I157" s="67">
        <f t="shared" si="97"/>
        <v>0</v>
      </c>
      <c r="J157" s="67">
        <f t="shared" si="97"/>
        <v>0</v>
      </c>
      <c r="K157" s="67">
        <f t="shared" si="97"/>
        <v>0</v>
      </c>
      <c r="L157" s="67">
        <f t="shared" si="97"/>
        <v>0</v>
      </c>
      <c r="M157" s="67">
        <f t="shared" si="97"/>
        <v>0</v>
      </c>
      <c r="N157" s="67">
        <f t="shared" si="97"/>
        <v>0</v>
      </c>
      <c r="O157" s="67">
        <f t="shared" si="97"/>
        <v>0</v>
      </c>
      <c r="P157" s="67">
        <f t="shared" si="97"/>
        <v>0</v>
      </c>
      <c r="Q157" s="67">
        <f t="shared" si="97"/>
        <v>0</v>
      </c>
      <c r="R157" s="67">
        <f t="shared" si="97"/>
        <v>0</v>
      </c>
      <c r="Y157" s="11">
        <f t="shared" si="93"/>
        <v>0</v>
      </c>
      <c r="Z157" s="11">
        <f t="shared" si="94"/>
        <v>0</v>
      </c>
      <c r="AA157" s="11">
        <f t="shared" si="95"/>
        <v>0</v>
      </c>
      <c r="AB157" s="11">
        <f t="shared" si="96"/>
        <v>0</v>
      </c>
    </row>
    <row r="158" spans="1:28" ht="13.5" customHeight="1" x14ac:dyDescent="0.2">
      <c r="A158" s="648"/>
      <c r="B158" s="649"/>
      <c r="C158" s="634" t="s">
        <v>441</v>
      </c>
      <c r="D158" s="35" t="s">
        <v>442</v>
      </c>
      <c r="E158" s="34">
        <f t="shared" si="91"/>
        <v>0</v>
      </c>
      <c r="F158" s="19">
        <f t="shared" si="92"/>
        <v>0</v>
      </c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Y158" s="34">
        <f t="shared" si="93"/>
        <v>0</v>
      </c>
      <c r="Z158" s="34">
        <f t="shared" si="94"/>
        <v>0</v>
      </c>
      <c r="AA158" s="34">
        <f t="shared" si="95"/>
        <v>0</v>
      </c>
      <c r="AB158" s="34">
        <f t="shared" si="96"/>
        <v>0</v>
      </c>
    </row>
    <row r="159" spans="1:28" ht="13.5" customHeight="1" x14ac:dyDescent="0.2">
      <c r="A159" s="648"/>
      <c r="B159" s="649"/>
      <c r="C159" s="634"/>
      <c r="D159" s="35" t="s">
        <v>443</v>
      </c>
      <c r="E159" s="34">
        <f t="shared" si="91"/>
        <v>0</v>
      </c>
      <c r="F159" s="19">
        <f t="shared" si="92"/>
        <v>0</v>
      </c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Y159" s="34">
        <f t="shared" si="93"/>
        <v>0</v>
      </c>
      <c r="Z159" s="34">
        <f t="shared" si="94"/>
        <v>0</v>
      </c>
      <c r="AA159" s="34">
        <f t="shared" si="95"/>
        <v>0</v>
      </c>
      <c r="AB159" s="34">
        <f t="shared" si="96"/>
        <v>0</v>
      </c>
    </row>
    <row r="160" spans="1:28" ht="13.5" customHeight="1" x14ac:dyDescent="0.2">
      <c r="A160" s="648"/>
      <c r="B160" s="649"/>
      <c r="C160" s="634"/>
      <c r="D160" s="35" t="s">
        <v>444</v>
      </c>
      <c r="E160" s="34">
        <f t="shared" si="91"/>
        <v>0</v>
      </c>
      <c r="F160" s="19">
        <f t="shared" si="92"/>
        <v>0</v>
      </c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Y160" s="34">
        <f t="shared" si="93"/>
        <v>0</v>
      </c>
      <c r="Z160" s="34">
        <f t="shared" si="94"/>
        <v>0</v>
      </c>
      <c r="AA160" s="34">
        <f t="shared" si="95"/>
        <v>0</v>
      </c>
      <c r="AB160" s="34">
        <f t="shared" si="96"/>
        <v>0</v>
      </c>
    </row>
    <row r="161" spans="1:28" ht="13.5" customHeight="1" x14ac:dyDescent="0.2">
      <c r="A161" s="648"/>
      <c r="B161" s="649"/>
      <c r="C161" s="634"/>
      <c r="D161" s="35" t="s">
        <v>445</v>
      </c>
      <c r="E161" s="34">
        <f t="shared" si="91"/>
        <v>0</v>
      </c>
      <c r="F161" s="19">
        <f t="shared" si="92"/>
        <v>0</v>
      </c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Y161" s="34">
        <f t="shared" si="93"/>
        <v>0</v>
      </c>
      <c r="Z161" s="34">
        <f t="shared" si="94"/>
        <v>0</v>
      </c>
      <c r="AA161" s="34">
        <f t="shared" si="95"/>
        <v>0</v>
      </c>
      <c r="AB161" s="34">
        <f t="shared" si="96"/>
        <v>0</v>
      </c>
    </row>
    <row r="162" spans="1:28" ht="13.5" customHeight="1" x14ac:dyDescent="0.2">
      <c r="A162" s="648"/>
      <c r="B162" s="649"/>
      <c r="C162" s="634"/>
      <c r="D162" s="35" t="s">
        <v>446</v>
      </c>
      <c r="E162" s="37">
        <f>IF(SUM(G15:R15)&lt;&gt;0,E158/SUM(G15:R15)/30,)</f>
        <v>0</v>
      </c>
      <c r="F162" s="37">
        <f t="shared" ref="F162:R162" si="98">IF(F15&lt;&gt;0,F158/F15/30,)</f>
        <v>0</v>
      </c>
      <c r="G162" s="25">
        <f t="shared" si="98"/>
        <v>0</v>
      </c>
      <c r="H162" s="25">
        <f t="shared" si="98"/>
        <v>0</v>
      </c>
      <c r="I162" s="25">
        <f t="shared" si="98"/>
        <v>0</v>
      </c>
      <c r="J162" s="25">
        <f t="shared" si="98"/>
        <v>0</v>
      </c>
      <c r="K162" s="25">
        <f t="shared" si="98"/>
        <v>0</v>
      </c>
      <c r="L162" s="25">
        <f t="shared" si="98"/>
        <v>0</v>
      </c>
      <c r="M162" s="25">
        <f t="shared" si="98"/>
        <v>0</v>
      </c>
      <c r="N162" s="25">
        <f t="shared" si="98"/>
        <v>0</v>
      </c>
      <c r="O162" s="25">
        <f t="shared" si="98"/>
        <v>0</v>
      </c>
      <c r="P162" s="25">
        <f t="shared" si="98"/>
        <v>0</v>
      </c>
      <c r="Q162" s="25">
        <f t="shared" si="98"/>
        <v>0</v>
      </c>
      <c r="R162" s="25">
        <f t="shared" si="98"/>
        <v>0</v>
      </c>
      <c r="Y162" s="37">
        <f>IF(SUM(G15:I15)&lt;&gt;0,Y158/SUM(G15:I15)/30,)</f>
        <v>0</v>
      </c>
      <c r="Z162" s="37">
        <f>IF(SUM(J15:L15)&lt;&gt;0,Z158/SUM(J15:L15)/30,)</f>
        <v>0</v>
      </c>
      <c r="AA162" s="37">
        <f>IF(SUM(M15:O15)&lt;&gt;0,AA158/SUM(M15:O15)/30,)</f>
        <v>0</v>
      </c>
      <c r="AB162" s="37">
        <f>IF(SUM(P15:R15)&lt;&gt;0,AB158/SUM(P15:R15)/30,)</f>
        <v>0</v>
      </c>
    </row>
    <row r="163" spans="1:28" ht="13.5" customHeight="1" x14ac:dyDescent="0.2">
      <c r="A163" s="648"/>
      <c r="B163" s="649"/>
      <c r="C163" s="634"/>
      <c r="D163" s="35" t="s">
        <v>447</v>
      </c>
      <c r="E163" s="34">
        <f>IF(SUM(G16:R16)&lt;&gt;0,E160/SUM(G16:R16),)</f>
        <v>0</v>
      </c>
      <c r="F163" s="34">
        <f t="shared" ref="F163:R163" si="99">IF(F16&lt;&gt;0,F160/F16,)</f>
        <v>0</v>
      </c>
      <c r="G163" s="67">
        <f t="shared" si="99"/>
        <v>0</v>
      </c>
      <c r="H163" s="67">
        <f t="shared" si="99"/>
        <v>0</v>
      </c>
      <c r="I163" s="67">
        <f t="shared" si="99"/>
        <v>0</v>
      </c>
      <c r="J163" s="67">
        <f t="shared" si="99"/>
        <v>0</v>
      </c>
      <c r="K163" s="67">
        <f t="shared" si="99"/>
        <v>0</v>
      </c>
      <c r="L163" s="67">
        <f t="shared" si="99"/>
        <v>0</v>
      </c>
      <c r="M163" s="67">
        <f t="shared" si="99"/>
        <v>0</v>
      </c>
      <c r="N163" s="67">
        <f t="shared" si="99"/>
        <v>0</v>
      </c>
      <c r="O163" s="67">
        <f t="shared" si="99"/>
        <v>0</v>
      </c>
      <c r="P163" s="67">
        <f t="shared" si="99"/>
        <v>0</v>
      </c>
      <c r="Q163" s="67">
        <f t="shared" si="99"/>
        <v>0</v>
      </c>
      <c r="R163" s="67">
        <f t="shared" si="99"/>
        <v>0</v>
      </c>
      <c r="Y163" s="34">
        <f>IF(SUM(G16:I16)&lt;&gt;0,Y160/SUM(G16:I16),)</f>
        <v>0</v>
      </c>
      <c r="Z163" s="34">
        <f>IF(SUM(J16:L16)&lt;&gt;0,Z160/SUM(J16:L16),)</f>
        <v>0</v>
      </c>
      <c r="AA163" s="34">
        <f>IF(SUM(M16:O16)&lt;&gt;0,AA160/SUM(M16:O16),)</f>
        <v>0</v>
      </c>
      <c r="AB163" s="34">
        <f>IF(SUM(P16:R16)&lt;&gt;0,AB160/SUM(P16:R16),)</f>
        <v>0</v>
      </c>
    </row>
    <row r="164" spans="1:28" ht="13.5" customHeight="1" x14ac:dyDescent="0.2">
      <c r="A164" s="648"/>
      <c r="B164" s="649"/>
      <c r="C164" s="634"/>
      <c r="D164" s="35" t="s">
        <v>448</v>
      </c>
      <c r="E164" s="34">
        <f t="shared" ref="E164:E187" si="100">SUM(G164:R164)</f>
        <v>0</v>
      </c>
      <c r="F164" s="19">
        <f t="shared" ref="F164:F187" si="101">IF($T$1=0,0,E164/$T$1)</f>
        <v>0</v>
      </c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Y164" s="34">
        <f t="shared" ref="Y164:Y187" si="102">SUM(G164:I164)</f>
        <v>0</v>
      </c>
      <c r="Z164" s="34">
        <f t="shared" ref="Z164:Z187" si="103">SUM(J164:L164)</f>
        <v>0</v>
      </c>
      <c r="AA164" s="34">
        <f t="shared" ref="AA164:AA187" si="104">SUM(M164:O164)</f>
        <v>0</v>
      </c>
      <c r="AB164" s="34">
        <f t="shared" ref="AB164:AB187" si="105">SUM(P164:R164)</f>
        <v>0</v>
      </c>
    </row>
    <row r="165" spans="1:28" ht="13.5" customHeight="1" x14ac:dyDescent="0.2">
      <c r="A165" s="648"/>
      <c r="B165" s="649"/>
      <c r="C165" s="634"/>
      <c r="D165" s="35" t="s">
        <v>450</v>
      </c>
      <c r="E165" s="34">
        <f t="shared" si="100"/>
        <v>0</v>
      </c>
      <c r="F165" s="19">
        <f t="shared" si="101"/>
        <v>0</v>
      </c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Y165" s="34">
        <f t="shared" si="102"/>
        <v>0</v>
      </c>
      <c r="Z165" s="34">
        <f t="shared" si="103"/>
        <v>0</v>
      </c>
      <c r="AA165" s="34">
        <f t="shared" si="104"/>
        <v>0</v>
      </c>
      <c r="AB165" s="34">
        <f t="shared" si="105"/>
        <v>0</v>
      </c>
    </row>
    <row r="166" spans="1:28" ht="13.5" customHeight="1" x14ac:dyDescent="0.2">
      <c r="A166" s="648"/>
      <c r="B166" s="649"/>
      <c r="C166" s="634"/>
      <c r="D166" s="35" t="s">
        <v>451</v>
      </c>
      <c r="E166" s="34">
        <f t="shared" si="100"/>
        <v>0</v>
      </c>
      <c r="F166" s="19">
        <f t="shared" si="101"/>
        <v>0</v>
      </c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Y166" s="34">
        <f t="shared" si="102"/>
        <v>0</v>
      </c>
      <c r="Z166" s="34">
        <f t="shared" si="103"/>
        <v>0</v>
      </c>
      <c r="AA166" s="34">
        <f t="shared" si="104"/>
        <v>0</v>
      </c>
      <c r="AB166" s="34">
        <f t="shared" si="105"/>
        <v>0</v>
      </c>
    </row>
    <row r="167" spans="1:28" ht="13.5" customHeight="1" x14ac:dyDescent="0.2">
      <c r="A167" s="648"/>
      <c r="B167" s="649"/>
      <c r="C167" s="634"/>
      <c r="D167" s="35" t="s">
        <v>452</v>
      </c>
      <c r="E167" s="34">
        <f t="shared" si="100"/>
        <v>0</v>
      </c>
      <c r="F167" s="19">
        <f t="shared" si="101"/>
        <v>0</v>
      </c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Y167" s="34">
        <f t="shared" si="102"/>
        <v>0</v>
      </c>
      <c r="Z167" s="34">
        <f t="shared" si="103"/>
        <v>0</v>
      </c>
      <c r="AA167" s="34">
        <f t="shared" si="104"/>
        <v>0</v>
      </c>
      <c r="AB167" s="34">
        <f t="shared" si="105"/>
        <v>0</v>
      </c>
    </row>
    <row r="168" spans="1:28" ht="13.5" customHeight="1" x14ac:dyDescent="0.2">
      <c r="A168" s="648"/>
      <c r="B168" s="649"/>
      <c r="C168" s="634"/>
      <c r="D168" s="35" t="s">
        <v>420</v>
      </c>
      <c r="E168" s="34">
        <f t="shared" si="100"/>
        <v>0</v>
      </c>
      <c r="F168" s="19">
        <f t="shared" si="101"/>
        <v>0</v>
      </c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Y168" s="34">
        <f t="shared" si="102"/>
        <v>0</v>
      </c>
      <c r="Z168" s="34">
        <f t="shared" si="103"/>
        <v>0</v>
      </c>
      <c r="AA168" s="34">
        <f t="shared" si="104"/>
        <v>0</v>
      </c>
      <c r="AB168" s="34">
        <f t="shared" si="105"/>
        <v>0</v>
      </c>
    </row>
    <row r="169" spans="1:28" ht="13.5" customHeight="1" x14ac:dyDescent="0.2">
      <c r="A169" s="648"/>
      <c r="B169" s="649"/>
      <c r="C169" s="634"/>
      <c r="D169" s="35" t="s">
        <v>454</v>
      </c>
      <c r="E169" s="34">
        <f t="shared" si="100"/>
        <v>0</v>
      </c>
      <c r="F169" s="19">
        <f t="shared" si="101"/>
        <v>0</v>
      </c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Y169" s="34">
        <f t="shared" si="102"/>
        <v>0</v>
      </c>
      <c r="Z169" s="34">
        <f t="shared" si="103"/>
        <v>0</v>
      </c>
      <c r="AA169" s="34">
        <f t="shared" si="104"/>
        <v>0</v>
      </c>
      <c r="AB169" s="34">
        <f t="shared" si="105"/>
        <v>0</v>
      </c>
    </row>
    <row r="170" spans="1:28" ht="13.5" customHeight="1" x14ac:dyDescent="0.2">
      <c r="A170" s="648"/>
      <c r="B170" s="649"/>
      <c r="C170" s="634"/>
      <c r="D170" s="35" t="s">
        <v>422</v>
      </c>
      <c r="E170" s="34">
        <f t="shared" si="100"/>
        <v>0</v>
      </c>
      <c r="F170" s="19">
        <f t="shared" si="101"/>
        <v>0</v>
      </c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Y170" s="34">
        <f t="shared" si="102"/>
        <v>0</v>
      </c>
      <c r="Z170" s="34">
        <f t="shared" si="103"/>
        <v>0</v>
      </c>
      <c r="AA170" s="34">
        <f t="shared" si="104"/>
        <v>0</v>
      </c>
      <c r="AB170" s="34">
        <f t="shared" si="105"/>
        <v>0</v>
      </c>
    </row>
    <row r="171" spans="1:28" ht="13.5" customHeight="1" x14ac:dyDescent="0.2">
      <c r="A171" s="648"/>
      <c r="B171" s="649"/>
      <c r="C171" s="634"/>
      <c r="D171" s="35" t="s">
        <v>423</v>
      </c>
      <c r="E171" s="34">
        <f t="shared" si="100"/>
        <v>0</v>
      </c>
      <c r="F171" s="19">
        <f t="shared" si="101"/>
        <v>0</v>
      </c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Y171" s="34">
        <f t="shared" si="102"/>
        <v>0</v>
      </c>
      <c r="Z171" s="34">
        <f t="shared" si="103"/>
        <v>0</v>
      </c>
      <c r="AA171" s="34">
        <f t="shared" si="104"/>
        <v>0</v>
      </c>
      <c r="AB171" s="34">
        <f t="shared" si="105"/>
        <v>0</v>
      </c>
    </row>
    <row r="172" spans="1:28" ht="13.5" customHeight="1" x14ac:dyDescent="0.2">
      <c r="A172" s="648"/>
      <c r="B172" s="649"/>
      <c r="C172" s="634"/>
      <c r="D172" s="35" t="s">
        <v>424</v>
      </c>
      <c r="E172" s="34">
        <f t="shared" si="100"/>
        <v>0</v>
      </c>
      <c r="F172" s="19">
        <f t="shared" si="101"/>
        <v>0</v>
      </c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Y172" s="34">
        <f t="shared" si="102"/>
        <v>0</v>
      </c>
      <c r="Z172" s="34">
        <f t="shared" si="103"/>
        <v>0</v>
      </c>
      <c r="AA172" s="34">
        <f t="shared" si="104"/>
        <v>0</v>
      </c>
      <c r="AB172" s="34">
        <f t="shared" si="105"/>
        <v>0</v>
      </c>
    </row>
    <row r="173" spans="1:28" ht="13.5" customHeight="1" x14ac:dyDescent="0.2">
      <c r="A173" s="648"/>
      <c r="B173" s="649"/>
      <c r="C173" s="634"/>
      <c r="D173" s="35" t="s">
        <v>425</v>
      </c>
      <c r="E173" s="34">
        <f t="shared" si="100"/>
        <v>0</v>
      </c>
      <c r="F173" s="19">
        <f t="shared" si="101"/>
        <v>0</v>
      </c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Y173" s="34">
        <f t="shared" si="102"/>
        <v>0</v>
      </c>
      <c r="Z173" s="34">
        <f t="shared" si="103"/>
        <v>0</v>
      </c>
      <c r="AA173" s="34">
        <f t="shared" si="104"/>
        <v>0</v>
      </c>
      <c r="AB173" s="34">
        <f t="shared" si="105"/>
        <v>0</v>
      </c>
    </row>
    <row r="174" spans="1:28" ht="13.5" customHeight="1" x14ac:dyDescent="0.2">
      <c r="A174" s="648"/>
      <c r="B174" s="649"/>
      <c r="C174" s="634"/>
      <c r="D174" s="35" t="s">
        <v>426</v>
      </c>
      <c r="E174" s="34">
        <f t="shared" si="100"/>
        <v>0</v>
      </c>
      <c r="F174" s="19">
        <f t="shared" si="101"/>
        <v>0</v>
      </c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Y174" s="34">
        <f t="shared" si="102"/>
        <v>0</v>
      </c>
      <c r="Z174" s="34">
        <f t="shared" si="103"/>
        <v>0</v>
      </c>
      <c r="AA174" s="34">
        <f t="shared" si="104"/>
        <v>0</v>
      </c>
      <c r="AB174" s="34">
        <f t="shared" si="105"/>
        <v>0</v>
      </c>
    </row>
    <row r="175" spans="1:28" ht="13.5" customHeight="1" x14ac:dyDescent="0.2">
      <c r="A175" s="648"/>
      <c r="B175" s="649"/>
      <c r="C175" s="634"/>
      <c r="D175" s="35" t="s">
        <v>518</v>
      </c>
      <c r="E175" s="34">
        <f t="shared" si="100"/>
        <v>0</v>
      </c>
      <c r="F175" s="19">
        <f t="shared" si="101"/>
        <v>0</v>
      </c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Y175" s="34">
        <f t="shared" si="102"/>
        <v>0</v>
      </c>
      <c r="Z175" s="34">
        <f t="shared" si="103"/>
        <v>0</v>
      </c>
      <c r="AA175" s="34">
        <f t="shared" si="104"/>
        <v>0</v>
      </c>
      <c r="AB175" s="34">
        <f t="shared" si="105"/>
        <v>0</v>
      </c>
    </row>
    <row r="176" spans="1:28" ht="13.5" customHeight="1" x14ac:dyDescent="0.2">
      <c r="A176" s="648"/>
      <c r="B176" s="649"/>
      <c r="C176" s="634"/>
      <c r="D176" s="35" t="s">
        <v>519</v>
      </c>
      <c r="E176" s="34">
        <f t="shared" si="100"/>
        <v>0</v>
      </c>
      <c r="F176" s="19">
        <f t="shared" si="101"/>
        <v>0</v>
      </c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Y176" s="34">
        <f t="shared" si="102"/>
        <v>0</v>
      </c>
      <c r="Z176" s="34">
        <f t="shared" si="103"/>
        <v>0</v>
      </c>
      <c r="AA176" s="34">
        <f t="shared" si="104"/>
        <v>0</v>
      </c>
      <c r="AB176" s="34">
        <f t="shared" si="105"/>
        <v>0</v>
      </c>
    </row>
    <row r="177" spans="1:28" ht="13.5" customHeight="1" x14ac:dyDescent="0.2">
      <c r="A177" s="648"/>
      <c r="B177" s="649"/>
      <c r="C177" s="634"/>
      <c r="D177" s="35" t="s">
        <v>520</v>
      </c>
      <c r="E177" s="34">
        <f t="shared" si="100"/>
        <v>0</v>
      </c>
      <c r="F177" s="19">
        <f t="shared" si="101"/>
        <v>0</v>
      </c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Y177" s="34">
        <f t="shared" si="102"/>
        <v>0</v>
      </c>
      <c r="Z177" s="34">
        <f t="shared" si="103"/>
        <v>0</v>
      </c>
      <c r="AA177" s="34">
        <f t="shared" si="104"/>
        <v>0</v>
      </c>
      <c r="AB177" s="34">
        <f t="shared" si="105"/>
        <v>0</v>
      </c>
    </row>
    <row r="178" spans="1:28" s="1" customFormat="1" ht="13.5" customHeight="1" x14ac:dyDescent="0.2">
      <c r="A178" s="648"/>
      <c r="B178" s="649"/>
      <c r="C178" s="634"/>
      <c r="D178" s="35" t="s">
        <v>449</v>
      </c>
      <c r="E178" s="70">
        <f t="shared" si="100"/>
        <v>0</v>
      </c>
      <c r="F178" s="71">
        <f>IF($T$1=0,0,E178/$T$1)</f>
        <v>0</v>
      </c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Y178" s="70"/>
      <c r="Z178" s="70"/>
      <c r="AA178" s="70"/>
      <c r="AB178" s="70"/>
    </row>
    <row r="179" spans="1:28" s="1" customFormat="1" ht="13.5" customHeight="1" x14ac:dyDescent="0.2">
      <c r="A179" s="648"/>
      <c r="B179" s="649"/>
      <c r="C179" s="634"/>
      <c r="D179" s="35" t="s">
        <v>521</v>
      </c>
      <c r="E179" s="70">
        <f t="shared" si="100"/>
        <v>0</v>
      </c>
      <c r="F179" s="71">
        <f>IF($T$1=0,0,E179/$T$1)</f>
        <v>0</v>
      </c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Y179" s="70"/>
      <c r="Z179" s="70"/>
      <c r="AA179" s="70"/>
      <c r="AB179" s="70"/>
    </row>
    <row r="180" spans="1:28" s="1" customFormat="1" ht="13.5" customHeight="1" x14ac:dyDescent="0.2">
      <c r="A180" s="648"/>
      <c r="B180" s="649"/>
      <c r="C180" s="634"/>
      <c r="D180" s="35" t="s">
        <v>522</v>
      </c>
      <c r="E180" s="70">
        <f t="shared" si="100"/>
        <v>0</v>
      </c>
      <c r="F180" s="71">
        <f>IF($T$1=0,0,E180/$T$1)</f>
        <v>0</v>
      </c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Y180" s="70"/>
      <c r="Z180" s="70"/>
      <c r="AA180" s="70"/>
      <c r="AB180" s="70"/>
    </row>
    <row r="181" spans="1:28" ht="13.5" customHeight="1" x14ac:dyDescent="0.2">
      <c r="A181" s="648"/>
      <c r="B181" s="649"/>
      <c r="C181" s="634"/>
      <c r="D181" s="35" t="s">
        <v>429</v>
      </c>
      <c r="E181" s="34">
        <f t="shared" si="100"/>
        <v>0</v>
      </c>
      <c r="F181" s="19">
        <f t="shared" si="101"/>
        <v>0</v>
      </c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Y181" s="34">
        <f t="shared" si="102"/>
        <v>0</v>
      </c>
      <c r="Z181" s="34">
        <f t="shared" si="103"/>
        <v>0</v>
      </c>
      <c r="AA181" s="34">
        <f t="shared" si="104"/>
        <v>0</v>
      </c>
      <c r="AB181" s="34">
        <f t="shared" si="105"/>
        <v>0</v>
      </c>
    </row>
    <row r="182" spans="1:28" ht="13.5" customHeight="1" x14ac:dyDescent="0.2">
      <c r="A182" s="648"/>
      <c r="B182" s="649"/>
      <c r="C182" s="634"/>
      <c r="D182" s="35" t="s">
        <v>430</v>
      </c>
      <c r="E182" s="34">
        <f t="shared" si="100"/>
        <v>0</v>
      </c>
      <c r="F182" s="19">
        <f t="shared" si="101"/>
        <v>0</v>
      </c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Y182" s="34">
        <f t="shared" si="102"/>
        <v>0</v>
      </c>
      <c r="Z182" s="34">
        <f t="shared" si="103"/>
        <v>0</v>
      </c>
      <c r="AA182" s="34">
        <f t="shared" si="104"/>
        <v>0</v>
      </c>
      <c r="AB182" s="34">
        <f t="shared" si="105"/>
        <v>0</v>
      </c>
    </row>
    <row r="183" spans="1:28" ht="13.5" customHeight="1" x14ac:dyDescent="0.2">
      <c r="A183" s="648"/>
      <c r="B183" s="649"/>
      <c r="C183" s="634"/>
      <c r="D183" s="35" t="s">
        <v>431</v>
      </c>
      <c r="E183" s="34">
        <f t="shared" si="100"/>
        <v>0</v>
      </c>
      <c r="F183" s="19">
        <f t="shared" si="101"/>
        <v>0</v>
      </c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Y183" s="34">
        <f t="shared" si="102"/>
        <v>0</v>
      </c>
      <c r="Z183" s="34">
        <f t="shared" si="103"/>
        <v>0</v>
      </c>
      <c r="AA183" s="34">
        <f t="shared" si="104"/>
        <v>0</v>
      </c>
      <c r="AB183" s="34">
        <f t="shared" si="105"/>
        <v>0</v>
      </c>
    </row>
    <row r="184" spans="1:28" ht="13.5" customHeight="1" x14ac:dyDescent="0.2">
      <c r="A184" s="648"/>
      <c r="B184" s="649"/>
      <c r="C184" s="634"/>
      <c r="D184" s="35" t="s">
        <v>396</v>
      </c>
      <c r="E184" s="34">
        <f t="shared" si="100"/>
        <v>0</v>
      </c>
      <c r="F184" s="19">
        <f t="shared" si="101"/>
        <v>0</v>
      </c>
      <c r="G184" s="67">
        <f t="shared" ref="G184:R184" si="106">SUM(G158:G161)+SUM(G164:G183)</f>
        <v>0</v>
      </c>
      <c r="H184" s="67">
        <f t="shared" si="106"/>
        <v>0</v>
      </c>
      <c r="I184" s="67">
        <f t="shared" si="106"/>
        <v>0</v>
      </c>
      <c r="J184" s="67">
        <f t="shared" si="106"/>
        <v>0</v>
      </c>
      <c r="K184" s="67">
        <f t="shared" si="106"/>
        <v>0</v>
      </c>
      <c r="L184" s="67">
        <f t="shared" si="106"/>
        <v>0</v>
      </c>
      <c r="M184" s="67">
        <f t="shared" si="106"/>
        <v>0</v>
      </c>
      <c r="N184" s="67">
        <f t="shared" si="106"/>
        <v>0</v>
      </c>
      <c r="O184" s="67">
        <f t="shared" si="106"/>
        <v>0</v>
      </c>
      <c r="P184" s="67">
        <f t="shared" si="106"/>
        <v>0</v>
      </c>
      <c r="Q184" s="67">
        <f t="shared" si="106"/>
        <v>0</v>
      </c>
      <c r="R184" s="67">
        <f t="shared" si="106"/>
        <v>0</v>
      </c>
      <c r="Y184" s="34">
        <f t="shared" si="102"/>
        <v>0</v>
      </c>
      <c r="Z184" s="34">
        <f t="shared" si="103"/>
        <v>0</v>
      </c>
      <c r="AA184" s="34">
        <f t="shared" si="104"/>
        <v>0</v>
      </c>
      <c r="AB184" s="34">
        <f t="shared" si="105"/>
        <v>0</v>
      </c>
    </row>
    <row r="185" spans="1:28" ht="13.5" customHeight="1" x14ac:dyDescent="0.2">
      <c r="A185" s="648"/>
      <c r="B185" s="649"/>
      <c r="C185" s="662" t="s">
        <v>456</v>
      </c>
      <c r="D185" s="73" t="s">
        <v>457</v>
      </c>
      <c r="E185" s="74">
        <f t="shared" si="100"/>
        <v>0</v>
      </c>
      <c r="F185" s="75">
        <f t="shared" si="101"/>
        <v>0</v>
      </c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81"/>
      <c r="Y185" s="74">
        <f t="shared" si="102"/>
        <v>0</v>
      </c>
      <c r="Z185" s="74">
        <f t="shared" si="103"/>
        <v>0</v>
      </c>
      <c r="AA185" s="74">
        <f t="shared" si="104"/>
        <v>0</v>
      </c>
      <c r="AB185" s="74">
        <f t="shared" si="105"/>
        <v>0</v>
      </c>
    </row>
    <row r="186" spans="1:28" ht="13.5" customHeight="1" x14ac:dyDescent="0.2">
      <c r="A186" s="648"/>
      <c r="B186" s="649"/>
      <c r="C186" s="663"/>
      <c r="D186" s="73" t="s">
        <v>458</v>
      </c>
      <c r="E186" s="74">
        <f t="shared" si="100"/>
        <v>0</v>
      </c>
      <c r="F186" s="75">
        <f t="shared" si="101"/>
        <v>0</v>
      </c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81"/>
      <c r="Y186" s="74">
        <f t="shared" si="102"/>
        <v>0</v>
      </c>
      <c r="Z186" s="74">
        <f t="shared" si="103"/>
        <v>0</v>
      </c>
      <c r="AA186" s="74">
        <f t="shared" si="104"/>
        <v>0</v>
      </c>
      <c r="AB186" s="74">
        <f t="shared" si="105"/>
        <v>0</v>
      </c>
    </row>
    <row r="187" spans="1:28" ht="13.5" customHeight="1" x14ac:dyDescent="0.2">
      <c r="A187" s="648"/>
      <c r="B187" s="649"/>
      <c r="C187" s="664"/>
      <c r="D187" s="77" t="s">
        <v>396</v>
      </c>
      <c r="E187" s="74">
        <f t="shared" si="100"/>
        <v>0</v>
      </c>
      <c r="F187" s="75">
        <f t="shared" si="101"/>
        <v>0</v>
      </c>
      <c r="G187" s="12">
        <f>G185-G186</f>
        <v>0</v>
      </c>
      <c r="H187" s="12">
        <f t="shared" ref="H187:R187" si="107">H185-H186</f>
        <v>0</v>
      </c>
      <c r="I187" s="12">
        <f t="shared" si="107"/>
        <v>0</v>
      </c>
      <c r="J187" s="12">
        <f t="shared" si="107"/>
        <v>0</v>
      </c>
      <c r="K187" s="12">
        <f t="shared" si="107"/>
        <v>0</v>
      </c>
      <c r="L187" s="12">
        <f t="shared" si="107"/>
        <v>0</v>
      </c>
      <c r="M187" s="12">
        <f t="shared" si="107"/>
        <v>0</v>
      </c>
      <c r="N187" s="12">
        <f t="shared" si="107"/>
        <v>0</v>
      </c>
      <c r="O187" s="12">
        <f t="shared" si="107"/>
        <v>0</v>
      </c>
      <c r="P187" s="12">
        <f t="shared" si="107"/>
        <v>0</v>
      </c>
      <c r="Q187" s="12">
        <f t="shared" si="107"/>
        <v>0</v>
      </c>
      <c r="R187" s="12">
        <f t="shared" si="107"/>
        <v>0</v>
      </c>
      <c r="Y187" s="74">
        <f t="shared" si="102"/>
        <v>0</v>
      </c>
      <c r="Z187" s="74">
        <f t="shared" si="103"/>
        <v>0</v>
      </c>
      <c r="AA187" s="74">
        <f t="shared" si="104"/>
        <v>0</v>
      </c>
      <c r="AB187" s="74">
        <f t="shared" si="105"/>
        <v>0</v>
      </c>
    </row>
    <row r="188" spans="1:28" ht="13.5" customHeight="1" x14ac:dyDescent="0.2">
      <c r="A188" s="648"/>
      <c r="B188" s="649"/>
      <c r="C188" s="665" t="s">
        <v>367</v>
      </c>
      <c r="D188" s="36" t="s">
        <v>459</v>
      </c>
      <c r="E188" s="34">
        <f t="shared" ref="E188:R188" si="108">IF(E$24&lt;&gt;0,E147/E$24,)</f>
        <v>0</v>
      </c>
      <c r="F188" s="34">
        <f t="shared" si="108"/>
        <v>0</v>
      </c>
      <c r="G188" s="67">
        <f t="shared" si="108"/>
        <v>0</v>
      </c>
      <c r="H188" s="67">
        <f t="shared" si="108"/>
        <v>0</v>
      </c>
      <c r="I188" s="67">
        <f t="shared" si="108"/>
        <v>0</v>
      </c>
      <c r="J188" s="67">
        <f t="shared" si="108"/>
        <v>0</v>
      </c>
      <c r="K188" s="67">
        <f t="shared" si="108"/>
        <v>0</v>
      </c>
      <c r="L188" s="67">
        <f t="shared" si="108"/>
        <v>0</v>
      </c>
      <c r="M188" s="67">
        <f t="shared" si="108"/>
        <v>0</v>
      </c>
      <c r="N188" s="67">
        <f t="shared" si="108"/>
        <v>0</v>
      </c>
      <c r="O188" s="67">
        <f t="shared" si="108"/>
        <v>0</v>
      </c>
      <c r="P188" s="67">
        <f t="shared" si="108"/>
        <v>0</v>
      </c>
      <c r="Q188" s="67">
        <f t="shared" si="108"/>
        <v>0</v>
      </c>
      <c r="R188" s="67">
        <f t="shared" si="108"/>
        <v>0</v>
      </c>
      <c r="Y188" s="34">
        <f>IF(Y$24&lt;&gt;0,Y147/Y$24,)</f>
        <v>0</v>
      </c>
      <c r="Z188" s="34">
        <f>IF(Z$24&lt;&gt;0,Z147/Z$24,)</f>
        <v>0</v>
      </c>
      <c r="AA188" s="34">
        <f>IF(AA$24&lt;&gt;0,AA147/AA$24,)</f>
        <v>0</v>
      </c>
      <c r="AB188" s="34">
        <f>IF(AB$24&lt;&gt;0,AB147/AB$24,)</f>
        <v>0</v>
      </c>
    </row>
    <row r="189" spans="1:28" ht="13.5" customHeight="1" x14ac:dyDescent="0.2">
      <c r="A189" s="648"/>
      <c r="B189" s="649"/>
      <c r="C189" s="666"/>
      <c r="D189" s="78" t="s">
        <v>434</v>
      </c>
      <c r="E189" s="79">
        <f t="shared" ref="E189:R189" si="109">IF(E25&lt;&gt;0,E147/E25,0)</f>
        <v>0</v>
      </c>
      <c r="F189" s="79">
        <f t="shared" si="109"/>
        <v>0</v>
      </c>
      <c r="G189" s="32">
        <f t="shared" si="109"/>
        <v>0</v>
      </c>
      <c r="H189" s="32">
        <f t="shared" si="109"/>
        <v>0</v>
      </c>
      <c r="I189" s="32">
        <f t="shared" si="109"/>
        <v>0</v>
      </c>
      <c r="J189" s="32">
        <f t="shared" si="109"/>
        <v>0</v>
      </c>
      <c r="K189" s="32">
        <f t="shared" si="109"/>
        <v>0</v>
      </c>
      <c r="L189" s="32">
        <f t="shared" si="109"/>
        <v>0</v>
      </c>
      <c r="M189" s="32">
        <f t="shared" si="109"/>
        <v>0</v>
      </c>
      <c r="N189" s="32">
        <f t="shared" si="109"/>
        <v>0</v>
      </c>
      <c r="O189" s="32">
        <f t="shared" si="109"/>
        <v>0</v>
      </c>
      <c r="P189" s="32">
        <f t="shared" si="109"/>
        <v>0</v>
      </c>
      <c r="Q189" s="32">
        <f t="shared" si="109"/>
        <v>0</v>
      </c>
      <c r="R189" s="32">
        <f t="shared" si="109"/>
        <v>0</v>
      </c>
      <c r="Y189" s="79">
        <f>IF(Y25&lt;&gt;0,Y147/Y25,0)</f>
        <v>0</v>
      </c>
      <c r="Z189" s="79">
        <f>IF(Z25&lt;&gt;0,Z147/Z25,0)</f>
        <v>0</v>
      </c>
      <c r="AA189" s="79">
        <f>IF(AA25&lt;&gt;0,AA147/AA25,0)</f>
        <v>0</v>
      </c>
      <c r="AB189" s="79">
        <f>IF(AB25&lt;&gt;0,AB147/AB25,0)</f>
        <v>0</v>
      </c>
    </row>
    <row r="190" spans="1:28" ht="13.5" customHeight="1" x14ac:dyDescent="0.2">
      <c r="A190" s="648"/>
      <c r="B190" s="649"/>
      <c r="C190" s="666"/>
      <c r="D190" s="36" t="s">
        <v>460</v>
      </c>
      <c r="E190" s="34">
        <f t="shared" ref="E190:R190" si="110">IF(E$24&lt;&gt;0,E154/E$24,)</f>
        <v>0</v>
      </c>
      <c r="F190" s="34">
        <f t="shared" si="110"/>
        <v>0</v>
      </c>
      <c r="G190" s="67">
        <f t="shared" si="110"/>
        <v>0</v>
      </c>
      <c r="H190" s="67">
        <f t="shared" si="110"/>
        <v>0</v>
      </c>
      <c r="I190" s="67">
        <f t="shared" si="110"/>
        <v>0</v>
      </c>
      <c r="J190" s="67">
        <f t="shared" si="110"/>
        <v>0</v>
      </c>
      <c r="K190" s="67">
        <f t="shared" si="110"/>
        <v>0</v>
      </c>
      <c r="L190" s="67">
        <f t="shared" si="110"/>
        <v>0</v>
      </c>
      <c r="M190" s="67">
        <f t="shared" si="110"/>
        <v>0</v>
      </c>
      <c r="N190" s="67">
        <f t="shared" si="110"/>
        <v>0</v>
      </c>
      <c r="O190" s="67">
        <f t="shared" si="110"/>
        <v>0</v>
      </c>
      <c r="P190" s="67">
        <f t="shared" si="110"/>
        <v>0</v>
      </c>
      <c r="Q190" s="67">
        <f t="shared" si="110"/>
        <v>0</v>
      </c>
      <c r="R190" s="67">
        <f t="shared" si="110"/>
        <v>0</v>
      </c>
      <c r="Y190" s="34">
        <f>IF(Y$24&lt;&gt;0,Y154/Y$24,)</f>
        <v>0</v>
      </c>
      <c r="Z190" s="34">
        <f>IF(Z$24&lt;&gt;0,Z154/Z$24,)</f>
        <v>0</v>
      </c>
      <c r="AA190" s="34">
        <f>IF(AA$24&lt;&gt;0,AA154/AA$24,)</f>
        <v>0</v>
      </c>
      <c r="AB190" s="34">
        <f>IF(AB$24&lt;&gt;0,AB154/AB$24,)</f>
        <v>0</v>
      </c>
    </row>
    <row r="191" spans="1:28" ht="13.5" customHeight="1" x14ac:dyDescent="0.2">
      <c r="A191" s="648"/>
      <c r="B191" s="649"/>
      <c r="C191" s="667"/>
      <c r="D191" s="78" t="s">
        <v>434</v>
      </c>
      <c r="E191" s="80">
        <f t="shared" ref="E191:R191" si="111">IF(E25&lt;&gt;0,E154/E25,0)</f>
        <v>0</v>
      </c>
      <c r="F191" s="80">
        <f t="shared" si="111"/>
        <v>0</v>
      </c>
      <c r="G191" s="32">
        <f t="shared" si="111"/>
        <v>0</v>
      </c>
      <c r="H191" s="32">
        <f t="shared" si="111"/>
        <v>0</v>
      </c>
      <c r="I191" s="32">
        <f t="shared" si="111"/>
        <v>0</v>
      </c>
      <c r="J191" s="32">
        <f t="shared" si="111"/>
        <v>0</v>
      </c>
      <c r="K191" s="32">
        <f t="shared" si="111"/>
        <v>0</v>
      </c>
      <c r="L191" s="32">
        <f t="shared" si="111"/>
        <v>0</v>
      </c>
      <c r="M191" s="32">
        <f t="shared" si="111"/>
        <v>0</v>
      </c>
      <c r="N191" s="32">
        <f t="shared" si="111"/>
        <v>0</v>
      </c>
      <c r="O191" s="32">
        <f t="shared" si="111"/>
        <v>0</v>
      </c>
      <c r="P191" s="32">
        <f t="shared" si="111"/>
        <v>0</v>
      </c>
      <c r="Q191" s="32">
        <f t="shared" si="111"/>
        <v>0</v>
      </c>
      <c r="R191" s="32">
        <f t="shared" si="111"/>
        <v>0</v>
      </c>
      <c r="Y191" s="80">
        <f>IF(Y25&lt;&gt;0,Y154/Y25,0)</f>
        <v>0</v>
      </c>
      <c r="Z191" s="80">
        <f>IF(Z25&lt;&gt;0,Z154/Z25,0)</f>
        <v>0</v>
      </c>
      <c r="AA191" s="80">
        <f>IF(AA25&lt;&gt;0,AA154/AA25,0)</f>
        <v>0</v>
      </c>
      <c r="AB191" s="80">
        <f>IF(AB25&lt;&gt;0,AB154/AB25,0)</f>
        <v>0</v>
      </c>
    </row>
    <row r="192" spans="1:28" ht="13.5" customHeight="1" x14ac:dyDescent="0.2">
      <c r="A192" s="650"/>
      <c r="B192" s="651"/>
      <c r="C192" s="637" t="s">
        <v>88</v>
      </c>
      <c r="D192" s="638"/>
      <c r="E192" s="64">
        <f>SUM(G192:R192)</f>
        <v>0</v>
      </c>
      <c r="F192" s="64">
        <f>IF($T$1=0,0,E192/$T$1)</f>
        <v>0</v>
      </c>
      <c r="G192" s="67">
        <f t="shared" ref="G192:R192" si="112">G151+G157+G184+G187</f>
        <v>0</v>
      </c>
      <c r="H192" s="67">
        <f t="shared" si="112"/>
        <v>0</v>
      </c>
      <c r="I192" s="67">
        <f t="shared" si="112"/>
        <v>0</v>
      </c>
      <c r="J192" s="67">
        <f t="shared" si="112"/>
        <v>0</v>
      </c>
      <c r="K192" s="67">
        <f t="shared" si="112"/>
        <v>0</v>
      </c>
      <c r="L192" s="67">
        <f t="shared" si="112"/>
        <v>0</v>
      </c>
      <c r="M192" s="67">
        <f t="shared" si="112"/>
        <v>0</v>
      </c>
      <c r="N192" s="67">
        <f t="shared" si="112"/>
        <v>0</v>
      </c>
      <c r="O192" s="67">
        <f t="shared" si="112"/>
        <v>0</v>
      </c>
      <c r="P192" s="67">
        <f t="shared" si="112"/>
        <v>0</v>
      </c>
      <c r="Q192" s="67">
        <f t="shared" si="112"/>
        <v>0</v>
      </c>
      <c r="R192" s="67">
        <f t="shared" si="112"/>
        <v>0</v>
      </c>
      <c r="Y192" s="64">
        <f>SUM(G192:I192)</f>
        <v>0</v>
      </c>
      <c r="Z192" s="64">
        <f>SUM(J192:L192)</f>
        <v>0</v>
      </c>
      <c r="AA192" s="64">
        <f>SUM(M192:O192)</f>
        <v>0</v>
      </c>
      <c r="AB192" s="64">
        <f>SUM(P192:R192)</f>
        <v>0</v>
      </c>
    </row>
    <row r="193" spans="1:28" ht="13.5" customHeight="1" x14ac:dyDescent="0.2">
      <c r="A193" s="640" t="s">
        <v>338</v>
      </c>
      <c r="B193" s="641"/>
      <c r="C193" s="668" t="s">
        <v>461</v>
      </c>
      <c r="D193" s="49" t="s">
        <v>344</v>
      </c>
      <c r="E193" s="34">
        <f>SUM(G193:R193)</f>
        <v>0</v>
      </c>
      <c r="F193" s="82">
        <f>IF($T$1=0,0,E193/$T$1)</f>
        <v>0</v>
      </c>
      <c r="G193" s="67">
        <f t="shared" ref="G193:R195" si="113">G199+G205</f>
        <v>0</v>
      </c>
      <c r="H193" s="67">
        <f t="shared" si="113"/>
        <v>0</v>
      </c>
      <c r="I193" s="67">
        <f t="shared" si="113"/>
        <v>0</v>
      </c>
      <c r="J193" s="67">
        <f t="shared" si="113"/>
        <v>0</v>
      </c>
      <c r="K193" s="67">
        <f t="shared" si="113"/>
        <v>0</v>
      </c>
      <c r="L193" s="67">
        <f t="shared" si="113"/>
        <v>0</v>
      </c>
      <c r="M193" s="67">
        <f t="shared" si="113"/>
        <v>0</v>
      </c>
      <c r="N193" s="67">
        <f t="shared" si="113"/>
        <v>0</v>
      </c>
      <c r="O193" s="67">
        <f t="shared" si="113"/>
        <v>0</v>
      </c>
      <c r="P193" s="67">
        <f t="shared" si="113"/>
        <v>0</v>
      </c>
      <c r="Q193" s="67">
        <f t="shared" si="113"/>
        <v>0</v>
      </c>
      <c r="R193" s="67">
        <f t="shared" si="113"/>
        <v>0</v>
      </c>
      <c r="Y193" s="34">
        <f>SUM(G193:I193)</f>
        <v>0</v>
      </c>
      <c r="Z193" s="34">
        <f>SUM(J193:L193)</f>
        <v>0</v>
      </c>
      <c r="AA193" s="34">
        <f>SUM(M193:O193)</f>
        <v>0</v>
      </c>
      <c r="AB193" s="34">
        <f>SUM(P193:R193)</f>
        <v>0</v>
      </c>
    </row>
    <row r="194" spans="1:28" ht="13.5" customHeight="1" x14ac:dyDescent="0.2">
      <c r="A194" s="642"/>
      <c r="B194" s="643"/>
      <c r="C194" s="668"/>
      <c r="D194" s="49" t="s">
        <v>393</v>
      </c>
      <c r="E194" s="34">
        <f>SUM(G194:R194)</f>
        <v>0</v>
      </c>
      <c r="F194" s="82">
        <f>IF($T$1=0,0,E194/$T$1)</f>
        <v>0</v>
      </c>
      <c r="G194" s="67">
        <f t="shared" si="113"/>
        <v>0</v>
      </c>
      <c r="H194" s="67">
        <f t="shared" si="113"/>
        <v>0</v>
      </c>
      <c r="I194" s="67">
        <f t="shared" si="113"/>
        <v>0</v>
      </c>
      <c r="J194" s="67">
        <f t="shared" si="113"/>
        <v>0</v>
      </c>
      <c r="K194" s="67">
        <f t="shared" si="113"/>
        <v>0</v>
      </c>
      <c r="L194" s="67">
        <f t="shared" si="113"/>
        <v>0</v>
      </c>
      <c r="M194" s="67">
        <f t="shared" si="113"/>
        <v>0</v>
      </c>
      <c r="N194" s="67">
        <f t="shared" si="113"/>
        <v>0</v>
      </c>
      <c r="O194" s="67">
        <f t="shared" si="113"/>
        <v>0</v>
      </c>
      <c r="P194" s="67">
        <f t="shared" si="113"/>
        <v>0</v>
      </c>
      <c r="Q194" s="67">
        <f t="shared" si="113"/>
        <v>0</v>
      </c>
      <c r="R194" s="67">
        <f t="shared" si="113"/>
        <v>0</v>
      </c>
      <c r="Y194" s="34">
        <f>SUM(G194:I194)</f>
        <v>0</v>
      </c>
      <c r="Z194" s="34">
        <f>SUM(J194:L194)</f>
        <v>0</v>
      </c>
      <c r="AA194" s="34">
        <f>SUM(M194:O194)</f>
        <v>0</v>
      </c>
      <c r="AB194" s="34">
        <f>SUM(P194:R194)</f>
        <v>0</v>
      </c>
    </row>
    <row r="195" spans="1:28" ht="13.5" customHeight="1" x14ac:dyDescent="0.2">
      <c r="A195" s="642"/>
      <c r="B195" s="643"/>
      <c r="C195" s="668"/>
      <c r="D195" s="49" t="s">
        <v>394</v>
      </c>
      <c r="E195" s="34">
        <f>SUM(G195:R195)</f>
        <v>0</v>
      </c>
      <c r="F195" s="82">
        <f>IF($T$1=0,0,E195/$T$1)</f>
        <v>0</v>
      </c>
      <c r="G195" s="67">
        <f t="shared" si="113"/>
        <v>0</v>
      </c>
      <c r="H195" s="67">
        <f t="shared" si="113"/>
        <v>0</v>
      </c>
      <c r="I195" s="67">
        <f t="shared" si="113"/>
        <v>0</v>
      </c>
      <c r="J195" s="67">
        <f t="shared" si="113"/>
        <v>0</v>
      </c>
      <c r="K195" s="67">
        <f t="shared" si="113"/>
        <v>0</v>
      </c>
      <c r="L195" s="67">
        <f t="shared" si="113"/>
        <v>0</v>
      </c>
      <c r="M195" s="67">
        <f t="shared" si="113"/>
        <v>0</v>
      </c>
      <c r="N195" s="67">
        <f t="shared" si="113"/>
        <v>0</v>
      </c>
      <c r="O195" s="67">
        <f t="shared" si="113"/>
        <v>0</v>
      </c>
      <c r="P195" s="67">
        <f t="shared" si="113"/>
        <v>0</v>
      </c>
      <c r="Q195" s="67">
        <f t="shared" si="113"/>
        <v>0</v>
      </c>
      <c r="R195" s="67">
        <f t="shared" si="113"/>
        <v>0</v>
      </c>
      <c r="Y195" s="34">
        <f>SUM(G195:I195)</f>
        <v>0</v>
      </c>
      <c r="Z195" s="34">
        <f>SUM(J195:L195)</f>
        <v>0</v>
      </c>
      <c r="AA195" s="34">
        <f>SUM(M195:O195)</f>
        <v>0</v>
      </c>
      <c r="AB195" s="34">
        <f>SUM(P195:R195)</f>
        <v>0</v>
      </c>
    </row>
    <row r="196" spans="1:28" ht="13.5" customHeight="1" x14ac:dyDescent="0.2">
      <c r="A196" s="642"/>
      <c r="B196" s="643"/>
      <c r="C196" s="668"/>
      <c r="D196" s="49" t="s">
        <v>371</v>
      </c>
      <c r="E196" s="34">
        <f t="shared" ref="E196:R196" si="114">IF(E193&lt;&gt;0,(E194+E195)/E193,)</f>
        <v>0</v>
      </c>
      <c r="F196" s="83">
        <f t="shared" si="114"/>
        <v>0</v>
      </c>
      <c r="G196" s="67">
        <f t="shared" si="114"/>
        <v>0</v>
      </c>
      <c r="H196" s="67">
        <f t="shared" si="114"/>
        <v>0</v>
      </c>
      <c r="I196" s="67">
        <f t="shared" si="114"/>
        <v>0</v>
      </c>
      <c r="J196" s="67">
        <f t="shared" si="114"/>
        <v>0</v>
      </c>
      <c r="K196" s="67">
        <f t="shared" si="114"/>
        <v>0</v>
      </c>
      <c r="L196" s="67">
        <f t="shared" si="114"/>
        <v>0</v>
      </c>
      <c r="M196" s="67">
        <f t="shared" si="114"/>
        <v>0</v>
      </c>
      <c r="N196" s="67">
        <f t="shared" si="114"/>
        <v>0</v>
      </c>
      <c r="O196" s="67">
        <f t="shared" si="114"/>
        <v>0</v>
      </c>
      <c r="P196" s="67">
        <f t="shared" si="114"/>
        <v>0</v>
      </c>
      <c r="Q196" s="67">
        <f t="shared" si="114"/>
        <v>0</v>
      </c>
      <c r="R196" s="67">
        <f t="shared" si="114"/>
        <v>0</v>
      </c>
      <c r="Y196" s="34">
        <f>IF(Y193&lt;&gt;0,(Y194+Y195)/Y193,)</f>
        <v>0</v>
      </c>
      <c r="Z196" s="34">
        <f>IF(Z193&lt;&gt;0,(Z194+Z195)/Z193,)</f>
        <v>0</v>
      </c>
      <c r="AA196" s="34">
        <f>IF(AA193&lt;&gt;0,(AA194+AA195)/AA193,)</f>
        <v>0</v>
      </c>
      <c r="AB196" s="34">
        <f>IF(AB193&lt;&gt;0,(AB194+AB195)/AB193,)</f>
        <v>0</v>
      </c>
    </row>
    <row r="197" spans="1:28" ht="13.5" customHeight="1" x14ac:dyDescent="0.2">
      <c r="A197" s="642"/>
      <c r="B197" s="643"/>
      <c r="C197" s="668"/>
      <c r="D197" s="49" t="s">
        <v>395</v>
      </c>
      <c r="E197" s="34">
        <f>SUM(G197:R197)</f>
        <v>0</v>
      </c>
      <c r="F197" s="82">
        <f>IF($T$1=0,0,E197/$T$1)</f>
        <v>0</v>
      </c>
      <c r="G197" s="67">
        <f t="shared" ref="G197:R197" si="115">G203+G209</f>
        <v>0</v>
      </c>
      <c r="H197" s="67">
        <f t="shared" si="115"/>
        <v>0</v>
      </c>
      <c r="I197" s="67">
        <f t="shared" si="115"/>
        <v>0</v>
      </c>
      <c r="J197" s="67">
        <f t="shared" si="115"/>
        <v>0</v>
      </c>
      <c r="K197" s="67">
        <f t="shared" si="115"/>
        <v>0</v>
      </c>
      <c r="L197" s="67">
        <f t="shared" si="115"/>
        <v>0</v>
      </c>
      <c r="M197" s="67">
        <f t="shared" si="115"/>
        <v>0</v>
      </c>
      <c r="N197" s="67">
        <f t="shared" si="115"/>
        <v>0</v>
      </c>
      <c r="O197" s="67">
        <f t="shared" si="115"/>
        <v>0</v>
      </c>
      <c r="P197" s="67">
        <f t="shared" si="115"/>
        <v>0</v>
      </c>
      <c r="Q197" s="67">
        <f t="shared" si="115"/>
        <v>0</v>
      </c>
      <c r="R197" s="67">
        <f t="shared" si="115"/>
        <v>0</v>
      </c>
      <c r="Y197" s="34">
        <f>SUM(G197:I197)</f>
        <v>0</v>
      </c>
      <c r="Z197" s="34">
        <f>SUM(J197:L197)</f>
        <v>0</v>
      </c>
      <c r="AA197" s="34">
        <f>SUM(M197:O197)</f>
        <v>0</v>
      </c>
      <c r="AB197" s="34">
        <f>SUM(P197:R197)</f>
        <v>0</v>
      </c>
    </row>
    <row r="198" spans="1:28" ht="13.5" customHeight="1" x14ac:dyDescent="0.2">
      <c r="A198" s="642"/>
      <c r="B198" s="643"/>
      <c r="C198" s="668"/>
      <c r="D198" s="49" t="s">
        <v>396</v>
      </c>
      <c r="E198" s="34">
        <f>SUM(G198:R198)</f>
        <v>0</v>
      </c>
      <c r="F198" s="82">
        <f>IF($T$1=0,0,E198/$T$1)</f>
        <v>0</v>
      </c>
      <c r="G198" s="67">
        <f t="shared" ref="G198:R198" si="116">G194+G195+G197</f>
        <v>0</v>
      </c>
      <c r="H198" s="67">
        <f t="shared" si="116"/>
        <v>0</v>
      </c>
      <c r="I198" s="67">
        <f t="shared" si="116"/>
        <v>0</v>
      </c>
      <c r="J198" s="67">
        <f t="shared" si="116"/>
        <v>0</v>
      </c>
      <c r="K198" s="67">
        <f t="shared" si="116"/>
        <v>0</v>
      </c>
      <c r="L198" s="67">
        <f t="shared" si="116"/>
        <v>0</v>
      </c>
      <c r="M198" s="67">
        <f t="shared" si="116"/>
        <v>0</v>
      </c>
      <c r="N198" s="67">
        <f t="shared" si="116"/>
        <v>0</v>
      </c>
      <c r="O198" s="67">
        <f t="shared" si="116"/>
        <v>0</v>
      </c>
      <c r="P198" s="67">
        <f t="shared" si="116"/>
        <v>0</v>
      </c>
      <c r="Q198" s="67">
        <f t="shared" si="116"/>
        <v>0</v>
      </c>
      <c r="R198" s="67">
        <f t="shared" si="116"/>
        <v>0</v>
      </c>
      <c r="Y198" s="34">
        <f>SUM(G198:I198)</f>
        <v>0</v>
      </c>
      <c r="Z198" s="34">
        <f>SUM(J198:L198)</f>
        <v>0</v>
      </c>
      <c r="AA198" s="34">
        <f>SUM(M198:O198)</f>
        <v>0</v>
      </c>
      <c r="AB198" s="34">
        <f>SUM(P198:R198)</f>
        <v>0</v>
      </c>
    </row>
    <row r="199" spans="1:28" ht="13.5" customHeight="1" x14ac:dyDescent="0.2">
      <c r="A199" s="642"/>
      <c r="B199" s="643"/>
      <c r="C199" s="639" t="s">
        <v>462</v>
      </c>
      <c r="D199" s="50" t="s">
        <v>344</v>
      </c>
      <c r="E199" s="64">
        <f>SUM(G199:R199)</f>
        <v>0</v>
      </c>
      <c r="F199" s="66">
        <f>IF($T$1=0,0,E199/$T$1)</f>
        <v>0</v>
      </c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Y199" s="64">
        <f>SUM(G199:I199)</f>
        <v>0</v>
      </c>
      <c r="Z199" s="64">
        <f>SUM(J199:L199)</f>
        <v>0</v>
      </c>
      <c r="AA199" s="64">
        <f>SUM(M199:O199)</f>
        <v>0</v>
      </c>
      <c r="AB199" s="64">
        <f>SUM(P199:R199)</f>
        <v>0</v>
      </c>
    </row>
    <row r="200" spans="1:28" ht="13.5" customHeight="1" x14ac:dyDescent="0.2">
      <c r="A200" s="642"/>
      <c r="B200" s="643"/>
      <c r="C200" s="639"/>
      <c r="D200" s="50" t="s">
        <v>393</v>
      </c>
      <c r="E200" s="64">
        <f>SUM(G200:R200)</f>
        <v>0</v>
      </c>
      <c r="F200" s="66">
        <f>IF($T$1=0,0,E200/$T$1)</f>
        <v>0</v>
      </c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Y200" s="64">
        <f>SUM(G200:I200)</f>
        <v>0</v>
      </c>
      <c r="Z200" s="64">
        <f>SUM(J200:L200)</f>
        <v>0</v>
      </c>
      <c r="AA200" s="64">
        <f>SUM(M200:O200)</f>
        <v>0</v>
      </c>
      <c r="AB200" s="64">
        <f>SUM(P200:R200)</f>
        <v>0</v>
      </c>
    </row>
    <row r="201" spans="1:28" ht="13.5" customHeight="1" x14ac:dyDescent="0.2">
      <c r="A201" s="642"/>
      <c r="B201" s="643"/>
      <c r="C201" s="639"/>
      <c r="D201" s="50" t="s">
        <v>394</v>
      </c>
      <c r="E201" s="64">
        <f>SUM(G201:R201)</f>
        <v>0</v>
      </c>
      <c r="F201" s="66">
        <f>IF($T$1=0,0,E201/$T$1)</f>
        <v>0</v>
      </c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Y201" s="64">
        <f>SUM(G201:I201)</f>
        <v>0</v>
      </c>
      <c r="Z201" s="64">
        <f>SUM(J201:L201)</f>
        <v>0</v>
      </c>
      <c r="AA201" s="64">
        <f>SUM(M201:O201)</f>
        <v>0</v>
      </c>
      <c r="AB201" s="64">
        <f>SUM(P201:R201)</f>
        <v>0</v>
      </c>
    </row>
    <row r="202" spans="1:28" ht="13.5" customHeight="1" x14ac:dyDescent="0.2">
      <c r="A202" s="642"/>
      <c r="B202" s="643"/>
      <c r="C202" s="639"/>
      <c r="D202" s="50" t="s">
        <v>371</v>
      </c>
      <c r="E202" s="64">
        <f t="shared" ref="E202:R202" si="117">IF(E199&lt;&gt;0,(E200+E201)/E199,)</f>
        <v>0</v>
      </c>
      <c r="F202" s="66">
        <f t="shared" si="117"/>
        <v>0</v>
      </c>
      <c r="G202" s="67">
        <f t="shared" si="117"/>
        <v>0</v>
      </c>
      <c r="H202" s="67">
        <f t="shared" si="117"/>
        <v>0</v>
      </c>
      <c r="I202" s="67">
        <f t="shared" si="117"/>
        <v>0</v>
      </c>
      <c r="J202" s="67">
        <f t="shared" si="117"/>
        <v>0</v>
      </c>
      <c r="K202" s="67">
        <f t="shared" si="117"/>
        <v>0</v>
      </c>
      <c r="L202" s="67">
        <f t="shared" si="117"/>
        <v>0</v>
      </c>
      <c r="M202" s="67">
        <f t="shared" si="117"/>
        <v>0</v>
      </c>
      <c r="N202" s="67">
        <f t="shared" si="117"/>
        <v>0</v>
      </c>
      <c r="O202" s="67">
        <f t="shared" si="117"/>
        <v>0</v>
      </c>
      <c r="P202" s="67">
        <f t="shared" si="117"/>
        <v>0</v>
      </c>
      <c r="Q202" s="67">
        <f t="shared" si="117"/>
        <v>0</v>
      </c>
      <c r="R202" s="67">
        <f t="shared" si="117"/>
        <v>0</v>
      </c>
      <c r="Y202" s="64">
        <f>IF(Y199&lt;&gt;0,(Y200+Y201)/Y199,)</f>
        <v>0</v>
      </c>
      <c r="Z202" s="64">
        <f>IF(Z199&lt;&gt;0,(Z200+Z201)/Z199,)</f>
        <v>0</v>
      </c>
      <c r="AA202" s="64">
        <f>IF(AA199&lt;&gt;0,(AA200+AA201)/AA199,)</f>
        <v>0</v>
      </c>
      <c r="AB202" s="64">
        <f>IF(AB199&lt;&gt;0,(AB200+AB201)/AB199,)</f>
        <v>0</v>
      </c>
    </row>
    <row r="203" spans="1:28" ht="13.5" customHeight="1" x14ac:dyDescent="0.2">
      <c r="A203" s="642"/>
      <c r="B203" s="643"/>
      <c r="C203" s="639"/>
      <c r="D203" s="50" t="s">
        <v>395</v>
      </c>
      <c r="E203" s="64">
        <f>SUM(G203:R203)</f>
        <v>0</v>
      </c>
      <c r="F203" s="66">
        <f>IF($T$1=0,0,E203/$T$1)</f>
        <v>0</v>
      </c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Y203" s="64">
        <f>SUM(G203:I203)</f>
        <v>0</v>
      </c>
      <c r="Z203" s="64">
        <f>SUM(J203:L203)</f>
        <v>0</v>
      </c>
      <c r="AA203" s="64">
        <f>SUM(M203:O203)</f>
        <v>0</v>
      </c>
      <c r="AB203" s="64">
        <f>SUM(P203:R203)</f>
        <v>0</v>
      </c>
    </row>
    <row r="204" spans="1:28" ht="13.5" customHeight="1" x14ac:dyDescent="0.2">
      <c r="A204" s="642"/>
      <c r="B204" s="643"/>
      <c r="C204" s="639"/>
      <c r="D204" s="50" t="s">
        <v>396</v>
      </c>
      <c r="E204" s="64">
        <f>SUM(G204:R204)</f>
        <v>0</v>
      </c>
      <c r="F204" s="66">
        <f>IF($T$1=0,0,E204/$T$1)</f>
        <v>0</v>
      </c>
      <c r="G204" s="67">
        <f t="shared" ref="G204:R204" si="118">G200+G201+G203</f>
        <v>0</v>
      </c>
      <c r="H204" s="67">
        <f t="shared" si="118"/>
        <v>0</v>
      </c>
      <c r="I204" s="67">
        <f t="shared" si="118"/>
        <v>0</v>
      </c>
      <c r="J204" s="67">
        <f t="shared" si="118"/>
        <v>0</v>
      </c>
      <c r="K204" s="67">
        <f t="shared" si="118"/>
        <v>0</v>
      </c>
      <c r="L204" s="67">
        <f t="shared" si="118"/>
        <v>0</v>
      </c>
      <c r="M204" s="67">
        <f t="shared" si="118"/>
        <v>0</v>
      </c>
      <c r="N204" s="67">
        <f t="shared" si="118"/>
        <v>0</v>
      </c>
      <c r="O204" s="67">
        <f t="shared" si="118"/>
        <v>0</v>
      </c>
      <c r="P204" s="67">
        <f t="shared" si="118"/>
        <v>0</v>
      </c>
      <c r="Q204" s="67">
        <f t="shared" si="118"/>
        <v>0</v>
      </c>
      <c r="R204" s="67">
        <f t="shared" si="118"/>
        <v>0</v>
      </c>
      <c r="Y204" s="64">
        <f>SUM(G204:I204)</f>
        <v>0</v>
      </c>
      <c r="Z204" s="64">
        <f>SUM(J204:L204)</f>
        <v>0</v>
      </c>
      <c r="AA204" s="64">
        <f>SUM(M204:O204)</f>
        <v>0</v>
      </c>
      <c r="AB204" s="64">
        <f>SUM(P204:R204)</f>
        <v>0</v>
      </c>
    </row>
    <row r="205" spans="1:28" ht="13.5" customHeight="1" x14ac:dyDescent="0.2">
      <c r="A205" s="642"/>
      <c r="B205" s="643"/>
      <c r="C205" s="634" t="s">
        <v>463</v>
      </c>
      <c r="D205" s="49" t="s">
        <v>344</v>
      </c>
      <c r="E205" s="34">
        <f>SUM(G205:R205)</f>
        <v>0</v>
      </c>
      <c r="F205" s="82">
        <f>IF($T$1=0,0,E205/$T$1)</f>
        <v>0</v>
      </c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Y205" s="34">
        <f>SUM(G205:I205)</f>
        <v>0</v>
      </c>
      <c r="Z205" s="34">
        <f>SUM(J205:L205)</f>
        <v>0</v>
      </c>
      <c r="AA205" s="34">
        <f>SUM(M205:O205)</f>
        <v>0</v>
      </c>
      <c r="AB205" s="34">
        <f>SUM(P205:R205)</f>
        <v>0</v>
      </c>
    </row>
    <row r="206" spans="1:28" ht="13.5" customHeight="1" x14ac:dyDescent="0.2">
      <c r="A206" s="642"/>
      <c r="B206" s="643"/>
      <c r="C206" s="634"/>
      <c r="D206" s="49" t="s">
        <v>393</v>
      </c>
      <c r="E206" s="34">
        <f>SUM(G206:R206)</f>
        <v>0</v>
      </c>
      <c r="F206" s="82">
        <f>IF($T$1=0,0,E206/$T$1)</f>
        <v>0</v>
      </c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Y206" s="34">
        <f>SUM(G206:I206)</f>
        <v>0</v>
      </c>
      <c r="Z206" s="34">
        <f>SUM(J206:L206)</f>
        <v>0</v>
      </c>
      <c r="AA206" s="34">
        <f>SUM(M206:O206)</f>
        <v>0</v>
      </c>
      <c r="AB206" s="34">
        <f>SUM(P206:R206)</f>
        <v>0</v>
      </c>
    </row>
    <row r="207" spans="1:28" ht="13.5" customHeight="1" x14ac:dyDescent="0.2">
      <c r="A207" s="642"/>
      <c r="B207" s="643"/>
      <c r="C207" s="634"/>
      <c r="D207" s="49" t="s">
        <v>394</v>
      </c>
      <c r="E207" s="34">
        <f>SUM(G207:R207)</f>
        <v>0</v>
      </c>
      <c r="F207" s="82">
        <f>IF($T$1=0,0,E207/$T$1)</f>
        <v>0</v>
      </c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Y207" s="34">
        <f>SUM(G207:I207)</f>
        <v>0</v>
      </c>
      <c r="Z207" s="34">
        <f>SUM(J207:L207)</f>
        <v>0</v>
      </c>
      <c r="AA207" s="34">
        <f>SUM(M207:O207)</f>
        <v>0</v>
      </c>
      <c r="AB207" s="34">
        <f>SUM(P207:R207)</f>
        <v>0</v>
      </c>
    </row>
    <row r="208" spans="1:28" ht="13.5" customHeight="1" x14ac:dyDescent="0.2">
      <c r="A208" s="642"/>
      <c r="B208" s="643"/>
      <c r="C208" s="634"/>
      <c r="D208" s="49" t="s">
        <v>371</v>
      </c>
      <c r="E208" s="34">
        <f t="shared" ref="E208:R208" si="119">IF(E205&lt;&gt;0,(E206+E207)/E205,)</f>
        <v>0</v>
      </c>
      <c r="F208" s="83">
        <f t="shared" si="119"/>
        <v>0</v>
      </c>
      <c r="G208" s="67">
        <f t="shared" si="119"/>
        <v>0</v>
      </c>
      <c r="H208" s="67">
        <f t="shared" si="119"/>
        <v>0</v>
      </c>
      <c r="I208" s="67">
        <f t="shared" si="119"/>
        <v>0</v>
      </c>
      <c r="J208" s="67">
        <f t="shared" si="119"/>
        <v>0</v>
      </c>
      <c r="K208" s="67">
        <f t="shared" si="119"/>
        <v>0</v>
      </c>
      <c r="L208" s="67">
        <f t="shared" si="119"/>
        <v>0</v>
      </c>
      <c r="M208" s="67">
        <f t="shared" si="119"/>
        <v>0</v>
      </c>
      <c r="N208" s="67">
        <f t="shared" si="119"/>
        <v>0</v>
      </c>
      <c r="O208" s="67">
        <f t="shared" si="119"/>
        <v>0</v>
      </c>
      <c r="P208" s="67">
        <f t="shared" si="119"/>
        <v>0</v>
      </c>
      <c r="Q208" s="67">
        <f t="shared" si="119"/>
        <v>0</v>
      </c>
      <c r="R208" s="67">
        <f t="shared" si="119"/>
        <v>0</v>
      </c>
      <c r="Y208" s="34">
        <f>IF(Y205&lt;&gt;0,(Y206+Y207)/Y205,)</f>
        <v>0</v>
      </c>
      <c r="Z208" s="34">
        <f>IF(Z205&lt;&gt;0,(Z206+Z207)/Z205,)</f>
        <v>0</v>
      </c>
      <c r="AA208" s="34">
        <f>IF(AA205&lt;&gt;0,(AA206+AA207)/AA205,)</f>
        <v>0</v>
      </c>
      <c r="AB208" s="34">
        <f>IF(AB205&lt;&gt;0,(AB206+AB207)/AB205,)</f>
        <v>0</v>
      </c>
    </row>
    <row r="209" spans="1:28" ht="13.5" customHeight="1" x14ac:dyDescent="0.2">
      <c r="A209" s="642"/>
      <c r="B209" s="643"/>
      <c r="C209" s="634"/>
      <c r="D209" s="49" t="s">
        <v>395</v>
      </c>
      <c r="E209" s="34">
        <f t="shared" ref="E209:E225" si="120">SUM(G209:R209)</f>
        <v>0</v>
      </c>
      <c r="F209" s="82">
        <f t="shared" ref="F209:F225" si="121">IF($T$1=0,0,E209/$T$1)</f>
        <v>0</v>
      </c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Y209" s="34">
        <f t="shared" ref="Y209:Y225" si="122">SUM(G209:I209)</f>
        <v>0</v>
      </c>
      <c r="Z209" s="34">
        <f t="shared" ref="Z209:Z225" si="123">SUM(J209:L209)</f>
        <v>0</v>
      </c>
      <c r="AA209" s="34">
        <f t="shared" ref="AA209:AA225" si="124">SUM(M209:O209)</f>
        <v>0</v>
      </c>
      <c r="AB209" s="34">
        <f t="shared" ref="AB209:AB225" si="125">SUM(P209:R209)</f>
        <v>0</v>
      </c>
    </row>
    <row r="210" spans="1:28" ht="13.5" customHeight="1" x14ac:dyDescent="0.2">
      <c r="A210" s="642"/>
      <c r="B210" s="643"/>
      <c r="C210" s="634"/>
      <c r="D210" s="49" t="s">
        <v>396</v>
      </c>
      <c r="E210" s="34">
        <f t="shared" si="120"/>
        <v>0</v>
      </c>
      <c r="F210" s="82">
        <f t="shared" si="121"/>
        <v>0</v>
      </c>
      <c r="G210" s="67">
        <f t="shared" ref="G210:R210" si="126">G206+G207+G209</f>
        <v>0</v>
      </c>
      <c r="H210" s="67">
        <f t="shared" si="126"/>
        <v>0</v>
      </c>
      <c r="I210" s="67">
        <f t="shared" si="126"/>
        <v>0</v>
      </c>
      <c r="J210" s="67">
        <f t="shared" si="126"/>
        <v>0</v>
      </c>
      <c r="K210" s="67">
        <f t="shared" si="126"/>
        <v>0</v>
      </c>
      <c r="L210" s="67">
        <f t="shared" si="126"/>
        <v>0</v>
      </c>
      <c r="M210" s="67">
        <f t="shared" si="126"/>
        <v>0</v>
      </c>
      <c r="N210" s="67">
        <f t="shared" si="126"/>
        <v>0</v>
      </c>
      <c r="O210" s="67">
        <f t="shared" si="126"/>
        <v>0</v>
      </c>
      <c r="P210" s="67">
        <f t="shared" si="126"/>
        <v>0</v>
      </c>
      <c r="Q210" s="67">
        <f t="shared" si="126"/>
        <v>0</v>
      </c>
      <c r="R210" s="67">
        <f t="shared" si="126"/>
        <v>0</v>
      </c>
      <c r="Y210" s="34">
        <f t="shared" si="122"/>
        <v>0</v>
      </c>
      <c r="Z210" s="34">
        <f t="shared" si="123"/>
        <v>0</v>
      </c>
      <c r="AA210" s="34">
        <f t="shared" si="124"/>
        <v>0</v>
      </c>
      <c r="AB210" s="34">
        <f t="shared" si="125"/>
        <v>0</v>
      </c>
    </row>
    <row r="211" spans="1:28" ht="13.5" customHeight="1" x14ac:dyDescent="0.2">
      <c r="A211" s="642"/>
      <c r="B211" s="643"/>
      <c r="C211" s="639" t="s">
        <v>464</v>
      </c>
      <c r="D211" s="50" t="s">
        <v>420</v>
      </c>
      <c r="E211" s="64">
        <f t="shared" si="120"/>
        <v>0</v>
      </c>
      <c r="F211" s="66">
        <f>IF($T$1=0,0,E211/$T$1)</f>
        <v>0</v>
      </c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Y211" s="64">
        <f t="shared" si="122"/>
        <v>0</v>
      </c>
      <c r="Z211" s="64">
        <f t="shared" si="123"/>
        <v>0</v>
      </c>
      <c r="AA211" s="64">
        <f t="shared" si="124"/>
        <v>0</v>
      </c>
      <c r="AB211" s="64">
        <f t="shared" si="125"/>
        <v>0</v>
      </c>
    </row>
    <row r="212" spans="1:28" ht="13.5" customHeight="1" x14ac:dyDescent="0.2">
      <c r="A212" s="642"/>
      <c r="B212" s="643"/>
      <c r="C212" s="639"/>
      <c r="D212" s="50" t="s">
        <v>465</v>
      </c>
      <c r="E212" s="64">
        <f t="shared" si="120"/>
        <v>0</v>
      </c>
      <c r="F212" s="66">
        <f t="shared" si="121"/>
        <v>0</v>
      </c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Y212" s="64">
        <f t="shared" si="122"/>
        <v>0</v>
      </c>
      <c r="Z212" s="64">
        <f t="shared" si="123"/>
        <v>0</v>
      </c>
      <c r="AA212" s="64">
        <f t="shared" si="124"/>
        <v>0</v>
      </c>
      <c r="AB212" s="64">
        <f t="shared" si="125"/>
        <v>0</v>
      </c>
    </row>
    <row r="213" spans="1:28" ht="13.5" customHeight="1" x14ac:dyDescent="0.2">
      <c r="A213" s="642"/>
      <c r="B213" s="643"/>
      <c r="C213" s="639"/>
      <c r="D213" s="50" t="s">
        <v>466</v>
      </c>
      <c r="E213" s="64">
        <f t="shared" si="120"/>
        <v>0</v>
      </c>
      <c r="F213" s="66">
        <f t="shared" si="121"/>
        <v>0</v>
      </c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Y213" s="64">
        <f t="shared" si="122"/>
        <v>0</v>
      </c>
      <c r="Z213" s="64">
        <f t="shared" si="123"/>
        <v>0</v>
      </c>
      <c r="AA213" s="64">
        <f t="shared" si="124"/>
        <v>0</v>
      </c>
      <c r="AB213" s="64">
        <f t="shared" si="125"/>
        <v>0</v>
      </c>
    </row>
    <row r="214" spans="1:28" ht="13.5" customHeight="1" x14ac:dyDescent="0.2">
      <c r="A214" s="642"/>
      <c r="B214" s="643"/>
      <c r="C214" s="639"/>
      <c r="D214" s="50" t="s">
        <v>450</v>
      </c>
      <c r="E214" s="64">
        <f t="shared" si="120"/>
        <v>0</v>
      </c>
      <c r="F214" s="66">
        <f t="shared" si="121"/>
        <v>0</v>
      </c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Y214" s="64">
        <f t="shared" si="122"/>
        <v>0</v>
      </c>
      <c r="Z214" s="64">
        <f t="shared" si="123"/>
        <v>0</v>
      </c>
      <c r="AA214" s="64">
        <f t="shared" si="124"/>
        <v>0</v>
      </c>
      <c r="AB214" s="64">
        <f t="shared" si="125"/>
        <v>0</v>
      </c>
    </row>
    <row r="215" spans="1:28" ht="13.5" customHeight="1" x14ac:dyDescent="0.2">
      <c r="A215" s="642"/>
      <c r="B215" s="643"/>
      <c r="C215" s="639"/>
      <c r="D215" s="50" t="s">
        <v>467</v>
      </c>
      <c r="E215" s="64">
        <f t="shared" si="120"/>
        <v>0</v>
      </c>
      <c r="F215" s="66">
        <f t="shared" si="121"/>
        <v>0</v>
      </c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Y215" s="64">
        <f t="shared" si="122"/>
        <v>0</v>
      </c>
      <c r="Z215" s="64">
        <f t="shared" si="123"/>
        <v>0</v>
      </c>
      <c r="AA215" s="64">
        <f t="shared" si="124"/>
        <v>0</v>
      </c>
      <c r="AB215" s="64">
        <f t="shared" si="125"/>
        <v>0</v>
      </c>
    </row>
    <row r="216" spans="1:28" ht="13.5" customHeight="1" x14ac:dyDescent="0.2">
      <c r="A216" s="642"/>
      <c r="B216" s="643"/>
      <c r="C216" s="639"/>
      <c r="D216" s="50" t="s">
        <v>422</v>
      </c>
      <c r="E216" s="64">
        <f t="shared" si="120"/>
        <v>0</v>
      </c>
      <c r="F216" s="66">
        <f t="shared" si="121"/>
        <v>0</v>
      </c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Y216" s="64">
        <f t="shared" si="122"/>
        <v>0</v>
      </c>
      <c r="Z216" s="64">
        <f t="shared" si="123"/>
        <v>0</v>
      </c>
      <c r="AA216" s="64">
        <f t="shared" si="124"/>
        <v>0</v>
      </c>
      <c r="AB216" s="64">
        <f t="shared" si="125"/>
        <v>0</v>
      </c>
    </row>
    <row r="217" spans="1:28" ht="13.5" customHeight="1" x14ac:dyDescent="0.2">
      <c r="A217" s="642"/>
      <c r="B217" s="643"/>
      <c r="C217" s="639"/>
      <c r="D217" s="50" t="s">
        <v>423</v>
      </c>
      <c r="E217" s="64">
        <f t="shared" si="120"/>
        <v>0</v>
      </c>
      <c r="F217" s="66">
        <f t="shared" si="121"/>
        <v>0</v>
      </c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Y217" s="64">
        <f t="shared" si="122"/>
        <v>0</v>
      </c>
      <c r="Z217" s="64">
        <f t="shared" si="123"/>
        <v>0</v>
      </c>
      <c r="AA217" s="64">
        <f t="shared" si="124"/>
        <v>0</v>
      </c>
      <c r="AB217" s="64">
        <f t="shared" si="125"/>
        <v>0</v>
      </c>
    </row>
    <row r="218" spans="1:28" ht="13.5" customHeight="1" x14ac:dyDescent="0.2">
      <c r="A218" s="642"/>
      <c r="B218" s="643"/>
      <c r="C218" s="639"/>
      <c r="D218" s="50" t="s">
        <v>424</v>
      </c>
      <c r="E218" s="64">
        <f t="shared" si="120"/>
        <v>0</v>
      </c>
      <c r="F218" s="66">
        <f t="shared" si="121"/>
        <v>0</v>
      </c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Y218" s="64">
        <f t="shared" si="122"/>
        <v>0</v>
      </c>
      <c r="Z218" s="64">
        <f t="shared" si="123"/>
        <v>0</v>
      </c>
      <c r="AA218" s="64">
        <f t="shared" si="124"/>
        <v>0</v>
      </c>
      <c r="AB218" s="64">
        <f t="shared" si="125"/>
        <v>0</v>
      </c>
    </row>
    <row r="219" spans="1:28" ht="13.5" customHeight="1" x14ac:dyDescent="0.2">
      <c r="A219" s="642"/>
      <c r="B219" s="643"/>
      <c r="C219" s="639"/>
      <c r="D219" s="50" t="s">
        <v>425</v>
      </c>
      <c r="E219" s="64">
        <f t="shared" si="120"/>
        <v>0</v>
      </c>
      <c r="F219" s="66">
        <f t="shared" si="121"/>
        <v>0</v>
      </c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Y219" s="64">
        <f t="shared" si="122"/>
        <v>0</v>
      </c>
      <c r="Z219" s="64">
        <f t="shared" si="123"/>
        <v>0</v>
      </c>
      <c r="AA219" s="64">
        <f t="shared" si="124"/>
        <v>0</v>
      </c>
      <c r="AB219" s="64">
        <f t="shared" si="125"/>
        <v>0</v>
      </c>
    </row>
    <row r="220" spans="1:28" ht="13.5" customHeight="1" x14ac:dyDescent="0.2">
      <c r="A220" s="642"/>
      <c r="B220" s="643"/>
      <c r="C220" s="639"/>
      <c r="D220" s="50" t="s">
        <v>426</v>
      </c>
      <c r="E220" s="64">
        <f t="shared" si="120"/>
        <v>0</v>
      </c>
      <c r="F220" s="66">
        <f t="shared" si="121"/>
        <v>0</v>
      </c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Y220" s="64">
        <f t="shared" si="122"/>
        <v>0</v>
      </c>
      <c r="Z220" s="64">
        <f t="shared" si="123"/>
        <v>0</v>
      </c>
      <c r="AA220" s="64">
        <f t="shared" si="124"/>
        <v>0</v>
      </c>
      <c r="AB220" s="64">
        <f t="shared" si="125"/>
        <v>0</v>
      </c>
    </row>
    <row r="221" spans="1:28" ht="13.5" customHeight="1" x14ac:dyDescent="0.2">
      <c r="A221" s="642"/>
      <c r="B221" s="643"/>
      <c r="C221" s="639"/>
      <c r="D221" s="50" t="s">
        <v>429</v>
      </c>
      <c r="E221" s="64">
        <f t="shared" si="120"/>
        <v>0</v>
      </c>
      <c r="F221" s="66">
        <f t="shared" si="121"/>
        <v>0</v>
      </c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Y221" s="64">
        <f t="shared" si="122"/>
        <v>0</v>
      </c>
      <c r="Z221" s="64">
        <f t="shared" si="123"/>
        <v>0</v>
      </c>
      <c r="AA221" s="64">
        <f t="shared" si="124"/>
        <v>0</v>
      </c>
      <c r="AB221" s="64">
        <f t="shared" si="125"/>
        <v>0</v>
      </c>
    </row>
    <row r="222" spans="1:28" ht="13.5" customHeight="1" x14ac:dyDescent="0.2">
      <c r="A222" s="642"/>
      <c r="B222" s="643"/>
      <c r="C222" s="639"/>
      <c r="D222" s="50" t="s">
        <v>430</v>
      </c>
      <c r="E222" s="64">
        <f t="shared" si="120"/>
        <v>0</v>
      </c>
      <c r="F222" s="66">
        <f t="shared" si="121"/>
        <v>0</v>
      </c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Y222" s="64">
        <f t="shared" si="122"/>
        <v>0</v>
      </c>
      <c r="Z222" s="64">
        <f t="shared" si="123"/>
        <v>0</v>
      </c>
      <c r="AA222" s="64">
        <f t="shared" si="124"/>
        <v>0</v>
      </c>
      <c r="AB222" s="64">
        <f t="shared" si="125"/>
        <v>0</v>
      </c>
    </row>
    <row r="223" spans="1:28" ht="13.5" customHeight="1" x14ac:dyDescent="0.2">
      <c r="A223" s="642"/>
      <c r="B223" s="643"/>
      <c r="C223" s="639"/>
      <c r="D223" s="50" t="s">
        <v>431</v>
      </c>
      <c r="E223" s="64">
        <f t="shared" si="120"/>
        <v>0</v>
      </c>
      <c r="F223" s="66">
        <f t="shared" si="121"/>
        <v>0</v>
      </c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Y223" s="64">
        <f t="shared" si="122"/>
        <v>0</v>
      </c>
      <c r="Z223" s="64">
        <f t="shared" si="123"/>
        <v>0</v>
      </c>
      <c r="AA223" s="64">
        <f t="shared" si="124"/>
        <v>0</v>
      </c>
      <c r="AB223" s="64">
        <f t="shared" si="125"/>
        <v>0</v>
      </c>
    </row>
    <row r="224" spans="1:28" ht="13.5" customHeight="1" x14ac:dyDescent="0.2">
      <c r="A224" s="642"/>
      <c r="B224" s="643"/>
      <c r="C224" s="639"/>
      <c r="D224" s="50" t="s">
        <v>396</v>
      </c>
      <c r="E224" s="64">
        <f t="shared" si="120"/>
        <v>0</v>
      </c>
      <c r="F224" s="64">
        <f t="shared" si="121"/>
        <v>0</v>
      </c>
      <c r="G224" s="67">
        <f t="shared" ref="G224:R224" si="127">SUM(G211:G223)</f>
        <v>0</v>
      </c>
      <c r="H224" s="67">
        <f t="shared" si="127"/>
        <v>0</v>
      </c>
      <c r="I224" s="67">
        <f t="shared" si="127"/>
        <v>0</v>
      </c>
      <c r="J224" s="67">
        <f t="shared" si="127"/>
        <v>0</v>
      </c>
      <c r="K224" s="67">
        <f t="shared" si="127"/>
        <v>0</v>
      </c>
      <c r="L224" s="67">
        <f t="shared" si="127"/>
        <v>0</v>
      </c>
      <c r="M224" s="67">
        <f t="shared" si="127"/>
        <v>0</v>
      </c>
      <c r="N224" s="67">
        <f t="shared" si="127"/>
        <v>0</v>
      </c>
      <c r="O224" s="67">
        <f t="shared" si="127"/>
        <v>0</v>
      </c>
      <c r="P224" s="67">
        <f t="shared" si="127"/>
        <v>0</v>
      </c>
      <c r="Q224" s="67">
        <f t="shared" si="127"/>
        <v>0</v>
      </c>
      <c r="R224" s="67">
        <f t="shared" si="127"/>
        <v>0</v>
      </c>
      <c r="Y224" s="64">
        <f t="shared" si="122"/>
        <v>0</v>
      </c>
      <c r="Z224" s="64">
        <f t="shared" si="123"/>
        <v>0</v>
      </c>
      <c r="AA224" s="64">
        <f t="shared" si="124"/>
        <v>0</v>
      </c>
      <c r="AB224" s="64">
        <f t="shared" si="125"/>
        <v>0</v>
      </c>
    </row>
    <row r="225" spans="1:28" ht="13.5" customHeight="1" x14ac:dyDescent="0.2">
      <c r="A225" s="644"/>
      <c r="B225" s="645"/>
      <c r="C225" s="635" t="s">
        <v>88</v>
      </c>
      <c r="D225" s="636"/>
      <c r="E225" s="34">
        <f t="shared" si="120"/>
        <v>0</v>
      </c>
      <c r="F225" s="34">
        <f t="shared" si="121"/>
        <v>0</v>
      </c>
      <c r="G225" s="67">
        <f t="shared" ref="G225:R225" si="128">G204+G210+G224</f>
        <v>0</v>
      </c>
      <c r="H225" s="67">
        <f t="shared" si="128"/>
        <v>0</v>
      </c>
      <c r="I225" s="67">
        <f t="shared" si="128"/>
        <v>0</v>
      </c>
      <c r="J225" s="67">
        <f t="shared" si="128"/>
        <v>0</v>
      </c>
      <c r="K225" s="67">
        <f t="shared" si="128"/>
        <v>0</v>
      </c>
      <c r="L225" s="67">
        <f t="shared" si="128"/>
        <v>0</v>
      </c>
      <c r="M225" s="67">
        <f t="shared" si="128"/>
        <v>0</v>
      </c>
      <c r="N225" s="67">
        <f t="shared" si="128"/>
        <v>0</v>
      </c>
      <c r="O225" s="67">
        <f t="shared" si="128"/>
        <v>0</v>
      </c>
      <c r="P225" s="67">
        <f t="shared" si="128"/>
        <v>0</v>
      </c>
      <c r="Q225" s="67">
        <f t="shared" si="128"/>
        <v>0</v>
      </c>
      <c r="R225" s="67">
        <f t="shared" si="128"/>
        <v>0</v>
      </c>
      <c r="Y225" s="34">
        <f t="shared" si="122"/>
        <v>0</v>
      </c>
      <c r="Z225" s="34">
        <f t="shared" si="123"/>
        <v>0</v>
      </c>
      <c r="AA225" s="34">
        <f t="shared" si="124"/>
        <v>0</v>
      </c>
      <c r="AB225" s="34">
        <f t="shared" si="125"/>
        <v>0</v>
      </c>
    </row>
    <row r="226" spans="1:28" s="1" customFormat="1" x14ac:dyDescent="0.2">
      <c r="A226" s="669" t="s">
        <v>523</v>
      </c>
      <c r="B226" s="670"/>
      <c r="C226" s="635" t="s">
        <v>88</v>
      </c>
      <c r="D226" s="636"/>
      <c r="E226" s="70"/>
      <c r="F226" s="70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</row>
    <row r="302" spans="3:6" x14ac:dyDescent="0.15">
      <c r="C302" s="4" t="s">
        <v>524</v>
      </c>
      <c r="E302" s="4">
        <f>SUM(G302:R302)</f>
        <v>0</v>
      </c>
      <c r="F302" s="4">
        <f>IF($T$1=0,0,E302/$T$1)</f>
        <v>0</v>
      </c>
    </row>
    <row r="303" spans="3:6" x14ac:dyDescent="0.15">
      <c r="C303" s="4" t="s">
        <v>525</v>
      </c>
      <c r="E303" s="4">
        <f>SUM(G303:R303)</f>
        <v>0</v>
      </c>
      <c r="F303" s="4">
        <f>IF($T$1=0,0,E303/$T$1)</f>
        <v>0</v>
      </c>
    </row>
    <row r="304" spans="3:6" x14ac:dyDescent="0.15">
      <c r="C304" s="4" t="s">
        <v>526</v>
      </c>
      <c r="E304" s="4">
        <f>SUM(G304:R304)</f>
        <v>0</v>
      </c>
      <c r="F304" s="4">
        <f>IF($T$1=0,0,E304/$T$1)</f>
        <v>0</v>
      </c>
    </row>
    <row r="305" spans="3:15" x14ac:dyDescent="0.15">
      <c r="C305" s="4" t="s">
        <v>527</v>
      </c>
      <c r="E305" s="4">
        <f>SUM(G305:R305)</f>
        <v>0</v>
      </c>
      <c r="F305" s="4">
        <f>IF($T$1=0,0,E305/$T$1)</f>
        <v>0</v>
      </c>
    </row>
    <row r="315" spans="3:15" x14ac:dyDescent="0.15">
      <c r="D315" s="85"/>
      <c r="G315"/>
      <c r="H315"/>
      <c r="I315"/>
      <c r="J315"/>
      <c r="K315"/>
      <c r="L315"/>
      <c r="M315"/>
      <c r="N315"/>
      <c r="O315"/>
    </row>
    <row r="316" spans="3:15" x14ac:dyDescent="0.15">
      <c r="D316" s="85"/>
      <c r="G316"/>
      <c r="H316"/>
      <c r="I316"/>
      <c r="J316"/>
      <c r="K316"/>
      <c r="L316"/>
      <c r="M316"/>
      <c r="N316"/>
      <c r="O316"/>
    </row>
    <row r="317" spans="3:15" x14ac:dyDescent="0.15">
      <c r="D317" s="85"/>
      <c r="G317"/>
      <c r="H317"/>
      <c r="I317"/>
      <c r="J317"/>
      <c r="K317"/>
      <c r="L317"/>
      <c r="M317"/>
      <c r="N317"/>
      <c r="O317"/>
    </row>
    <row r="318" spans="3:15" ht="15" customHeight="1" x14ac:dyDescent="0.15">
      <c r="D318" s="85"/>
      <c r="G318"/>
      <c r="H318"/>
      <c r="I318"/>
      <c r="J318"/>
      <c r="K318"/>
      <c r="L318"/>
      <c r="M318"/>
      <c r="N318"/>
      <c r="O318"/>
    </row>
  </sheetData>
  <mergeCells count="34">
    <mergeCell ref="A226:B226"/>
    <mergeCell ref="C226:D226"/>
    <mergeCell ref="C24:C38"/>
    <mergeCell ref="C39:C46"/>
    <mergeCell ref="C47:C55"/>
    <mergeCell ref="C57:C62"/>
    <mergeCell ref="C63:C68"/>
    <mergeCell ref="C69:C74"/>
    <mergeCell ref="C75:C80"/>
    <mergeCell ref="C81:C86"/>
    <mergeCell ref="C87:C92"/>
    <mergeCell ref="C93:C133"/>
    <mergeCell ref="C152:C157"/>
    <mergeCell ref="C158:C184"/>
    <mergeCell ref="C134:C137"/>
    <mergeCell ref="C211:C224"/>
    <mergeCell ref="A193:B225"/>
    <mergeCell ref="A57:B138"/>
    <mergeCell ref="A139:B192"/>
    <mergeCell ref="A2:B11"/>
    <mergeCell ref="A12:B19"/>
    <mergeCell ref="A20:B23"/>
    <mergeCell ref="A24:B55"/>
    <mergeCell ref="C185:C187"/>
    <mergeCell ref="C188:C191"/>
    <mergeCell ref="C193:C198"/>
    <mergeCell ref="C199:C204"/>
    <mergeCell ref="C205:C210"/>
    <mergeCell ref="C225:D225"/>
    <mergeCell ref="C139:C144"/>
    <mergeCell ref="C145:C151"/>
    <mergeCell ref="A1:B1"/>
    <mergeCell ref="C138:D138"/>
    <mergeCell ref="C192:D192"/>
  </mergeCells>
  <phoneticPr fontId="37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SZ</vt:lpstr>
      <vt:lpstr>QD</vt:lpstr>
      <vt:lpstr>TC</vt:lpstr>
      <vt:lpstr>SZCOST</vt:lpstr>
      <vt:lpstr>QDCOST</vt:lpstr>
      <vt:lpstr>TCCOST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tedu</dc:creator>
  <cp:lastModifiedBy>tarena</cp:lastModifiedBy>
  <dcterms:created xsi:type="dcterms:W3CDTF">2019-02-14T06:18:00Z</dcterms:created>
  <dcterms:modified xsi:type="dcterms:W3CDTF">2020-06-09T06:17:59Z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