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rena\Documents\WeChat Files\wxid_0089760897714\FileStorage\File\2020-10\"/>
    </mc:Choice>
  </mc:AlternateContent>
  <bookViews>
    <workbookView xWindow="0" yWindow="0" windowWidth="20490" windowHeight="7860" tabRatio="885"/>
  </bookViews>
  <sheets>
    <sheet name="集团合并" sheetId="9" r:id="rId1"/>
    <sheet name="总部合并" sheetId="12" r:id="rId2"/>
    <sheet name="集团共享" sheetId="26" r:id="rId3"/>
    <sheet name="成人总部" sheetId="22" r:id="rId4"/>
    <sheet name="K12总部" sheetId="23" r:id="rId5"/>
    <sheet name="成人区域合并" sheetId="5" r:id="rId6"/>
    <sheet name="社招区域合并" sheetId="2" r:id="rId7"/>
    <sheet name="渠道区域合并" sheetId="3" r:id="rId8"/>
    <sheet name="K12区域合并" sheetId="4" r:id="rId9"/>
    <sheet name="社招总部" sheetId="25" r:id="rId10"/>
    <sheet name="渠道总部" sheetId="24" r:id="rId11"/>
    <sheet name="集团共享社招" sheetId="27" r:id="rId12"/>
    <sheet name="集团共享渠道" sheetId="28" r:id="rId13"/>
  </sheets>
  <definedNames>
    <definedName name="_xlnm._FilterDatabase" localSheetId="8" hidden="1">K12区域合并!$A$1:$AB$1</definedName>
    <definedName name="_xlnm._FilterDatabase" localSheetId="4" hidden="1">K12总部!$A$1:$AB$1</definedName>
    <definedName name="_xlnm._FilterDatabase" localSheetId="12" hidden="1">集团共享渠道!$A$1:$AH$1</definedName>
    <definedName name="_xlnm._FilterDatabase" localSheetId="7" hidden="1">渠道区域合并!$A$1:$AH$1</definedName>
    <definedName name="_xlnm._FilterDatabase" localSheetId="10" hidden="1">渠道总部!$A$1:$AH$1</definedName>
  </definedNames>
  <calcPr calcId="152511"/>
</workbook>
</file>

<file path=xl/calcChain.xml><?xml version="1.0" encoding="utf-8"?>
<calcChain xmlns="http://schemas.openxmlformats.org/spreadsheetml/2006/main">
  <c r="F197" i="28" l="1"/>
  <c r="R196" i="28"/>
  <c r="Q196" i="28"/>
  <c r="P196" i="28"/>
  <c r="AB196" i="28" s="1"/>
  <c r="O196" i="28"/>
  <c r="N196" i="28"/>
  <c r="M196" i="28"/>
  <c r="AA196" i="28" s="1"/>
  <c r="L196" i="28"/>
  <c r="Z196" i="28" s="1"/>
  <c r="K196" i="28"/>
  <c r="J196" i="28"/>
  <c r="I196" i="28"/>
  <c r="H196" i="28"/>
  <c r="G196" i="28"/>
  <c r="Y196" i="28" s="1"/>
  <c r="F196" i="28"/>
  <c r="AB195" i="28"/>
  <c r="AA195" i="28"/>
  <c r="Z195" i="28"/>
  <c r="Y195" i="28"/>
  <c r="F195" i="28"/>
  <c r="E195" i="28"/>
  <c r="AB194" i="28"/>
  <c r="AA194" i="28"/>
  <c r="Z194" i="28"/>
  <c r="Y194" i="28"/>
  <c r="F194" i="28"/>
  <c r="E194" i="28"/>
  <c r="AB193" i="28"/>
  <c r="AA193" i="28"/>
  <c r="Z193" i="28"/>
  <c r="Y193" i="28"/>
  <c r="F193" i="28"/>
  <c r="E193" i="28"/>
  <c r="AB192" i="28"/>
  <c r="AA192" i="28"/>
  <c r="Z192" i="28"/>
  <c r="Y192" i="28"/>
  <c r="F192" i="28"/>
  <c r="E192" i="28"/>
  <c r="AB191" i="28"/>
  <c r="AA191" i="28"/>
  <c r="Z191" i="28"/>
  <c r="Y191" i="28"/>
  <c r="F191" i="28"/>
  <c r="E191" i="28"/>
  <c r="AB190" i="28"/>
  <c r="AA190" i="28"/>
  <c r="Z190" i="28"/>
  <c r="Y190" i="28"/>
  <c r="F190" i="28"/>
  <c r="E190" i="28"/>
  <c r="AB189" i="28"/>
  <c r="AA189" i="28"/>
  <c r="Z189" i="28"/>
  <c r="Y189" i="28"/>
  <c r="F189" i="28"/>
  <c r="E189" i="28"/>
  <c r="AB188" i="28"/>
  <c r="AA188" i="28"/>
  <c r="Z188" i="28"/>
  <c r="Y188" i="28"/>
  <c r="F188" i="28"/>
  <c r="E188" i="28"/>
  <c r="AB187" i="28"/>
  <c r="AA187" i="28"/>
  <c r="Z187" i="28"/>
  <c r="Y187" i="28"/>
  <c r="F187" i="28"/>
  <c r="E187" i="28"/>
  <c r="AB186" i="28"/>
  <c r="AA186" i="28"/>
  <c r="Z186" i="28"/>
  <c r="Y186" i="28"/>
  <c r="F186" i="28"/>
  <c r="E186" i="28"/>
  <c r="AB185" i="28"/>
  <c r="AA185" i="28"/>
  <c r="Z185" i="28"/>
  <c r="Y185" i="28"/>
  <c r="F185" i="28"/>
  <c r="E185" i="28"/>
  <c r="AB184" i="28"/>
  <c r="AA184" i="28"/>
  <c r="Z184" i="28"/>
  <c r="Y184" i="28"/>
  <c r="F184" i="28"/>
  <c r="E184" i="28"/>
  <c r="AB183" i="28"/>
  <c r="AA183" i="28"/>
  <c r="Z183" i="28"/>
  <c r="Y183" i="28"/>
  <c r="F183" i="28"/>
  <c r="E183" i="28"/>
  <c r="AB182" i="28"/>
  <c r="R182" i="28"/>
  <c r="Q182" i="28"/>
  <c r="P182" i="28"/>
  <c r="O182" i="28"/>
  <c r="N182" i="28"/>
  <c r="M182" i="28"/>
  <c r="L182" i="28"/>
  <c r="K182" i="28"/>
  <c r="J182" i="28"/>
  <c r="Z182" i="28" s="1"/>
  <c r="I182" i="28"/>
  <c r="H182" i="28"/>
  <c r="G182" i="28"/>
  <c r="Y182" i="28" s="1"/>
  <c r="F182" i="28"/>
  <c r="AB181" i="28"/>
  <c r="AA181" i="28"/>
  <c r="Z181" i="28"/>
  <c r="Y181" i="28"/>
  <c r="F181" i="28"/>
  <c r="E181" i="28"/>
  <c r="AB180" i="28"/>
  <c r="R180" i="28"/>
  <c r="Q180" i="28"/>
  <c r="P180" i="28"/>
  <c r="O180" i="28"/>
  <c r="N180" i="28"/>
  <c r="M180" i="28"/>
  <c r="L180" i="28"/>
  <c r="K180" i="28"/>
  <c r="J180" i="28"/>
  <c r="I180" i="28"/>
  <c r="H180" i="28"/>
  <c r="G180" i="28"/>
  <c r="F180" i="28"/>
  <c r="AB179" i="28"/>
  <c r="AA179" i="28"/>
  <c r="Z179" i="28"/>
  <c r="Y179" i="28"/>
  <c r="F179" i="28"/>
  <c r="E179" i="28"/>
  <c r="AB178" i="28"/>
  <c r="AA178" i="28"/>
  <c r="Z178" i="28"/>
  <c r="Y178" i="28"/>
  <c r="F178" i="28"/>
  <c r="E178" i="28"/>
  <c r="AB177" i="28"/>
  <c r="AA177" i="28"/>
  <c r="AA180" i="28" s="1"/>
  <c r="Z177" i="28"/>
  <c r="Z180" i="28" s="1"/>
  <c r="Y177" i="28"/>
  <c r="Y180" i="28" s="1"/>
  <c r="F177" i="28"/>
  <c r="E177" i="28"/>
  <c r="E180" i="28" s="1"/>
  <c r="AB176" i="28"/>
  <c r="R176" i="28"/>
  <c r="R197" i="28" s="1"/>
  <c r="Q176" i="28"/>
  <c r="Q197" i="28" s="1"/>
  <c r="P176" i="28"/>
  <c r="P197" i="28" s="1"/>
  <c r="AB197" i="28" s="1"/>
  <c r="O176" i="28"/>
  <c r="O197" i="28" s="1"/>
  <c r="N176" i="28"/>
  <c r="N197" i="28" s="1"/>
  <c r="M176" i="28"/>
  <c r="M197" i="28" s="1"/>
  <c r="L176" i="28"/>
  <c r="L197" i="28" s="1"/>
  <c r="K176" i="28"/>
  <c r="K197" i="28" s="1"/>
  <c r="J176" i="28"/>
  <c r="I176" i="28"/>
  <c r="I197" i="28" s="1"/>
  <c r="H176" i="28"/>
  <c r="H197" i="28" s="1"/>
  <c r="G176" i="28"/>
  <c r="Y176" i="28" s="1"/>
  <c r="F176" i="28"/>
  <c r="AB175" i="28"/>
  <c r="AA175" i="28"/>
  <c r="Z175" i="28"/>
  <c r="Y175" i="28"/>
  <c r="F175" i="28"/>
  <c r="E175" i="28"/>
  <c r="AB174" i="28"/>
  <c r="R174" i="28"/>
  <c r="Q174" i="28"/>
  <c r="P174" i="28"/>
  <c r="O174" i="28"/>
  <c r="N174" i="28"/>
  <c r="M174" i="28"/>
  <c r="L174" i="28"/>
  <c r="K174" i="28"/>
  <c r="J174" i="28"/>
  <c r="I174" i="28"/>
  <c r="H174" i="28"/>
  <c r="G174" i="28"/>
  <c r="F174" i="28"/>
  <c r="AB173" i="28"/>
  <c r="AA173" i="28"/>
  <c r="Z173" i="28"/>
  <c r="Y173" i="28"/>
  <c r="F173" i="28"/>
  <c r="E173" i="28"/>
  <c r="AB172" i="28"/>
  <c r="AA172" i="28"/>
  <c r="Z172" i="28"/>
  <c r="Y172" i="28"/>
  <c r="F172" i="28"/>
  <c r="E172" i="28"/>
  <c r="AB171" i="28"/>
  <c r="AA171" i="28"/>
  <c r="AA174" i="28" s="1"/>
  <c r="Z171" i="28"/>
  <c r="Z174" i="28" s="1"/>
  <c r="Y171" i="28"/>
  <c r="Y174" i="28" s="1"/>
  <c r="F171" i="28"/>
  <c r="E171" i="28"/>
  <c r="E174" i="28" s="1"/>
  <c r="F170" i="28"/>
  <c r="R169" i="28"/>
  <c r="Q169" i="28"/>
  <c r="P169" i="28"/>
  <c r="AB169" i="28" s="1"/>
  <c r="O169" i="28"/>
  <c r="N169" i="28"/>
  <c r="M169" i="28"/>
  <c r="AA169" i="28" s="1"/>
  <c r="L169" i="28"/>
  <c r="Z169" i="28" s="1"/>
  <c r="K169" i="28"/>
  <c r="J169" i="28"/>
  <c r="I169" i="28"/>
  <c r="H169" i="28"/>
  <c r="E169" i="28" s="1"/>
  <c r="G169" i="28"/>
  <c r="F169" i="28"/>
  <c r="R168" i="28"/>
  <c r="N168" i="28"/>
  <c r="J168" i="28"/>
  <c r="F168" i="28"/>
  <c r="R167" i="28"/>
  <c r="Q167" i="28"/>
  <c r="P167" i="28"/>
  <c r="AB167" i="28" s="1"/>
  <c r="O167" i="28"/>
  <c r="N167" i="28"/>
  <c r="M167" i="28"/>
  <c r="AA167" i="28" s="1"/>
  <c r="L167" i="28"/>
  <c r="Z167" i="28" s="1"/>
  <c r="K167" i="28"/>
  <c r="J167" i="28"/>
  <c r="I167" i="28"/>
  <c r="H167" i="28"/>
  <c r="E167" i="28" s="1"/>
  <c r="G167" i="28"/>
  <c r="F167" i="28"/>
  <c r="R166" i="28"/>
  <c r="Q166" i="28"/>
  <c r="Q170" i="28" s="1"/>
  <c r="P166" i="28"/>
  <c r="O166" i="28"/>
  <c r="O170" i="28" s="1"/>
  <c r="N166" i="28"/>
  <c r="N170" i="28" s="1"/>
  <c r="M166" i="28"/>
  <c r="M170" i="28" s="1"/>
  <c r="L166" i="28"/>
  <c r="K166" i="28"/>
  <c r="K170" i="28" s="1"/>
  <c r="J166" i="28"/>
  <c r="Z166" i="28" s="1"/>
  <c r="I166" i="28"/>
  <c r="I170" i="28" s="1"/>
  <c r="H166" i="28"/>
  <c r="G166" i="28"/>
  <c r="G170" i="28" s="1"/>
  <c r="F166" i="28"/>
  <c r="R165" i="28"/>
  <c r="Q165" i="28"/>
  <c r="Q168" i="28" s="1"/>
  <c r="P165" i="28"/>
  <c r="O165" i="28"/>
  <c r="O168" i="28" s="1"/>
  <c r="N165" i="28"/>
  <c r="M165" i="28"/>
  <c r="AA165" i="28" s="1"/>
  <c r="AA168" i="28" s="1"/>
  <c r="L165" i="28"/>
  <c r="K165" i="28"/>
  <c r="K168" i="28" s="1"/>
  <c r="J165" i="28"/>
  <c r="I165" i="28"/>
  <c r="I168" i="28" s="1"/>
  <c r="H165" i="28"/>
  <c r="G165" i="28"/>
  <c r="G168" i="28" s="1"/>
  <c r="F165" i="28"/>
  <c r="R164" i="28"/>
  <c r="F164" i="28"/>
  <c r="R163" i="28"/>
  <c r="Q163" i="28"/>
  <c r="P163" i="28"/>
  <c r="O163" i="28"/>
  <c r="N163" i="28"/>
  <c r="M163" i="28"/>
  <c r="L163" i="28"/>
  <c r="K163" i="28"/>
  <c r="J163" i="28"/>
  <c r="I163" i="28"/>
  <c r="H163" i="28"/>
  <c r="G163" i="28"/>
  <c r="R162" i="28"/>
  <c r="Q162" i="28"/>
  <c r="P162" i="28"/>
  <c r="O162" i="28"/>
  <c r="N162" i="28"/>
  <c r="M162" i="28"/>
  <c r="L162" i="28"/>
  <c r="K162" i="28"/>
  <c r="J162" i="28"/>
  <c r="I162" i="28"/>
  <c r="H162" i="28"/>
  <c r="G162" i="28"/>
  <c r="R161" i="28"/>
  <c r="Q161" i="28"/>
  <c r="P161" i="28"/>
  <c r="O161" i="28"/>
  <c r="N161" i="28"/>
  <c r="M161" i="28"/>
  <c r="L161" i="28"/>
  <c r="K161" i="28"/>
  <c r="J161" i="28"/>
  <c r="I161" i="28"/>
  <c r="H161" i="28"/>
  <c r="G161" i="28"/>
  <c r="R160" i="28"/>
  <c r="Q160" i="28"/>
  <c r="P160" i="28"/>
  <c r="O160" i="28"/>
  <c r="N160" i="28"/>
  <c r="M160" i="28"/>
  <c r="L160" i="28"/>
  <c r="K160" i="28"/>
  <c r="J160" i="28"/>
  <c r="I160" i="28"/>
  <c r="H160" i="28"/>
  <c r="G160" i="28"/>
  <c r="R159" i="28"/>
  <c r="Q159" i="28"/>
  <c r="P159" i="28"/>
  <c r="AB159" i="28" s="1"/>
  <c r="O159" i="28"/>
  <c r="N159" i="28"/>
  <c r="M159" i="28"/>
  <c r="AA159" i="28" s="1"/>
  <c r="L159" i="28"/>
  <c r="Z159" i="28" s="1"/>
  <c r="K159" i="28"/>
  <c r="J159" i="28"/>
  <c r="I159" i="28"/>
  <c r="H159" i="28"/>
  <c r="G159" i="28"/>
  <c r="F159" i="28"/>
  <c r="AB156" i="28"/>
  <c r="R156" i="28"/>
  <c r="Q156" i="28"/>
  <c r="P156" i="28"/>
  <c r="O156" i="28"/>
  <c r="N156" i="28"/>
  <c r="N164" i="28" s="1"/>
  <c r="M156" i="28"/>
  <c r="L156" i="28"/>
  <c r="K156" i="28"/>
  <c r="J156" i="28"/>
  <c r="J164" i="28" s="1"/>
  <c r="I156" i="28"/>
  <c r="H156" i="28"/>
  <c r="G156" i="28"/>
  <c r="Y156" i="28" s="1"/>
  <c r="F156" i="28"/>
  <c r="AB155" i="28"/>
  <c r="AA155" i="28"/>
  <c r="Z155" i="28"/>
  <c r="Y155" i="28"/>
  <c r="F155" i="28"/>
  <c r="E155" i="28"/>
  <c r="AB154" i="28"/>
  <c r="AA154" i="28"/>
  <c r="Z154" i="28"/>
  <c r="Y154" i="28"/>
  <c r="F154" i="28"/>
  <c r="E154" i="28"/>
  <c r="AB153" i="28"/>
  <c r="AA153" i="28"/>
  <c r="Z153" i="28"/>
  <c r="Y153" i="28"/>
  <c r="F153" i="28"/>
  <c r="E153" i="28"/>
  <c r="AB152" i="28"/>
  <c r="AA152" i="28"/>
  <c r="Z152" i="28"/>
  <c r="Y152" i="28"/>
  <c r="F152" i="28"/>
  <c r="E152" i="28"/>
  <c r="AB151" i="28"/>
  <c r="AA151" i="28"/>
  <c r="Z151" i="28"/>
  <c r="Y151" i="28"/>
  <c r="F151" i="28"/>
  <c r="E151" i="28"/>
  <c r="AB150" i="28"/>
  <c r="AA150" i="28"/>
  <c r="Z150" i="28"/>
  <c r="Y150" i="28"/>
  <c r="F150" i="28"/>
  <c r="E150" i="28"/>
  <c r="AB149" i="28"/>
  <c r="AA149" i="28"/>
  <c r="Z149" i="28"/>
  <c r="Y149" i="28"/>
  <c r="F149" i="28"/>
  <c r="E149" i="28"/>
  <c r="AB148" i="28"/>
  <c r="AA148" i="28"/>
  <c r="Z148" i="28"/>
  <c r="Y148" i="28"/>
  <c r="F148" i="28"/>
  <c r="E148" i="28"/>
  <c r="AB147" i="28"/>
  <c r="AA147" i="28"/>
  <c r="Z147" i="28"/>
  <c r="Y147" i="28"/>
  <c r="F147" i="28"/>
  <c r="E147" i="28"/>
  <c r="AB146" i="28"/>
  <c r="AA146" i="28"/>
  <c r="Z146" i="28"/>
  <c r="Y146" i="28"/>
  <c r="F146" i="28"/>
  <c r="E146" i="28"/>
  <c r="AB145" i="28"/>
  <c r="AA145" i="28"/>
  <c r="Z145" i="28"/>
  <c r="Y145" i="28"/>
  <c r="F145" i="28"/>
  <c r="E145" i="28"/>
  <c r="AB144" i="28"/>
  <c r="AA144" i="28"/>
  <c r="Z144" i="28"/>
  <c r="Y144" i="28"/>
  <c r="F144" i="28"/>
  <c r="E144" i="28"/>
  <c r="AB143" i="28"/>
  <c r="AA143" i="28"/>
  <c r="Z143" i="28"/>
  <c r="Y143" i="28"/>
  <c r="F143" i="28"/>
  <c r="E143" i="28"/>
  <c r="AB142" i="28"/>
  <c r="AA142" i="28"/>
  <c r="Z142" i="28"/>
  <c r="Y142" i="28"/>
  <c r="F142" i="28"/>
  <c r="E142" i="28"/>
  <c r="AB141" i="28"/>
  <c r="AA141" i="28"/>
  <c r="Z141" i="28"/>
  <c r="Y141" i="28"/>
  <c r="F141" i="28"/>
  <c r="E141" i="28"/>
  <c r="AB140" i="28"/>
  <c r="AA140" i="28"/>
  <c r="Z140" i="28"/>
  <c r="Y140" i="28"/>
  <c r="F140" i="28"/>
  <c r="E140" i="28"/>
  <c r="AB139" i="28"/>
  <c r="AA139" i="28"/>
  <c r="Z139" i="28"/>
  <c r="Y139" i="28"/>
  <c r="F139" i="28"/>
  <c r="E139" i="28"/>
  <c r="AB138" i="28"/>
  <c r="AA138" i="28"/>
  <c r="Z138" i="28"/>
  <c r="Y138" i="28"/>
  <c r="F138" i="28"/>
  <c r="E138" i="28"/>
  <c r="AB137" i="28"/>
  <c r="AA137" i="28"/>
  <c r="Z137" i="28"/>
  <c r="Y137" i="28"/>
  <c r="R137" i="28"/>
  <c r="Q137" i="28"/>
  <c r="P137" i="28"/>
  <c r="O137" i="28"/>
  <c r="N137" i="28"/>
  <c r="M137" i="28"/>
  <c r="L137" i="28"/>
  <c r="K137" i="28"/>
  <c r="J137" i="28"/>
  <c r="I137" i="28"/>
  <c r="H137" i="28"/>
  <c r="G137" i="28"/>
  <c r="E137" i="28"/>
  <c r="AB136" i="28"/>
  <c r="AA136" i="28"/>
  <c r="Z136" i="28"/>
  <c r="Y136" i="28"/>
  <c r="R136" i="28"/>
  <c r="Q136" i="28"/>
  <c r="P136" i="28"/>
  <c r="O136" i="28"/>
  <c r="N136" i="28"/>
  <c r="M136" i="28"/>
  <c r="L136" i="28"/>
  <c r="K136" i="28"/>
  <c r="J136" i="28"/>
  <c r="I136" i="28"/>
  <c r="H136" i="28"/>
  <c r="G136" i="28"/>
  <c r="E136" i="28"/>
  <c r="AB135" i="28"/>
  <c r="AA135" i="28"/>
  <c r="Z135" i="28"/>
  <c r="Y135" i="28"/>
  <c r="F135" i="28"/>
  <c r="E135" i="28"/>
  <c r="AB134" i="28"/>
  <c r="AA134" i="28"/>
  <c r="Z134" i="28"/>
  <c r="Y134" i="28"/>
  <c r="F134" i="28"/>
  <c r="E134" i="28"/>
  <c r="AB133" i="28"/>
  <c r="AA133" i="28"/>
  <c r="Z133" i="28"/>
  <c r="Y133" i="28"/>
  <c r="F133" i="28"/>
  <c r="E133" i="28"/>
  <c r="AB132" i="28"/>
  <c r="AA132" i="28"/>
  <c r="Z132" i="28"/>
  <c r="Y132" i="28"/>
  <c r="F132" i="28"/>
  <c r="E132" i="28"/>
  <c r="R131" i="28"/>
  <c r="Q131" i="28"/>
  <c r="P131" i="28"/>
  <c r="AB131" i="28" s="1"/>
  <c r="O131" i="28"/>
  <c r="N131" i="28"/>
  <c r="M131" i="28"/>
  <c r="AA131" i="28" s="1"/>
  <c r="L131" i="28"/>
  <c r="Z131" i="28" s="1"/>
  <c r="K131" i="28"/>
  <c r="J131" i="28"/>
  <c r="I131" i="28"/>
  <c r="H131" i="28"/>
  <c r="G131" i="28"/>
  <c r="F131" i="28"/>
  <c r="AB130" i="28"/>
  <c r="AA130" i="28"/>
  <c r="Z130" i="28"/>
  <c r="Y130" i="28"/>
  <c r="F130" i="28"/>
  <c r="E130" i="28"/>
  <c r="Z129" i="28"/>
  <c r="R129" i="28"/>
  <c r="Q129" i="28"/>
  <c r="P129" i="28"/>
  <c r="O129" i="28"/>
  <c r="N129" i="28"/>
  <c r="M129" i="28"/>
  <c r="L129" i="28"/>
  <c r="K129" i="28"/>
  <c r="J129" i="28"/>
  <c r="I129" i="28"/>
  <c r="H129" i="28"/>
  <c r="G129" i="28"/>
  <c r="AB128" i="28"/>
  <c r="AA128" i="28"/>
  <c r="Z128" i="28"/>
  <c r="Y128" i="28"/>
  <c r="F128" i="28"/>
  <c r="E128" i="28"/>
  <c r="AB127" i="28"/>
  <c r="AA127" i="28"/>
  <c r="Z127" i="28"/>
  <c r="Y127" i="28"/>
  <c r="F127" i="28"/>
  <c r="E127" i="28"/>
  <c r="AB126" i="28"/>
  <c r="AB129" i="28" s="1"/>
  <c r="AA126" i="28"/>
  <c r="AA129" i="28" s="1"/>
  <c r="Z126" i="28"/>
  <c r="Y126" i="28"/>
  <c r="Y129" i="28" s="1"/>
  <c r="F126" i="28"/>
  <c r="F129" i="28" s="1"/>
  <c r="E126" i="28"/>
  <c r="E129" i="28" s="1"/>
  <c r="Z125" i="28"/>
  <c r="R125" i="28"/>
  <c r="Q125" i="28"/>
  <c r="P125" i="28"/>
  <c r="AB125" i="28" s="1"/>
  <c r="O125" i="28"/>
  <c r="N125" i="28"/>
  <c r="M125" i="28"/>
  <c r="AA125" i="28" s="1"/>
  <c r="L125" i="28"/>
  <c r="K125" i="28"/>
  <c r="J125" i="28"/>
  <c r="I125" i="28"/>
  <c r="H125" i="28"/>
  <c r="E125" i="28" s="1"/>
  <c r="G125" i="28"/>
  <c r="Y125" i="28" s="1"/>
  <c r="F125" i="28"/>
  <c r="AB124" i="28"/>
  <c r="AA124" i="28"/>
  <c r="Z124" i="28"/>
  <c r="Y124" i="28"/>
  <c r="F124" i="28"/>
  <c r="E124" i="28"/>
  <c r="Z123" i="28"/>
  <c r="R123" i="28"/>
  <c r="Q123" i="28"/>
  <c r="P123" i="28"/>
  <c r="O123" i="28"/>
  <c r="N123" i="28"/>
  <c r="M123" i="28"/>
  <c r="L123" i="28"/>
  <c r="K123" i="28"/>
  <c r="J123" i="28"/>
  <c r="I123" i="28"/>
  <c r="H123" i="28"/>
  <c r="G123" i="28"/>
  <c r="AB122" i="28"/>
  <c r="AA122" i="28"/>
  <c r="Z122" i="28"/>
  <c r="Y122" i="28"/>
  <c r="F122" i="28"/>
  <c r="E122" i="28"/>
  <c r="AB121" i="28"/>
  <c r="AA121" i="28"/>
  <c r="Z121" i="28"/>
  <c r="Y121" i="28"/>
  <c r="F121" i="28"/>
  <c r="E121" i="28"/>
  <c r="AB120" i="28"/>
  <c r="AA120" i="28"/>
  <c r="Z120" i="28"/>
  <c r="Y120" i="28"/>
  <c r="F120" i="28"/>
  <c r="E120" i="28"/>
  <c r="AB119" i="28"/>
  <c r="AA119" i="28"/>
  <c r="Z119" i="28"/>
  <c r="Y119" i="28"/>
  <c r="F119" i="28"/>
  <c r="E119" i="28"/>
  <c r="AB118" i="28"/>
  <c r="AB123" i="28" s="1"/>
  <c r="AA118" i="28"/>
  <c r="AA123" i="28" s="1"/>
  <c r="Z118" i="28"/>
  <c r="Y118" i="28"/>
  <c r="Y123" i="28" s="1"/>
  <c r="F118" i="28"/>
  <c r="F123" i="28" s="1"/>
  <c r="E118" i="28"/>
  <c r="E123" i="28" s="1"/>
  <c r="R117" i="28"/>
  <c r="Q117" i="28"/>
  <c r="Q164" i="28" s="1"/>
  <c r="P117" i="28"/>
  <c r="O117" i="28"/>
  <c r="O164" i="28" s="1"/>
  <c r="N117" i="28"/>
  <c r="M117" i="28"/>
  <c r="AA117" i="28" s="1"/>
  <c r="L117" i="28"/>
  <c r="Z117" i="28" s="1"/>
  <c r="K117" i="28"/>
  <c r="K164" i="28" s="1"/>
  <c r="J117" i="28"/>
  <c r="I117" i="28"/>
  <c r="I164" i="28" s="1"/>
  <c r="H117" i="28"/>
  <c r="G117" i="28"/>
  <c r="G164" i="28" s="1"/>
  <c r="F117" i="28"/>
  <c r="AB116" i="28"/>
  <c r="AA116" i="28"/>
  <c r="Z116" i="28"/>
  <c r="Y116" i="28"/>
  <c r="F116" i="28"/>
  <c r="E116" i="28"/>
  <c r="AB115" i="28"/>
  <c r="AA115" i="28"/>
  <c r="Z115" i="28"/>
  <c r="Y115" i="28"/>
  <c r="F115" i="28"/>
  <c r="E115" i="28"/>
  <c r="AB114" i="28"/>
  <c r="R114" i="28"/>
  <c r="Q114" i="28"/>
  <c r="P114" i="28"/>
  <c r="O114" i="28"/>
  <c r="N114" i="28"/>
  <c r="M114" i="28"/>
  <c r="L114" i="28"/>
  <c r="K114" i="28"/>
  <c r="J114" i="28"/>
  <c r="I114" i="28"/>
  <c r="H114" i="28"/>
  <c r="G114" i="28"/>
  <c r="F114" i="28"/>
  <c r="AB113" i="28"/>
  <c r="AA113" i="28"/>
  <c r="Z113" i="28"/>
  <c r="Y113" i="28"/>
  <c r="F113" i="28"/>
  <c r="E113" i="28"/>
  <c r="AB112" i="28"/>
  <c r="AA112" i="28"/>
  <c r="Z112" i="28"/>
  <c r="Y112" i="28"/>
  <c r="F112" i="28"/>
  <c r="E112" i="28"/>
  <c r="AB111" i="28"/>
  <c r="AA111" i="28"/>
  <c r="Z111" i="28"/>
  <c r="Y111" i="28"/>
  <c r="F111" i="28"/>
  <c r="E111" i="28"/>
  <c r="AB110" i="28"/>
  <c r="AA110" i="28"/>
  <c r="Z110" i="28"/>
  <c r="Y110" i="28"/>
  <c r="F110" i="28"/>
  <c r="E110" i="28"/>
  <c r="AB109" i="28"/>
  <c r="AA109" i="28"/>
  <c r="AA114" i="28" s="1"/>
  <c r="Z109" i="28"/>
  <c r="Z114" i="28" s="1"/>
  <c r="Y109" i="28"/>
  <c r="Y114" i="28" s="1"/>
  <c r="F109" i="28"/>
  <c r="E109" i="28"/>
  <c r="E114" i="28" s="1"/>
  <c r="F108" i="28"/>
  <c r="R107" i="28"/>
  <c r="Q107" i="28"/>
  <c r="P107" i="28"/>
  <c r="AB107" i="28" s="1"/>
  <c r="O107" i="28"/>
  <c r="N107" i="28"/>
  <c r="M107" i="28"/>
  <c r="AA107" i="28" s="1"/>
  <c r="L107" i="28"/>
  <c r="Z107" i="28" s="1"/>
  <c r="K107" i="28"/>
  <c r="J107" i="28"/>
  <c r="I107" i="28"/>
  <c r="H107" i="28"/>
  <c r="E107" i="28" s="1"/>
  <c r="G107" i="28"/>
  <c r="F107" i="28"/>
  <c r="R106" i="28"/>
  <c r="N106" i="28"/>
  <c r="F106" i="28"/>
  <c r="R105" i="28"/>
  <c r="Q105" i="28"/>
  <c r="P105" i="28"/>
  <c r="AB105" i="28" s="1"/>
  <c r="O105" i="28"/>
  <c r="N105" i="28"/>
  <c r="M105" i="28"/>
  <c r="AA105" i="28" s="1"/>
  <c r="L105" i="28"/>
  <c r="Z105" i="28" s="1"/>
  <c r="K105" i="28"/>
  <c r="J105" i="28"/>
  <c r="I105" i="28"/>
  <c r="H105" i="28"/>
  <c r="E105" i="28" s="1"/>
  <c r="G105" i="28"/>
  <c r="F105" i="28"/>
  <c r="R104" i="28"/>
  <c r="Q104" i="28"/>
  <c r="Q108" i="28" s="1"/>
  <c r="P104" i="28"/>
  <c r="O104" i="28"/>
  <c r="O108" i="28" s="1"/>
  <c r="N104" i="28"/>
  <c r="N108" i="28" s="1"/>
  <c r="M104" i="28"/>
  <c r="M108" i="28" s="1"/>
  <c r="L104" i="28"/>
  <c r="K104" i="28"/>
  <c r="K108" i="28" s="1"/>
  <c r="J104" i="28"/>
  <c r="Z104" i="28" s="1"/>
  <c r="I104" i="28"/>
  <c r="I108" i="28" s="1"/>
  <c r="H104" i="28"/>
  <c r="G104" i="28"/>
  <c r="G108" i="28" s="1"/>
  <c r="F104" i="28"/>
  <c r="R103" i="28"/>
  <c r="Q103" i="28"/>
  <c r="Q106" i="28" s="1"/>
  <c r="P103" i="28"/>
  <c r="P106" i="28" s="1"/>
  <c r="O103" i="28"/>
  <c r="O106" i="28" s="1"/>
  <c r="N103" i="28"/>
  <c r="M103" i="28"/>
  <c r="AA103" i="28" s="1"/>
  <c r="L103" i="28"/>
  <c r="L106" i="28" s="1"/>
  <c r="K103" i="28"/>
  <c r="K106" i="28" s="1"/>
  <c r="J103" i="28"/>
  <c r="J106" i="28" s="1"/>
  <c r="I103" i="28"/>
  <c r="I106" i="28" s="1"/>
  <c r="H103" i="28"/>
  <c r="G103" i="28"/>
  <c r="G106" i="28" s="1"/>
  <c r="F103" i="28"/>
  <c r="F102" i="28"/>
  <c r="R101" i="28"/>
  <c r="Q101" i="28"/>
  <c r="P101" i="28"/>
  <c r="O101" i="28"/>
  <c r="N101" i="28"/>
  <c r="M101" i="28"/>
  <c r="L101" i="28"/>
  <c r="K101" i="28"/>
  <c r="J101" i="28"/>
  <c r="I101" i="28"/>
  <c r="H101" i="28"/>
  <c r="G101" i="28"/>
  <c r="R100" i="28"/>
  <c r="Q100" i="28"/>
  <c r="P100" i="28"/>
  <c r="O100" i="28"/>
  <c r="N100" i="28"/>
  <c r="M100" i="28"/>
  <c r="L100" i="28"/>
  <c r="K100" i="28"/>
  <c r="J100" i="28"/>
  <c r="I100" i="28"/>
  <c r="H100" i="28"/>
  <c r="G100" i="28"/>
  <c r="R99" i="28"/>
  <c r="Q99" i="28"/>
  <c r="P99" i="28"/>
  <c r="O99" i="28"/>
  <c r="N99" i="28"/>
  <c r="M99" i="28"/>
  <c r="L99" i="28"/>
  <c r="K99" i="28"/>
  <c r="J99" i="28"/>
  <c r="I99" i="28"/>
  <c r="H99" i="28"/>
  <c r="G99" i="28"/>
  <c r="R98" i="28"/>
  <c r="Q98" i="28"/>
  <c r="P98" i="28"/>
  <c r="O98" i="28"/>
  <c r="N98" i="28"/>
  <c r="M98" i="28"/>
  <c r="L98" i="28"/>
  <c r="K98" i="28"/>
  <c r="J98" i="28"/>
  <c r="I98" i="28"/>
  <c r="H98" i="28"/>
  <c r="G98" i="28"/>
  <c r="R97" i="28"/>
  <c r="Q97" i="28"/>
  <c r="P97" i="28"/>
  <c r="AB97" i="28" s="1"/>
  <c r="O97" i="28"/>
  <c r="N97" i="28"/>
  <c r="M97" i="28"/>
  <c r="AA97" i="28" s="1"/>
  <c r="L97" i="28"/>
  <c r="Z97" i="28" s="1"/>
  <c r="K97" i="28"/>
  <c r="J97" i="28"/>
  <c r="I97" i="28"/>
  <c r="H97" i="28"/>
  <c r="E97" i="28" s="1"/>
  <c r="G97" i="28"/>
  <c r="F97" i="28"/>
  <c r="AB96" i="28"/>
  <c r="AA96" i="28"/>
  <c r="Z96" i="28"/>
  <c r="Y96" i="28"/>
  <c r="F96" i="28"/>
  <c r="E96" i="28"/>
  <c r="AB95" i="28"/>
  <c r="AA95" i="28"/>
  <c r="Z95" i="28"/>
  <c r="Y95" i="28"/>
  <c r="F95" i="28"/>
  <c r="E95" i="28"/>
  <c r="AB94" i="28"/>
  <c r="AA94" i="28"/>
  <c r="Z94" i="28"/>
  <c r="Y94" i="28"/>
  <c r="F94" i="28"/>
  <c r="E94" i="28"/>
  <c r="AB93" i="28"/>
  <c r="AA93" i="28"/>
  <c r="Z93" i="28"/>
  <c r="Y93" i="28"/>
  <c r="F93" i="28"/>
  <c r="E93" i="28"/>
  <c r="AB92" i="28"/>
  <c r="AA92" i="28"/>
  <c r="Z92" i="28"/>
  <c r="Y92" i="28"/>
  <c r="F92" i="28"/>
  <c r="E92" i="28"/>
  <c r="AB91" i="28"/>
  <c r="AA91" i="28"/>
  <c r="Z91" i="28"/>
  <c r="Y91" i="28"/>
  <c r="F91" i="28"/>
  <c r="E91" i="28"/>
  <c r="AB90" i="28"/>
  <c r="AA90" i="28"/>
  <c r="Z90" i="28"/>
  <c r="Y90" i="28"/>
  <c r="F90" i="28"/>
  <c r="E90" i="28"/>
  <c r="AB89" i="28"/>
  <c r="AA89" i="28"/>
  <c r="Z89" i="28"/>
  <c r="Y89" i="28"/>
  <c r="F89" i="28"/>
  <c r="E89" i="28"/>
  <c r="AB88" i="28"/>
  <c r="AA88" i="28"/>
  <c r="Z88" i="28"/>
  <c r="Y88" i="28"/>
  <c r="F88" i="28"/>
  <c r="E88" i="28"/>
  <c r="AB87" i="28"/>
  <c r="AA87" i="28"/>
  <c r="Z87" i="28"/>
  <c r="Y87" i="28"/>
  <c r="F87" i="28"/>
  <c r="E87" i="28"/>
  <c r="AB86" i="28"/>
  <c r="AA86" i="28"/>
  <c r="Z86" i="28"/>
  <c r="Y86" i="28"/>
  <c r="F86" i="28"/>
  <c r="E86" i="28"/>
  <c r="AB85" i="28"/>
  <c r="AA85" i="28"/>
  <c r="Z85" i="28"/>
  <c r="Y85" i="28"/>
  <c r="F85" i="28"/>
  <c r="E85" i="28"/>
  <c r="AB84" i="28"/>
  <c r="AA84" i="28"/>
  <c r="Z84" i="28"/>
  <c r="Y84" i="28"/>
  <c r="F84" i="28"/>
  <c r="E84" i="28"/>
  <c r="AB83" i="28"/>
  <c r="AA83" i="28"/>
  <c r="Z83" i="28"/>
  <c r="Y83" i="28"/>
  <c r="F83" i="28"/>
  <c r="E83" i="28"/>
  <c r="AB82" i="28"/>
  <c r="AA82" i="28"/>
  <c r="Z82" i="28"/>
  <c r="Y82" i="28"/>
  <c r="F82" i="28"/>
  <c r="E82" i="28"/>
  <c r="R81" i="28"/>
  <c r="Q81" i="28"/>
  <c r="P81" i="28"/>
  <c r="AB81" i="28" s="1"/>
  <c r="O81" i="28"/>
  <c r="N81" i="28"/>
  <c r="M81" i="28"/>
  <c r="L81" i="28"/>
  <c r="K81" i="28"/>
  <c r="J81" i="28"/>
  <c r="Z81" i="28" s="1"/>
  <c r="I81" i="28"/>
  <c r="H81" i="28"/>
  <c r="G81" i="28"/>
  <c r="F81" i="28"/>
  <c r="AB80" i="28"/>
  <c r="AA80" i="28"/>
  <c r="Z80" i="28"/>
  <c r="Y80" i="28"/>
  <c r="F80" i="28"/>
  <c r="E80" i="28"/>
  <c r="R79" i="28"/>
  <c r="Q79" i="28"/>
  <c r="P79" i="28"/>
  <c r="O79" i="28"/>
  <c r="N79" i="28"/>
  <c r="M79" i="28"/>
  <c r="L79" i="28"/>
  <c r="K79" i="28"/>
  <c r="J79" i="28"/>
  <c r="I79" i="28"/>
  <c r="H79" i="28"/>
  <c r="G79" i="28"/>
  <c r="F79" i="28"/>
  <c r="AB78" i="28"/>
  <c r="AA78" i="28"/>
  <c r="Z78" i="28"/>
  <c r="Y78" i="28"/>
  <c r="F78" i="28"/>
  <c r="E78" i="28"/>
  <c r="AB77" i="28"/>
  <c r="AA77" i="28"/>
  <c r="Z77" i="28"/>
  <c r="Y77" i="28"/>
  <c r="F77" i="28"/>
  <c r="E77" i="28"/>
  <c r="AB76" i="28"/>
  <c r="AB79" i="28" s="1"/>
  <c r="AA76" i="28"/>
  <c r="AA79" i="28" s="1"/>
  <c r="Z76" i="28"/>
  <c r="Z79" i="28" s="1"/>
  <c r="Y76" i="28"/>
  <c r="Y79" i="28" s="1"/>
  <c r="F76" i="28"/>
  <c r="E76" i="28"/>
  <c r="E79" i="28" s="1"/>
  <c r="R75" i="28"/>
  <c r="Q75" i="28"/>
  <c r="P75" i="28"/>
  <c r="AB75" i="28" s="1"/>
  <c r="O75" i="28"/>
  <c r="N75" i="28"/>
  <c r="M75" i="28"/>
  <c r="L75" i="28"/>
  <c r="Z75" i="28" s="1"/>
  <c r="K75" i="28"/>
  <c r="J75" i="28"/>
  <c r="I75" i="28"/>
  <c r="H75" i="28"/>
  <c r="E75" i="28" s="1"/>
  <c r="G75" i="28"/>
  <c r="F75" i="28"/>
  <c r="AB74" i="28"/>
  <c r="AA74" i="28"/>
  <c r="Z74" i="28"/>
  <c r="Y74" i="28"/>
  <c r="F74" i="28"/>
  <c r="E74" i="28"/>
  <c r="R73" i="28"/>
  <c r="Q73" i="28"/>
  <c r="P73" i="28"/>
  <c r="O73" i="28"/>
  <c r="N73" i="28"/>
  <c r="M73" i="28"/>
  <c r="L73" i="28"/>
  <c r="K73" i="28"/>
  <c r="J73" i="28"/>
  <c r="I73" i="28"/>
  <c r="H73" i="28"/>
  <c r="G73" i="28"/>
  <c r="AB72" i="28"/>
  <c r="AA72" i="28"/>
  <c r="Z72" i="28"/>
  <c r="Y72" i="28"/>
  <c r="F72" i="28"/>
  <c r="E72" i="28"/>
  <c r="AB71" i="28"/>
  <c r="AA71" i="28"/>
  <c r="Z71" i="28"/>
  <c r="Y71" i="28"/>
  <c r="F71" i="28"/>
  <c r="E71" i="28"/>
  <c r="AB70" i="28"/>
  <c r="AB73" i="28" s="1"/>
  <c r="AA70" i="28"/>
  <c r="AA73" i="28" s="1"/>
  <c r="Z70" i="28"/>
  <c r="Z73" i="28" s="1"/>
  <c r="Y70" i="28"/>
  <c r="Y73" i="28" s="1"/>
  <c r="F70" i="28"/>
  <c r="F73" i="28" s="1"/>
  <c r="E70" i="28"/>
  <c r="E73" i="28" s="1"/>
  <c r="R69" i="28"/>
  <c r="R102" i="28" s="1"/>
  <c r="Q69" i="28"/>
  <c r="Q102" i="28" s="1"/>
  <c r="P69" i="28"/>
  <c r="AB69" i="28" s="1"/>
  <c r="O69" i="28"/>
  <c r="O102" i="28" s="1"/>
  <c r="N69" i="28"/>
  <c r="N102" i="28" s="1"/>
  <c r="M69" i="28"/>
  <c r="L69" i="28"/>
  <c r="K69" i="28"/>
  <c r="K102" i="28" s="1"/>
  <c r="J69" i="28"/>
  <c r="I69" i="28"/>
  <c r="I102" i="28" s="1"/>
  <c r="H69" i="28"/>
  <c r="G69" i="28"/>
  <c r="F69" i="28"/>
  <c r="AB68" i="28"/>
  <c r="AA68" i="28"/>
  <c r="Z68" i="28"/>
  <c r="Y68" i="28"/>
  <c r="F68" i="28"/>
  <c r="E68" i="28"/>
  <c r="AB67" i="28"/>
  <c r="AA67" i="28"/>
  <c r="R67" i="28"/>
  <c r="Q67" i="28"/>
  <c r="P67" i="28"/>
  <c r="O67" i="28"/>
  <c r="N67" i="28"/>
  <c r="M67" i="28"/>
  <c r="L67" i="28"/>
  <c r="K67" i="28"/>
  <c r="J67" i="28"/>
  <c r="I67" i="28"/>
  <c r="H67" i="28"/>
  <c r="G67" i="28"/>
  <c r="F67" i="28"/>
  <c r="E67" i="28"/>
  <c r="AB66" i="28"/>
  <c r="AA66" i="28"/>
  <c r="Z66" i="28"/>
  <c r="Y66" i="28"/>
  <c r="F66" i="28"/>
  <c r="E66" i="28"/>
  <c r="AB65" i="28"/>
  <c r="AA65" i="28"/>
  <c r="Z65" i="28"/>
  <c r="Y65" i="28"/>
  <c r="F65" i="28"/>
  <c r="E65" i="28"/>
  <c r="AB64" i="28"/>
  <c r="AA64" i="28"/>
  <c r="Z64" i="28"/>
  <c r="Y64" i="28"/>
  <c r="Y67" i="28" s="1"/>
  <c r="F64" i="28"/>
  <c r="E64" i="28"/>
  <c r="R63" i="28"/>
  <c r="J63" i="28"/>
  <c r="F63" i="28"/>
  <c r="R62" i="28"/>
  <c r="Q62" i="28"/>
  <c r="P62" i="28"/>
  <c r="AB62" i="28" s="1"/>
  <c r="O62" i="28"/>
  <c r="N62" i="28"/>
  <c r="M62" i="28"/>
  <c r="AA62" i="28" s="1"/>
  <c r="L62" i="28"/>
  <c r="Z62" i="28" s="1"/>
  <c r="K62" i="28"/>
  <c r="J62" i="28"/>
  <c r="I62" i="28"/>
  <c r="H62" i="28"/>
  <c r="G62" i="28"/>
  <c r="F62" i="28"/>
  <c r="R61" i="28"/>
  <c r="Q61" i="28"/>
  <c r="N61" i="28"/>
  <c r="M61" i="28"/>
  <c r="J61" i="28"/>
  <c r="I61" i="28"/>
  <c r="F61" i="28"/>
  <c r="Z60" i="28"/>
  <c r="R60" i="28"/>
  <c r="Q60" i="28"/>
  <c r="P60" i="28"/>
  <c r="AB60" i="28" s="1"/>
  <c r="O60" i="28"/>
  <c r="N60" i="28"/>
  <c r="M60" i="28"/>
  <c r="AA60" i="28" s="1"/>
  <c r="L60" i="28"/>
  <c r="K60" i="28"/>
  <c r="J60" i="28"/>
  <c r="I60" i="28"/>
  <c r="H60" i="28"/>
  <c r="G60" i="28"/>
  <c r="Y60" i="28" s="1"/>
  <c r="F60" i="28"/>
  <c r="AB59" i="28"/>
  <c r="R59" i="28"/>
  <c r="Q59" i="28"/>
  <c r="Q63" i="28" s="1"/>
  <c r="P59" i="28"/>
  <c r="P63" i="28" s="1"/>
  <c r="AB63" i="28" s="1"/>
  <c r="O59" i="28"/>
  <c r="O63" i="28" s="1"/>
  <c r="N59" i="28"/>
  <c r="N63" i="28" s="1"/>
  <c r="M59" i="28"/>
  <c r="M63" i="28" s="1"/>
  <c r="L59" i="28"/>
  <c r="L63" i="28" s="1"/>
  <c r="K59" i="28"/>
  <c r="K63" i="28" s="1"/>
  <c r="J59" i="28"/>
  <c r="I59" i="28"/>
  <c r="I63" i="28" s="1"/>
  <c r="H59" i="28"/>
  <c r="H63" i="28" s="1"/>
  <c r="G59" i="28"/>
  <c r="G63" i="28" s="1"/>
  <c r="F59" i="28"/>
  <c r="Z58" i="28"/>
  <c r="Z61" i="28" s="1"/>
  <c r="R58" i="28"/>
  <c r="Q58" i="28"/>
  <c r="P58" i="28"/>
  <c r="O58" i="28"/>
  <c r="O61" i="28" s="1"/>
  <c r="N58" i="28"/>
  <c r="M58" i="28"/>
  <c r="AA58" i="28" s="1"/>
  <c r="L58" i="28"/>
  <c r="K58" i="28"/>
  <c r="K61" i="28" s="1"/>
  <c r="J58" i="28"/>
  <c r="I58" i="28"/>
  <c r="H58" i="28"/>
  <c r="G58" i="28"/>
  <c r="Y58" i="28" s="1"/>
  <c r="F58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AB55" i="28"/>
  <c r="AA55" i="28"/>
  <c r="Z55" i="28"/>
  <c r="Y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AB54" i="28"/>
  <c r="AA54" i="28"/>
  <c r="Z54" i="28"/>
  <c r="Y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Z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AB46" i="28"/>
  <c r="AA46" i="28"/>
  <c r="R46" i="28"/>
  <c r="Q46" i="28"/>
  <c r="O46" i="28"/>
  <c r="N46" i="28"/>
  <c r="M46" i="28"/>
  <c r="K46" i="28"/>
  <c r="J46" i="28"/>
  <c r="I46" i="28"/>
  <c r="G46" i="28"/>
  <c r="F46" i="28"/>
  <c r="AB45" i="28"/>
  <c r="AA45" i="28"/>
  <c r="Z45" i="28"/>
  <c r="Y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AB44" i="28"/>
  <c r="AA44" i="28"/>
  <c r="Y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Z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Z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Z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Z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AB25" i="28"/>
  <c r="AA25" i="28"/>
  <c r="Z25" i="28"/>
  <c r="Y25" i="28"/>
  <c r="F25" i="28"/>
  <c r="E25" i="28"/>
  <c r="AB24" i="28"/>
  <c r="AA24" i="28"/>
  <c r="AA32" i="28" s="1"/>
  <c r="Z24" i="28"/>
  <c r="Z53" i="28" s="1"/>
  <c r="Y24" i="28"/>
  <c r="F24" i="28"/>
  <c r="E24" i="28"/>
  <c r="E32" i="28" s="1"/>
  <c r="R23" i="28"/>
  <c r="Q23" i="28"/>
  <c r="P23" i="28"/>
  <c r="O23" i="28"/>
  <c r="N23" i="28"/>
  <c r="M23" i="28"/>
  <c r="L23" i="28"/>
  <c r="K23" i="28"/>
  <c r="J23" i="28"/>
  <c r="I23" i="28"/>
  <c r="H23" i="28"/>
  <c r="G23" i="28"/>
  <c r="AB22" i="28"/>
  <c r="Y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AB21" i="28"/>
  <c r="AA21" i="28"/>
  <c r="Z21" i="28"/>
  <c r="Y21" i="28"/>
  <c r="F21" i="28"/>
  <c r="AB20" i="28"/>
  <c r="AA20" i="28"/>
  <c r="Z20" i="28"/>
  <c r="Y20" i="28"/>
  <c r="F20" i="28"/>
  <c r="AA19" i="28"/>
  <c r="R19" i="28"/>
  <c r="Q19" i="28"/>
  <c r="P19" i="28"/>
  <c r="AB19" i="28" s="1"/>
  <c r="O19" i="28"/>
  <c r="N19" i="28"/>
  <c r="M19" i="28"/>
  <c r="L19" i="28"/>
  <c r="K19" i="28"/>
  <c r="Z19" i="28" s="1"/>
  <c r="J19" i="28"/>
  <c r="I19" i="28"/>
  <c r="H19" i="28"/>
  <c r="G19" i="28"/>
  <c r="Y19" i="28" s="1"/>
  <c r="F19" i="28"/>
  <c r="AB18" i="28"/>
  <c r="AA18" i="28"/>
  <c r="Z18" i="28"/>
  <c r="Y18" i="28"/>
  <c r="F18" i="28"/>
  <c r="AB17" i="28"/>
  <c r="AB23" i="28" s="1"/>
  <c r="AA17" i="28"/>
  <c r="Z17" i="28"/>
  <c r="Z22" i="28" s="1"/>
  <c r="Y17" i="28"/>
  <c r="Y23" i="28" s="1"/>
  <c r="F17" i="28"/>
  <c r="F137" i="28" s="1"/>
  <c r="AB16" i="28"/>
  <c r="AA16" i="28"/>
  <c r="Z16" i="28"/>
  <c r="Y16" i="28"/>
  <c r="F16" i="28"/>
  <c r="F136" i="28" s="1"/>
  <c r="AA15" i="28"/>
  <c r="Z15" i="28"/>
  <c r="Y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AB14" i="28"/>
  <c r="AB15" i="28" s="1"/>
  <c r="AA14" i="28"/>
  <c r="Z14" i="28"/>
  <c r="Y14" i="28"/>
  <c r="F14" i="28"/>
  <c r="F15" i="28" s="1"/>
  <c r="AB13" i="28"/>
  <c r="AA13" i="28"/>
  <c r="Z13" i="28"/>
  <c r="Y13" i="28"/>
  <c r="F13" i="28"/>
  <c r="AA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AA11" i="28"/>
  <c r="R11" i="28"/>
  <c r="Q11" i="28"/>
  <c r="P11" i="28"/>
  <c r="AB11" i="28" s="1"/>
  <c r="O11" i="28"/>
  <c r="N11" i="28"/>
  <c r="M11" i="28"/>
  <c r="L11" i="28"/>
  <c r="K11" i="28"/>
  <c r="Z11" i="28" s="1"/>
  <c r="J11" i="28"/>
  <c r="I11" i="28"/>
  <c r="H11" i="28"/>
  <c r="G11" i="28"/>
  <c r="E11" i="28" s="1"/>
  <c r="F11" i="28"/>
  <c r="R10" i="28"/>
  <c r="Q10" i="28"/>
  <c r="P10" i="28"/>
  <c r="AB10" i="28" s="1"/>
  <c r="O10" i="28"/>
  <c r="N10" i="28"/>
  <c r="M10" i="28"/>
  <c r="L10" i="28"/>
  <c r="K10" i="28"/>
  <c r="J10" i="28"/>
  <c r="Z10" i="28" s="1"/>
  <c r="I10" i="28"/>
  <c r="H10" i="28"/>
  <c r="G10" i="28"/>
  <c r="F10" i="28"/>
  <c r="AA9" i="28"/>
  <c r="R9" i="28"/>
  <c r="Q9" i="28"/>
  <c r="AB9" i="28" s="1"/>
  <c r="P9" i="28"/>
  <c r="O9" i="28"/>
  <c r="N9" i="28"/>
  <c r="M9" i="28"/>
  <c r="L9" i="28"/>
  <c r="K9" i="28"/>
  <c r="J9" i="28"/>
  <c r="Z9" i="28" s="1"/>
  <c r="I9" i="28"/>
  <c r="H9" i="28"/>
  <c r="G9" i="28"/>
  <c r="Y9" i="28" s="1"/>
  <c r="F9" i="28"/>
  <c r="E9" i="28"/>
  <c r="F8" i="28"/>
  <c r="AA7" i="28"/>
  <c r="R7" i="28"/>
  <c r="Q7" i="28"/>
  <c r="P7" i="28"/>
  <c r="AB7" i="28" s="1"/>
  <c r="O7" i="28"/>
  <c r="N7" i="28"/>
  <c r="M7" i="28"/>
  <c r="L7" i="28"/>
  <c r="K7" i="28"/>
  <c r="Z7" i="28" s="1"/>
  <c r="J7" i="28"/>
  <c r="I7" i="28"/>
  <c r="H7" i="28"/>
  <c r="G7" i="28"/>
  <c r="Y7" i="28" s="1"/>
  <c r="F7" i="28"/>
  <c r="E7" i="28"/>
  <c r="R6" i="28"/>
  <c r="Q6" i="28"/>
  <c r="P6" i="28"/>
  <c r="AB6" i="28" s="1"/>
  <c r="O6" i="28"/>
  <c r="N6" i="28"/>
  <c r="M6" i="28"/>
  <c r="L6" i="28"/>
  <c r="K6" i="28"/>
  <c r="J6" i="28"/>
  <c r="Z6" i="28" s="1"/>
  <c r="I6" i="28"/>
  <c r="H6" i="28"/>
  <c r="G6" i="28"/>
  <c r="F6" i="28"/>
  <c r="AA5" i="28"/>
  <c r="R5" i="28"/>
  <c r="Q5" i="28"/>
  <c r="AB5" i="28" s="1"/>
  <c r="P5" i="28"/>
  <c r="O5" i="28"/>
  <c r="N5" i="28"/>
  <c r="M5" i="28"/>
  <c r="L5" i="28"/>
  <c r="K5" i="28"/>
  <c r="J5" i="28"/>
  <c r="Z5" i="28" s="1"/>
  <c r="I5" i="28"/>
  <c r="H5" i="28"/>
  <c r="G5" i="28"/>
  <c r="Y5" i="28" s="1"/>
  <c r="F5" i="28"/>
  <c r="E5" i="28"/>
  <c r="R4" i="28"/>
  <c r="Q4" i="28"/>
  <c r="P4" i="28"/>
  <c r="AB4" i="28" s="1"/>
  <c r="O4" i="28"/>
  <c r="N4" i="28"/>
  <c r="M4" i="28"/>
  <c r="L4" i="28"/>
  <c r="K4" i="28"/>
  <c r="J4" i="28"/>
  <c r="Z4" i="28" s="1"/>
  <c r="I4" i="28"/>
  <c r="H4" i="28"/>
  <c r="E4" i="28" s="1"/>
  <c r="G4" i="28"/>
  <c r="F4" i="28"/>
  <c r="AA3" i="28"/>
  <c r="R3" i="28"/>
  <c r="Q3" i="28"/>
  <c r="Q8" i="28" s="1"/>
  <c r="P3" i="28"/>
  <c r="AB3" i="28" s="1"/>
  <c r="O3" i="28"/>
  <c r="N3" i="28"/>
  <c r="M3" i="28"/>
  <c r="M8" i="28" s="1"/>
  <c r="L3" i="28"/>
  <c r="K3" i="28"/>
  <c r="Z3" i="28" s="1"/>
  <c r="J3" i="28"/>
  <c r="I3" i="28"/>
  <c r="I8" i="28" s="1"/>
  <c r="H3" i="28"/>
  <c r="G3" i="28"/>
  <c r="Y3" i="28" s="1"/>
  <c r="F3" i="28"/>
  <c r="E3" i="28"/>
  <c r="R2" i="28"/>
  <c r="R8" i="28" s="1"/>
  <c r="Q2" i="28"/>
  <c r="R37" i="28" s="1"/>
  <c r="P2" i="28"/>
  <c r="Q37" i="28" s="1"/>
  <c r="O2" i="28"/>
  <c r="P37" i="28" s="1"/>
  <c r="N2" i="28"/>
  <c r="O37" i="28" s="1"/>
  <c r="M2" i="28"/>
  <c r="N37" i="28" s="1"/>
  <c r="L2" i="28"/>
  <c r="M37" i="28" s="1"/>
  <c r="K2" i="28"/>
  <c r="L37" i="28" s="1"/>
  <c r="J2" i="28"/>
  <c r="K37" i="28" s="1"/>
  <c r="I2" i="28"/>
  <c r="J37" i="28" s="1"/>
  <c r="H2" i="28"/>
  <c r="I37" i="28" s="1"/>
  <c r="G2" i="28"/>
  <c r="G8" i="28" s="1"/>
  <c r="F2" i="28"/>
  <c r="R223" i="27"/>
  <c r="N223" i="27"/>
  <c r="J223" i="27"/>
  <c r="F223" i="27"/>
  <c r="R222" i="27"/>
  <c r="Q222" i="27"/>
  <c r="P222" i="27"/>
  <c r="O222" i="27"/>
  <c r="N222" i="27"/>
  <c r="M222" i="27"/>
  <c r="AA222" i="27" s="1"/>
  <c r="L222" i="27"/>
  <c r="K222" i="27"/>
  <c r="Z222" i="27" s="1"/>
  <c r="J222" i="27"/>
  <c r="I222" i="27"/>
  <c r="H222" i="27"/>
  <c r="G222" i="27"/>
  <c r="E222" i="27" s="1"/>
  <c r="F222" i="27"/>
  <c r="AB221" i="27"/>
  <c r="AA221" i="27"/>
  <c r="Z221" i="27"/>
  <c r="Y221" i="27"/>
  <c r="F221" i="27"/>
  <c r="E221" i="27"/>
  <c r="AB220" i="27"/>
  <c r="AA220" i="27"/>
  <c r="Z220" i="27"/>
  <c r="Y220" i="27"/>
  <c r="F220" i="27"/>
  <c r="E220" i="27"/>
  <c r="AB219" i="27"/>
  <c r="AA219" i="27"/>
  <c r="Z219" i="27"/>
  <c r="Y219" i="27"/>
  <c r="F219" i="27"/>
  <c r="E219" i="27"/>
  <c r="AB218" i="27"/>
  <c r="AA218" i="27"/>
  <c r="Z218" i="27"/>
  <c r="Y218" i="27"/>
  <c r="F218" i="27"/>
  <c r="E218" i="27"/>
  <c r="AB217" i="27"/>
  <c r="AA217" i="27"/>
  <c r="Z217" i="27"/>
  <c r="Y217" i="27"/>
  <c r="F217" i="27"/>
  <c r="E217" i="27"/>
  <c r="AB216" i="27"/>
  <c r="AA216" i="27"/>
  <c r="Z216" i="27"/>
  <c r="Y216" i="27"/>
  <c r="F216" i="27"/>
  <c r="E216" i="27"/>
  <c r="AB215" i="27"/>
  <c r="AA215" i="27"/>
  <c r="Z215" i="27"/>
  <c r="Y215" i="27"/>
  <c r="F215" i="27"/>
  <c r="E215" i="27"/>
  <c r="AB214" i="27"/>
  <c r="AA214" i="27"/>
  <c r="Z214" i="27"/>
  <c r="Y214" i="27"/>
  <c r="F214" i="27"/>
  <c r="E214" i="27"/>
  <c r="AB213" i="27"/>
  <c r="AA213" i="27"/>
  <c r="Z213" i="27"/>
  <c r="Y213" i="27"/>
  <c r="F213" i="27"/>
  <c r="E213" i="27"/>
  <c r="AB212" i="27"/>
  <c r="AA212" i="27"/>
  <c r="Z212" i="27"/>
  <c r="Y212" i="27"/>
  <c r="F212" i="27"/>
  <c r="E212" i="27"/>
  <c r="AB211" i="27"/>
  <c r="AA211" i="27"/>
  <c r="Z211" i="27"/>
  <c r="Y211" i="27"/>
  <c r="F211" i="27"/>
  <c r="E211" i="27"/>
  <c r="AB210" i="27"/>
  <c r="AA210" i="27"/>
  <c r="Z210" i="27"/>
  <c r="Y210" i="27"/>
  <c r="F210" i="27"/>
  <c r="E210" i="27"/>
  <c r="AB209" i="27"/>
  <c r="AA209" i="27"/>
  <c r="Z209" i="27"/>
  <c r="Y209" i="27"/>
  <c r="F209" i="27"/>
  <c r="E209" i="27"/>
  <c r="R208" i="27"/>
  <c r="Q208" i="27"/>
  <c r="P208" i="27"/>
  <c r="O208" i="27"/>
  <c r="N208" i="27"/>
  <c r="M208" i="27"/>
  <c r="AA208" i="27" s="1"/>
  <c r="L208" i="27"/>
  <c r="K208" i="27"/>
  <c r="Z208" i="27" s="1"/>
  <c r="J208" i="27"/>
  <c r="I208" i="27"/>
  <c r="H208" i="27"/>
  <c r="G208" i="27"/>
  <c r="Y208" i="27" s="1"/>
  <c r="F208" i="27"/>
  <c r="AB207" i="27"/>
  <c r="AA207" i="27"/>
  <c r="Z207" i="27"/>
  <c r="Y207" i="27"/>
  <c r="F207" i="27"/>
  <c r="E207" i="27"/>
  <c r="Z206" i="27"/>
  <c r="R206" i="27"/>
  <c r="Q206" i="27"/>
  <c r="P206" i="27"/>
  <c r="O206" i="27"/>
  <c r="N206" i="27"/>
  <c r="M206" i="27"/>
  <c r="L206" i="27"/>
  <c r="K206" i="27"/>
  <c r="J206" i="27"/>
  <c r="I206" i="27"/>
  <c r="H206" i="27"/>
  <c r="G206" i="27"/>
  <c r="AB205" i="27"/>
  <c r="AA205" i="27"/>
  <c r="Z205" i="27"/>
  <c r="Y205" i="27"/>
  <c r="F205" i="27"/>
  <c r="E205" i="27"/>
  <c r="AB204" i="27"/>
  <c r="AA204" i="27"/>
  <c r="Z204" i="27"/>
  <c r="Y204" i="27"/>
  <c r="F204" i="27"/>
  <c r="E204" i="27"/>
  <c r="AB203" i="27"/>
  <c r="AB206" i="27" s="1"/>
  <c r="AA203" i="27"/>
  <c r="AA206" i="27" s="1"/>
  <c r="Z203" i="27"/>
  <c r="Y203" i="27"/>
  <c r="Y206" i="27" s="1"/>
  <c r="F203" i="27"/>
  <c r="F206" i="27" s="1"/>
  <c r="E203" i="27"/>
  <c r="E206" i="27" s="1"/>
  <c r="R202" i="27"/>
  <c r="Q202" i="27"/>
  <c r="Q223" i="27" s="1"/>
  <c r="P202" i="27"/>
  <c r="P223" i="27" s="1"/>
  <c r="O202" i="27"/>
  <c r="O223" i="27" s="1"/>
  <c r="N202" i="27"/>
  <c r="M202" i="27"/>
  <c r="M223" i="27" s="1"/>
  <c r="L202" i="27"/>
  <c r="L223" i="27" s="1"/>
  <c r="K202" i="27"/>
  <c r="Z202" i="27" s="1"/>
  <c r="J202" i="27"/>
  <c r="I202" i="27"/>
  <c r="I223" i="27" s="1"/>
  <c r="H202" i="27"/>
  <c r="H223" i="27" s="1"/>
  <c r="G202" i="27"/>
  <c r="Y202" i="27" s="1"/>
  <c r="F202" i="27"/>
  <c r="AB201" i="27"/>
  <c r="AA201" i="27"/>
  <c r="Z201" i="27"/>
  <c r="Y201" i="27"/>
  <c r="F201" i="27"/>
  <c r="E201" i="27"/>
  <c r="Z200" i="27"/>
  <c r="R200" i="27"/>
  <c r="Q200" i="27"/>
  <c r="P200" i="27"/>
  <c r="O200" i="27"/>
  <c r="N200" i="27"/>
  <c r="M200" i="27"/>
  <c r="L200" i="27"/>
  <c r="K200" i="27"/>
  <c r="J200" i="27"/>
  <c r="I200" i="27"/>
  <c r="H200" i="27"/>
  <c r="G200" i="27"/>
  <c r="AB199" i="27"/>
  <c r="AA199" i="27"/>
  <c r="Z199" i="27"/>
  <c r="Y199" i="27"/>
  <c r="F199" i="27"/>
  <c r="E199" i="27"/>
  <c r="AB198" i="27"/>
  <c r="AA198" i="27"/>
  <c r="Z198" i="27"/>
  <c r="Y198" i="27"/>
  <c r="F198" i="27"/>
  <c r="E198" i="27"/>
  <c r="AB197" i="27"/>
  <c r="AB200" i="27" s="1"/>
  <c r="AA197" i="27"/>
  <c r="AA200" i="27" s="1"/>
  <c r="Z197" i="27"/>
  <c r="Y197" i="27"/>
  <c r="Y200" i="27" s="1"/>
  <c r="F197" i="27"/>
  <c r="F200" i="27" s="1"/>
  <c r="E197" i="27"/>
  <c r="E200" i="27" s="1"/>
  <c r="F196" i="27"/>
  <c r="R195" i="27"/>
  <c r="Q195" i="27"/>
  <c r="AB195" i="27" s="1"/>
  <c r="P195" i="27"/>
  <c r="O195" i="27"/>
  <c r="N195" i="27"/>
  <c r="M195" i="27"/>
  <c r="AA195" i="27" s="1"/>
  <c r="L195" i="27"/>
  <c r="K195" i="27"/>
  <c r="J195" i="27"/>
  <c r="I195" i="27"/>
  <c r="H195" i="27"/>
  <c r="G195" i="27"/>
  <c r="Y195" i="27" s="1"/>
  <c r="F195" i="27"/>
  <c r="E195" i="27"/>
  <c r="P194" i="27"/>
  <c r="L194" i="27"/>
  <c r="H194" i="27"/>
  <c r="R193" i="27"/>
  <c r="Q193" i="27"/>
  <c r="AB193" i="27" s="1"/>
  <c r="P193" i="27"/>
  <c r="O193" i="27"/>
  <c r="N193" i="27"/>
  <c r="M193" i="27"/>
  <c r="AA193" i="27" s="1"/>
  <c r="L193" i="27"/>
  <c r="K193" i="27"/>
  <c r="J193" i="27"/>
  <c r="I193" i="27"/>
  <c r="H193" i="27"/>
  <c r="G193" i="27"/>
  <c r="Y193" i="27" s="1"/>
  <c r="F193" i="27"/>
  <c r="E193" i="27"/>
  <c r="R192" i="27"/>
  <c r="R196" i="27" s="1"/>
  <c r="Q192" i="27"/>
  <c r="Q196" i="27" s="1"/>
  <c r="P192" i="27"/>
  <c r="O192" i="27"/>
  <c r="O196" i="27" s="1"/>
  <c r="N192" i="27"/>
  <c r="N196" i="27" s="1"/>
  <c r="M192" i="27"/>
  <c r="AA192" i="27" s="1"/>
  <c r="L192" i="27"/>
  <c r="L196" i="27" s="1"/>
  <c r="K192" i="27"/>
  <c r="Z192" i="27" s="1"/>
  <c r="J192" i="27"/>
  <c r="J196" i="27" s="1"/>
  <c r="I192" i="27"/>
  <c r="I196" i="27" s="1"/>
  <c r="H192" i="27"/>
  <c r="H196" i="27" s="1"/>
  <c r="G192" i="27"/>
  <c r="G196" i="27" s="1"/>
  <c r="F192" i="27"/>
  <c r="E192" i="27"/>
  <c r="R191" i="27"/>
  <c r="R194" i="27" s="1"/>
  <c r="Q191" i="27"/>
  <c r="AB191" i="27" s="1"/>
  <c r="AB194" i="27" s="1"/>
  <c r="P191" i="27"/>
  <c r="O191" i="27"/>
  <c r="O194" i="27" s="1"/>
  <c r="N191" i="27"/>
  <c r="N194" i="27" s="1"/>
  <c r="M191" i="27"/>
  <c r="AA191" i="27" s="1"/>
  <c r="AA194" i="27" s="1"/>
  <c r="L191" i="27"/>
  <c r="K191" i="27"/>
  <c r="K194" i="27" s="1"/>
  <c r="J191" i="27"/>
  <c r="J194" i="27" s="1"/>
  <c r="I191" i="27"/>
  <c r="I194" i="27" s="1"/>
  <c r="H191" i="27"/>
  <c r="G191" i="27"/>
  <c r="Y191" i="27" s="1"/>
  <c r="Y194" i="27" s="1"/>
  <c r="F191" i="27"/>
  <c r="F194" i="27" s="1"/>
  <c r="E191" i="27"/>
  <c r="E194" i="27" s="1"/>
  <c r="F190" i="27"/>
  <c r="R189" i="27"/>
  <c r="Q189" i="27"/>
  <c r="P189" i="27"/>
  <c r="O189" i="27"/>
  <c r="N189" i="27"/>
  <c r="M189" i="27"/>
  <c r="L189" i="27"/>
  <c r="K189" i="27"/>
  <c r="J189" i="27"/>
  <c r="I189" i="27"/>
  <c r="H189" i="27"/>
  <c r="G189" i="27"/>
  <c r="R188" i="27"/>
  <c r="Q188" i="27"/>
  <c r="P188" i="27"/>
  <c r="O188" i="27"/>
  <c r="N188" i="27"/>
  <c r="M188" i="27"/>
  <c r="L188" i="27"/>
  <c r="K188" i="27"/>
  <c r="J188" i="27"/>
  <c r="I188" i="27"/>
  <c r="H188" i="27"/>
  <c r="G188" i="27"/>
  <c r="R187" i="27"/>
  <c r="Q187" i="27"/>
  <c r="P187" i="27"/>
  <c r="O187" i="27"/>
  <c r="N187" i="27"/>
  <c r="M187" i="27"/>
  <c r="L187" i="27"/>
  <c r="K187" i="27"/>
  <c r="J187" i="27"/>
  <c r="I187" i="27"/>
  <c r="H187" i="27"/>
  <c r="G187" i="27"/>
  <c r="R186" i="27"/>
  <c r="Q186" i="27"/>
  <c r="P186" i="27"/>
  <c r="O186" i="27"/>
  <c r="N186" i="27"/>
  <c r="M186" i="27"/>
  <c r="L186" i="27"/>
  <c r="K186" i="27"/>
  <c r="J186" i="27"/>
  <c r="I186" i="27"/>
  <c r="H186" i="27"/>
  <c r="G186" i="27"/>
  <c r="R185" i="27"/>
  <c r="Q185" i="27"/>
  <c r="AB185" i="27" s="1"/>
  <c r="P185" i="27"/>
  <c r="O185" i="27"/>
  <c r="N185" i="27"/>
  <c r="M185" i="27"/>
  <c r="AA185" i="27" s="1"/>
  <c r="L185" i="27"/>
  <c r="K185" i="27"/>
  <c r="J185" i="27"/>
  <c r="I185" i="27"/>
  <c r="H185" i="27"/>
  <c r="G185" i="27"/>
  <c r="Y185" i="27" s="1"/>
  <c r="F185" i="27"/>
  <c r="AB184" i="27"/>
  <c r="AA184" i="27"/>
  <c r="Z184" i="27"/>
  <c r="Y184" i="27"/>
  <c r="F184" i="27"/>
  <c r="E184" i="27"/>
  <c r="AB183" i="27"/>
  <c r="AA183" i="27"/>
  <c r="Z183" i="27"/>
  <c r="Y183" i="27"/>
  <c r="F183" i="27"/>
  <c r="E183" i="27"/>
  <c r="R182" i="27"/>
  <c r="Q182" i="27"/>
  <c r="P182" i="27"/>
  <c r="O182" i="27"/>
  <c r="N182" i="27"/>
  <c r="M182" i="27"/>
  <c r="AA182" i="27" s="1"/>
  <c r="L182" i="27"/>
  <c r="K182" i="27"/>
  <c r="Z182" i="27" s="1"/>
  <c r="J182" i="27"/>
  <c r="I182" i="27"/>
  <c r="H182" i="27"/>
  <c r="G182" i="27"/>
  <c r="Y182" i="27" s="1"/>
  <c r="F182" i="27"/>
  <c r="AB181" i="27"/>
  <c r="AA181" i="27"/>
  <c r="Z181" i="27"/>
  <c r="Y181" i="27"/>
  <c r="F181" i="27"/>
  <c r="E181" i="27"/>
  <c r="AB180" i="27"/>
  <c r="AA180" i="27"/>
  <c r="Z180" i="27"/>
  <c r="Y180" i="27"/>
  <c r="F180" i="27"/>
  <c r="E180" i="27"/>
  <c r="AB179" i="27"/>
  <c r="AA179" i="27"/>
  <c r="Z179" i="27"/>
  <c r="Y179" i="27"/>
  <c r="F179" i="27"/>
  <c r="E179" i="27"/>
  <c r="AB178" i="27"/>
  <c r="AA178" i="27"/>
  <c r="Z178" i="27"/>
  <c r="Y178" i="27"/>
  <c r="F178" i="27"/>
  <c r="E178" i="27"/>
  <c r="AB177" i="27"/>
  <c r="AA177" i="27"/>
  <c r="Z177" i="27"/>
  <c r="Y177" i="27"/>
  <c r="F177" i="27"/>
  <c r="E177" i="27"/>
  <c r="AB176" i="27"/>
  <c r="AA176" i="27"/>
  <c r="Z176" i="27"/>
  <c r="Y176" i="27"/>
  <c r="F176" i="27"/>
  <c r="E176" i="27"/>
  <c r="AB175" i="27"/>
  <c r="AA175" i="27"/>
  <c r="Z175" i="27"/>
  <c r="Y175" i="27"/>
  <c r="F175" i="27"/>
  <c r="E175" i="27"/>
  <c r="AB174" i="27"/>
  <c r="AA174" i="27"/>
  <c r="Z174" i="27"/>
  <c r="Y174" i="27"/>
  <c r="F174" i="27"/>
  <c r="E174" i="27"/>
  <c r="AB173" i="27"/>
  <c r="AA173" i="27"/>
  <c r="Z173" i="27"/>
  <c r="Y173" i="27"/>
  <c r="F173" i="27"/>
  <c r="E173" i="27"/>
  <c r="AB172" i="27"/>
  <c r="AA172" i="27"/>
  <c r="Z172" i="27"/>
  <c r="Y172" i="27"/>
  <c r="F172" i="27"/>
  <c r="E172" i="27"/>
  <c r="AB171" i="27"/>
  <c r="AA171" i="27"/>
  <c r="Z171" i="27"/>
  <c r="Y171" i="27"/>
  <c r="F171" i="27"/>
  <c r="E171" i="27"/>
  <c r="AB170" i="27"/>
  <c r="AA170" i="27"/>
  <c r="Z170" i="27"/>
  <c r="Y170" i="27"/>
  <c r="F170" i="27"/>
  <c r="E170" i="27"/>
  <c r="AB169" i="27"/>
  <c r="AA169" i="27"/>
  <c r="Z169" i="27"/>
  <c r="Y169" i="27"/>
  <c r="F169" i="27"/>
  <c r="E169" i="27"/>
  <c r="AB168" i="27"/>
  <c r="AA168" i="27"/>
  <c r="Z168" i="27"/>
  <c r="Y168" i="27"/>
  <c r="F168" i="27"/>
  <c r="E168" i="27"/>
  <c r="AB167" i="27"/>
  <c r="AA167" i="27"/>
  <c r="Z167" i="27"/>
  <c r="Y167" i="27"/>
  <c r="F167" i="27"/>
  <c r="E167" i="27"/>
  <c r="AB166" i="27"/>
  <c r="AA166" i="27"/>
  <c r="Z166" i="27"/>
  <c r="Y166" i="27"/>
  <c r="F166" i="27"/>
  <c r="E166" i="27"/>
  <c r="AB165" i="27"/>
  <c r="AA165" i="27"/>
  <c r="Z165" i="27"/>
  <c r="Y165" i="27"/>
  <c r="F165" i="27"/>
  <c r="E165" i="27"/>
  <c r="AB164" i="27"/>
  <c r="AA164" i="27"/>
  <c r="Z164" i="27"/>
  <c r="Y164" i="27"/>
  <c r="R164" i="27"/>
  <c r="Q164" i="27"/>
  <c r="P164" i="27"/>
  <c r="O164" i="27"/>
  <c r="N164" i="27"/>
  <c r="M164" i="27"/>
  <c r="L164" i="27"/>
  <c r="K164" i="27"/>
  <c r="J164" i="27"/>
  <c r="I164" i="27"/>
  <c r="H164" i="27"/>
  <c r="G164" i="27"/>
  <c r="E164" i="27"/>
  <c r="AB163" i="27"/>
  <c r="AA163" i="27"/>
  <c r="Z163" i="27"/>
  <c r="Y163" i="27"/>
  <c r="R163" i="27"/>
  <c r="Q163" i="27"/>
  <c r="P163" i="27"/>
  <c r="O163" i="27"/>
  <c r="N163" i="27"/>
  <c r="M163" i="27"/>
  <c r="L163" i="27"/>
  <c r="K163" i="27"/>
  <c r="J163" i="27"/>
  <c r="I163" i="27"/>
  <c r="H163" i="27"/>
  <c r="G163" i="27"/>
  <c r="E163" i="27"/>
  <c r="AB162" i="27"/>
  <c r="AA162" i="27"/>
  <c r="Z162" i="27"/>
  <c r="Y162" i="27"/>
  <c r="F162" i="27"/>
  <c r="E162" i="27"/>
  <c r="AB161" i="27"/>
  <c r="AA161" i="27"/>
  <c r="Z161" i="27"/>
  <c r="Y161" i="27"/>
  <c r="F161" i="27"/>
  <c r="E161" i="27"/>
  <c r="AB160" i="27"/>
  <c r="AA160" i="27"/>
  <c r="Z160" i="27"/>
  <c r="Y160" i="27"/>
  <c r="F160" i="27"/>
  <c r="E160" i="27"/>
  <c r="AB159" i="27"/>
  <c r="AA159" i="27"/>
  <c r="Z159" i="27"/>
  <c r="Y159" i="27"/>
  <c r="F159" i="27"/>
  <c r="E159" i="27"/>
  <c r="R158" i="27"/>
  <c r="Q158" i="27"/>
  <c r="P158" i="27"/>
  <c r="O158" i="27"/>
  <c r="N158" i="27"/>
  <c r="M158" i="27"/>
  <c r="AA158" i="27" s="1"/>
  <c r="L158" i="27"/>
  <c r="K158" i="27"/>
  <c r="Z158" i="27" s="1"/>
  <c r="J158" i="27"/>
  <c r="I158" i="27"/>
  <c r="H158" i="27"/>
  <c r="G158" i="27"/>
  <c r="Y158" i="27" s="1"/>
  <c r="F158" i="27"/>
  <c r="AB157" i="27"/>
  <c r="AA157" i="27"/>
  <c r="Z157" i="27"/>
  <c r="Y157" i="27"/>
  <c r="F157" i="27"/>
  <c r="E157" i="27"/>
  <c r="Z156" i="27"/>
  <c r="R156" i="27"/>
  <c r="Q156" i="27"/>
  <c r="P156" i="27"/>
  <c r="O156" i="27"/>
  <c r="N156" i="27"/>
  <c r="M156" i="27"/>
  <c r="L156" i="27"/>
  <c r="K156" i="27"/>
  <c r="J156" i="27"/>
  <c r="I156" i="27"/>
  <c r="H156" i="27"/>
  <c r="G156" i="27"/>
  <c r="AB155" i="27"/>
  <c r="AA155" i="27"/>
  <c r="Z155" i="27"/>
  <c r="Y155" i="27"/>
  <c r="F155" i="27"/>
  <c r="E155" i="27"/>
  <c r="AB154" i="27"/>
  <c r="AA154" i="27"/>
  <c r="Z154" i="27"/>
  <c r="Y154" i="27"/>
  <c r="F154" i="27"/>
  <c r="E154" i="27"/>
  <c r="AB153" i="27"/>
  <c r="AB156" i="27" s="1"/>
  <c r="AA153" i="27"/>
  <c r="AA156" i="27" s="1"/>
  <c r="Z153" i="27"/>
  <c r="Y153" i="27"/>
  <c r="Y156" i="27" s="1"/>
  <c r="F153" i="27"/>
  <c r="F156" i="27" s="1"/>
  <c r="E153" i="27"/>
  <c r="E156" i="27" s="1"/>
  <c r="R152" i="27"/>
  <c r="Q152" i="27"/>
  <c r="P152" i="27"/>
  <c r="O152" i="27"/>
  <c r="N152" i="27"/>
  <c r="M152" i="27"/>
  <c r="AA152" i="27" s="1"/>
  <c r="L152" i="27"/>
  <c r="K152" i="27"/>
  <c r="Z152" i="27" s="1"/>
  <c r="J152" i="27"/>
  <c r="I152" i="27"/>
  <c r="H152" i="27"/>
  <c r="G152" i="27"/>
  <c r="Y152" i="27" s="1"/>
  <c r="F152" i="27"/>
  <c r="AB151" i="27"/>
  <c r="AA151" i="27"/>
  <c r="Z151" i="27"/>
  <c r="Y151" i="27"/>
  <c r="F151" i="27"/>
  <c r="E151" i="27"/>
  <c r="Z150" i="27"/>
  <c r="R150" i="27"/>
  <c r="Q150" i="27"/>
  <c r="P150" i="27"/>
  <c r="O150" i="27"/>
  <c r="N150" i="27"/>
  <c r="M150" i="27"/>
  <c r="L150" i="27"/>
  <c r="K150" i="27"/>
  <c r="J150" i="27"/>
  <c r="I150" i="27"/>
  <c r="H150" i="27"/>
  <c r="G150" i="27"/>
  <c r="AB149" i="27"/>
  <c r="AA149" i="27"/>
  <c r="Z149" i="27"/>
  <c r="Y149" i="27"/>
  <c r="F149" i="27"/>
  <c r="E149" i="27"/>
  <c r="AB148" i="27"/>
  <c r="AA148" i="27"/>
  <c r="Z148" i="27"/>
  <c r="Y148" i="27"/>
  <c r="F148" i="27"/>
  <c r="E148" i="27"/>
  <c r="AB147" i="27"/>
  <c r="AB150" i="27" s="1"/>
  <c r="AA147" i="27"/>
  <c r="AA150" i="27" s="1"/>
  <c r="Z147" i="27"/>
  <c r="Y147" i="27"/>
  <c r="Y150" i="27" s="1"/>
  <c r="F147" i="27"/>
  <c r="F150" i="27" s="1"/>
  <c r="E147" i="27"/>
  <c r="E150" i="27" s="1"/>
  <c r="R146" i="27"/>
  <c r="R190" i="27" s="1"/>
  <c r="Q146" i="27"/>
  <c r="Q190" i="27" s="1"/>
  <c r="P146" i="27"/>
  <c r="O146" i="27"/>
  <c r="O190" i="27" s="1"/>
  <c r="N146" i="27"/>
  <c r="N190" i="27" s="1"/>
  <c r="M146" i="27"/>
  <c r="M190" i="27" s="1"/>
  <c r="AA190" i="27" s="1"/>
  <c r="L146" i="27"/>
  <c r="L190" i="27" s="1"/>
  <c r="K146" i="27"/>
  <c r="Z146" i="27" s="1"/>
  <c r="J146" i="27"/>
  <c r="J190" i="27" s="1"/>
  <c r="I146" i="27"/>
  <c r="I190" i="27" s="1"/>
  <c r="H146" i="27"/>
  <c r="H190" i="27" s="1"/>
  <c r="G146" i="27"/>
  <c r="G190" i="27" s="1"/>
  <c r="F146" i="27"/>
  <c r="AB145" i="27"/>
  <c r="AA145" i="27"/>
  <c r="Z145" i="27"/>
  <c r="Y145" i="27"/>
  <c r="F145" i="27"/>
  <c r="E145" i="27"/>
  <c r="AB144" i="27"/>
  <c r="AA144" i="27"/>
  <c r="Z144" i="27"/>
  <c r="Y144" i="27"/>
  <c r="F144" i="27"/>
  <c r="E144" i="27"/>
  <c r="AB143" i="27"/>
  <c r="AA143" i="27"/>
  <c r="R143" i="27"/>
  <c r="Q143" i="27"/>
  <c r="P143" i="27"/>
  <c r="O143" i="27"/>
  <c r="N143" i="27"/>
  <c r="M143" i="27"/>
  <c r="L143" i="27"/>
  <c r="K143" i="27"/>
  <c r="J143" i="27"/>
  <c r="I143" i="27"/>
  <c r="H143" i="27"/>
  <c r="G143" i="27"/>
  <c r="F143" i="27"/>
  <c r="AB142" i="27"/>
  <c r="AA142" i="27"/>
  <c r="Z142" i="27"/>
  <c r="Y142" i="27"/>
  <c r="F142" i="27"/>
  <c r="E142" i="27"/>
  <c r="AB141" i="27"/>
  <c r="AA141" i="27"/>
  <c r="Z141" i="27"/>
  <c r="Y141" i="27"/>
  <c r="F141" i="27"/>
  <c r="E141" i="27"/>
  <c r="AB140" i="27"/>
  <c r="AA140" i="27"/>
  <c r="Z140" i="27"/>
  <c r="Z143" i="27" s="1"/>
  <c r="Y140" i="27"/>
  <c r="Y143" i="27" s="1"/>
  <c r="F140" i="27"/>
  <c r="E140" i="27"/>
  <c r="E143" i="27" s="1"/>
  <c r="F139" i="27"/>
  <c r="AA138" i="27"/>
  <c r="R138" i="27"/>
  <c r="Q138" i="27"/>
  <c r="P138" i="27"/>
  <c r="AB138" i="27" s="1"/>
  <c r="O138" i="27"/>
  <c r="N138" i="27"/>
  <c r="M138" i="27"/>
  <c r="L138" i="27"/>
  <c r="K138" i="27"/>
  <c r="Z138" i="27" s="1"/>
  <c r="J138" i="27"/>
  <c r="I138" i="27"/>
  <c r="H138" i="27"/>
  <c r="G138" i="27"/>
  <c r="Y138" i="27" s="1"/>
  <c r="F138" i="27"/>
  <c r="R137" i="27"/>
  <c r="N137" i="27"/>
  <c r="J137" i="27"/>
  <c r="F137" i="27"/>
  <c r="R136" i="27"/>
  <c r="Q136" i="27"/>
  <c r="P136" i="27"/>
  <c r="O136" i="27"/>
  <c r="N136" i="27"/>
  <c r="M136" i="27"/>
  <c r="AA136" i="27" s="1"/>
  <c r="L136" i="27"/>
  <c r="K136" i="27"/>
  <c r="Z136" i="27" s="1"/>
  <c r="J136" i="27"/>
  <c r="I136" i="27"/>
  <c r="H136" i="27"/>
  <c r="G136" i="27"/>
  <c r="Y136" i="27" s="1"/>
  <c r="F136" i="27"/>
  <c r="E136" i="27"/>
  <c r="R135" i="27"/>
  <c r="R139" i="27" s="1"/>
  <c r="Q135" i="27"/>
  <c r="AB135" i="27" s="1"/>
  <c r="P135" i="27"/>
  <c r="P139" i="27" s="1"/>
  <c r="O135" i="27"/>
  <c r="O139" i="27" s="1"/>
  <c r="N135" i="27"/>
  <c r="N139" i="27" s="1"/>
  <c r="M135" i="27"/>
  <c r="AA135" i="27" s="1"/>
  <c r="L135" i="27"/>
  <c r="L139" i="27" s="1"/>
  <c r="K135" i="27"/>
  <c r="K139" i="27" s="1"/>
  <c r="J135" i="27"/>
  <c r="I135" i="27"/>
  <c r="I139" i="27" s="1"/>
  <c r="H135" i="27"/>
  <c r="H139" i="27" s="1"/>
  <c r="G135" i="27"/>
  <c r="G139" i="27" s="1"/>
  <c r="F135" i="27"/>
  <c r="E135" i="27"/>
  <c r="R134" i="27"/>
  <c r="Q134" i="27"/>
  <c r="Q137" i="27" s="1"/>
  <c r="P134" i="27"/>
  <c r="P137" i="27" s="1"/>
  <c r="O134" i="27"/>
  <c r="O137" i="27" s="1"/>
  <c r="N134" i="27"/>
  <c r="M134" i="27"/>
  <c r="AA134" i="27" s="1"/>
  <c r="L134" i="27"/>
  <c r="L137" i="27" s="1"/>
  <c r="K134" i="27"/>
  <c r="Z134" i="27" s="1"/>
  <c r="Z137" i="27" s="1"/>
  <c r="J134" i="27"/>
  <c r="I134" i="27"/>
  <c r="I137" i="27" s="1"/>
  <c r="H134" i="27"/>
  <c r="H137" i="27" s="1"/>
  <c r="G134" i="27"/>
  <c r="E134" i="27" s="1"/>
  <c r="F134" i="27"/>
  <c r="F133" i="27"/>
  <c r="R132" i="27"/>
  <c r="Q132" i="27"/>
  <c r="P132" i="27"/>
  <c r="O132" i="27"/>
  <c r="N132" i="27"/>
  <c r="M132" i="27"/>
  <c r="L132" i="27"/>
  <c r="K132" i="27"/>
  <c r="J132" i="27"/>
  <c r="I132" i="27"/>
  <c r="H132" i="27"/>
  <c r="G132" i="27"/>
  <c r="R131" i="27"/>
  <c r="Q131" i="27"/>
  <c r="P131" i="27"/>
  <c r="O131" i="27"/>
  <c r="N131" i="27"/>
  <c r="M131" i="27"/>
  <c r="L131" i="27"/>
  <c r="K131" i="27"/>
  <c r="J131" i="27"/>
  <c r="I131" i="27"/>
  <c r="H131" i="27"/>
  <c r="G131" i="27"/>
  <c r="R130" i="27"/>
  <c r="Q130" i="27"/>
  <c r="P130" i="27"/>
  <c r="O130" i="27"/>
  <c r="N130" i="27"/>
  <c r="M130" i="27"/>
  <c r="L130" i="27"/>
  <c r="K130" i="27"/>
  <c r="J130" i="27"/>
  <c r="I130" i="27"/>
  <c r="H130" i="27"/>
  <c r="G130" i="27"/>
  <c r="R129" i="27"/>
  <c r="Q129" i="27"/>
  <c r="P129" i="27"/>
  <c r="O129" i="27"/>
  <c r="N129" i="27"/>
  <c r="M129" i="27"/>
  <c r="L129" i="27"/>
  <c r="K129" i="27"/>
  <c r="J129" i="27"/>
  <c r="I129" i="27"/>
  <c r="H129" i="27"/>
  <c r="G129" i="27"/>
  <c r="R128" i="27"/>
  <c r="Q128" i="27"/>
  <c r="P128" i="27"/>
  <c r="O128" i="27"/>
  <c r="N128" i="27"/>
  <c r="M128" i="27"/>
  <c r="AA128" i="27" s="1"/>
  <c r="L128" i="27"/>
  <c r="K128" i="27"/>
  <c r="Z128" i="27" s="1"/>
  <c r="J128" i="27"/>
  <c r="I128" i="27"/>
  <c r="H128" i="27"/>
  <c r="G128" i="27"/>
  <c r="Y128" i="27" s="1"/>
  <c r="F128" i="27"/>
  <c r="E128" i="27"/>
  <c r="AB127" i="27"/>
  <c r="AA127" i="27"/>
  <c r="Z127" i="27"/>
  <c r="Y127" i="27"/>
  <c r="F127" i="27"/>
  <c r="E127" i="27"/>
  <c r="AB126" i="27"/>
  <c r="AA126" i="27"/>
  <c r="Z126" i="27"/>
  <c r="Y126" i="27"/>
  <c r="F126" i="27"/>
  <c r="E126" i="27"/>
  <c r="AB125" i="27"/>
  <c r="AA125" i="27"/>
  <c r="Z125" i="27"/>
  <c r="Y125" i="27"/>
  <c r="F125" i="27"/>
  <c r="E125" i="27"/>
  <c r="AB124" i="27"/>
  <c r="AA124" i="27"/>
  <c r="Z124" i="27"/>
  <c r="Y124" i="27"/>
  <c r="F124" i="27"/>
  <c r="E124" i="27"/>
  <c r="AB123" i="27"/>
  <c r="AA123" i="27"/>
  <c r="Z123" i="27"/>
  <c r="Y123" i="27"/>
  <c r="F123" i="27"/>
  <c r="E123" i="27"/>
  <c r="AB122" i="27"/>
  <c r="AA122" i="27"/>
  <c r="Z122" i="27"/>
  <c r="Y122" i="27"/>
  <c r="F122" i="27"/>
  <c r="E122" i="27"/>
  <c r="AB121" i="27"/>
  <c r="AA121" i="27"/>
  <c r="Z121" i="27"/>
  <c r="Y121" i="27"/>
  <c r="F121" i="27"/>
  <c r="E121" i="27"/>
  <c r="AB120" i="27"/>
  <c r="AA120" i="27"/>
  <c r="Z120" i="27"/>
  <c r="Y120" i="27"/>
  <c r="F120" i="27"/>
  <c r="E120" i="27"/>
  <c r="AB119" i="27"/>
  <c r="AA119" i="27"/>
  <c r="Z119" i="27"/>
  <c r="Y119" i="27"/>
  <c r="F119" i="27"/>
  <c r="E119" i="27"/>
  <c r="AB118" i="27"/>
  <c r="AA118" i="27"/>
  <c r="Z118" i="27"/>
  <c r="Y118" i="27"/>
  <c r="F118" i="27"/>
  <c r="E118" i="27"/>
  <c r="AB117" i="27"/>
  <c r="AA117" i="27"/>
  <c r="Z117" i="27"/>
  <c r="Y117" i="27"/>
  <c r="F117" i="27"/>
  <c r="E117" i="27"/>
  <c r="AB116" i="27"/>
  <c r="AA116" i="27"/>
  <c r="Z116" i="27"/>
  <c r="Y116" i="27"/>
  <c r="F116" i="27"/>
  <c r="E116" i="27"/>
  <c r="AB115" i="27"/>
  <c r="AA115" i="27"/>
  <c r="Z115" i="27"/>
  <c r="Y115" i="27"/>
  <c r="F115" i="27"/>
  <c r="E115" i="27"/>
  <c r="AB114" i="27"/>
  <c r="AA114" i="27"/>
  <c r="Z114" i="27"/>
  <c r="Y114" i="27"/>
  <c r="F114" i="27"/>
  <c r="E114" i="27"/>
  <c r="AB113" i="27"/>
  <c r="AA113" i="27"/>
  <c r="Z113" i="27"/>
  <c r="Y113" i="27"/>
  <c r="F113" i="27"/>
  <c r="E113" i="27"/>
  <c r="AB112" i="27"/>
  <c r="AA112" i="27"/>
  <c r="Z112" i="27"/>
  <c r="Y112" i="27"/>
  <c r="F112" i="27"/>
  <c r="E112" i="27"/>
  <c r="AB111" i="27"/>
  <c r="AA111" i="27"/>
  <c r="Z111" i="27"/>
  <c r="Y111" i="27"/>
  <c r="F111" i="27"/>
  <c r="E111" i="27"/>
  <c r="AB110" i="27"/>
  <c r="AA110" i="27"/>
  <c r="Z110" i="27"/>
  <c r="Y110" i="27"/>
  <c r="F110" i="27"/>
  <c r="E110" i="27"/>
  <c r="AB109" i="27"/>
  <c r="AA109" i="27"/>
  <c r="Z109" i="27"/>
  <c r="Y109" i="27"/>
  <c r="F109" i="27"/>
  <c r="E109" i="27"/>
  <c r="AB108" i="27"/>
  <c r="AA108" i="27"/>
  <c r="Z108" i="27"/>
  <c r="Y108" i="27"/>
  <c r="F108" i="27"/>
  <c r="E108" i="27"/>
  <c r="AB107" i="27"/>
  <c r="AA107" i="27"/>
  <c r="Z107" i="27"/>
  <c r="Y107" i="27"/>
  <c r="F107" i="27"/>
  <c r="E107" i="27"/>
  <c r="AB106" i="27"/>
  <c r="AA106" i="27"/>
  <c r="Z106" i="27"/>
  <c r="Y106" i="27"/>
  <c r="F106" i="27"/>
  <c r="E106" i="27"/>
  <c r="AB105" i="27"/>
  <c r="AA105" i="27"/>
  <c r="Z105" i="27"/>
  <c r="Y105" i="27"/>
  <c r="F105" i="27"/>
  <c r="E105" i="27"/>
  <c r="AB104" i="27"/>
  <c r="AA104" i="27"/>
  <c r="Z104" i="27"/>
  <c r="Y104" i="27"/>
  <c r="F104" i="27"/>
  <c r="E104" i="27"/>
  <c r="AB103" i="27"/>
  <c r="AA103" i="27"/>
  <c r="Z103" i="27"/>
  <c r="Y103" i="27"/>
  <c r="F103" i="27"/>
  <c r="E103" i="27"/>
  <c r="AB102" i="27"/>
  <c r="AA102" i="27"/>
  <c r="Z102" i="27"/>
  <c r="Y102" i="27"/>
  <c r="F102" i="27"/>
  <c r="E102" i="27"/>
  <c r="AB101" i="27"/>
  <c r="AA101" i="27"/>
  <c r="Z101" i="27"/>
  <c r="Y101" i="27"/>
  <c r="F101" i="27"/>
  <c r="E101" i="27"/>
  <c r="AB100" i="27"/>
  <c r="AA100" i="27"/>
  <c r="Z100" i="27"/>
  <c r="Y100" i="27"/>
  <c r="F100" i="27"/>
  <c r="E100" i="27"/>
  <c r="AB99" i="27"/>
  <c r="AA99" i="27"/>
  <c r="Z99" i="27"/>
  <c r="Y99" i="27"/>
  <c r="F99" i="27"/>
  <c r="E99" i="27"/>
  <c r="R98" i="27"/>
  <c r="Q98" i="27"/>
  <c r="P98" i="27"/>
  <c r="AB98" i="27" s="1"/>
  <c r="O98" i="27"/>
  <c r="N98" i="27"/>
  <c r="M98" i="27"/>
  <c r="AA98" i="27" s="1"/>
  <c r="L98" i="27"/>
  <c r="Z98" i="27" s="1"/>
  <c r="K98" i="27"/>
  <c r="J98" i="27"/>
  <c r="I98" i="27"/>
  <c r="H98" i="27"/>
  <c r="G98" i="27"/>
  <c r="Y98" i="27" s="1"/>
  <c r="F98" i="27"/>
  <c r="AB97" i="27"/>
  <c r="AA97" i="27"/>
  <c r="Z97" i="27"/>
  <c r="Y97" i="27"/>
  <c r="F97" i="27"/>
  <c r="E97" i="27"/>
  <c r="AA96" i="27"/>
  <c r="Z96" i="27"/>
  <c r="Y96" i="27"/>
  <c r="R96" i="27"/>
  <c r="Q96" i="27"/>
  <c r="P96" i="27"/>
  <c r="O96" i="27"/>
  <c r="N96" i="27"/>
  <c r="M96" i="27"/>
  <c r="L96" i="27"/>
  <c r="K96" i="27"/>
  <c r="J96" i="27"/>
  <c r="I96" i="27"/>
  <c r="H96" i="27"/>
  <c r="G96" i="27"/>
  <c r="E96" i="27"/>
  <c r="AB95" i="27"/>
  <c r="AA95" i="27"/>
  <c r="Z95" i="27"/>
  <c r="Y95" i="27"/>
  <c r="F95" i="27"/>
  <c r="E95" i="27"/>
  <c r="AB94" i="27"/>
  <c r="AA94" i="27"/>
  <c r="Z94" i="27"/>
  <c r="Y94" i="27"/>
  <c r="F94" i="27"/>
  <c r="E94" i="27"/>
  <c r="AB93" i="27"/>
  <c r="AB96" i="27" s="1"/>
  <c r="AA93" i="27"/>
  <c r="Z93" i="27"/>
  <c r="Y93" i="27"/>
  <c r="F93" i="27"/>
  <c r="F96" i="27" s="1"/>
  <c r="E93" i="27"/>
  <c r="R92" i="27"/>
  <c r="Q92" i="27"/>
  <c r="P92" i="27"/>
  <c r="O92" i="27"/>
  <c r="O133" i="27" s="1"/>
  <c r="N92" i="27"/>
  <c r="M92" i="27"/>
  <c r="AA92" i="27" s="1"/>
  <c r="L92" i="27"/>
  <c r="K92" i="27"/>
  <c r="Z92" i="27" s="1"/>
  <c r="J92" i="27"/>
  <c r="I92" i="27"/>
  <c r="H92" i="27"/>
  <c r="G92" i="27"/>
  <c r="G133" i="27" s="1"/>
  <c r="F92" i="27"/>
  <c r="E92" i="27"/>
  <c r="AB91" i="27"/>
  <c r="AA91" i="27"/>
  <c r="Z91" i="27"/>
  <c r="Y91" i="27"/>
  <c r="F91" i="27"/>
  <c r="E91" i="27"/>
  <c r="Z90" i="27"/>
  <c r="R90" i="27"/>
  <c r="Q90" i="27"/>
  <c r="P90" i="27"/>
  <c r="O90" i="27"/>
  <c r="N90" i="27"/>
  <c r="M90" i="27"/>
  <c r="L90" i="27"/>
  <c r="K90" i="27"/>
  <c r="J90" i="27"/>
  <c r="I90" i="27"/>
  <c r="H90" i="27"/>
  <c r="G90" i="27"/>
  <c r="AB89" i="27"/>
  <c r="AA89" i="27"/>
  <c r="Z89" i="27"/>
  <c r="Y89" i="27"/>
  <c r="F89" i="27"/>
  <c r="E89" i="27"/>
  <c r="AB88" i="27"/>
  <c r="AA88" i="27"/>
  <c r="Z88" i="27"/>
  <c r="Y88" i="27"/>
  <c r="F88" i="27"/>
  <c r="E88" i="27"/>
  <c r="AB87" i="27"/>
  <c r="AB90" i="27" s="1"/>
  <c r="AA87" i="27"/>
  <c r="AA90" i="27" s="1"/>
  <c r="Z87" i="27"/>
  <c r="Y87" i="27"/>
  <c r="Y90" i="27" s="1"/>
  <c r="F87" i="27"/>
  <c r="F90" i="27" s="1"/>
  <c r="E87" i="27"/>
  <c r="E90" i="27" s="1"/>
  <c r="R86" i="27"/>
  <c r="Q86" i="27"/>
  <c r="P86" i="27"/>
  <c r="AB86" i="27" s="1"/>
  <c r="O86" i="27"/>
  <c r="N86" i="27"/>
  <c r="M86" i="27"/>
  <c r="AA86" i="27" s="1"/>
  <c r="L86" i="27"/>
  <c r="Z86" i="27" s="1"/>
  <c r="K86" i="27"/>
  <c r="J86" i="27"/>
  <c r="I86" i="27"/>
  <c r="H86" i="27"/>
  <c r="E86" i="27" s="1"/>
  <c r="G86" i="27"/>
  <c r="Y86" i="27" s="1"/>
  <c r="F86" i="27"/>
  <c r="AB85" i="27"/>
  <c r="AA85" i="27"/>
  <c r="Z85" i="27"/>
  <c r="Y85" i="27"/>
  <c r="F85" i="27"/>
  <c r="E85" i="27"/>
  <c r="AA84" i="27"/>
  <c r="Z84" i="27"/>
  <c r="Y84" i="27"/>
  <c r="R84" i="27"/>
  <c r="Q84" i="27"/>
  <c r="P84" i="27"/>
  <c r="O84" i="27"/>
  <c r="N84" i="27"/>
  <c r="M84" i="27"/>
  <c r="L84" i="27"/>
  <c r="K84" i="27"/>
  <c r="J84" i="27"/>
  <c r="I84" i="27"/>
  <c r="H84" i="27"/>
  <c r="G84" i="27"/>
  <c r="AB83" i="27"/>
  <c r="AA83" i="27"/>
  <c r="Z83" i="27"/>
  <c r="Y83" i="27"/>
  <c r="F83" i="27"/>
  <c r="E83" i="27"/>
  <c r="AB82" i="27"/>
  <c r="AA82" i="27"/>
  <c r="Z82" i="27"/>
  <c r="Y82" i="27"/>
  <c r="F82" i="27"/>
  <c r="E82" i="27"/>
  <c r="AB81" i="27"/>
  <c r="AB84" i="27" s="1"/>
  <c r="AA81" i="27"/>
  <c r="Z81" i="27"/>
  <c r="Y81" i="27"/>
  <c r="F81" i="27"/>
  <c r="F84" i="27" s="1"/>
  <c r="E81" i="27"/>
  <c r="E84" i="27" s="1"/>
  <c r="R80" i="27"/>
  <c r="Q80" i="27"/>
  <c r="P80" i="27"/>
  <c r="AB80" i="27" s="1"/>
  <c r="O80" i="27"/>
  <c r="N80" i="27"/>
  <c r="M80" i="27"/>
  <c r="AA80" i="27" s="1"/>
  <c r="L80" i="27"/>
  <c r="K80" i="27"/>
  <c r="J80" i="27"/>
  <c r="Z80" i="27" s="1"/>
  <c r="I80" i="27"/>
  <c r="H80" i="27"/>
  <c r="G80" i="27"/>
  <c r="Y80" i="27" s="1"/>
  <c r="F80" i="27"/>
  <c r="AB79" i="27"/>
  <c r="AA79" i="27"/>
  <c r="Z79" i="27"/>
  <c r="Y79" i="27"/>
  <c r="F79" i="27"/>
  <c r="E79" i="27"/>
  <c r="Y78" i="27"/>
  <c r="R78" i="27"/>
  <c r="Q78" i="27"/>
  <c r="P78" i="27"/>
  <c r="O78" i="27"/>
  <c r="N78" i="27"/>
  <c r="M78" i="27"/>
  <c r="L78" i="27"/>
  <c r="K78" i="27"/>
  <c r="J78" i="27"/>
  <c r="I78" i="27"/>
  <c r="H78" i="27"/>
  <c r="G78" i="27"/>
  <c r="AB77" i="27"/>
  <c r="AA77" i="27"/>
  <c r="Z77" i="27"/>
  <c r="Y77" i="27"/>
  <c r="F77" i="27"/>
  <c r="E77" i="27"/>
  <c r="AB76" i="27"/>
  <c r="AA76" i="27"/>
  <c r="Z76" i="27"/>
  <c r="Y76" i="27"/>
  <c r="F76" i="27"/>
  <c r="E76" i="27"/>
  <c r="AB75" i="27"/>
  <c r="AB78" i="27" s="1"/>
  <c r="AA75" i="27"/>
  <c r="AA78" i="27" s="1"/>
  <c r="Z75" i="27"/>
  <c r="Z78" i="27" s="1"/>
  <c r="Y75" i="27"/>
  <c r="F75" i="27"/>
  <c r="F78" i="27" s="1"/>
  <c r="E75" i="27"/>
  <c r="E78" i="27" s="1"/>
  <c r="R74" i="27"/>
  <c r="Q74" i="27"/>
  <c r="P74" i="27"/>
  <c r="AB74" i="27" s="1"/>
  <c r="O74" i="27"/>
  <c r="N74" i="27"/>
  <c r="M74" i="27"/>
  <c r="AA74" i="27" s="1"/>
  <c r="L74" i="27"/>
  <c r="K74" i="27"/>
  <c r="J74" i="27"/>
  <c r="Z74" i="27" s="1"/>
  <c r="I74" i="27"/>
  <c r="H74" i="27"/>
  <c r="G74" i="27"/>
  <c r="Y74" i="27" s="1"/>
  <c r="F74" i="27"/>
  <c r="AB73" i="27"/>
  <c r="AA73" i="27"/>
  <c r="Z73" i="27"/>
  <c r="Y73" i="27"/>
  <c r="F73" i="27"/>
  <c r="E73" i="27"/>
  <c r="Y72" i="27"/>
  <c r="R72" i="27"/>
  <c r="Q72" i="27"/>
  <c r="P72" i="27"/>
  <c r="O72" i="27"/>
  <c r="N72" i="27"/>
  <c r="M72" i="27"/>
  <c r="L72" i="27"/>
  <c r="K72" i="27"/>
  <c r="J72" i="27"/>
  <c r="I72" i="27"/>
  <c r="H72" i="27"/>
  <c r="G72" i="27"/>
  <c r="AB71" i="27"/>
  <c r="AA71" i="27"/>
  <c r="Z71" i="27"/>
  <c r="Y71" i="27"/>
  <c r="F71" i="27"/>
  <c r="E71" i="27"/>
  <c r="AB70" i="27"/>
  <c r="AA70" i="27"/>
  <c r="Z70" i="27"/>
  <c r="Y70" i="27"/>
  <c r="F70" i="27"/>
  <c r="E70" i="27"/>
  <c r="AB69" i="27"/>
  <c r="AB72" i="27" s="1"/>
  <c r="AA69" i="27"/>
  <c r="AA72" i="27" s="1"/>
  <c r="Z69" i="27"/>
  <c r="Z72" i="27" s="1"/>
  <c r="Y69" i="27"/>
  <c r="F69" i="27"/>
  <c r="F72" i="27" s="1"/>
  <c r="E69" i="27"/>
  <c r="E72" i="27" s="1"/>
  <c r="R68" i="27"/>
  <c r="R133" i="27" s="1"/>
  <c r="Q68" i="27"/>
  <c r="Q133" i="27" s="1"/>
  <c r="P68" i="27"/>
  <c r="P133" i="27" s="1"/>
  <c r="O68" i="27"/>
  <c r="N68" i="27"/>
  <c r="N133" i="27" s="1"/>
  <c r="M68" i="27"/>
  <c r="M133" i="27" s="1"/>
  <c r="L68" i="27"/>
  <c r="L133" i="27" s="1"/>
  <c r="K68" i="27"/>
  <c r="J68" i="27"/>
  <c r="J133" i="27" s="1"/>
  <c r="I68" i="27"/>
  <c r="I133" i="27" s="1"/>
  <c r="H68" i="27"/>
  <c r="H133" i="27" s="1"/>
  <c r="G68" i="27"/>
  <c r="Y68" i="27" s="1"/>
  <c r="F68" i="27"/>
  <c r="AB67" i="27"/>
  <c r="AA67" i="27"/>
  <c r="Z67" i="27"/>
  <c r="Y67" i="27"/>
  <c r="F67" i="27"/>
  <c r="E67" i="27"/>
  <c r="Y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AB65" i="27"/>
  <c r="AA65" i="27"/>
  <c r="Z65" i="27"/>
  <c r="Y65" i="27"/>
  <c r="F65" i="27"/>
  <c r="E65" i="27"/>
  <c r="AB64" i="27"/>
  <c r="AA64" i="27"/>
  <c r="Z64" i="27"/>
  <c r="Y64" i="27"/>
  <c r="F64" i="27"/>
  <c r="E64" i="27"/>
  <c r="AB63" i="27"/>
  <c r="AB66" i="27" s="1"/>
  <c r="AA63" i="27"/>
  <c r="AA66" i="27" s="1"/>
  <c r="Z63" i="27"/>
  <c r="Z66" i="27" s="1"/>
  <c r="Y63" i="27"/>
  <c r="F63" i="27"/>
  <c r="E63" i="27"/>
  <c r="E66" i="27" s="1"/>
  <c r="F62" i="27"/>
  <c r="R61" i="27"/>
  <c r="R4" i="27" s="1"/>
  <c r="Q61" i="27"/>
  <c r="P61" i="27"/>
  <c r="AB61" i="27" s="1"/>
  <c r="O61" i="27"/>
  <c r="N61" i="27"/>
  <c r="N4" i="27" s="1"/>
  <c r="M61" i="27"/>
  <c r="L61" i="27"/>
  <c r="L4" i="27" s="1"/>
  <c r="K61" i="27"/>
  <c r="J61" i="27"/>
  <c r="J4" i="27" s="1"/>
  <c r="I61" i="27"/>
  <c r="H61" i="27"/>
  <c r="E61" i="27" s="1"/>
  <c r="G61" i="27"/>
  <c r="F61" i="27"/>
  <c r="R59" i="27"/>
  <c r="Q59" i="27"/>
  <c r="P59" i="27"/>
  <c r="P62" i="27" s="1"/>
  <c r="O59" i="27"/>
  <c r="N59" i="27"/>
  <c r="M59" i="27"/>
  <c r="L59" i="27"/>
  <c r="L62" i="27" s="1"/>
  <c r="K59" i="27"/>
  <c r="J59" i="27"/>
  <c r="Z59" i="27" s="1"/>
  <c r="I59" i="27"/>
  <c r="H59" i="27"/>
  <c r="E59" i="27" s="1"/>
  <c r="G59" i="27"/>
  <c r="F59" i="27"/>
  <c r="Z58" i="27"/>
  <c r="R58" i="27"/>
  <c r="R62" i="27" s="1"/>
  <c r="Q58" i="27"/>
  <c r="Q62" i="27" s="1"/>
  <c r="P58" i="27"/>
  <c r="AB58" i="27" s="1"/>
  <c r="O58" i="27"/>
  <c r="O62" i="27" s="1"/>
  <c r="N58" i="27"/>
  <c r="N62" i="27" s="1"/>
  <c r="M58" i="27"/>
  <c r="M62" i="27" s="1"/>
  <c r="L58" i="27"/>
  <c r="K58" i="27"/>
  <c r="K62" i="27" s="1"/>
  <c r="J58" i="27"/>
  <c r="J62" i="27" s="1"/>
  <c r="Z62" i="27" s="1"/>
  <c r="I58" i="27"/>
  <c r="I62" i="27" s="1"/>
  <c r="H58" i="27"/>
  <c r="G58" i="27"/>
  <c r="G62" i="27" s="1"/>
  <c r="F58" i="27"/>
  <c r="R57" i="27"/>
  <c r="R12" i="27" s="1"/>
  <c r="Q57" i="27"/>
  <c r="Q60" i="27" s="1"/>
  <c r="P57" i="27"/>
  <c r="P12" i="27" s="1"/>
  <c r="P37" i="27" s="1"/>
  <c r="O57" i="27"/>
  <c r="O60" i="27" s="1"/>
  <c r="N57" i="27"/>
  <c r="N45" i="27" s="1"/>
  <c r="M57" i="27"/>
  <c r="L57" i="27"/>
  <c r="L12" i="27" s="1"/>
  <c r="L37" i="27" s="1"/>
  <c r="K57" i="27"/>
  <c r="K60" i="27" s="1"/>
  <c r="J57" i="27"/>
  <c r="J12" i="27" s="1"/>
  <c r="I57" i="27"/>
  <c r="I60" i="27" s="1"/>
  <c r="H57" i="27"/>
  <c r="H45" i="27" s="1"/>
  <c r="G57" i="27"/>
  <c r="G60" i="27" s="1"/>
  <c r="F57" i="27"/>
  <c r="F60" i="27" s="1"/>
  <c r="Z55" i="27"/>
  <c r="R55" i="27"/>
  <c r="P55" i="27"/>
  <c r="N55" i="27"/>
  <c r="L55" i="27"/>
  <c r="J55" i="27"/>
  <c r="H55" i="27"/>
  <c r="F55" i="27"/>
  <c r="AB54" i="27"/>
  <c r="AA54" i="27"/>
  <c r="Z54" i="27"/>
  <c r="Y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AB53" i="27"/>
  <c r="AA53" i="27"/>
  <c r="Z53" i="27"/>
  <c r="Y53" i="27"/>
  <c r="R53" i="27"/>
  <c r="Q53" i="27"/>
  <c r="P53" i="27"/>
  <c r="O53" i="27"/>
  <c r="N53" i="27"/>
  <c r="M53" i="27"/>
  <c r="L53" i="27"/>
  <c r="K53" i="27"/>
  <c r="J53" i="27"/>
  <c r="I53" i="27"/>
  <c r="H53" i="27"/>
  <c r="G53" i="27"/>
  <c r="F53" i="27"/>
  <c r="E53" i="27"/>
  <c r="AB52" i="27"/>
  <c r="Z52" i="27"/>
  <c r="R52" i="27"/>
  <c r="Q52" i="27"/>
  <c r="P52" i="27"/>
  <c r="O52" i="27"/>
  <c r="N52" i="27"/>
  <c r="M52" i="27"/>
  <c r="L52" i="27"/>
  <c r="K52" i="27"/>
  <c r="J52" i="27"/>
  <c r="I52" i="27"/>
  <c r="H52" i="27"/>
  <c r="G52" i="27"/>
  <c r="F52" i="27"/>
  <c r="AB51" i="27"/>
  <c r="Z51" i="27"/>
  <c r="R51" i="27"/>
  <c r="Q51" i="27"/>
  <c r="P51" i="27"/>
  <c r="O51" i="27"/>
  <c r="N51" i="27"/>
  <c r="M51" i="27"/>
  <c r="L51" i="27"/>
  <c r="K51" i="27"/>
  <c r="J51" i="27"/>
  <c r="I51" i="27"/>
  <c r="H51" i="27"/>
  <c r="G51" i="27"/>
  <c r="F51" i="27"/>
  <c r="AB50" i="27"/>
  <c r="Z50" i="27"/>
  <c r="R50" i="27"/>
  <c r="Q50" i="27"/>
  <c r="P50" i="27"/>
  <c r="O50" i="27"/>
  <c r="N50" i="27"/>
  <c r="M50" i="27"/>
  <c r="L50" i="27"/>
  <c r="K50" i="27"/>
  <c r="J50" i="27"/>
  <c r="I50" i="27"/>
  <c r="H50" i="27"/>
  <c r="G50" i="27"/>
  <c r="F50" i="27"/>
  <c r="AB49" i="27"/>
  <c r="Z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AB48" i="27"/>
  <c r="Z48" i="27"/>
  <c r="R48" i="27"/>
  <c r="Q48" i="27"/>
  <c r="P48" i="27"/>
  <c r="O48" i="27"/>
  <c r="N48" i="27"/>
  <c r="M48" i="27"/>
  <c r="L48" i="27"/>
  <c r="K48" i="27"/>
  <c r="J48" i="27"/>
  <c r="I48" i="27"/>
  <c r="H48" i="27"/>
  <c r="G48" i="27"/>
  <c r="F48" i="27"/>
  <c r="AB47" i="27"/>
  <c r="Z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Z45" i="27"/>
  <c r="Q45" i="27"/>
  <c r="O45" i="27"/>
  <c r="M45" i="27"/>
  <c r="K45" i="27"/>
  <c r="I45" i="27"/>
  <c r="G45" i="27"/>
  <c r="AB44" i="27"/>
  <c r="AA44" i="27"/>
  <c r="Z44" i="27"/>
  <c r="Y44" i="27"/>
  <c r="R44" i="27"/>
  <c r="Q44" i="27"/>
  <c r="P44" i="27"/>
  <c r="O44" i="27"/>
  <c r="N44" i="27"/>
  <c r="M44" i="27"/>
  <c r="L44" i="27"/>
  <c r="K44" i="27"/>
  <c r="J44" i="27"/>
  <c r="I44" i="27"/>
  <c r="H44" i="27"/>
  <c r="G44" i="27"/>
  <c r="F44" i="27"/>
  <c r="E44" i="27"/>
  <c r="AB43" i="27"/>
  <c r="Z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AB42" i="27"/>
  <c r="Z42" i="27"/>
  <c r="R42" i="27"/>
  <c r="Q42" i="27"/>
  <c r="P42" i="27"/>
  <c r="O42" i="27"/>
  <c r="N42" i="27"/>
  <c r="M42" i="27"/>
  <c r="L42" i="27"/>
  <c r="K42" i="27"/>
  <c r="J42" i="27"/>
  <c r="I42" i="27"/>
  <c r="H42" i="27"/>
  <c r="G42" i="27"/>
  <c r="F42" i="27"/>
  <c r="AB41" i="27"/>
  <c r="Z41" i="27"/>
  <c r="R41" i="27"/>
  <c r="Q41" i="27"/>
  <c r="P41" i="27"/>
  <c r="O41" i="27"/>
  <c r="N41" i="27"/>
  <c r="M41" i="27"/>
  <c r="L41" i="27"/>
  <c r="K41" i="27"/>
  <c r="J41" i="27"/>
  <c r="I41" i="27"/>
  <c r="H41" i="27"/>
  <c r="G41" i="27"/>
  <c r="F41" i="27"/>
  <c r="AB40" i="27"/>
  <c r="Z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AB39" i="27"/>
  <c r="Z39" i="27"/>
  <c r="R39" i="27"/>
  <c r="Q39" i="27"/>
  <c r="P39" i="27"/>
  <c r="O39" i="27"/>
  <c r="N39" i="27"/>
  <c r="M39" i="27"/>
  <c r="L39" i="27"/>
  <c r="K39" i="27"/>
  <c r="J39" i="27"/>
  <c r="I39" i="27"/>
  <c r="H39" i="27"/>
  <c r="G39" i="27"/>
  <c r="F39" i="27"/>
  <c r="AB38" i="27"/>
  <c r="Z38" i="27"/>
  <c r="R38" i="27"/>
  <c r="Q38" i="27"/>
  <c r="P38" i="27"/>
  <c r="O38" i="27"/>
  <c r="N38" i="27"/>
  <c r="M38" i="27"/>
  <c r="L38" i="27"/>
  <c r="K38" i="27"/>
  <c r="J38" i="27"/>
  <c r="I38" i="27"/>
  <c r="H38" i="27"/>
  <c r="G38" i="27"/>
  <c r="F38" i="27"/>
  <c r="R37" i="27"/>
  <c r="J37" i="27"/>
  <c r="F37" i="27"/>
  <c r="O35" i="27"/>
  <c r="K35" i="27"/>
  <c r="G35" i="27"/>
  <c r="O33" i="27"/>
  <c r="K33" i="27"/>
  <c r="G33" i="27"/>
  <c r="R31" i="27"/>
  <c r="Q31" i="27"/>
  <c r="P31" i="27"/>
  <c r="O31" i="27"/>
  <c r="N31" i="27"/>
  <c r="M31" i="27"/>
  <c r="L31" i="27"/>
  <c r="K31" i="27"/>
  <c r="J31" i="27"/>
  <c r="I31" i="27"/>
  <c r="H31" i="27"/>
  <c r="G31" i="27"/>
  <c r="R29" i="27"/>
  <c r="Q29" i="27"/>
  <c r="P29" i="27"/>
  <c r="O29" i="27"/>
  <c r="N29" i="27"/>
  <c r="M29" i="27"/>
  <c r="L29" i="27"/>
  <c r="K29" i="27"/>
  <c r="J29" i="27"/>
  <c r="I29" i="27"/>
  <c r="H29" i="27"/>
  <c r="G29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R27" i="27"/>
  <c r="Q27" i="27"/>
  <c r="P27" i="27"/>
  <c r="O27" i="27"/>
  <c r="N27" i="27"/>
  <c r="M27" i="27"/>
  <c r="L27" i="27"/>
  <c r="K27" i="27"/>
  <c r="J27" i="27"/>
  <c r="I27" i="27"/>
  <c r="H27" i="27"/>
  <c r="G27" i="27"/>
  <c r="R26" i="27"/>
  <c r="Q26" i="27"/>
  <c r="P26" i="27"/>
  <c r="O26" i="27"/>
  <c r="N26" i="27"/>
  <c r="M26" i="27"/>
  <c r="L26" i="27"/>
  <c r="K26" i="27"/>
  <c r="J26" i="27"/>
  <c r="I26" i="27"/>
  <c r="H26" i="27"/>
  <c r="G26" i="27"/>
  <c r="AA25" i="27"/>
  <c r="R25" i="27"/>
  <c r="Q25" i="27"/>
  <c r="P25" i="27"/>
  <c r="O25" i="27"/>
  <c r="N25" i="27"/>
  <c r="M25" i="27"/>
  <c r="L25" i="27"/>
  <c r="K25" i="27"/>
  <c r="J25" i="27"/>
  <c r="I25" i="27"/>
  <c r="H25" i="27"/>
  <c r="G25" i="27"/>
  <c r="AB24" i="27"/>
  <c r="AA24" i="27"/>
  <c r="Z24" i="27"/>
  <c r="Y24" i="27"/>
  <c r="F24" i="27"/>
  <c r="E24" i="27"/>
  <c r="AB23" i="27"/>
  <c r="AB131" i="27" s="1"/>
  <c r="AA23" i="27"/>
  <c r="AA28" i="27" s="1"/>
  <c r="Z23" i="27"/>
  <c r="Y23" i="27"/>
  <c r="Y29" i="27" s="1"/>
  <c r="F23" i="27"/>
  <c r="F129" i="27" s="1"/>
  <c r="E23" i="27"/>
  <c r="E31" i="27" s="1"/>
  <c r="R22" i="27"/>
  <c r="Q22" i="27"/>
  <c r="P22" i="27"/>
  <c r="O22" i="27"/>
  <c r="N22" i="27"/>
  <c r="M22" i="27"/>
  <c r="L22" i="27"/>
  <c r="K22" i="27"/>
  <c r="J22" i="27"/>
  <c r="I22" i="27"/>
  <c r="H22" i="27"/>
  <c r="G22" i="27"/>
  <c r="R21" i="27"/>
  <c r="Q21" i="27"/>
  <c r="P21" i="27"/>
  <c r="O21" i="27"/>
  <c r="N21" i="27"/>
  <c r="M21" i="27"/>
  <c r="L21" i="27"/>
  <c r="K21" i="27"/>
  <c r="J21" i="27"/>
  <c r="I21" i="27"/>
  <c r="H21" i="27"/>
  <c r="G21" i="27"/>
  <c r="AB20" i="27"/>
  <c r="AA20" i="27"/>
  <c r="Z20" i="27"/>
  <c r="Y20" i="27"/>
  <c r="F20" i="27"/>
  <c r="AB19" i="27"/>
  <c r="AA19" i="27"/>
  <c r="Z19" i="27"/>
  <c r="Y19" i="27"/>
  <c r="F19" i="27"/>
  <c r="R18" i="27"/>
  <c r="Q18" i="27"/>
  <c r="P18" i="27"/>
  <c r="O18" i="27"/>
  <c r="N18" i="27"/>
  <c r="M18" i="27"/>
  <c r="AA18" i="27" s="1"/>
  <c r="L18" i="27"/>
  <c r="K18" i="27"/>
  <c r="J18" i="27"/>
  <c r="I18" i="27"/>
  <c r="H18" i="27"/>
  <c r="G18" i="27"/>
  <c r="Y18" i="27" s="1"/>
  <c r="F18" i="27"/>
  <c r="AB17" i="27"/>
  <c r="AB21" i="27" s="1"/>
  <c r="AA17" i="27"/>
  <c r="AA21" i="27" s="1"/>
  <c r="Z17" i="27"/>
  <c r="Z22" i="27" s="1"/>
  <c r="Y17" i="27"/>
  <c r="Y21" i="27" s="1"/>
  <c r="F17" i="27"/>
  <c r="F164" i="27" s="1"/>
  <c r="AB16" i="27"/>
  <c r="AA16" i="27"/>
  <c r="Z16" i="27"/>
  <c r="Y16" i="27"/>
  <c r="F16" i="27"/>
  <c r="F163" i="27" s="1"/>
  <c r="Y15" i="27"/>
  <c r="R15" i="27"/>
  <c r="Q15" i="27"/>
  <c r="P15" i="27"/>
  <c r="O15" i="27"/>
  <c r="N15" i="27"/>
  <c r="M15" i="27"/>
  <c r="L15" i="27"/>
  <c r="K15" i="27"/>
  <c r="J15" i="27"/>
  <c r="I15" i="27"/>
  <c r="H15" i="27"/>
  <c r="G15" i="27"/>
  <c r="AB14" i="27"/>
  <c r="AB15" i="27" s="1"/>
  <c r="AA14" i="27"/>
  <c r="AA15" i="27" s="1"/>
  <c r="Z14" i="27"/>
  <c r="Z15" i="27" s="1"/>
  <c r="Y14" i="27"/>
  <c r="F14" i="27"/>
  <c r="F15" i="27" s="1"/>
  <c r="AB13" i="27"/>
  <c r="AA13" i="27"/>
  <c r="Z13" i="27"/>
  <c r="Y13" i="27"/>
  <c r="F13" i="27"/>
  <c r="Q12" i="27"/>
  <c r="Q37" i="27" s="1"/>
  <c r="O12" i="27"/>
  <c r="O37" i="27" s="1"/>
  <c r="M12" i="27"/>
  <c r="K12" i="27"/>
  <c r="K37" i="27" s="1"/>
  <c r="I12" i="27"/>
  <c r="I37" i="27" s="1"/>
  <c r="G12" i="27"/>
  <c r="F12" i="27"/>
  <c r="F34" i="27" s="1"/>
  <c r="AA11" i="27"/>
  <c r="R11" i="27"/>
  <c r="Q11" i="27"/>
  <c r="P11" i="27"/>
  <c r="AB11" i="27" s="1"/>
  <c r="O11" i="27"/>
  <c r="N11" i="27"/>
  <c r="M11" i="27"/>
  <c r="L11" i="27"/>
  <c r="K11" i="27"/>
  <c r="J11" i="27"/>
  <c r="Z11" i="27" s="1"/>
  <c r="I11" i="27"/>
  <c r="H11" i="27"/>
  <c r="G11" i="27"/>
  <c r="Y11" i="27" s="1"/>
  <c r="F11" i="27"/>
  <c r="E11" i="27"/>
  <c r="R10" i="27"/>
  <c r="Q10" i="27"/>
  <c r="P10" i="27"/>
  <c r="AB10" i="27" s="1"/>
  <c r="O10" i="27"/>
  <c r="N10" i="27"/>
  <c r="M10" i="27"/>
  <c r="L10" i="27"/>
  <c r="K10" i="27"/>
  <c r="J10" i="27"/>
  <c r="Z10" i="27" s="1"/>
  <c r="I10" i="27"/>
  <c r="H10" i="27"/>
  <c r="E10" i="27" s="1"/>
  <c r="G10" i="27"/>
  <c r="F10" i="27"/>
  <c r="R9" i="27"/>
  <c r="Q9" i="27"/>
  <c r="P9" i="27"/>
  <c r="AB9" i="27" s="1"/>
  <c r="O9" i="27"/>
  <c r="N9" i="27"/>
  <c r="AA9" i="27" s="1"/>
  <c r="M9" i="27"/>
  <c r="L9" i="27"/>
  <c r="K9" i="27"/>
  <c r="J9" i="27"/>
  <c r="Z9" i="27" s="1"/>
  <c r="I9" i="27"/>
  <c r="H9" i="27"/>
  <c r="E9" i="27" s="1"/>
  <c r="G9" i="27"/>
  <c r="Y9" i="27" s="1"/>
  <c r="F9" i="27"/>
  <c r="F8" i="27"/>
  <c r="R7" i="27"/>
  <c r="Q7" i="27"/>
  <c r="P7" i="27"/>
  <c r="AB7" i="27" s="1"/>
  <c r="O7" i="27"/>
  <c r="N7" i="27"/>
  <c r="M7" i="27"/>
  <c r="AA7" i="27" s="1"/>
  <c r="L7" i="27"/>
  <c r="K7" i="27"/>
  <c r="J7" i="27"/>
  <c r="Z7" i="27" s="1"/>
  <c r="I7" i="27"/>
  <c r="H7" i="27"/>
  <c r="G7" i="27"/>
  <c r="E7" i="27" s="1"/>
  <c r="F7" i="27"/>
  <c r="R6" i="27"/>
  <c r="Q6" i="27"/>
  <c r="AB6" i="27" s="1"/>
  <c r="P6" i="27"/>
  <c r="O6" i="27"/>
  <c r="N6" i="27"/>
  <c r="M6" i="27"/>
  <c r="AA6" i="27" s="1"/>
  <c r="L6" i="27"/>
  <c r="K6" i="27"/>
  <c r="J6" i="27"/>
  <c r="Z6" i="27" s="1"/>
  <c r="I6" i="27"/>
  <c r="H6" i="27"/>
  <c r="G6" i="27"/>
  <c r="Y6" i="27" s="1"/>
  <c r="F6" i="27"/>
  <c r="E6" i="27"/>
  <c r="R5" i="27"/>
  <c r="Q5" i="27"/>
  <c r="P5" i="27"/>
  <c r="AB5" i="27" s="1"/>
  <c r="O5" i="27"/>
  <c r="N5" i="27"/>
  <c r="M5" i="27"/>
  <c r="AA5" i="27" s="1"/>
  <c r="L5" i="27"/>
  <c r="K5" i="27"/>
  <c r="J5" i="27"/>
  <c r="Z5" i="27" s="1"/>
  <c r="I5" i="27"/>
  <c r="H5" i="27"/>
  <c r="E5" i="27" s="1"/>
  <c r="G5" i="27"/>
  <c r="Y5" i="27" s="1"/>
  <c r="F5" i="27"/>
  <c r="Q4" i="27"/>
  <c r="O4" i="27"/>
  <c r="M4" i="27"/>
  <c r="AA4" i="27" s="1"/>
  <c r="K4" i="27"/>
  <c r="I4" i="27"/>
  <c r="G4" i="27"/>
  <c r="F4" i="27"/>
  <c r="R3" i="27"/>
  <c r="Q3" i="27"/>
  <c r="P3" i="27"/>
  <c r="AB3" i="27" s="1"/>
  <c r="O3" i="27"/>
  <c r="N3" i="27"/>
  <c r="M3" i="27"/>
  <c r="AA3" i="27" s="1"/>
  <c r="L3" i="27"/>
  <c r="K3" i="27"/>
  <c r="J3" i="27"/>
  <c r="Z3" i="27" s="1"/>
  <c r="I3" i="27"/>
  <c r="H3" i="27"/>
  <c r="G3" i="27"/>
  <c r="E3" i="27" s="1"/>
  <c r="F3" i="27"/>
  <c r="R2" i="27"/>
  <c r="R8" i="27" s="1"/>
  <c r="Q2" i="27"/>
  <c r="R36" i="27" s="1"/>
  <c r="P2" i="27"/>
  <c r="Q36" i="27" s="1"/>
  <c r="O2" i="27"/>
  <c r="O8" i="27" s="1"/>
  <c r="N2" i="27"/>
  <c r="O36" i="27" s="1"/>
  <c r="M2" i="27"/>
  <c r="AA2" i="27" s="1"/>
  <c r="L2" i="27"/>
  <c r="M36" i="27" s="1"/>
  <c r="K2" i="27"/>
  <c r="L36" i="27" s="1"/>
  <c r="J2" i="27"/>
  <c r="K36" i="27" s="1"/>
  <c r="I2" i="27"/>
  <c r="J36" i="27" s="1"/>
  <c r="H2" i="27"/>
  <c r="I36" i="27" s="1"/>
  <c r="G2" i="27"/>
  <c r="G8" i="27" s="1"/>
  <c r="F2" i="27"/>
  <c r="E2" i="27"/>
  <c r="F197" i="24"/>
  <c r="R196" i="24"/>
  <c r="Q196" i="24"/>
  <c r="P196" i="24"/>
  <c r="AB196" i="24" s="1"/>
  <c r="O196" i="24"/>
  <c r="N196" i="24"/>
  <c r="M196" i="24"/>
  <c r="AA196" i="24" s="1"/>
  <c r="L196" i="24"/>
  <c r="K196" i="24"/>
  <c r="J196" i="24"/>
  <c r="Z196" i="24" s="1"/>
  <c r="I196" i="24"/>
  <c r="H196" i="24"/>
  <c r="E196" i="24" s="1"/>
  <c r="G196" i="24"/>
  <c r="Y196" i="24" s="1"/>
  <c r="F196" i="24"/>
  <c r="AB195" i="24"/>
  <c r="AA195" i="24"/>
  <c r="Z195" i="24"/>
  <c r="Y195" i="24"/>
  <c r="F195" i="24"/>
  <c r="E195" i="24"/>
  <c r="AB194" i="24"/>
  <c r="AA194" i="24"/>
  <c r="Z194" i="24"/>
  <c r="Y194" i="24"/>
  <c r="F194" i="24"/>
  <c r="E194" i="24"/>
  <c r="AB193" i="24"/>
  <c r="AA193" i="24"/>
  <c r="Z193" i="24"/>
  <c r="Y193" i="24"/>
  <c r="F193" i="24"/>
  <c r="E193" i="24"/>
  <c r="AB192" i="24"/>
  <c r="AA192" i="24"/>
  <c r="Z192" i="24"/>
  <c r="Y192" i="24"/>
  <c r="F192" i="24"/>
  <c r="E192" i="24"/>
  <c r="AB191" i="24"/>
  <c r="AA191" i="24"/>
  <c r="Z191" i="24"/>
  <c r="Y191" i="24"/>
  <c r="F191" i="24"/>
  <c r="E191" i="24"/>
  <c r="AB190" i="24"/>
  <c r="AA190" i="24"/>
  <c r="Z190" i="24"/>
  <c r="Y190" i="24"/>
  <c r="F190" i="24"/>
  <c r="E190" i="24"/>
  <c r="AB189" i="24"/>
  <c r="AA189" i="24"/>
  <c r="Z189" i="24"/>
  <c r="Y189" i="24"/>
  <c r="F189" i="24"/>
  <c r="E189" i="24"/>
  <c r="AB188" i="24"/>
  <c r="AA188" i="24"/>
  <c r="Z188" i="24"/>
  <c r="Y188" i="24"/>
  <c r="F188" i="24"/>
  <c r="E188" i="24"/>
  <c r="AB187" i="24"/>
  <c r="AA187" i="24"/>
  <c r="Z187" i="24"/>
  <c r="Y187" i="24"/>
  <c r="F187" i="24"/>
  <c r="E187" i="24"/>
  <c r="AB186" i="24"/>
  <c r="AA186" i="24"/>
  <c r="Z186" i="24"/>
  <c r="Y186" i="24"/>
  <c r="F186" i="24"/>
  <c r="E186" i="24"/>
  <c r="AB185" i="24"/>
  <c r="AA185" i="24"/>
  <c r="Z185" i="24"/>
  <c r="Y185" i="24"/>
  <c r="F185" i="24"/>
  <c r="E185" i="24"/>
  <c r="AB184" i="24"/>
  <c r="AA184" i="24"/>
  <c r="Z184" i="24"/>
  <c r="Y184" i="24"/>
  <c r="F184" i="24"/>
  <c r="E184" i="24"/>
  <c r="AB183" i="24"/>
  <c r="AA183" i="24"/>
  <c r="Z183" i="24"/>
  <c r="Y183" i="24"/>
  <c r="F183" i="24"/>
  <c r="E183" i="24"/>
  <c r="R182" i="24"/>
  <c r="Q182" i="24"/>
  <c r="P182" i="24"/>
  <c r="AB182" i="24" s="1"/>
  <c r="O182" i="24"/>
  <c r="N182" i="24"/>
  <c r="M182" i="24"/>
  <c r="AA182" i="24" s="1"/>
  <c r="L182" i="24"/>
  <c r="K182" i="24"/>
  <c r="J182" i="24"/>
  <c r="Z182" i="24" s="1"/>
  <c r="I182" i="24"/>
  <c r="H182" i="24"/>
  <c r="E182" i="24" s="1"/>
  <c r="G182" i="24"/>
  <c r="Y182" i="24" s="1"/>
  <c r="F182" i="24"/>
  <c r="AB181" i="24"/>
  <c r="AA181" i="24"/>
  <c r="Z181" i="24"/>
  <c r="Y181" i="24"/>
  <c r="F181" i="24"/>
  <c r="E181" i="24"/>
  <c r="R180" i="24"/>
  <c r="Q180" i="24"/>
  <c r="P180" i="24"/>
  <c r="O180" i="24"/>
  <c r="N180" i="24"/>
  <c r="M180" i="24"/>
  <c r="L180" i="24"/>
  <c r="K180" i="24"/>
  <c r="J180" i="24"/>
  <c r="I180" i="24"/>
  <c r="H180" i="24"/>
  <c r="G180" i="24"/>
  <c r="AB179" i="24"/>
  <c r="AA179" i="24"/>
  <c r="Z179" i="24"/>
  <c r="Y179" i="24"/>
  <c r="F179" i="24"/>
  <c r="E179" i="24"/>
  <c r="AB178" i="24"/>
  <c r="AA178" i="24"/>
  <c r="Z178" i="24"/>
  <c r="Y178" i="24"/>
  <c r="F178" i="24"/>
  <c r="E178" i="24"/>
  <c r="AB177" i="24"/>
  <c r="AB180" i="24" s="1"/>
  <c r="AA177" i="24"/>
  <c r="AA180" i="24" s="1"/>
  <c r="Z177" i="24"/>
  <c r="Z180" i="24" s="1"/>
  <c r="Y177" i="24"/>
  <c r="Y180" i="24" s="1"/>
  <c r="F177" i="24"/>
  <c r="F180" i="24" s="1"/>
  <c r="E177" i="24"/>
  <c r="E180" i="24" s="1"/>
  <c r="R176" i="24"/>
  <c r="R197" i="24" s="1"/>
  <c r="Q176" i="24"/>
  <c r="Q197" i="24" s="1"/>
  <c r="P176" i="24"/>
  <c r="P197" i="24" s="1"/>
  <c r="AB197" i="24" s="1"/>
  <c r="O176" i="24"/>
  <c r="O197" i="24" s="1"/>
  <c r="N176" i="24"/>
  <c r="N197" i="24" s="1"/>
  <c r="M176" i="24"/>
  <c r="AA176" i="24" s="1"/>
  <c r="L176" i="24"/>
  <c r="L197" i="24" s="1"/>
  <c r="K176" i="24"/>
  <c r="K197" i="24" s="1"/>
  <c r="J176" i="24"/>
  <c r="J197" i="24" s="1"/>
  <c r="I176" i="24"/>
  <c r="I197" i="24" s="1"/>
  <c r="H176" i="24"/>
  <c r="H197" i="24" s="1"/>
  <c r="G176" i="24"/>
  <c r="G197" i="24" s="1"/>
  <c r="F176" i="24"/>
  <c r="AB175" i="24"/>
  <c r="AA175" i="24"/>
  <c r="Z175" i="24"/>
  <c r="Y175" i="24"/>
  <c r="F175" i="24"/>
  <c r="E175" i="24"/>
  <c r="R174" i="24"/>
  <c r="Q174" i="24"/>
  <c r="P174" i="24"/>
  <c r="O174" i="24"/>
  <c r="N174" i="24"/>
  <c r="M174" i="24"/>
  <c r="L174" i="24"/>
  <c r="K174" i="24"/>
  <c r="J174" i="24"/>
  <c r="I174" i="24"/>
  <c r="H174" i="24"/>
  <c r="G174" i="24"/>
  <c r="AB173" i="24"/>
  <c r="AA173" i="24"/>
  <c r="Z173" i="24"/>
  <c r="Y173" i="24"/>
  <c r="F173" i="24"/>
  <c r="E173" i="24"/>
  <c r="AB172" i="24"/>
  <c r="AA172" i="24"/>
  <c r="Z172" i="24"/>
  <c r="Y172" i="24"/>
  <c r="F172" i="24"/>
  <c r="E172" i="24"/>
  <c r="AB171" i="24"/>
  <c r="AB174" i="24" s="1"/>
  <c r="AA171" i="24"/>
  <c r="AA174" i="24" s="1"/>
  <c r="Z171" i="24"/>
  <c r="Z174" i="24" s="1"/>
  <c r="Y171" i="24"/>
  <c r="Y174" i="24" s="1"/>
  <c r="F171" i="24"/>
  <c r="F174" i="24" s="1"/>
  <c r="E171" i="24"/>
  <c r="E174" i="24" s="1"/>
  <c r="F170" i="24"/>
  <c r="R169" i="24"/>
  <c r="Q169" i="24"/>
  <c r="P169" i="24"/>
  <c r="AB169" i="24" s="1"/>
  <c r="O169" i="24"/>
  <c r="N169" i="24"/>
  <c r="M169" i="24"/>
  <c r="AA169" i="24" s="1"/>
  <c r="L169" i="24"/>
  <c r="K169" i="24"/>
  <c r="J169" i="24"/>
  <c r="Z169" i="24" s="1"/>
  <c r="I169" i="24"/>
  <c r="H169" i="24"/>
  <c r="E169" i="24" s="1"/>
  <c r="G169" i="24"/>
  <c r="Y169" i="24" s="1"/>
  <c r="F169" i="24"/>
  <c r="R167" i="24"/>
  <c r="Q167" i="24"/>
  <c r="P167" i="24"/>
  <c r="AB167" i="24" s="1"/>
  <c r="O167" i="24"/>
  <c r="N167" i="24"/>
  <c r="M167" i="24"/>
  <c r="AA167" i="24" s="1"/>
  <c r="L167" i="24"/>
  <c r="K167" i="24"/>
  <c r="J167" i="24"/>
  <c r="Z167" i="24" s="1"/>
  <c r="I167" i="24"/>
  <c r="H167" i="24"/>
  <c r="E167" i="24" s="1"/>
  <c r="G167" i="24"/>
  <c r="Y167" i="24" s="1"/>
  <c r="F167" i="24"/>
  <c r="R166" i="24"/>
  <c r="R170" i="24" s="1"/>
  <c r="Q166" i="24"/>
  <c r="Q170" i="24" s="1"/>
  <c r="P166" i="24"/>
  <c r="AB166" i="24" s="1"/>
  <c r="O166" i="24"/>
  <c r="O170" i="24" s="1"/>
  <c r="N166" i="24"/>
  <c r="N170" i="24" s="1"/>
  <c r="M166" i="24"/>
  <c r="M170" i="24" s="1"/>
  <c r="L166" i="24"/>
  <c r="L170" i="24" s="1"/>
  <c r="K166" i="24"/>
  <c r="K170" i="24" s="1"/>
  <c r="J166" i="24"/>
  <c r="J170" i="24" s="1"/>
  <c r="I166" i="24"/>
  <c r="I170" i="24" s="1"/>
  <c r="H166" i="24"/>
  <c r="H170" i="24" s="1"/>
  <c r="G166" i="24"/>
  <c r="E166" i="24" s="1"/>
  <c r="F166" i="24"/>
  <c r="R165" i="24"/>
  <c r="R168" i="24" s="1"/>
  <c r="Q165" i="24"/>
  <c r="Q168" i="24" s="1"/>
  <c r="P165" i="24"/>
  <c r="P168" i="24" s="1"/>
  <c r="O165" i="24"/>
  <c r="O168" i="24" s="1"/>
  <c r="N165" i="24"/>
  <c r="N168" i="24" s="1"/>
  <c r="M165" i="24"/>
  <c r="M168" i="24" s="1"/>
  <c r="L165" i="24"/>
  <c r="L168" i="24" s="1"/>
  <c r="K165" i="24"/>
  <c r="K168" i="24" s="1"/>
  <c r="J165" i="24"/>
  <c r="J168" i="24" s="1"/>
  <c r="I165" i="24"/>
  <c r="I168" i="24" s="1"/>
  <c r="H165" i="24"/>
  <c r="H168" i="24" s="1"/>
  <c r="G165" i="24"/>
  <c r="Y165" i="24" s="1"/>
  <c r="Y168" i="24" s="1"/>
  <c r="F165" i="24"/>
  <c r="F168" i="24" s="1"/>
  <c r="F164" i="24"/>
  <c r="R163" i="24"/>
  <c r="Q163" i="24"/>
  <c r="P163" i="24"/>
  <c r="O163" i="24"/>
  <c r="N163" i="24"/>
  <c r="M163" i="24"/>
  <c r="L163" i="24"/>
  <c r="K163" i="24"/>
  <c r="J163" i="24"/>
  <c r="I163" i="24"/>
  <c r="H163" i="24"/>
  <c r="G163" i="24"/>
  <c r="R162" i="24"/>
  <c r="Q162" i="24"/>
  <c r="P162" i="24"/>
  <c r="O162" i="24"/>
  <c r="N162" i="24"/>
  <c r="M162" i="24"/>
  <c r="L162" i="24"/>
  <c r="K162" i="24"/>
  <c r="J162" i="24"/>
  <c r="I162" i="24"/>
  <c r="H162" i="24"/>
  <c r="G162" i="24"/>
  <c r="R161" i="24"/>
  <c r="Q161" i="24"/>
  <c r="P161" i="24"/>
  <c r="O161" i="24"/>
  <c r="N161" i="24"/>
  <c r="M161" i="24"/>
  <c r="L161" i="24"/>
  <c r="K161" i="24"/>
  <c r="J161" i="24"/>
  <c r="I161" i="24"/>
  <c r="H161" i="24"/>
  <c r="G161" i="24"/>
  <c r="R160" i="24"/>
  <c r="Q160" i="24"/>
  <c r="P160" i="24"/>
  <c r="O160" i="24"/>
  <c r="N160" i="24"/>
  <c r="M160" i="24"/>
  <c r="L160" i="24"/>
  <c r="K160" i="24"/>
  <c r="J160" i="24"/>
  <c r="I160" i="24"/>
  <c r="H160" i="24"/>
  <c r="G160" i="24"/>
  <c r="R159" i="24"/>
  <c r="Q159" i="24"/>
  <c r="P159" i="24"/>
  <c r="AB159" i="24" s="1"/>
  <c r="O159" i="24"/>
  <c r="N159" i="24"/>
  <c r="M159" i="24"/>
  <c r="AA159" i="24" s="1"/>
  <c r="L159" i="24"/>
  <c r="K159" i="24"/>
  <c r="J159" i="24"/>
  <c r="Z159" i="24" s="1"/>
  <c r="I159" i="24"/>
  <c r="H159" i="24"/>
  <c r="E159" i="24" s="1"/>
  <c r="G159" i="24"/>
  <c r="Y159" i="24" s="1"/>
  <c r="F159" i="24"/>
  <c r="R156" i="24"/>
  <c r="Q156" i="24"/>
  <c r="P156" i="24"/>
  <c r="AB156" i="24" s="1"/>
  <c r="O156" i="24"/>
  <c r="N156" i="24"/>
  <c r="M156" i="24"/>
  <c r="AA156" i="24" s="1"/>
  <c r="L156" i="24"/>
  <c r="K156" i="24"/>
  <c r="J156" i="24"/>
  <c r="Z156" i="24" s="1"/>
  <c r="I156" i="24"/>
  <c r="H156" i="24"/>
  <c r="E156" i="24" s="1"/>
  <c r="G156" i="24"/>
  <c r="Y156" i="24" s="1"/>
  <c r="F156" i="24"/>
  <c r="AB155" i="24"/>
  <c r="AA155" i="24"/>
  <c r="Z155" i="24"/>
  <c r="Y155" i="24"/>
  <c r="F155" i="24"/>
  <c r="E155" i="24"/>
  <c r="AB154" i="24"/>
  <c r="AA154" i="24"/>
  <c r="Z154" i="24"/>
  <c r="Y154" i="24"/>
  <c r="F154" i="24"/>
  <c r="E154" i="24"/>
  <c r="AB153" i="24"/>
  <c r="AA153" i="24"/>
  <c r="Z153" i="24"/>
  <c r="Y153" i="24"/>
  <c r="F153" i="24"/>
  <c r="E153" i="24"/>
  <c r="AB152" i="24"/>
  <c r="AA152" i="24"/>
  <c r="Z152" i="24"/>
  <c r="Y152" i="24"/>
  <c r="F152" i="24"/>
  <c r="E152" i="24"/>
  <c r="AB151" i="24"/>
  <c r="AA151" i="24"/>
  <c r="Z151" i="24"/>
  <c r="Y151" i="24"/>
  <c r="F151" i="24"/>
  <c r="E151" i="24"/>
  <c r="AB150" i="24"/>
  <c r="AA150" i="24"/>
  <c r="Z150" i="24"/>
  <c r="Y150" i="24"/>
  <c r="F150" i="24"/>
  <c r="E150" i="24"/>
  <c r="AB149" i="24"/>
  <c r="AA149" i="24"/>
  <c r="Z149" i="24"/>
  <c r="Y149" i="24"/>
  <c r="F149" i="24"/>
  <c r="E149" i="24"/>
  <c r="AB148" i="24"/>
  <c r="AA148" i="24"/>
  <c r="Z148" i="24"/>
  <c r="Y148" i="24"/>
  <c r="F148" i="24"/>
  <c r="E148" i="24"/>
  <c r="AB147" i="24"/>
  <c r="AA147" i="24"/>
  <c r="Z147" i="24"/>
  <c r="Y147" i="24"/>
  <c r="F147" i="24"/>
  <c r="E147" i="24"/>
  <c r="AB146" i="24"/>
  <c r="AA146" i="24"/>
  <c r="Z146" i="24"/>
  <c r="Y146" i="24"/>
  <c r="F146" i="24"/>
  <c r="E146" i="24"/>
  <c r="AB145" i="24"/>
  <c r="AA145" i="24"/>
  <c r="Z145" i="24"/>
  <c r="Y145" i="24"/>
  <c r="F145" i="24"/>
  <c r="E145" i="24"/>
  <c r="AB144" i="24"/>
  <c r="AA144" i="24"/>
  <c r="Z144" i="24"/>
  <c r="Y144" i="24"/>
  <c r="F144" i="24"/>
  <c r="E144" i="24"/>
  <c r="AB143" i="24"/>
  <c r="AA143" i="24"/>
  <c r="Z143" i="24"/>
  <c r="Y143" i="24"/>
  <c r="F143" i="24"/>
  <c r="E143" i="24"/>
  <c r="AB142" i="24"/>
  <c r="AA142" i="24"/>
  <c r="Z142" i="24"/>
  <c r="Y142" i="24"/>
  <c r="F142" i="24"/>
  <c r="E142" i="24"/>
  <c r="AB141" i="24"/>
  <c r="AA141" i="24"/>
  <c r="Z141" i="24"/>
  <c r="Y141" i="24"/>
  <c r="F141" i="24"/>
  <c r="E141" i="24"/>
  <c r="AB140" i="24"/>
  <c r="AA140" i="24"/>
  <c r="Z140" i="24"/>
  <c r="Y140" i="24"/>
  <c r="F140" i="24"/>
  <c r="E140" i="24"/>
  <c r="AB139" i="24"/>
  <c r="AA139" i="24"/>
  <c r="Z139" i="24"/>
  <c r="Y139" i="24"/>
  <c r="F139" i="24"/>
  <c r="E139" i="24"/>
  <c r="AB138" i="24"/>
  <c r="AA138" i="24"/>
  <c r="Z138" i="24"/>
  <c r="Y138" i="24"/>
  <c r="F138" i="24"/>
  <c r="E138" i="24"/>
  <c r="AB137" i="24"/>
  <c r="AA137" i="24"/>
  <c r="Z137" i="24"/>
  <c r="Y137" i="24"/>
  <c r="R137" i="24"/>
  <c r="Q137" i="24"/>
  <c r="P137" i="24"/>
  <c r="O137" i="24"/>
  <c r="N137" i="24"/>
  <c r="M137" i="24"/>
  <c r="L137" i="24"/>
  <c r="K137" i="24"/>
  <c r="J137" i="24"/>
  <c r="I137" i="24"/>
  <c r="H137" i="24"/>
  <c r="G137" i="24"/>
  <c r="E137" i="24"/>
  <c r="AB136" i="24"/>
  <c r="AA136" i="24"/>
  <c r="Z136" i="24"/>
  <c r="Y136" i="24"/>
  <c r="R136" i="24"/>
  <c r="Q136" i="24"/>
  <c r="P136" i="24"/>
  <c r="O136" i="24"/>
  <c r="N136" i="24"/>
  <c r="M136" i="24"/>
  <c r="L136" i="24"/>
  <c r="K136" i="24"/>
  <c r="J136" i="24"/>
  <c r="I136" i="24"/>
  <c r="H136" i="24"/>
  <c r="G136" i="24"/>
  <c r="E136" i="24"/>
  <c r="AB135" i="24"/>
  <c r="AA135" i="24"/>
  <c r="Z135" i="24"/>
  <c r="Y135" i="24"/>
  <c r="F135" i="24"/>
  <c r="E135" i="24"/>
  <c r="AB134" i="24"/>
  <c r="AA134" i="24"/>
  <c r="Z134" i="24"/>
  <c r="Y134" i="24"/>
  <c r="F134" i="24"/>
  <c r="E134" i="24"/>
  <c r="AB133" i="24"/>
  <c r="AA133" i="24"/>
  <c r="Z133" i="24"/>
  <c r="Y133" i="24"/>
  <c r="F133" i="24"/>
  <c r="E133" i="24"/>
  <c r="AB132" i="24"/>
  <c r="AA132" i="24"/>
  <c r="Z132" i="24"/>
  <c r="Y132" i="24"/>
  <c r="F132" i="24"/>
  <c r="E132" i="24"/>
  <c r="R131" i="24"/>
  <c r="Q131" i="24"/>
  <c r="P131" i="24"/>
  <c r="AB131" i="24" s="1"/>
  <c r="O131" i="24"/>
  <c r="N131" i="24"/>
  <c r="M131" i="24"/>
  <c r="AA131" i="24" s="1"/>
  <c r="L131" i="24"/>
  <c r="K131" i="24"/>
  <c r="J131" i="24"/>
  <c r="Z131" i="24" s="1"/>
  <c r="I131" i="24"/>
  <c r="H131" i="24"/>
  <c r="E131" i="24" s="1"/>
  <c r="G131" i="24"/>
  <c r="Y131" i="24" s="1"/>
  <c r="F131" i="24"/>
  <c r="AB130" i="24"/>
  <c r="AA130" i="24"/>
  <c r="Z130" i="24"/>
  <c r="Y130" i="24"/>
  <c r="F130" i="24"/>
  <c r="E130" i="24"/>
  <c r="R129" i="24"/>
  <c r="Q129" i="24"/>
  <c r="P129" i="24"/>
  <c r="O129" i="24"/>
  <c r="N129" i="24"/>
  <c r="M129" i="24"/>
  <c r="L129" i="24"/>
  <c r="K129" i="24"/>
  <c r="J129" i="24"/>
  <c r="I129" i="24"/>
  <c r="H129" i="24"/>
  <c r="G129" i="24"/>
  <c r="AB128" i="24"/>
  <c r="AA128" i="24"/>
  <c r="Z128" i="24"/>
  <c r="Y128" i="24"/>
  <c r="F128" i="24"/>
  <c r="E128" i="24"/>
  <c r="AB127" i="24"/>
  <c r="AA127" i="24"/>
  <c r="Z127" i="24"/>
  <c r="Y127" i="24"/>
  <c r="F127" i="24"/>
  <c r="E127" i="24"/>
  <c r="AB126" i="24"/>
  <c r="AB129" i="24" s="1"/>
  <c r="AA126" i="24"/>
  <c r="AA129" i="24" s="1"/>
  <c r="Z126" i="24"/>
  <c r="Z129" i="24" s="1"/>
  <c r="Y126" i="24"/>
  <c r="Y129" i="24" s="1"/>
  <c r="F126" i="24"/>
  <c r="F129" i="24" s="1"/>
  <c r="E126" i="24"/>
  <c r="E129" i="24" s="1"/>
  <c r="R125" i="24"/>
  <c r="Q125" i="24"/>
  <c r="P125" i="24"/>
  <c r="AB125" i="24" s="1"/>
  <c r="O125" i="24"/>
  <c r="N125" i="24"/>
  <c r="M125" i="24"/>
  <c r="AA125" i="24" s="1"/>
  <c r="L125" i="24"/>
  <c r="K125" i="24"/>
  <c r="J125" i="24"/>
  <c r="Z125" i="24" s="1"/>
  <c r="I125" i="24"/>
  <c r="H125" i="24"/>
  <c r="E125" i="24" s="1"/>
  <c r="G125" i="24"/>
  <c r="Y125" i="24" s="1"/>
  <c r="F125" i="24"/>
  <c r="AB124" i="24"/>
  <c r="AA124" i="24"/>
  <c r="Z124" i="24"/>
  <c r="Y124" i="24"/>
  <c r="F124" i="24"/>
  <c r="E124" i="24"/>
  <c r="R123" i="24"/>
  <c r="Q123" i="24"/>
  <c r="P123" i="24"/>
  <c r="O123" i="24"/>
  <c r="N123" i="24"/>
  <c r="M123" i="24"/>
  <c r="L123" i="24"/>
  <c r="K123" i="24"/>
  <c r="J123" i="24"/>
  <c r="I123" i="24"/>
  <c r="H123" i="24"/>
  <c r="G123" i="24"/>
  <c r="AB122" i="24"/>
  <c r="AA122" i="24"/>
  <c r="Z122" i="24"/>
  <c r="Y122" i="24"/>
  <c r="F122" i="24"/>
  <c r="E122" i="24"/>
  <c r="AB121" i="24"/>
  <c r="AA121" i="24"/>
  <c r="Z121" i="24"/>
  <c r="Y121" i="24"/>
  <c r="F121" i="24"/>
  <c r="E121" i="24"/>
  <c r="AB120" i="24"/>
  <c r="AA120" i="24"/>
  <c r="Z120" i="24"/>
  <c r="Y120" i="24"/>
  <c r="F120" i="24"/>
  <c r="E120" i="24"/>
  <c r="AB119" i="24"/>
  <c r="AA119" i="24"/>
  <c r="Z119" i="24"/>
  <c r="Y119" i="24"/>
  <c r="F119" i="24"/>
  <c r="E119" i="24"/>
  <c r="AB118" i="24"/>
  <c r="AB123" i="24" s="1"/>
  <c r="AA118" i="24"/>
  <c r="AA123" i="24" s="1"/>
  <c r="Z118" i="24"/>
  <c r="Z123" i="24" s="1"/>
  <c r="Y118" i="24"/>
  <c r="Y123" i="24" s="1"/>
  <c r="F118" i="24"/>
  <c r="F123" i="24" s="1"/>
  <c r="E118" i="24"/>
  <c r="E123" i="24" s="1"/>
  <c r="R117" i="24"/>
  <c r="R164" i="24" s="1"/>
  <c r="Q117" i="24"/>
  <c r="Q164" i="24" s="1"/>
  <c r="P117" i="24"/>
  <c r="P164" i="24" s="1"/>
  <c r="O117" i="24"/>
  <c r="O164" i="24" s="1"/>
  <c r="N117" i="24"/>
  <c r="N164" i="24" s="1"/>
  <c r="M117" i="24"/>
  <c r="M164" i="24" s="1"/>
  <c r="AA164" i="24" s="1"/>
  <c r="L117" i="24"/>
  <c r="L164" i="24" s="1"/>
  <c r="K117" i="24"/>
  <c r="K164" i="24" s="1"/>
  <c r="J117" i="24"/>
  <c r="J164" i="24" s="1"/>
  <c r="I117" i="24"/>
  <c r="I164" i="24" s="1"/>
  <c r="H117" i="24"/>
  <c r="H164" i="24" s="1"/>
  <c r="G117" i="24"/>
  <c r="Y117" i="24" s="1"/>
  <c r="F117" i="24"/>
  <c r="AB116" i="24"/>
  <c r="AA116" i="24"/>
  <c r="Z116" i="24"/>
  <c r="Y116" i="24"/>
  <c r="F116" i="24"/>
  <c r="E116" i="24"/>
  <c r="AB115" i="24"/>
  <c r="AA115" i="24"/>
  <c r="Z115" i="24"/>
  <c r="Y115" i="24"/>
  <c r="F115" i="24"/>
  <c r="E115" i="24"/>
  <c r="R114" i="24"/>
  <c r="Q114" i="24"/>
  <c r="P114" i="24"/>
  <c r="O114" i="24"/>
  <c r="N114" i="24"/>
  <c r="M114" i="24"/>
  <c r="L114" i="24"/>
  <c r="K114" i="24"/>
  <c r="J114" i="24"/>
  <c r="I114" i="24"/>
  <c r="H114" i="24"/>
  <c r="G114" i="24"/>
  <c r="AB113" i="24"/>
  <c r="AA113" i="24"/>
  <c r="Z113" i="24"/>
  <c r="Y113" i="24"/>
  <c r="F113" i="24"/>
  <c r="E113" i="24"/>
  <c r="AB112" i="24"/>
  <c r="AA112" i="24"/>
  <c r="Z112" i="24"/>
  <c r="Y112" i="24"/>
  <c r="F112" i="24"/>
  <c r="E112" i="24"/>
  <c r="AB111" i="24"/>
  <c r="AA111" i="24"/>
  <c r="Z111" i="24"/>
  <c r="Y111" i="24"/>
  <c r="F111" i="24"/>
  <c r="E111" i="24"/>
  <c r="AB110" i="24"/>
  <c r="AA110" i="24"/>
  <c r="Z110" i="24"/>
  <c r="Y110" i="24"/>
  <c r="F110" i="24"/>
  <c r="E110" i="24"/>
  <c r="AB109" i="24"/>
  <c r="AB114" i="24" s="1"/>
  <c r="AA109" i="24"/>
  <c r="AA114" i="24" s="1"/>
  <c r="Z109" i="24"/>
  <c r="Z114" i="24" s="1"/>
  <c r="Y109" i="24"/>
  <c r="Y114" i="24" s="1"/>
  <c r="F109" i="24"/>
  <c r="F114" i="24" s="1"/>
  <c r="E109" i="24"/>
  <c r="E114" i="24" s="1"/>
  <c r="F108" i="24"/>
  <c r="R107" i="24"/>
  <c r="Q107" i="24"/>
  <c r="P107" i="24"/>
  <c r="AB107" i="24" s="1"/>
  <c r="O107" i="24"/>
  <c r="N107" i="24"/>
  <c r="M107" i="24"/>
  <c r="L107" i="24"/>
  <c r="K107" i="24"/>
  <c r="J107" i="24"/>
  <c r="Z107" i="24" s="1"/>
  <c r="I107" i="24"/>
  <c r="H107" i="24"/>
  <c r="G107" i="24"/>
  <c r="Y107" i="24" s="1"/>
  <c r="F107" i="24"/>
  <c r="R105" i="24"/>
  <c r="Q105" i="24"/>
  <c r="P105" i="24"/>
  <c r="AB105" i="24" s="1"/>
  <c r="O105" i="24"/>
  <c r="N105" i="24"/>
  <c r="M105" i="24"/>
  <c r="L105" i="24"/>
  <c r="K105" i="24"/>
  <c r="J105" i="24"/>
  <c r="Z105" i="24" s="1"/>
  <c r="I105" i="24"/>
  <c r="H105" i="24"/>
  <c r="G105" i="24"/>
  <c r="Y105" i="24" s="1"/>
  <c r="F105" i="24"/>
  <c r="R104" i="24"/>
  <c r="R108" i="24" s="1"/>
  <c r="Q104" i="24"/>
  <c r="Q108" i="24" s="1"/>
  <c r="P104" i="24"/>
  <c r="O104" i="24"/>
  <c r="O108" i="24" s="1"/>
  <c r="N104" i="24"/>
  <c r="N108" i="24" s="1"/>
  <c r="M104" i="24"/>
  <c r="M108" i="24" s="1"/>
  <c r="L104" i="24"/>
  <c r="L108" i="24" s="1"/>
  <c r="K104" i="24"/>
  <c r="K108" i="24" s="1"/>
  <c r="J104" i="24"/>
  <c r="Z104" i="24" s="1"/>
  <c r="I104" i="24"/>
  <c r="I108" i="24" s="1"/>
  <c r="H104" i="24"/>
  <c r="H108" i="24" s="1"/>
  <c r="G104" i="24"/>
  <c r="F104" i="24"/>
  <c r="R103" i="24"/>
  <c r="R106" i="24" s="1"/>
  <c r="Q103" i="24"/>
  <c r="Q106" i="24" s="1"/>
  <c r="P103" i="24"/>
  <c r="P106" i="24" s="1"/>
  <c r="O103" i="24"/>
  <c r="O106" i="24" s="1"/>
  <c r="N103" i="24"/>
  <c r="N106" i="24" s="1"/>
  <c r="M103" i="24"/>
  <c r="M106" i="24" s="1"/>
  <c r="L103" i="24"/>
  <c r="L106" i="24" s="1"/>
  <c r="K103" i="24"/>
  <c r="K106" i="24" s="1"/>
  <c r="J103" i="24"/>
  <c r="J106" i="24" s="1"/>
  <c r="I103" i="24"/>
  <c r="I106" i="24" s="1"/>
  <c r="H103" i="24"/>
  <c r="E103" i="24" s="1"/>
  <c r="G103" i="24"/>
  <c r="F103" i="24"/>
  <c r="F106" i="24" s="1"/>
  <c r="F102" i="24"/>
  <c r="R101" i="24"/>
  <c r="Q101" i="24"/>
  <c r="P101" i="24"/>
  <c r="O101" i="24"/>
  <c r="N101" i="24"/>
  <c r="M101" i="24"/>
  <c r="L101" i="24"/>
  <c r="K101" i="24"/>
  <c r="J101" i="24"/>
  <c r="I101" i="24"/>
  <c r="H101" i="24"/>
  <c r="G101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R99" i="24"/>
  <c r="Q99" i="24"/>
  <c r="P99" i="24"/>
  <c r="O99" i="24"/>
  <c r="N99" i="24"/>
  <c r="M99" i="24"/>
  <c r="L99" i="24"/>
  <c r="K99" i="24"/>
  <c r="J99" i="24"/>
  <c r="I99" i="24"/>
  <c r="H99" i="24"/>
  <c r="G99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R97" i="24"/>
  <c r="Q97" i="24"/>
  <c r="P97" i="24"/>
  <c r="AB97" i="24" s="1"/>
  <c r="O97" i="24"/>
  <c r="N97" i="24"/>
  <c r="M97" i="24"/>
  <c r="AA97" i="24" s="1"/>
  <c r="L97" i="24"/>
  <c r="K97" i="24"/>
  <c r="J97" i="24"/>
  <c r="Z97" i="24" s="1"/>
  <c r="I97" i="24"/>
  <c r="H97" i="24"/>
  <c r="E97" i="24" s="1"/>
  <c r="G97" i="24"/>
  <c r="F97" i="24"/>
  <c r="AB96" i="24"/>
  <c r="AA96" i="24"/>
  <c r="Z96" i="24"/>
  <c r="Y96" i="24"/>
  <c r="F96" i="24"/>
  <c r="E96" i="24"/>
  <c r="AB95" i="24"/>
  <c r="AA95" i="24"/>
  <c r="Z95" i="24"/>
  <c r="Y95" i="24"/>
  <c r="F95" i="24"/>
  <c r="E95" i="24"/>
  <c r="AB94" i="24"/>
  <c r="AA94" i="24"/>
  <c r="Z94" i="24"/>
  <c r="Y94" i="24"/>
  <c r="F94" i="24"/>
  <c r="E94" i="24"/>
  <c r="AB93" i="24"/>
  <c r="AA93" i="24"/>
  <c r="Z93" i="24"/>
  <c r="Y93" i="24"/>
  <c r="F93" i="24"/>
  <c r="E93" i="24"/>
  <c r="AB92" i="24"/>
  <c r="AA92" i="24"/>
  <c r="Z92" i="24"/>
  <c r="Y92" i="24"/>
  <c r="F92" i="24"/>
  <c r="E92" i="24"/>
  <c r="AB91" i="24"/>
  <c r="AA91" i="24"/>
  <c r="Z91" i="24"/>
  <c r="Y91" i="24"/>
  <c r="F91" i="24"/>
  <c r="E91" i="24"/>
  <c r="AB90" i="24"/>
  <c r="AA90" i="24"/>
  <c r="Z90" i="24"/>
  <c r="Y90" i="24"/>
  <c r="F90" i="24"/>
  <c r="E90" i="24"/>
  <c r="AB89" i="24"/>
  <c r="AA89" i="24"/>
  <c r="Z89" i="24"/>
  <c r="Y89" i="24"/>
  <c r="F89" i="24"/>
  <c r="E89" i="24"/>
  <c r="AB88" i="24"/>
  <c r="AA88" i="24"/>
  <c r="Z88" i="24"/>
  <c r="Y88" i="24"/>
  <c r="F88" i="24"/>
  <c r="E88" i="24"/>
  <c r="AB87" i="24"/>
  <c r="AA87" i="24"/>
  <c r="Z87" i="24"/>
  <c r="Y87" i="24"/>
  <c r="F87" i="24"/>
  <c r="E87" i="24"/>
  <c r="AB86" i="24"/>
  <c r="AA86" i="24"/>
  <c r="Z86" i="24"/>
  <c r="Y86" i="24"/>
  <c r="F86" i="24"/>
  <c r="E86" i="24"/>
  <c r="AB85" i="24"/>
  <c r="AA85" i="24"/>
  <c r="Z85" i="24"/>
  <c r="Y85" i="24"/>
  <c r="F85" i="24"/>
  <c r="E85" i="24"/>
  <c r="AB84" i="24"/>
  <c r="AA84" i="24"/>
  <c r="Z84" i="24"/>
  <c r="Y84" i="24"/>
  <c r="F84" i="24"/>
  <c r="E84" i="24"/>
  <c r="AB83" i="24"/>
  <c r="AA83" i="24"/>
  <c r="Z83" i="24"/>
  <c r="Y83" i="24"/>
  <c r="F83" i="24"/>
  <c r="E83" i="24"/>
  <c r="AB82" i="24"/>
  <c r="AA82" i="24"/>
  <c r="Z82" i="24"/>
  <c r="Y82" i="24"/>
  <c r="F82" i="24"/>
  <c r="E82" i="24"/>
  <c r="R81" i="24"/>
  <c r="Q81" i="24"/>
  <c r="P81" i="24"/>
  <c r="AB81" i="24" s="1"/>
  <c r="O81" i="24"/>
  <c r="N81" i="24"/>
  <c r="M81" i="24"/>
  <c r="L81" i="24"/>
  <c r="K81" i="24"/>
  <c r="J81" i="24"/>
  <c r="Z81" i="24" s="1"/>
  <c r="I81" i="24"/>
  <c r="H81" i="24"/>
  <c r="G81" i="24"/>
  <c r="F81" i="24"/>
  <c r="AB80" i="24"/>
  <c r="AA80" i="24"/>
  <c r="Z80" i="24"/>
  <c r="Y80" i="24"/>
  <c r="F80" i="24"/>
  <c r="E80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AB78" i="24"/>
  <c r="AA78" i="24"/>
  <c r="Z78" i="24"/>
  <c r="Y78" i="24"/>
  <c r="F78" i="24"/>
  <c r="E78" i="24"/>
  <c r="AB77" i="24"/>
  <c r="AA77" i="24"/>
  <c r="Z77" i="24"/>
  <c r="Y77" i="24"/>
  <c r="F77" i="24"/>
  <c r="E77" i="24"/>
  <c r="AB76" i="24"/>
  <c r="AB79" i="24" s="1"/>
  <c r="AA76" i="24"/>
  <c r="AA79" i="24" s="1"/>
  <c r="Z76" i="24"/>
  <c r="Z79" i="24" s="1"/>
  <c r="Y76" i="24"/>
  <c r="Y79" i="24" s="1"/>
  <c r="F76" i="24"/>
  <c r="F79" i="24" s="1"/>
  <c r="E76" i="24"/>
  <c r="E79" i="24" s="1"/>
  <c r="R75" i="24"/>
  <c r="Q75" i="24"/>
  <c r="P75" i="24"/>
  <c r="AB75" i="24" s="1"/>
  <c r="O75" i="24"/>
  <c r="N75" i="24"/>
  <c r="M75" i="24"/>
  <c r="L75" i="24"/>
  <c r="K75" i="24"/>
  <c r="J75" i="24"/>
  <c r="Z75" i="24" s="1"/>
  <c r="I75" i="24"/>
  <c r="H75" i="24"/>
  <c r="E75" i="24" s="1"/>
  <c r="G75" i="24"/>
  <c r="F75" i="24"/>
  <c r="AB74" i="24"/>
  <c r="AA74" i="24"/>
  <c r="Z74" i="24"/>
  <c r="Y74" i="24"/>
  <c r="F74" i="24"/>
  <c r="E74" i="24"/>
  <c r="R73" i="24"/>
  <c r="Q73" i="24"/>
  <c r="P73" i="24"/>
  <c r="O73" i="24"/>
  <c r="N73" i="24"/>
  <c r="M73" i="24"/>
  <c r="L73" i="24"/>
  <c r="K73" i="24"/>
  <c r="J73" i="24"/>
  <c r="I73" i="24"/>
  <c r="H73" i="24"/>
  <c r="G73" i="24"/>
  <c r="AB72" i="24"/>
  <c r="AA72" i="24"/>
  <c r="Z72" i="24"/>
  <c r="Y72" i="24"/>
  <c r="F72" i="24"/>
  <c r="E72" i="24"/>
  <c r="AB71" i="24"/>
  <c r="AA71" i="24"/>
  <c r="Z71" i="24"/>
  <c r="Y71" i="24"/>
  <c r="F71" i="24"/>
  <c r="E71" i="24"/>
  <c r="AB70" i="24"/>
  <c r="AB73" i="24" s="1"/>
  <c r="AA70" i="24"/>
  <c r="AA73" i="24" s="1"/>
  <c r="Z70" i="24"/>
  <c r="Z73" i="24" s="1"/>
  <c r="Y70" i="24"/>
  <c r="Y73" i="24" s="1"/>
  <c r="F70" i="24"/>
  <c r="F73" i="24" s="1"/>
  <c r="E70" i="24"/>
  <c r="E73" i="24" s="1"/>
  <c r="R69" i="24"/>
  <c r="R102" i="24" s="1"/>
  <c r="Q69" i="24"/>
  <c r="Q102" i="24" s="1"/>
  <c r="P69" i="24"/>
  <c r="P102" i="24" s="1"/>
  <c r="AB102" i="24" s="1"/>
  <c r="O69" i="24"/>
  <c r="O102" i="24" s="1"/>
  <c r="N69" i="24"/>
  <c r="N102" i="24" s="1"/>
  <c r="M69" i="24"/>
  <c r="M102" i="24" s="1"/>
  <c r="L69" i="24"/>
  <c r="L102" i="24" s="1"/>
  <c r="K69" i="24"/>
  <c r="K102" i="24" s="1"/>
  <c r="J69" i="24"/>
  <c r="Z69" i="24" s="1"/>
  <c r="I69" i="24"/>
  <c r="I102" i="24" s="1"/>
  <c r="H69" i="24"/>
  <c r="G69" i="24"/>
  <c r="F69" i="24"/>
  <c r="AB68" i="24"/>
  <c r="AA68" i="24"/>
  <c r="Z68" i="24"/>
  <c r="Y68" i="24"/>
  <c r="F68" i="24"/>
  <c r="E68" i="24"/>
  <c r="R67" i="24"/>
  <c r="Q67" i="24"/>
  <c r="P67" i="24"/>
  <c r="O67" i="24"/>
  <c r="N67" i="24"/>
  <c r="M67" i="24"/>
  <c r="L67" i="24"/>
  <c r="K67" i="24"/>
  <c r="J67" i="24"/>
  <c r="I67" i="24"/>
  <c r="H67" i="24"/>
  <c r="G67" i="24"/>
  <c r="F67" i="24"/>
  <c r="AB66" i="24"/>
  <c r="AA66" i="24"/>
  <c r="Z66" i="24"/>
  <c r="Y66" i="24"/>
  <c r="F66" i="24"/>
  <c r="E66" i="24"/>
  <c r="AB65" i="24"/>
  <c r="AA65" i="24"/>
  <c r="Z65" i="24"/>
  <c r="Y65" i="24"/>
  <c r="F65" i="24"/>
  <c r="E65" i="24"/>
  <c r="AB64" i="24"/>
  <c r="AB67" i="24" s="1"/>
  <c r="AA64" i="24"/>
  <c r="AA67" i="24" s="1"/>
  <c r="Z64" i="24"/>
  <c r="Z67" i="24" s="1"/>
  <c r="Y64" i="24"/>
  <c r="Y67" i="24" s="1"/>
  <c r="F64" i="24"/>
  <c r="E64" i="24"/>
  <c r="E67" i="24" s="1"/>
  <c r="F63" i="24"/>
  <c r="R62" i="24"/>
  <c r="Q62" i="24"/>
  <c r="P62" i="24"/>
  <c r="AB62" i="24" s="1"/>
  <c r="O62" i="24"/>
  <c r="N62" i="24"/>
  <c r="M62" i="24"/>
  <c r="AA62" i="24" s="1"/>
  <c r="L62" i="24"/>
  <c r="Z62" i="24" s="1"/>
  <c r="K62" i="24"/>
  <c r="J62" i="24"/>
  <c r="I62" i="24"/>
  <c r="H62" i="24"/>
  <c r="E62" i="24" s="1"/>
  <c r="G62" i="24"/>
  <c r="F62" i="24"/>
  <c r="L61" i="24"/>
  <c r="R60" i="24"/>
  <c r="Q60" i="24"/>
  <c r="P60" i="24"/>
  <c r="AB60" i="24" s="1"/>
  <c r="O60" i="24"/>
  <c r="N60" i="24"/>
  <c r="M60" i="24"/>
  <c r="AA60" i="24" s="1"/>
  <c r="L60" i="24"/>
  <c r="Z60" i="24" s="1"/>
  <c r="K60" i="24"/>
  <c r="J60" i="24"/>
  <c r="I60" i="24"/>
  <c r="H60" i="24"/>
  <c r="E60" i="24" s="1"/>
  <c r="G60" i="24"/>
  <c r="F60" i="24"/>
  <c r="Z59" i="24"/>
  <c r="R59" i="24"/>
  <c r="R63" i="24" s="1"/>
  <c r="Q59" i="24"/>
  <c r="Q63" i="24" s="1"/>
  <c r="P59" i="24"/>
  <c r="P63" i="24" s="1"/>
  <c r="AB63" i="24" s="1"/>
  <c r="O59" i="24"/>
  <c r="O63" i="24" s="1"/>
  <c r="N59" i="24"/>
  <c r="N63" i="24" s="1"/>
  <c r="M59" i="24"/>
  <c r="M63" i="24" s="1"/>
  <c r="L59" i="24"/>
  <c r="L63" i="24" s="1"/>
  <c r="K59" i="24"/>
  <c r="K63" i="24" s="1"/>
  <c r="J59" i="24"/>
  <c r="J63" i="24" s="1"/>
  <c r="I59" i="24"/>
  <c r="I63" i="24" s="1"/>
  <c r="H59" i="24"/>
  <c r="H63" i="24" s="1"/>
  <c r="G59" i="24"/>
  <c r="G63" i="24" s="1"/>
  <c r="F59" i="24"/>
  <c r="R58" i="24"/>
  <c r="R61" i="24" s="1"/>
  <c r="Q58" i="24"/>
  <c r="Q61" i="24" s="1"/>
  <c r="P58" i="24"/>
  <c r="P61" i="24" s="1"/>
  <c r="O58" i="24"/>
  <c r="O61" i="24" s="1"/>
  <c r="N58" i="24"/>
  <c r="AA46" i="24" s="1"/>
  <c r="M58" i="24"/>
  <c r="L58" i="24"/>
  <c r="K58" i="24"/>
  <c r="K61" i="24" s="1"/>
  <c r="J58" i="24"/>
  <c r="Z58" i="24" s="1"/>
  <c r="I58" i="24"/>
  <c r="I61" i="24" s="1"/>
  <c r="H58" i="24"/>
  <c r="G58" i="24"/>
  <c r="G61" i="24" s="1"/>
  <c r="F58" i="24"/>
  <c r="F61" i="24" s="1"/>
  <c r="R56" i="24"/>
  <c r="Q56" i="24"/>
  <c r="P56" i="24"/>
  <c r="O56" i="24"/>
  <c r="N56" i="24"/>
  <c r="M56" i="24"/>
  <c r="L56" i="24"/>
  <c r="K56" i="24"/>
  <c r="J56" i="24"/>
  <c r="I56" i="24"/>
  <c r="H56" i="24"/>
  <c r="G56" i="24"/>
  <c r="F56" i="24"/>
  <c r="AB55" i="24"/>
  <c r="AA55" i="24"/>
  <c r="Z55" i="24"/>
  <c r="Y55" i="24"/>
  <c r="R55" i="24"/>
  <c r="Q55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AB54" i="24"/>
  <c r="AA54" i="24"/>
  <c r="Z54" i="24"/>
  <c r="Y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R51" i="24"/>
  <c r="Q51" i="24"/>
  <c r="P51" i="24"/>
  <c r="O51" i="24"/>
  <c r="N51" i="24"/>
  <c r="M51" i="24"/>
  <c r="L51" i="24"/>
  <c r="K51" i="24"/>
  <c r="J51" i="24"/>
  <c r="I51" i="24"/>
  <c r="H51" i="24"/>
  <c r="G51" i="24"/>
  <c r="R50" i="24"/>
  <c r="Q50" i="24"/>
  <c r="P50" i="24"/>
  <c r="O50" i="24"/>
  <c r="N50" i="24"/>
  <c r="M50" i="24"/>
  <c r="L50" i="24"/>
  <c r="K50" i="24"/>
  <c r="J50" i="24"/>
  <c r="I50" i="24"/>
  <c r="H50" i="24"/>
  <c r="G50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AB46" i="24"/>
  <c r="Z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AB45" i="24"/>
  <c r="AA45" i="24"/>
  <c r="Z45" i="24"/>
  <c r="Y45" i="24"/>
  <c r="R45" i="24"/>
  <c r="Q45" i="24"/>
  <c r="P45" i="24"/>
  <c r="O45" i="24"/>
  <c r="N45" i="24"/>
  <c r="M45" i="24"/>
  <c r="L45" i="24"/>
  <c r="K45" i="24"/>
  <c r="J45" i="24"/>
  <c r="I45" i="24"/>
  <c r="H45" i="24"/>
  <c r="G45" i="24"/>
  <c r="F45" i="24"/>
  <c r="E45" i="24"/>
  <c r="AB44" i="24"/>
  <c r="AA44" i="24"/>
  <c r="Z44" i="24"/>
  <c r="Y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4" i="24"/>
  <c r="E44" i="24"/>
  <c r="R43" i="24"/>
  <c r="Q43" i="24"/>
  <c r="P43" i="24"/>
  <c r="O43" i="24"/>
  <c r="N43" i="24"/>
  <c r="M43" i="24"/>
  <c r="L43" i="24"/>
  <c r="K43" i="24"/>
  <c r="J43" i="24"/>
  <c r="I43" i="24"/>
  <c r="H43" i="24"/>
  <c r="G43" i="24"/>
  <c r="R42" i="24"/>
  <c r="Q42" i="24"/>
  <c r="P42" i="24"/>
  <c r="O42" i="24"/>
  <c r="N42" i="24"/>
  <c r="M42" i="24"/>
  <c r="L42" i="24"/>
  <c r="K42" i="24"/>
  <c r="J42" i="24"/>
  <c r="I42" i="24"/>
  <c r="H42" i="24"/>
  <c r="G42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R32" i="24"/>
  <c r="Q32" i="24"/>
  <c r="P32" i="24"/>
  <c r="O32" i="24"/>
  <c r="N32" i="24"/>
  <c r="M32" i="24"/>
  <c r="L32" i="24"/>
  <c r="K32" i="24"/>
  <c r="J32" i="24"/>
  <c r="I32" i="24"/>
  <c r="H32" i="24"/>
  <c r="G32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AB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AB25" i="24"/>
  <c r="AA25" i="24"/>
  <c r="Z25" i="24"/>
  <c r="Z99" i="24" s="1"/>
  <c r="Y25" i="24"/>
  <c r="F25" i="24"/>
  <c r="E25" i="24"/>
  <c r="AB24" i="24"/>
  <c r="AB100" i="24" s="1"/>
  <c r="AA24" i="24"/>
  <c r="AA42" i="24" s="1"/>
  <c r="Z24" i="24"/>
  <c r="Z53" i="24" s="1"/>
  <c r="Y24" i="24"/>
  <c r="F24" i="24"/>
  <c r="F98" i="24" s="1"/>
  <c r="E24" i="24"/>
  <c r="E42" i="24" s="1"/>
  <c r="R23" i="24"/>
  <c r="Q23" i="24"/>
  <c r="P23" i="24"/>
  <c r="O23" i="24"/>
  <c r="N23" i="24"/>
  <c r="M23" i="24"/>
  <c r="L23" i="24"/>
  <c r="K23" i="24"/>
  <c r="J23" i="24"/>
  <c r="I23" i="24"/>
  <c r="H23" i="24"/>
  <c r="G23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AB21" i="24"/>
  <c r="AA21" i="24"/>
  <c r="Z21" i="24"/>
  <c r="Y21" i="24"/>
  <c r="F21" i="24"/>
  <c r="AB20" i="24"/>
  <c r="AA20" i="24"/>
  <c r="Z20" i="24"/>
  <c r="Y20" i="24"/>
  <c r="F20" i="24"/>
  <c r="R19" i="24"/>
  <c r="AB19" i="24" s="1"/>
  <c r="Q19" i="24"/>
  <c r="P19" i="24"/>
  <c r="O19" i="24"/>
  <c r="N19" i="24"/>
  <c r="M19" i="24"/>
  <c r="AA19" i="24" s="1"/>
  <c r="L19" i="24"/>
  <c r="K19" i="24"/>
  <c r="J19" i="24"/>
  <c r="Z19" i="24" s="1"/>
  <c r="I19" i="24"/>
  <c r="H19" i="24"/>
  <c r="G19" i="24"/>
  <c r="Y19" i="24" s="1"/>
  <c r="F19" i="24"/>
  <c r="AB18" i="24"/>
  <c r="AA18" i="24"/>
  <c r="Z18" i="24"/>
  <c r="Y18" i="24"/>
  <c r="F18" i="24"/>
  <c r="AB17" i="24"/>
  <c r="AB22" i="24" s="1"/>
  <c r="AA17" i="24"/>
  <c r="AA22" i="24" s="1"/>
  <c r="Z17" i="24"/>
  <c r="Z23" i="24" s="1"/>
  <c r="Y17" i="24"/>
  <c r="Y23" i="24" s="1"/>
  <c r="F17" i="24"/>
  <c r="F137" i="24" s="1"/>
  <c r="AB16" i="24"/>
  <c r="AA16" i="24"/>
  <c r="Z16" i="24"/>
  <c r="Y16" i="24"/>
  <c r="F16" i="24"/>
  <c r="F136" i="24" s="1"/>
  <c r="AB15" i="24"/>
  <c r="Y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AB14" i="24"/>
  <c r="AA14" i="24"/>
  <c r="AA15" i="24" s="1"/>
  <c r="Z14" i="24"/>
  <c r="Z15" i="24" s="1"/>
  <c r="Y14" i="24"/>
  <c r="F14" i="24"/>
  <c r="AB13" i="24"/>
  <c r="AA13" i="24"/>
  <c r="Z13" i="24"/>
  <c r="Y13" i="24"/>
  <c r="F13" i="24"/>
  <c r="R12" i="24"/>
  <c r="R35" i="24" s="1"/>
  <c r="Q12" i="24"/>
  <c r="Q35" i="24" s="1"/>
  <c r="P12" i="24"/>
  <c r="P36" i="24" s="1"/>
  <c r="O12" i="24"/>
  <c r="O38" i="24" s="1"/>
  <c r="N12" i="24"/>
  <c r="N35" i="24" s="1"/>
  <c r="M12" i="24"/>
  <c r="AA35" i="24" s="1"/>
  <c r="L12" i="24"/>
  <c r="L36" i="24" s="1"/>
  <c r="K12" i="24"/>
  <c r="K38" i="24" s="1"/>
  <c r="J12" i="24"/>
  <c r="Z36" i="24" s="1"/>
  <c r="I12" i="24"/>
  <c r="I35" i="24" s="1"/>
  <c r="H12" i="24"/>
  <c r="H36" i="24" s="1"/>
  <c r="G12" i="24"/>
  <c r="Y38" i="24" s="1"/>
  <c r="F12" i="24"/>
  <c r="F35" i="24" s="1"/>
  <c r="R11" i="24"/>
  <c r="AB11" i="24" s="1"/>
  <c r="Q11" i="24"/>
  <c r="P11" i="24"/>
  <c r="O11" i="24"/>
  <c r="N11" i="24"/>
  <c r="M11" i="24"/>
  <c r="AA11" i="24" s="1"/>
  <c r="L11" i="24"/>
  <c r="K11" i="24"/>
  <c r="J11" i="24"/>
  <c r="Z11" i="24" s="1"/>
  <c r="I11" i="24"/>
  <c r="H11" i="24"/>
  <c r="G11" i="24"/>
  <c r="Y11" i="24" s="1"/>
  <c r="F11" i="24"/>
  <c r="R10" i="24"/>
  <c r="AB10" i="24" s="1"/>
  <c r="Q10" i="24"/>
  <c r="P10" i="24"/>
  <c r="O10" i="24"/>
  <c r="N10" i="24"/>
  <c r="M10" i="24"/>
  <c r="AA10" i="24" s="1"/>
  <c r="L10" i="24"/>
  <c r="K10" i="24"/>
  <c r="J10" i="24"/>
  <c r="E10" i="24" s="1"/>
  <c r="I10" i="24"/>
  <c r="H10" i="24"/>
  <c r="G10" i="24"/>
  <c r="Y10" i="24" s="1"/>
  <c r="F10" i="24"/>
  <c r="R9" i="24"/>
  <c r="Q9" i="24"/>
  <c r="P9" i="24"/>
  <c r="AB9" i="24" s="1"/>
  <c r="O9" i="24"/>
  <c r="N9" i="24"/>
  <c r="M9" i="24"/>
  <c r="AA9" i="24" s="1"/>
  <c r="L9" i="24"/>
  <c r="Z9" i="24" s="1"/>
  <c r="K9" i="24"/>
  <c r="J9" i="24"/>
  <c r="I9" i="24"/>
  <c r="H9" i="24"/>
  <c r="G9" i="24"/>
  <c r="Y9" i="24" s="1"/>
  <c r="F9" i="24"/>
  <c r="E9" i="24"/>
  <c r="F8" i="24"/>
  <c r="R7" i="24"/>
  <c r="AB7" i="24" s="1"/>
  <c r="Q7" i="24"/>
  <c r="P7" i="24"/>
  <c r="O7" i="24"/>
  <c r="N7" i="24"/>
  <c r="M7" i="24"/>
  <c r="AA7" i="24" s="1"/>
  <c r="L7" i="24"/>
  <c r="K7" i="24"/>
  <c r="J7" i="24"/>
  <c r="Z7" i="24" s="1"/>
  <c r="I7" i="24"/>
  <c r="H7" i="24"/>
  <c r="G7" i="24"/>
  <c r="Y7" i="24" s="1"/>
  <c r="F7" i="24"/>
  <c r="R6" i="24"/>
  <c r="Q6" i="24"/>
  <c r="AB6" i="24" s="1"/>
  <c r="P6" i="24"/>
  <c r="O6" i="24"/>
  <c r="N6" i="24"/>
  <c r="M6" i="24"/>
  <c r="AA6" i="24" s="1"/>
  <c r="L6" i="24"/>
  <c r="K6" i="24"/>
  <c r="J6" i="24"/>
  <c r="E6" i="24" s="1"/>
  <c r="I6" i="24"/>
  <c r="H6" i="24"/>
  <c r="G6" i="24"/>
  <c r="Y6" i="24" s="1"/>
  <c r="F6" i="24"/>
  <c r="R5" i="24"/>
  <c r="Q5" i="24"/>
  <c r="P5" i="24"/>
  <c r="AB5" i="24" s="1"/>
  <c r="O5" i="24"/>
  <c r="N5" i="24"/>
  <c r="M5" i="24"/>
  <c r="AA5" i="24" s="1"/>
  <c r="L5" i="24"/>
  <c r="Z5" i="24" s="1"/>
  <c r="K5" i="24"/>
  <c r="J5" i="24"/>
  <c r="I5" i="24"/>
  <c r="H5" i="24"/>
  <c r="G5" i="24"/>
  <c r="Y5" i="24" s="1"/>
  <c r="F5" i="24"/>
  <c r="E5" i="24"/>
  <c r="R4" i="24"/>
  <c r="Q4" i="24"/>
  <c r="P4" i="24"/>
  <c r="AB4" i="24" s="1"/>
  <c r="O4" i="24"/>
  <c r="N4" i="24"/>
  <c r="M4" i="24"/>
  <c r="AA4" i="24" s="1"/>
  <c r="L4" i="24"/>
  <c r="K4" i="24"/>
  <c r="Z4" i="24" s="1"/>
  <c r="J4" i="24"/>
  <c r="I4" i="24"/>
  <c r="H4" i="24"/>
  <c r="G4" i="24"/>
  <c r="E4" i="24" s="1"/>
  <c r="F4" i="24"/>
  <c r="R3" i="24"/>
  <c r="AB3" i="24" s="1"/>
  <c r="Q3" i="24"/>
  <c r="P3" i="24"/>
  <c r="O3" i="24"/>
  <c r="N3" i="24"/>
  <c r="M3" i="24"/>
  <c r="AA3" i="24" s="1"/>
  <c r="L3" i="24"/>
  <c r="K3" i="24"/>
  <c r="J3" i="24"/>
  <c r="Z3" i="24" s="1"/>
  <c r="I3" i="24"/>
  <c r="H3" i="24"/>
  <c r="G3" i="24"/>
  <c r="Y3" i="24" s="1"/>
  <c r="F3" i="24"/>
  <c r="R2" i="24"/>
  <c r="R8" i="24" s="1"/>
  <c r="Q2" i="24"/>
  <c r="Q8" i="24" s="1"/>
  <c r="P2" i="24"/>
  <c r="Q37" i="24" s="1"/>
  <c r="O2" i="24"/>
  <c r="P37" i="24" s="1"/>
  <c r="N2" i="24"/>
  <c r="O37" i="24" s="1"/>
  <c r="M2" i="24"/>
  <c r="M8" i="24" s="1"/>
  <c r="L2" i="24"/>
  <c r="M37" i="24" s="1"/>
  <c r="K2" i="24"/>
  <c r="L37" i="24" s="1"/>
  <c r="J2" i="24"/>
  <c r="K37" i="24" s="1"/>
  <c r="I2" i="24"/>
  <c r="I8" i="24" s="1"/>
  <c r="H2" i="24"/>
  <c r="I37" i="24" s="1"/>
  <c r="G2" i="24"/>
  <c r="Y2" i="24" s="1"/>
  <c r="F2" i="24"/>
  <c r="E2" i="24"/>
  <c r="F223" i="25"/>
  <c r="R222" i="25"/>
  <c r="AB222" i="25" s="1"/>
  <c r="Q222" i="25"/>
  <c r="P222" i="25"/>
  <c r="O222" i="25"/>
  <c r="N222" i="25"/>
  <c r="M222" i="25"/>
  <c r="AA222" i="25" s="1"/>
  <c r="L222" i="25"/>
  <c r="K222" i="25"/>
  <c r="J222" i="25"/>
  <c r="Z222" i="25" s="1"/>
  <c r="I222" i="25"/>
  <c r="H222" i="25"/>
  <c r="G222" i="25"/>
  <c r="Y222" i="25" s="1"/>
  <c r="F222" i="25"/>
  <c r="AB221" i="25"/>
  <c r="AA221" i="25"/>
  <c r="Z221" i="25"/>
  <c r="Y221" i="25"/>
  <c r="F221" i="25"/>
  <c r="E221" i="25"/>
  <c r="AB220" i="25"/>
  <c r="AA220" i="25"/>
  <c r="Z220" i="25"/>
  <c r="Y220" i="25"/>
  <c r="F220" i="25"/>
  <c r="E220" i="25"/>
  <c r="AB219" i="25"/>
  <c r="AA219" i="25"/>
  <c r="Z219" i="25"/>
  <c r="Y219" i="25"/>
  <c r="F219" i="25"/>
  <c r="E219" i="25"/>
  <c r="AB218" i="25"/>
  <c r="AA218" i="25"/>
  <c r="Z218" i="25"/>
  <c r="Y218" i="25"/>
  <c r="F218" i="25"/>
  <c r="E218" i="25"/>
  <c r="AB217" i="25"/>
  <c r="AA217" i="25"/>
  <c r="Z217" i="25"/>
  <c r="Y217" i="25"/>
  <c r="F217" i="25"/>
  <c r="E217" i="25"/>
  <c r="AB216" i="25"/>
  <c r="AA216" i="25"/>
  <c r="Z216" i="25"/>
  <c r="Y216" i="25"/>
  <c r="F216" i="25"/>
  <c r="E216" i="25"/>
  <c r="AB215" i="25"/>
  <c r="AA215" i="25"/>
  <c r="Z215" i="25"/>
  <c r="Y215" i="25"/>
  <c r="F215" i="25"/>
  <c r="E215" i="25"/>
  <c r="AB214" i="25"/>
  <c r="AA214" i="25"/>
  <c r="Z214" i="25"/>
  <c r="Y214" i="25"/>
  <c r="F214" i="25"/>
  <c r="E214" i="25"/>
  <c r="AB213" i="25"/>
  <c r="AA213" i="25"/>
  <c r="Z213" i="25"/>
  <c r="Y213" i="25"/>
  <c r="F213" i="25"/>
  <c r="E213" i="25"/>
  <c r="AB212" i="25"/>
  <c r="AA212" i="25"/>
  <c r="Z212" i="25"/>
  <c r="Y212" i="25"/>
  <c r="F212" i="25"/>
  <c r="E212" i="25"/>
  <c r="AB211" i="25"/>
  <c r="AA211" i="25"/>
  <c r="Z211" i="25"/>
  <c r="Y211" i="25"/>
  <c r="F211" i="25"/>
  <c r="E211" i="25"/>
  <c r="AB210" i="25"/>
  <c r="AA210" i="25"/>
  <c r="Z210" i="25"/>
  <c r="Y210" i="25"/>
  <c r="F210" i="25"/>
  <c r="E210" i="25"/>
  <c r="AB209" i="25"/>
  <c r="AA209" i="25"/>
  <c r="Z209" i="25"/>
  <c r="Y209" i="25"/>
  <c r="F209" i="25"/>
  <c r="E209" i="25"/>
  <c r="R208" i="25"/>
  <c r="AB208" i="25" s="1"/>
  <c r="Q208" i="25"/>
  <c r="P208" i="25"/>
  <c r="O208" i="25"/>
  <c r="N208" i="25"/>
  <c r="M208" i="25"/>
  <c r="AA208" i="25" s="1"/>
  <c r="L208" i="25"/>
  <c r="K208" i="25"/>
  <c r="J208" i="25"/>
  <c r="Z208" i="25" s="1"/>
  <c r="I208" i="25"/>
  <c r="H208" i="25"/>
  <c r="G208" i="25"/>
  <c r="Y208" i="25" s="1"/>
  <c r="F208" i="25"/>
  <c r="AB207" i="25"/>
  <c r="AA207" i="25"/>
  <c r="Z207" i="25"/>
  <c r="Y207" i="25"/>
  <c r="F207" i="25"/>
  <c r="E207" i="25"/>
  <c r="R206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AB205" i="25"/>
  <c r="AA205" i="25"/>
  <c r="Z205" i="25"/>
  <c r="Y205" i="25"/>
  <c r="F205" i="25"/>
  <c r="E205" i="25"/>
  <c r="AB204" i="25"/>
  <c r="AA204" i="25"/>
  <c r="Z204" i="25"/>
  <c r="Y204" i="25"/>
  <c r="F204" i="25"/>
  <c r="E204" i="25"/>
  <c r="AB203" i="25"/>
  <c r="AB206" i="25" s="1"/>
  <c r="AA203" i="25"/>
  <c r="AA206" i="25" s="1"/>
  <c r="Z203" i="25"/>
  <c r="Z206" i="25" s="1"/>
  <c r="Y203" i="25"/>
  <c r="Y206" i="25" s="1"/>
  <c r="F203" i="25"/>
  <c r="E203" i="25"/>
  <c r="E206" i="25" s="1"/>
  <c r="R202" i="25"/>
  <c r="R223" i="25" s="1"/>
  <c r="Q202" i="25"/>
  <c r="Q223" i="25" s="1"/>
  <c r="P202" i="25"/>
  <c r="P223" i="25" s="1"/>
  <c r="AB223" i="25" s="1"/>
  <c r="O202" i="25"/>
  <c r="O223" i="25" s="1"/>
  <c r="N202" i="25"/>
  <c r="N223" i="25" s="1"/>
  <c r="M202" i="25"/>
  <c r="M223" i="25" s="1"/>
  <c r="L202" i="25"/>
  <c r="L223" i="25" s="1"/>
  <c r="K202" i="25"/>
  <c r="K223" i="25" s="1"/>
  <c r="J202" i="25"/>
  <c r="J223" i="25" s="1"/>
  <c r="I202" i="25"/>
  <c r="I223" i="25" s="1"/>
  <c r="H202" i="25"/>
  <c r="H223" i="25" s="1"/>
  <c r="G202" i="25"/>
  <c r="Y202" i="25" s="1"/>
  <c r="F202" i="25"/>
  <c r="AB201" i="25"/>
  <c r="AA201" i="25"/>
  <c r="Z201" i="25"/>
  <c r="Y201" i="25"/>
  <c r="F201" i="25"/>
  <c r="E201" i="25"/>
  <c r="R200" i="25"/>
  <c r="Q200" i="25"/>
  <c r="P200" i="25"/>
  <c r="O200" i="25"/>
  <c r="N200" i="25"/>
  <c r="M200" i="25"/>
  <c r="L200" i="25"/>
  <c r="K200" i="25"/>
  <c r="J200" i="25"/>
  <c r="I200" i="25"/>
  <c r="H200" i="25"/>
  <c r="G200" i="25"/>
  <c r="AB199" i="25"/>
  <c r="AA199" i="25"/>
  <c r="Z199" i="25"/>
  <c r="Y199" i="25"/>
  <c r="F199" i="25"/>
  <c r="E199" i="25"/>
  <c r="AB198" i="25"/>
  <c r="AA198" i="25"/>
  <c r="Z198" i="25"/>
  <c r="Y198" i="25"/>
  <c r="F198" i="25"/>
  <c r="E198" i="25"/>
  <c r="AB197" i="25"/>
  <c r="AB200" i="25" s="1"/>
  <c r="AA197" i="25"/>
  <c r="AA200" i="25" s="1"/>
  <c r="Z197" i="25"/>
  <c r="Z200" i="25" s="1"/>
  <c r="Y197" i="25"/>
  <c r="Y200" i="25" s="1"/>
  <c r="F197" i="25"/>
  <c r="F200" i="25" s="1"/>
  <c r="E197" i="25"/>
  <c r="E200" i="25" s="1"/>
  <c r="F196" i="25"/>
  <c r="R195" i="25"/>
  <c r="Q195" i="25"/>
  <c r="P195" i="25"/>
  <c r="AB195" i="25" s="1"/>
  <c r="O195" i="25"/>
  <c r="N195" i="25"/>
  <c r="M195" i="25"/>
  <c r="AA195" i="25" s="1"/>
  <c r="L195" i="25"/>
  <c r="Z195" i="25" s="1"/>
  <c r="K195" i="25"/>
  <c r="J195" i="25"/>
  <c r="I195" i="25"/>
  <c r="H195" i="25"/>
  <c r="G195" i="25"/>
  <c r="Y195" i="25" s="1"/>
  <c r="F195" i="25"/>
  <c r="E195" i="25"/>
  <c r="R193" i="25"/>
  <c r="Q193" i="25"/>
  <c r="P193" i="25"/>
  <c r="AB193" i="25" s="1"/>
  <c r="O193" i="25"/>
  <c r="N193" i="25"/>
  <c r="M193" i="25"/>
  <c r="AA193" i="25" s="1"/>
  <c r="L193" i="25"/>
  <c r="K193" i="25"/>
  <c r="J193" i="25"/>
  <c r="Z193" i="25" s="1"/>
  <c r="I193" i="25"/>
  <c r="H193" i="25"/>
  <c r="G193" i="25"/>
  <c r="Y193" i="25" s="1"/>
  <c r="F193" i="25"/>
  <c r="E193" i="25"/>
  <c r="R192" i="25"/>
  <c r="R196" i="25" s="1"/>
  <c r="Q192" i="25"/>
  <c r="Q196" i="25" s="1"/>
  <c r="P192" i="25"/>
  <c r="P196" i="25" s="1"/>
  <c r="AB196" i="25" s="1"/>
  <c r="O192" i="25"/>
  <c r="O196" i="25" s="1"/>
  <c r="N192" i="25"/>
  <c r="N196" i="25" s="1"/>
  <c r="M192" i="25"/>
  <c r="M196" i="25" s="1"/>
  <c r="AA196" i="25" s="1"/>
  <c r="L192" i="25"/>
  <c r="L196" i="25" s="1"/>
  <c r="K192" i="25"/>
  <c r="K196" i="25" s="1"/>
  <c r="J192" i="25"/>
  <c r="Z192" i="25" s="1"/>
  <c r="I192" i="25"/>
  <c r="I196" i="25" s="1"/>
  <c r="H192" i="25"/>
  <c r="H196" i="25" s="1"/>
  <c r="G192" i="25"/>
  <c r="G196" i="25" s="1"/>
  <c r="F192" i="25"/>
  <c r="R191" i="25"/>
  <c r="R194" i="25" s="1"/>
  <c r="Q191" i="25"/>
  <c r="Q194" i="25" s="1"/>
  <c r="P191" i="25"/>
  <c r="P194" i="25" s="1"/>
  <c r="O191" i="25"/>
  <c r="O194" i="25" s="1"/>
  <c r="N191" i="25"/>
  <c r="N194" i="25" s="1"/>
  <c r="M191" i="25"/>
  <c r="AA191" i="25" s="1"/>
  <c r="AA194" i="25" s="1"/>
  <c r="L191" i="25"/>
  <c r="L194" i="25" s="1"/>
  <c r="K191" i="25"/>
  <c r="K194" i="25" s="1"/>
  <c r="J191" i="25"/>
  <c r="J194" i="25" s="1"/>
  <c r="I191" i="25"/>
  <c r="I194" i="25" s="1"/>
  <c r="H191" i="25"/>
  <c r="H194" i="25" s="1"/>
  <c r="G191" i="25"/>
  <c r="G194" i="25" s="1"/>
  <c r="F191" i="25"/>
  <c r="F194" i="25" s="1"/>
  <c r="E191" i="25"/>
  <c r="E194" i="25" s="1"/>
  <c r="F190" i="25"/>
  <c r="R189" i="25"/>
  <c r="Q189" i="25"/>
  <c r="P189" i="25"/>
  <c r="O189" i="25"/>
  <c r="N189" i="25"/>
  <c r="M189" i="25"/>
  <c r="L189" i="25"/>
  <c r="K189" i="25"/>
  <c r="J189" i="25"/>
  <c r="I189" i="25"/>
  <c r="H189" i="25"/>
  <c r="G189" i="25"/>
  <c r="R188" i="25"/>
  <c r="Q188" i="25"/>
  <c r="P188" i="25"/>
  <c r="O188" i="25"/>
  <c r="N188" i="25"/>
  <c r="M188" i="25"/>
  <c r="L188" i="25"/>
  <c r="K188" i="25"/>
  <c r="J188" i="25"/>
  <c r="I188" i="25"/>
  <c r="H188" i="25"/>
  <c r="G188" i="25"/>
  <c r="R187" i="25"/>
  <c r="Q187" i="25"/>
  <c r="P187" i="25"/>
  <c r="O187" i="25"/>
  <c r="N187" i="25"/>
  <c r="M187" i="25"/>
  <c r="L187" i="25"/>
  <c r="K187" i="25"/>
  <c r="J187" i="25"/>
  <c r="I187" i="25"/>
  <c r="H187" i="25"/>
  <c r="G187" i="25"/>
  <c r="R186" i="25"/>
  <c r="Q186" i="25"/>
  <c r="P186" i="25"/>
  <c r="O186" i="25"/>
  <c r="N186" i="25"/>
  <c r="M186" i="25"/>
  <c r="L186" i="25"/>
  <c r="K186" i="25"/>
  <c r="J186" i="25"/>
  <c r="I186" i="25"/>
  <c r="H186" i="25"/>
  <c r="G186" i="25"/>
  <c r="R185" i="25"/>
  <c r="Q185" i="25"/>
  <c r="P185" i="25"/>
  <c r="AB185" i="25" s="1"/>
  <c r="O185" i="25"/>
  <c r="N185" i="25"/>
  <c r="M185" i="25"/>
  <c r="AA185" i="25" s="1"/>
  <c r="L185" i="25"/>
  <c r="K185" i="25"/>
  <c r="J185" i="25"/>
  <c r="Z185" i="25" s="1"/>
  <c r="I185" i="25"/>
  <c r="H185" i="25"/>
  <c r="G185" i="25"/>
  <c r="Y185" i="25" s="1"/>
  <c r="F185" i="25"/>
  <c r="E185" i="25"/>
  <c r="AB184" i="25"/>
  <c r="AA184" i="25"/>
  <c r="Z184" i="25"/>
  <c r="Y184" i="25"/>
  <c r="F184" i="25"/>
  <c r="E184" i="25"/>
  <c r="AB183" i="25"/>
  <c r="AA183" i="25"/>
  <c r="Z183" i="25"/>
  <c r="Y183" i="25"/>
  <c r="F183" i="25"/>
  <c r="E183" i="25"/>
  <c r="R182" i="25"/>
  <c r="Q182" i="25"/>
  <c r="P182" i="25"/>
  <c r="AB182" i="25" s="1"/>
  <c r="O182" i="25"/>
  <c r="N182" i="25"/>
  <c r="M182" i="25"/>
  <c r="AA182" i="25" s="1"/>
  <c r="L182" i="25"/>
  <c r="K182" i="25"/>
  <c r="J182" i="25"/>
  <c r="Z182" i="25" s="1"/>
  <c r="I182" i="25"/>
  <c r="H182" i="25"/>
  <c r="G182" i="25"/>
  <c r="Y182" i="25" s="1"/>
  <c r="F182" i="25"/>
  <c r="AB181" i="25"/>
  <c r="AA181" i="25"/>
  <c r="Z181" i="25"/>
  <c r="Y181" i="25"/>
  <c r="F181" i="25"/>
  <c r="E181" i="25"/>
  <c r="AB180" i="25"/>
  <c r="AA180" i="25"/>
  <c r="Z180" i="25"/>
  <c r="Y180" i="25"/>
  <c r="F180" i="25"/>
  <c r="E180" i="25"/>
  <c r="AB179" i="25"/>
  <c r="AA179" i="25"/>
  <c r="Z179" i="25"/>
  <c r="Y179" i="25"/>
  <c r="F179" i="25"/>
  <c r="E179" i="25"/>
  <c r="AB178" i="25"/>
  <c r="AA178" i="25"/>
  <c r="Z178" i="25"/>
  <c r="Y178" i="25"/>
  <c r="F178" i="25"/>
  <c r="E178" i="25"/>
  <c r="AB177" i="25"/>
  <c r="AA177" i="25"/>
  <c r="Z177" i="25"/>
  <c r="Y177" i="25"/>
  <c r="F177" i="25"/>
  <c r="E177" i="25"/>
  <c r="AB176" i="25"/>
  <c r="AA176" i="25"/>
  <c r="Z176" i="25"/>
  <c r="Y176" i="25"/>
  <c r="F176" i="25"/>
  <c r="E176" i="25"/>
  <c r="AB175" i="25"/>
  <c r="AA175" i="25"/>
  <c r="Z175" i="25"/>
  <c r="Y175" i="25"/>
  <c r="F175" i="25"/>
  <c r="E175" i="25"/>
  <c r="AB174" i="25"/>
  <c r="AA174" i="25"/>
  <c r="Z174" i="25"/>
  <c r="Y174" i="25"/>
  <c r="F174" i="25"/>
  <c r="E174" i="25"/>
  <c r="AB173" i="25"/>
  <c r="AA173" i="25"/>
  <c r="Z173" i="25"/>
  <c r="Y173" i="25"/>
  <c r="F173" i="25"/>
  <c r="E173" i="25"/>
  <c r="AB172" i="25"/>
  <c r="AA172" i="25"/>
  <c r="Z172" i="25"/>
  <c r="Y172" i="25"/>
  <c r="F172" i="25"/>
  <c r="E172" i="25"/>
  <c r="AB171" i="25"/>
  <c r="AA171" i="25"/>
  <c r="Z171" i="25"/>
  <c r="Y171" i="25"/>
  <c r="F171" i="25"/>
  <c r="E171" i="25"/>
  <c r="AB170" i="25"/>
  <c r="AA170" i="25"/>
  <c r="Z170" i="25"/>
  <c r="Y170" i="25"/>
  <c r="F170" i="25"/>
  <c r="E170" i="25"/>
  <c r="AB169" i="25"/>
  <c r="AA169" i="25"/>
  <c r="Z169" i="25"/>
  <c r="Y169" i="25"/>
  <c r="F169" i="25"/>
  <c r="E169" i="25"/>
  <c r="AB168" i="25"/>
  <c r="AA168" i="25"/>
  <c r="Z168" i="25"/>
  <c r="Y168" i="25"/>
  <c r="F168" i="25"/>
  <c r="E168" i="25"/>
  <c r="AB167" i="25"/>
  <c r="AA167" i="25"/>
  <c r="Z167" i="25"/>
  <c r="Y167" i="25"/>
  <c r="F167" i="25"/>
  <c r="E167" i="25"/>
  <c r="AB166" i="25"/>
  <c r="AA166" i="25"/>
  <c r="Z166" i="25"/>
  <c r="Y166" i="25"/>
  <c r="F166" i="25"/>
  <c r="E166" i="25"/>
  <c r="AB165" i="25"/>
  <c r="AA165" i="25"/>
  <c r="Z165" i="25"/>
  <c r="Y165" i="25"/>
  <c r="F165" i="25"/>
  <c r="E165" i="25"/>
  <c r="AB164" i="25"/>
  <c r="AA164" i="25"/>
  <c r="Z164" i="25"/>
  <c r="Y164" i="25"/>
  <c r="R164" i="25"/>
  <c r="Q164" i="25"/>
  <c r="P164" i="25"/>
  <c r="O164" i="25"/>
  <c r="N164" i="25"/>
  <c r="M164" i="25"/>
  <c r="L164" i="25"/>
  <c r="K164" i="25"/>
  <c r="J164" i="25"/>
  <c r="I164" i="25"/>
  <c r="H164" i="25"/>
  <c r="G164" i="25"/>
  <c r="E164" i="25"/>
  <c r="AB163" i="25"/>
  <c r="AA163" i="25"/>
  <c r="Z163" i="25"/>
  <c r="Y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E163" i="25"/>
  <c r="AB162" i="25"/>
  <c r="AA162" i="25"/>
  <c r="Z162" i="25"/>
  <c r="Y162" i="25"/>
  <c r="F162" i="25"/>
  <c r="E162" i="25"/>
  <c r="AB161" i="25"/>
  <c r="AA161" i="25"/>
  <c r="Z161" i="25"/>
  <c r="Y161" i="25"/>
  <c r="F161" i="25"/>
  <c r="E161" i="25"/>
  <c r="AB160" i="25"/>
  <c r="AA160" i="25"/>
  <c r="Z160" i="25"/>
  <c r="Y160" i="25"/>
  <c r="F160" i="25"/>
  <c r="E160" i="25"/>
  <c r="AB159" i="25"/>
  <c r="AA159" i="25"/>
  <c r="Z159" i="25"/>
  <c r="Y159" i="25"/>
  <c r="F159" i="25"/>
  <c r="E159" i="25"/>
  <c r="R158" i="25"/>
  <c r="Q158" i="25"/>
  <c r="P158" i="25"/>
  <c r="AB158" i="25" s="1"/>
  <c r="O158" i="25"/>
  <c r="N158" i="25"/>
  <c r="M158" i="25"/>
  <c r="AA158" i="25" s="1"/>
  <c r="L158" i="25"/>
  <c r="K158" i="25"/>
  <c r="J158" i="25"/>
  <c r="Z158" i="25" s="1"/>
  <c r="I158" i="25"/>
  <c r="H158" i="25"/>
  <c r="G158" i="25"/>
  <c r="Y158" i="25" s="1"/>
  <c r="F158" i="25"/>
  <c r="E158" i="25"/>
  <c r="AB157" i="25"/>
  <c r="AA157" i="25"/>
  <c r="Z157" i="25"/>
  <c r="Y157" i="25"/>
  <c r="F157" i="25"/>
  <c r="E157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AB155" i="25"/>
  <c r="AA155" i="25"/>
  <c r="Z155" i="25"/>
  <c r="Y155" i="25"/>
  <c r="F155" i="25"/>
  <c r="E155" i="25"/>
  <c r="AB154" i="25"/>
  <c r="AA154" i="25"/>
  <c r="Z154" i="25"/>
  <c r="Y154" i="25"/>
  <c r="F154" i="25"/>
  <c r="E154" i="25"/>
  <c r="AB153" i="25"/>
  <c r="AB156" i="25" s="1"/>
  <c r="AA153" i="25"/>
  <c r="AA156" i="25" s="1"/>
  <c r="Z153" i="25"/>
  <c r="Z156" i="25" s="1"/>
  <c r="Y153" i="25"/>
  <c r="Y156" i="25" s="1"/>
  <c r="F153" i="25"/>
  <c r="F156" i="25" s="1"/>
  <c r="E153" i="25"/>
  <c r="E156" i="25" s="1"/>
  <c r="R152" i="25"/>
  <c r="Q152" i="25"/>
  <c r="P152" i="25"/>
  <c r="AB152" i="25" s="1"/>
  <c r="O152" i="25"/>
  <c r="N152" i="25"/>
  <c r="M152" i="25"/>
  <c r="AA152" i="25" s="1"/>
  <c r="L152" i="25"/>
  <c r="K152" i="25"/>
  <c r="J152" i="25"/>
  <c r="Z152" i="25" s="1"/>
  <c r="I152" i="25"/>
  <c r="H152" i="25"/>
  <c r="G152" i="25"/>
  <c r="Y152" i="25" s="1"/>
  <c r="F152" i="25"/>
  <c r="E152" i="25"/>
  <c r="AB151" i="25"/>
  <c r="AA151" i="25"/>
  <c r="Z151" i="25"/>
  <c r="Y151" i="25"/>
  <c r="F151" i="25"/>
  <c r="E151" i="25"/>
  <c r="R150" i="25"/>
  <c r="Q150" i="25"/>
  <c r="P150" i="25"/>
  <c r="O150" i="25"/>
  <c r="N150" i="25"/>
  <c r="M150" i="25"/>
  <c r="L150" i="25"/>
  <c r="K150" i="25"/>
  <c r="J150" i="25"/>
  <c r="I150" i="25"/>
  <c r="H150" i="25"/>
  <c r="G150" i="25"/>
  <c r="AB149" i="25"/>
  <c r="AA149" i="25"/>
  <c r="Z149" i="25"/>
  <c r="Y149" i="25"/>
  <c r="F149" i="25"/>
  <c r="E149" i="25"/>
  <c r="AB148" i="25"/>
  <c r="AA148" i="25"/>
  <c r="Z148" i="25"/>
  <c r="Y148" i="25"/>
  <c r="F148" i="25"/>
  <c r="E148" i="25"/>
  <c r="AB147" i="25"/>
  <c r="AB150" i="25" s="1"/>
  <c r="AA147" i="25"/>
  <c r="AA150" i="25" s="1"/>
  <c r="Z147" i="25"/>
  <c r="Z150" i="25" s="1"/>
  <c r="Y147" i="25"/>
  <c r="Y150" i="25" s="1"/>
  <c r="F147" i="25"/>
  <c r="F150" i="25" s="1"/>
  <c r="E147" i="25"/>
  <c r="E150" i="25" s="1"/>
  <c r="R146" i="25"/>
  <c r="R190" i="25" s="1"/>
  <c r="Q146" i="25"/>
  <c r="Q190" i="25" s="1"/>
  <c r="P146" i="25"/>
  <c r="P190" i="25" s="1"/>
  <c r="AB190" i="25" s="1"/>
  <c r="O146" i="25"/>
  <c r="O190" i="25" s="1"/>
  <c r="N146" i="25"/>
  <c r="N190" i="25" s="1"/>
  <c r="M146" i="25"/>
  <c r="M190" i="25" s="1"/>
  <c r="L146" i="25"/>
  <c r="L190" i="25" s="1"/>
  <c r="K146" i="25"/>
  <c r="K190" i="25" s="1"/>
  <c r="J146" i="25"/>
  <c r="Z146" i="25" s="1"/>
  <c r="I146" i="25"/>
  <c r="I190" i="25" s="1"/>
  <c r="H146" i="25"/>
  <c r="H190" i="25" s="1"/>
  <c r="G146" i="25"/>
  <c r="G190" i="25" s="1"/>
  <c r="F146" i="25"/>
  <c r="E146" i="25"/>
  <c r="AB145" i="25"/>
  <c r="AA145" i="25"/>
  <c r="Z145" i="25"/>
  <c r="Y145" i="25"/>
  <c r="F145" i="25"/>
  <c r="E145" i="25"/>
  <c r="AB144" i="25"/>
  <c r="AA144" i="25"/>
  <c r="Z144" i="25"/>
  <c r="Y144" i="25"/>
  <c r="F144" i="25"/>
  <c r="E144" i="25"/>
  <c r="R143" i="25"/>
  <c r="Q143" i="25"/>
  <c r="P143" i="25"/>
  <c r="O143" i="25"/>
  <c r="N143" i="25"/>
  <c r="M143" i="25"/>
  <c r="L143" i="25"/>
  <c r="K143" i="25"/>
  <c r="J143" i="25"/>
  <c r="I143" i="25"/>
  <c r="H143" i="25"/>
  <c r="G143" i="25"/>
  <c r="AB142" i="25"/>
  <c r="AA142" i="25"/>
  <c r="Z142" i="25"/>
  <c r="Y142" i="25"/>
  <c r="F142" i="25"/>
  <c r="E142" i="25"/>
  <c r="AB141" i="25"/>
  <c r="AA141" i="25"/>
  <c r="Z141" i="25"/>
  <c r="Y141" i="25"/>
  <c r="F141" i="25"/>
  <c r="E141" i="25"/>
  <c r="AB140" i="25"/>
  <c r="AB143" i="25" s="1"/>
  <c r="AA140" i="25"/>
  <c r="AA143" i="25" s="1"/>
  <c r="Z140" i="25"/>
  <c r="Z143" i="25" s="1"/>
  <c r="Y140" i="25"/>
  <c r="Y143" i="25" s="1"/>
  <c r="F140" i="25"/>
  <c r="F143" i="25" s="1"/>
  <c r="E140" i="25"/>
  <c r="E143" i="25" s="1"/>
  <c r="F139" i="25"/>
  <c r="R138" i="25"/>
  <c r="Q138" i="25"/>
  <c r="P138" i="25"/>
  <c r="AB138" i="25" s="1"/>
  <c r="O138" i="25"/>
  <c r="N138" i="25"/>
  <c r="M138" i="25"/>
  <c r="AA138" i="25" s="1"/>
  <c r="L138" i="25"/>
  <c r="K138" i="25"/>
  <c r="J138" i="25"/>
  <c r="Z138" i="25" s="1"/>
  <c r="I138" i="25"/>
  <c r="H138" i="25"/>
  <c r="G138" i="25"/>
  <c r="Y138" i="25" s="1"/>
  <c r="F138" i="25"/>
  <c r="E138" i="25"/>
  <c r="R136" i="25"/>
  <c r="Q136" i="25"/>
  <c r="P136" i="25"/>
  <c r="AB136" i="25" s="1"/>
  <c r="O136" i="25"/>
  <c r="N136" i="25"/>
  <c r="M136" i="25"/>
  <c r="AA136" i="25" s="1"/>
  <c r="L136" i="25"/>
  <c r="K136" i="25"/>
  <c r="J136" i="25"/>
  <c r="Z136" i="25" s="1"/>
  <c r="I136" i="25"/>
  <c r="H136" i="25"/>
  <c r="G136" i="25"/>
  <c r="Y136" i="25" s="1"/>
  <c r="F136" i="25"/>
  <c r="E136" i="25"/>
  <c r="R135" i="25"/>
  <c r="R139" i="25" s="1"/>
  <c r="Q135" i="25"/>
  <c r="Q139" i="25" s="1"/>
  <c r="P135" i="25"/>
  <c r="AB135" i="25" s="1"/>
  <c r="O135" i="25"/>
  <c r="O139" i="25" s="1"/>
  <c r="N135" i="25"/>
  <c r="N139" i="25" s="1"/>
  <c r="M135" i="25"/>
  <c r="M139" i="25" s="1"/>
  <c r="AA139" i="25" s="1"/>
  <c r="L135" i="25"/>
  <c r="L139" i="25" s="1"/>
  <c r="K135" i="25"/>
  <c r="K139" i="25" s="1"/>
  <c r="J135" i="25"/>
  <c r="J139" i="25" s="1"/>
  <c r="Z139" i="25" s="1"/>
  <c r="I135" i="25"/>
  <c r="I139" i="25" s="1"/>
  <c r="H135" i="25"/>
  <c r="H139" i="25" s="1"/>
  <c r="G135" i="25"/>
  <c r="E135" i="25" s="1"/>
  <c r="F135" i="25"/>
  <c r="R134" i="25"/>
  <c r="R137" i="25" s="1"/>
  <c r="Q134" i="25"/>
  <c r="Q137" i="25" s="1"/>
  <c r="P134" i="25"/>
  <c r="P137" i="25" s="1"/>
  <c r="O134" i="25"/>
  <c r="O137" i="25" s="1"/>
  <c r="N134" i="25"/>
  <c r="N137" i="25" s="1"/>
  <c r="M134" i="25"/>
  <c r="M137" i="25" s="1"/>
  <c r="L134" i="25"/>
  <c r="L137" i="25" s="1"/>
  <c r="K134" i="25"/>
  <c r="K137" i="25" s="1"/>
  <c r="J134" i="25"/>
  <c r="J137" i="25" s="1"/>
  <c r="I134" i="25"/>
  <c r="I137" i="25" s="1"/>
  <c r="H134" i="25"/>
  <c r="H137" i="25" s="1"/>
  <c r="G134" i="25"/>
  <c r="Y134" i="25" s="1"/>
  <c r="Y137" i="25" s="1"/>
  <c r="F134" i="25"/>
  <c r="F137" i="25" s="1"/>
  <c r="E134" i="25"/>
  <c r="E137" i="25" s="1"/>
  <c r="F133" i="25"/>
  <c r="R132" i="25"/>
  <c r="Q132" i="25"/>
  <c r="P132" i="25"/>
  <c r="O132" i="25"/>
  <c r="N132" i="25"/>
  <c r="M132" i="25"/>
  <c r="L132" i="25"/>
  <c r="K132" i="25"/>
  <c r="J132" i="25"/>
  <c r="I132" i="25"/>
  <c r="H132" i="25"/>
  <c r="G132" i="25"/>
  <c r="R131" i="25"/>
  <c r="Q131" i="25"/>
  <c r="P131" i="25"/>
  <c r="O131" i="25"/>
  <c r="N131" i="25"/>
  <c r="M131" i="25"/>
  <c r="L131" i="25"/>
  <c r="K131" i="25"/>
  <c r="J131" i="25"/>
  <c r="I131" i="25"/>
  <c r="H131" i="25"/>
  <c r="G131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R129" i="25"/>
  <c r="Q129" i="25"/>
  <c r="P129" i="25"/>
  <c r="O129" i="25"/>
  <c r="N129" i="25"/>
  <c r="M129" i="25"/>
  <c r="L129" i="25"/>
  <c r="K129" i="25"/>
  <c r="J129" i="25"/>
  <c r="I129" i="25"/>
  <c r="H129" i="25"/>
  <c r="G129" i="25"/>
  <c r="R128" i="25"/>
  <c r="Q128" i="25"/>
  <c r="P128" i="25"/>
  <c r="AB128" i="25" s="1"/>
  <c r="O128" i="25"/>
  <c r="N128" i="25"/>
  <c r="M128" i="25"/>
  <c r="AA128" i="25" s="1"/>
  <c r="L128" i="25"/>
  <c r="K128" i="25"/>
  <c r="J128" i="25"/>
  <c r="Z128" i="25" s="1"/>
  <c r="I128" i="25"/>
  <c r="H128" i="25"/>
  <c r="G128" i="25"/>
  <c r="Y128" i="25" s="1"/>
  <c r="F128" i="25"/>
  <c r="E128" i="25"/>
  <c r="AB127" i="25"/>
  <c r="AA127" i="25"/>
  <c r="Z127" i="25"/>
  <c r="Y127" i="25"/>
  <c r="F127" i="25"/>
  <c r="E127" i="25"/>
  <c r="AB126" i="25"/>
  <c r="AA126" i="25"/>
  <c r="Z126" i="25"/>
  <c r="Y126" i="25"/>
  <c r="F126" i="25"/>
  <c r="E126" i="25"/>
  <c r="AB125" i="25"/>
  <c r="AA125" i="25"/>
  <c r="Z125" i="25"/>
  <c r="Y125" i="25"/>
  <c r="F125" i="25"/>
  <c r="E125" i="25"/>
  <c r="AB124" i="25"/>
  <c r="AA124" i="25"/>
  <c r="Z124" i="25"/>
  <c r="Y124" i="25"/>
  <c r="F124" i="25"/>
  <c r="E124" i="25"/>
  <c r="AB123" i="25"/>
  <c r="AA123" i="25"/>
  <c r="Z123" i="25"/>
  <c r="Y123" i="25"/>
  <c r="F123" i="25"/>
  <c r="E123" i="25"/>
  <c r="AB122" i="25"/>
  <c r="AA122" i="25"/>
  <c r="Z122" i="25"/>
  <c r="Y122" i="25"/>
  <c r="F122" i="25"/>
  <c r="E122" i="25"/>
  <c r="AB121" i="25"/>
  <c r="AA121" i="25"/>
  <c r="Z121" i="25"/>
  <c r="Y121" i="25"/>
  <c r="F121" i="25"/>
  <c r="E121" i="25"/>
  <c r="AB120" i="25"/>
  <c r="AA120" i="25"/>
  <c r="Z120" i="25"/>
  <c r="Y120" i="25"/>
  <c r="F120" i="25"/>
  <c r="E120" i="25"/>
  <c r="AB119" i="25"/>
  <c r="AA119" i="25"/>
  <c r="Z119" i="25"/>
  <c r="Y119" i="25"/>
  <c r="F119" i="25"/>
  <c r="E119" i="25"/>
  <c r="AB118" i="25"/>
  <c r="AA118" i="25"/>
  <c r="Z118" i="25"/>
  <c r="Y118" i="25"/>
  <c r="F118" i="25"/>
  <c r="E118" i="25"/>
  <c r="AB117" i="25"/>
  <c r="AA117" i="25"/>
  <c r="Z117" i="25"/>
  <c r="Y117" i="25"/>
  <c r="F117" i="25"/>
  <c r="E117" i="25"/>
  <c r="AB116" i="25"/>
  <c r="AA116" i="25"/>
  <c r="Z116" i="25"/>
  <c r="Y116" i="25"/>
  <c r="F116" i="25"/>
  <c r="E116" i="25"/>
  <c r="AB115" i="25"/>
  <c r="AA115" i="25"/>
  <c r="Z115" i="25"/>
  <c r="Y115" i="25"/>
  <c r="F115" i="25"/>
  <c r="E115" i="25"/>
  <c r="AB114" i="25"/>
  <c r="AA114" i="25"/>
  <c r="Z114" i="25"/>
  <c r="Y114" i="25"/>
  <c r="F114" i="25"/>
  <c r="E114" i="25"/>
  <c r="AB113" i="25"/>
  <c r="AA113" i="25"/>
  <c r="Z113" i="25"/>
  <c r="Y113" i="25"/>
  <c r="F113" i="25"/>
  <c r="E113" i="25"/>
  <c r="AB112" i="25"/>
  <c r="AA112" i="25"/>
  <c r="Z112" i="25"/>
  <c r="Y112" i="25"/>
  <c r="F112" i="25"/>
  <c r="E112" i="25"/>
  <c r="AB111" i="25"/>
  <c r="AA111" i="25"/>
  <c r="Z111" i="25"/>
  <c r="Y111" i="25"/>
  <c r="F111" i="25"/>
  <c r="E111" i="25"/>
  <c r="AB110" i="25"/>
  <c r="AA110" i="25"/>
  <c r="Z110" i="25"/>
  <c r="Y110" i="25"/>
  <c r="F110" i="25"/>
  <c r="E110" i="25"/>
  <c r="AB109" i="25"/>
  <c r="AA109" i="25"/>
  <c r="Z109" i="25"/>
  <c r="Y109" i="25"/>
  <c r="F109" i="25"/>
  <c r="E109" i="25"/>
  <c r="AB108" i="25"/>
  <c r="AA108" i="25"/>
  <c r="Z108" i="25"/>
  <c r="Y108" i="25"/>
  <c r="F108" i="25"/>
  <c r="E108" i="25"/>
  <c r="AB107" i="25"/>
  <c r="AA107" i="25"/>
  <c r="Z107" i="25"/>
  <c r="Y107" i="25"/>
  <c r="F107" i="25"/>
  <c r="E107" i="25"/>
  <c r="AB106" i="25"/>
  <c r="AA106" i="25"/>
  <c r="Z106" i="25"/>
  <c r="Y106" i="25"/>
  <c r="F106" i="25"/>
  <c r="E106" i="25"/>
  <c r="AB105" i="25"/>
  <c r="AA105" i="25"/>
  <c r="Z105" i="25"/>
  <c r="Y105" i="25"/>
  <c r="F105" i="25"/>
  <c r="E105" i="25"/>
  <c r="AB104" i="25"/>
  <c r="AA104" i="25"/>
  <c r="Z104" i="25"/>
  <c r="Y104" i="25"/>
  <c r="F104" i="25"/>
  <c r="E104" i="25"/>
  <c r="AB103" i="25"/>
  <c r="AA103" i="25"/>
  <c r="Z103" i="25"/>
  <c r="Y103" i="25"/>
  <c r="F103" i="25"/>
  <c r="E103" i="25"/>
  <c r="AB102" i="25"/>
  <c r="AA102" i="25"/>
  <c r="Z102" i="25"/>
  <c r="Y102" i="25"/>
  <c r="F102" i="25"/>
  <c r="E102" i="25"/>
  <c r="AB101" i="25"/>
  <c r="AA101" i="25"/>
  <c r="Z101" i="25"/>
  <c r="Y101" i="25"/>
  <c r="F101" i="25"/>
  <c r="E101" i="25"/>
  <c r="AB100" i="25"/>
  <c r="AA100" i="25"/>
  <c r="Z100" i="25"/>
  <c r="Y100" i="25"/>
  <c r="F100" i="25"/>
  <c r="E100" i="25"/>
  <c r="AB99" i="25"/>
  <c r="AA99" i="25"/>
  <c r="Z99" i="25"/>
  <c r="Y99" i="25"/>
  <c r="F99" i="25"/>
  <c r="E99" i="25"/>
  <c r="R98" i="25"/>
  <c r="Q98" i="25"/>
  <c r="AB98" i="25" s="1"/>
  <c r="P98" i="25"/>
  <c r="O98" i="25"/>
  <c r="N98" i="25"/>
  <c r="M98" i="25"/>
  <c r="AA98" i="25" s="1"/>
  <c r="L98" i="25"/>
  <c r="K98" i="25"/>
  <c r="J98" i="25"/>
  <c r="I98" i="25"/>
  <c r="H98" i="25"/>
  <c r="G98" i="25"/>
  <c r="Y98" i="25" s="1"/>
  <c r="F98" i="25"/>
  <c r="E98" i="25"/>
  <c r="AB97" i="25"/>
  <c r="AA97" i="25"/>
  <c r="Z97" i="25"/>
  <c r="Y97" i="25"/>
  <c r="F97" i="25"/>
  <c r="E97" i="25"/>
  <c r="AB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AB95" i="25"/>
  <c r="AA95" i="25"/>
  <c r="Z95" i="25"/>
  <c r="Y95" i="25"/>
  <c r="F95" i="25"/>
  <c r="E95" i="25"/>
  <c r="AB94" i="25"/>
  <c r="AA94" i="25"/>
  <c r="Z94" i="25"/>
  <c r="Y94" i="25"/>
  <c r="F94" i="25"/>
  <c r="E94" i="25"/>
  <c r="AB93" i="25"/>
  <c r="AA93" i="25"/>
  <c r="AA96" i="25" s="1"/>
  <c r="Z93" i="25"/>
  <c r="Z96" i="25" s="1"/>
  <c r="Y93" i="25"/>
  <c r="Y96" i="25" s="1"/>
  <c r="F93" i="25"/>
  <c r="E93" i="25"/>
  <c r="E96" i="25" s="1"/>
  <c r="R92" i="25"/>
  <c r="Q92" i="25"/>
  <c r="AB92" i="25" s="1"/>
  <c r="P92" i="25"/>
  <c r="O92" i="25"/>
  <c r="N92" i="25"/>
  <c r="M92" i="25"/>
  <c r="AA92" i="25" s="1"/>
  <c r="L92" i="25"/>
  <c r="K92" i="25"/>
  <c r="J92" i="25"/>
  <c r="Z92" i="25" s="1"/>
  <c r="I92" i="25"/>
  <c r="H92" i="25"/>
  <c r="G92" i="25"/>
  <c r="Y92" i="25" s="1"/>
  <c r="F92" i="25"/>
  <c r="E92" i="25"/>
  <c r="AB91" i="25"/>
  <c r="AA91" i="25"/>
  <c r="Z91" i="25"/>
  <c r="Y91" i="25"/>
  <c r="F91" i="25"/>
  <c r="E91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AB89" i="25"/>
  <c r="AA89" i="25"/>
  <c r="Z89" i="25"/>
  <c r="Y89" i="25"/>
  <c r="F89" i="25"/>
  <c r="E89" i="25"/>
  <c r="AB88" i="25"/>
  <c r="AA88" i="25"/>
  <c r="Z88" i="25"/>
  <c r="Y88" i="25"/>
  <c r="F88" i="25"/>
  <c r="E88" i="25"/>
  <c r="AB87" i="25"/>
  <c r="AB90" i="25" s="1"/>
  <c r="AA87" i="25"/>
  <c r="AA90" i="25" s="1"/>
  <c r="Z87" i="25"/>
  <c r="Z90" i="25" s="1"/>
  <c r="Y87" i="25"/>
  <c r="Y90" i="25" s="1"/>
  <c r="F87" i="25"/>
  <c r="E87" i="25"/>
  <c r="E90" i="25" s="1"/>
  <c r="R86" i="25"/>
  <c r="Q86" i="25"/>
  <c r="AB86" i="25" s="1"/>
  <c r="P86" i="25"/>
  <c r="O86" i="25"/>
  <c r="N86" i="25"/>
  <c r="M86" i="25"/>
  <c r="AA86" i="25" s="1"/>
  <c r="L86" i="25"/>
  <c r="K86" i="25"/>
  <c r="J86" i="25"/>
  <c r="Z86" i="25" s="1"/>
  <c r="I86" i="25"/>
  <c r="H86" i="25"/>
  <c r="G86" i="25"/>
  <c r="Y86" i="25" s="1"/>
  <c r="F86" i="25"/>
  <c r="E86" i="25"/>
  <c r="AB85" i="25"/>
  <c r="AA85" i="25"/>
  <c r="Z85" i="25"/>
  <c r="Y85" i="25"/>
  <c r="F85" i="25"/>
  <c r="E85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AB83" i="25"/>
  <c r="AA83" i="25"/>
  <c r="Z83" i="25"/>
  <c r="Y83" i="25"/>
  <c r="F83" i="25"/>
  <c r="E83" i="25"/>
  <c r="AB82" i="25"/>
  <c r="AA82" i="25"/>
  <c r="Z82" i="25"/>
  <c r="Y82" i="25"/>
  <c r="F82" i="25"/>
  <c r="E82" i="25"/>
  <c r="AB81" i="25"/>
  <c r="AB84" i="25" s="1"/>
  <c r="AA81" i="25"/>
  <c r="AA84" i="25" s="1"/>
  <c r="Z81" i="25"/>
  <c r="Z84" i="25" s="1"/>
  <c r="Y81" i="25"/>
  <c r="Y84" i="25" s="1"/>
  <c r="F81" i="25"/>
  <c r="F84" i="25" s="1"/>
  <c r="E81" i="25"/>
  <c r="E84" i="25" s="1"/>
  <c r="R80" i="25"/>
  <c r="Q80" i="25"/>
  <c r="P80" i="25"/>
  <c r="AB80" i="25" s="1"/>
  <c r="O80" i="25"/>
  <c r="N80" i="25"/>
  <c r="M80" i="25"/>
  <c r="AA80" i="25" s="1"/>
  <c r="L80" i="25"/>
  <c r="K80" i="25"/>
  <c r="J80" i="25"/>
  <c r="Z80" i="25" s="1"/>
  <c r="I80" i="25"/>
  <c r="H80" i="25"/>
  <c r="G80" i="25"/>
  <c r="Y80" i="25" s="1"/>
  <c r="F80" i="25"/>
  <c r="E80" i="25"/>
  <c r="AB79" i="25"/>
  <c r="AA79" i="25"/>
  <c r="Z79" i="25"/>
  <c r="Y79" i="25"/>
  <c r="F79" i="25"/>
  <c r="E79" i="25"/>
  <c r="R78" i="25"/>
  <c r="Q78" i="25"/>
  <c r="P78" i="25"/>
  <c r="O78" i="25"/>
  <c r="N78" i="25"/>
  <c r="M78" i="25"/>
  <c r="L78" i="25"/>
  <c r="K78" i="25"/>
  <c r="J78" i="25"/>
  <c r="I78" i="25"/>
  <c r="H78" i="25"/>
  <c r="G78" i="25"/>
  <c r="AB77" i="25"/>
  <c r="AA77" i="25"/>
  <c r="Z77" i="25"/>
  <c r="Y77" i="25"/>
  <c r="F77" i="25"/>
  <c r="E77" i="25"/>
  <c r="AB76" i="25"/>
  <c r="AA76" i="25"/>
  <c r="Z76" i="25"/>
  <c r="Y76" i="25"/>
  <c r="F76" i="25"/>
  <c r="E76" i="25"/>
  <c r="AB75" i="25"/>
  <c r="AB78" i="25" s="1"/>
  <c r="AA75" i="25"/>
  <c r="AA78" i="25" s="1"/>
  <c r="Z75" i="25"/>
  <c r="Z78" i="25" s="1"/>
  <c r="Y75" i="25"/>
  <c r="Y78" i="25" s="1"/>
  <c r="F75" i="25"/>
  <c r="F78" i="25" s="1"/>
  <c r="E75" i="25"/>
  <c r="E78" i="25" s="1"/>
  <c r="R74" i="25"/>
  <c r="Q74" i="25"/>
  <c r="P74" i="25"/>
  <c r="AB74" i="25" s="1"/>
  <c r="O74" i="25"/>
  <c r="N74" i="25"/>
  <c r="M74" i="25"/>
  <c r="AA74" i="25" s="1"/>
  <c r="L74" i="25"/>
  <c r="K74" i="25"/>
  <c r="J74" i="25"/>
  <c r="Z74" i="25" s="1"/>
  <c r="I74" i="25"/>
  <c r="H74" i="25"/>
  <c r="G74" i="25"/>
  <c r="Y74" i="25" s="1"/>
  <c r="F74" i="25"/>
  <c r="E74" i="25"/>
  <c r="AB73" i="25"/>
  <c r="AA73" i="25"/>
  <c r="Z73" i="25"/>
  <c r="Y73" i="25"/>
  <c r="F73" i="25"/>
  <c r="E73" i="25"/>
  <c r="R72" i="25"/>
  <c r="Q72" i="25"/>
  <c r="P72" i="25"/>
  <c r="O72" i="25"/>
  <c r="N72" i="25"/>
  <c r="M72" i="25"/>
  <c r="L72" i="25"/>
  <c r="K72" i="25"/>
  <c r="J72" i="25"/>
  <c r="I72" i="25"/>
  <c r="H72" i="25"/>
  <c r="G72" i="25"/>
  <c r="AB71" i="25"/>
  <c r="AA71" i="25"/>
  <c r="Z71" i="25"/>
  <c r="Y71" i="25"/>
  <c r="F71" i="25"/>
  <c r="E71" i="25"/>
  <c r="AB70" i="25"/>
  <c r="AA70" i="25"/>
  <c r="Z70" i="25"/>
  <c r="Y70" i="25"/>
  <c r="F70" i="25"/>
  <c r="E70" i="25"/>
  <c r="AB69" i="25"/>
  <c r="AB72" i="25" s="1"/>
  <c r="AA69" i="25"/>
  <c r="AA72" i="25" s="1"/>
  <c r="Z69" i="25"/>
  <c r="Z72" i="25" s="1"/>
  <c r="Y69" i="25"/>
  <c r="Y72" i="25" s="1"/>
  <c r="F69" i="25"/>
  <c r="F72" i="25" s="1"/>
  <c r="E69" i="25"/>
  <c r="E72" i="25" s="1"/>
  <c r="R68" i="25"/>
  <c r="R133" i="25" s="1"/>
  <c r="Q68" i="25"/>
  <c r="Q133" i="25" s="1"/>
  <c r="P68" i="25"/>
  <c r="P133" i="25" s="1"/>
  <c r="O68" i="25"/>
  <c r="O133" i="25" s="1"/>
  <c r="N68" i="25"/>
  <c r="N133" i="25" s="1"/>
  <c r="M68" i="25"/>
  <c r="M133" i="25" s="1"/>
  <c r="AA133" i="25" s="1"/>
  <c r="L68" i="25"/>
  <c r="L133" i="25" s="1"/>
  <c r="K68" i="25"/>
  <c r="K133" i="25" s="1"/>
  <c r="J68" i="25"/>
  <c r="J133" i="25" s="1"/>
  <c r="I68" i="25"/>
  <c r="I133" i="25" s="1"/>
  <c r="H68" i="25"/>
  <c r="H133" i="25" s="1"/>
  <c r="G68" i="25"/>
  <c r="G133" i="25" s="1"/>
  <c r="F68" i="25"/>
  <c r="E68" i="25"/>
  <c r="AB67" i="25"/>
  <c r="AA67" i="25"/>
  <c r="Z67" i="25"/>
  <c r="Y67" i="25"/>
  <c r="F67" i="25"/>
  <c r="E67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AB65" i="25"/>
  <c r="AA65" i="25"/>
  <c r="Z65" i="25"/>
  <c r="Y65" i="25"/>
  <c r="F65" i="25"/>
  <c r="E65" i="25"/>
  <c r="AB64" i="25"/>
  <c r="AA64" i="25"/>
  <c r="Z64" i="25"/>
  <c r="Y64" i="25"/>
  <c r="F64" i="25"/>
  <c r="E64" i="25"/>
  <c r="AB63" i="25"/>
  <c r="AB66" i="25" s="1"/>
  <c r="AA63" i="25"/>
  <c r="AA66" i="25" s="1"/>
  <c r="Z63" i="25"/>
  <c r="Z66" i="25" s="1"/>
  <c r="Y63" i="25"/>
  <c r="Y66" i="25" s="1"/>
  <c r="F63" i="25"/>
  <c r="F66" i="25" s="1"/>
  <c r="E63" i="25"/>
  <c r="E66" i="25" s="1"/>
  <c r="F62" i="25"/>
  <c r="R61" i="25"/>
  <c r="Q61" i="25"/>
  <c r="P61" i="25"/>
  <c r="AB61" i="25" s="1"/>
  <c r="O61" i="25"/>
  <c r="N61" i="25"/>
  <c r="M61" i="25"/>
  <c r="AA61" i="25" s="1"/>
  <c r="L61" i="25"/>
  <c r="K61" i="25"/>
  <c r="J61" i="25"/>
  <c r="Z61" i="25" s="1"/>
  <c r="I61" i="25"/>
  <c r="H61" i="25"/>
  <c r="G61" i="25"/>
  <c r="Y61" i="25" s="1"/>
  <c r="F61" i="25"/>
  <c r="E61" i="25"/>
  <c r="R59" i="25"/>
  <c r="Q59" i="25"/>
  <c r="P59" i="25"/>
  <c r="AB59" i="25" s="1"/>
  <c r="O59" i="25"/>
  <c r="N59" i="25"/>
  <c r="M59" i="25"/>
  <c r="AA59" i="25" s="1"/>
  <c r="L59" i="25"/>
  <c r="K59" i="25"/>
  <c r="J59" i="25"/>
  <c r="Z59" i="25" s="1"/>
  <c r="I59" i="25"/>
  <c r="H59" i="25"/>
  <c r="G59" i="25"/>
  <c r="Y59" i="25" s="1"/>
  <c r="F59" i="25"/>
  <c r="E59" i="25"/>
  <c r="R58" i="25"/>
  <c r="R62" i="25" s="1"/>
  <c r="Q58" i="25"/>
  <c r="Q62" i="25" s="1"/>
  <c r="P58" i="25"/>
  <c r="AB58" i="25" s="1"/>
  <c r="O58" i="25"/>
  <c r="O62" i="25" s="1"/>
  <c r="N58" i="25"/>
  <c r="N62" i="25" s="1"/>
  <c r="M58" i="25"/>
  <c r="M62" i="25" s="1"/>
  <c r="L58" i="25"/>
  <c r="L62" i="25" s="1"/>
  <c r="K58" i="25"/>
  <c r="K62" i="25" s="1"/>
  <c r="J58" i="25"/>
  <c r="J62" i="25" s="1"/>
  <c r="Z62" i="25" s="1"/>
  <c r="I58" i="25"/>
  <c r="I62" i="25" s="1"/>
  <c r="H58" i="25"/>
  <c r="H62" i="25" s="1"/>
  <c r="G58" i="25"/>
  <c r="G62" i="25" s="1"/>
  <c r="F58" i="25"/>
  <c r="R57" i="25"/>
  <c r="R60" i="25" s="1"/>
  <c r="Q57" i="25"/>
  <c r="Q60" i="25" s="1"/>
  <c r="P57" i="25"/>
  <c r="P60" i="25" s="1"/>
  <c r="O57" i="25"/>
  <c r="O60" i="25" s="1"/>
  <c r="N57" i="25"/>
  <c r="N60" i="25" s="1"/>
  <c r="M57" i="25"/>
  <c r="AA57" i="25" s="1"/>
  <c r="L57" i="25"/>
  <c r="L60" i="25" s="1"/>
  <c r="K57" i="25"/>
  <c r="K60" i="25" s="1"/>
  <c r="J57" i="25"/>
  <c r="E57" i="25" s="1"/>
  <c r="I57" i="25"/>
  <c r="I60" i="25" s="1"/>
  <c r="H57" i="25"/>
  <c r="H60" i="25" s="1"/>
  <c r="G57" i="25"/>
  <c r="G60" i="25" s="1"/>
  <c r="F57" i="25"/>
  <c r="F60" i="25" s="1"/>
  <c r="Y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AB54" i="25"/>
  <c r="AA54" i="25"/>
  <c r="Z54" i="25"/>
  <c r="Y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AB53" i="25"/>
  <c r="AA53" i="25"/>
  <c r="Z53" i="25"/>
  <c r="Y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AB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Z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AB50" i="25"/>
  <c r="R50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Z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AB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Z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Z45" i="25"/>
  <c r="Y45" i="25"/>
  <c r="Q45" i="25"/>
  <c r="P45" i="25"/>
  <c r="O45" i="25"/>
  <c r="M45" i="25"/>
  <c r="L45" i="25"/>
  <c r="K45" i="25"/>
  <c r="I45" i="25"/>
  <c r="H45" i="25"/>
  <c r="G45" i="25"/>
  <c r="AB44" i="25"/>
  <c r="AA44" i="25"/>
  <c r="Z44" i="25"/>
  <c r="Y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AB43" i="25"/>
  <c r="AA43" i="25"/>
  <c r="Z43" i="25"/>
  <c r="Y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AB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Z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AB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Z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AB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Z37" i="25"/>
  <c r="P37" i="25"/>
  <c r="L37" i="25"/>
  <c r="H37" i="25"/>
  <c r="R36" i="25"/>
  <c r="N36" i="25"/>
  <c r="J36" i="25"/>
  <c r="O34" i="25"/>
  <c r="K34" i="25"/>
  <c r="G34" i="25"/>
  <c r="O32" i="25"/>
  <c r="K32" i="25"/>
  <c r="G32" i="25"/>
  <c r="AA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E31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AA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E28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AA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E26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AB24" i="25"/>
  <c r="AA24" i="25"/>
  <c r="Z24" i="25"/>
  <c r="Y24" i="25"/>
  <c r="F24" i="25"/>
  <c r="E24" i="25"/>
  <c r="AB23" i="25"/>
  <c r="AB51" i="25" s="1"/>
  <c r="AA23" i="25"/>
  <c r="AA51" i="25" s="1"/>
  <c r="Z23" i="25"/>
  <c r="Y23" i="25"/>
  <c r="F23" i="25"/>
  <c r="F51" i="25" s="1"/>
  <c r="E23" i="25"/>
  <c r="E51" i="25" s="1"/>
  <c r="AA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AB20" i="25"/>
  <c r="AA20" i="25"/>
  <c r="Z20" i="25"/>
  <c r="Y20" i="25"/>
  <c r="F20" i="25"/>
  <c r="AB19" i="25"/>
  <c r="AA19" i="25"/>
  <c r="Z19" i="25"/>
  <c r="Y19" i="25"/>
  <c r="F19" i="25"/>
  <c r="R18" i="25"/>
  <c r="Q18" i="25"/>
  <c r="P18" i="25"/>
  <c r="AB18" i="25" s="1"/>
  <c r="O18" i="25"/>
  <c r="N18" i="25"/>
  <c r="M18" i="25"/>
  <c r="AA18" i="25" s="1"/>
  <c r="L18" i="25"/>
  <c r="K18" i="25"/>
  <c r="J18" i="25"/>
  <c r="Z18" i="25" s="1"/>
  <c r="I18" i="25"/>
  <c r="H18" i="25"/>
  <c r="G18" i="25"/>
  <c r="Y18" i="25" s="1"/>
  <c r="F18" i="25"/>
  <c r="AB17" i="25"/>
  <c r="AB21" i="25" s="1"/>
  <c r="AA17" i="25"/>
  <c r="AA21" i="25" s="1"/>
  <c r="Z17" i="25"/>
  <c r="Z22" i="25" s="1"/>
  <c r="Y17" i="25"/>
  <c r="Y22" i="25" s="1"/>
  <c r="F17" i="25"/>
  <c r="F164" i="25" s="1"/>
  <c r="AB16" i="25"/>
  <c r="AA16" i="25"/>
  <c r="Z16" i="25"/>
  <c r="Y16" i="25"/>
  <c r="F16" i="25"/>
  <c r="F163" i="25" s="1"/>
  <c r="Y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AB14" i="25"/>
  <c r="AB15" i="25" s="1"/>
  <c r="AA14" i="25"/>
  <c r="AA15" i="25" s="1"/>
  <c r="Z14" i="25"/>
  <c r="Z15" i="25" s="1"/>
  <c r="Y14" i="25"/>
  <c r="F14" i="25"/>
  <c r="F15" i="25" s="1"/>
  <c r="AB13" i="25"/>
  <c r="AA13" i="25"/>
  <c r="Z13" i="25"/>
  <c r="Y13" i="25"/>
  <c r="F13" i="25"/>
  <c r="R12" i="25"/>
  <c r="R34" i="25" s="1"/>
  <c r="Q12" i="25"/>
  <c r="Q34" i="25" s="1"/>
  <c r="P12" i="25"/>
  <c r="P35" i="25" s="1"/>
  <c r="O12" i="25"/>
  <c r="O37" i="25" s="1"/>
  <c r="N12" i="25"/>
  <c r="N34" i="25" s="1"/>
  <c r="M12" i="25"/>
  <c r="AA34" i="25" s="1"/>
  <c r="L12" i="25"/>
  <c r="L35" i="25" s="1"/>
  <c r="K12" i="25"/>
  <c r="K37" i="25" s="1"/>
  <c r="J12" i="25"/>
  <c r="Z35" i="25" s="1"/>
  <c r="I12" i="25"/>
  <c r="I34" i="25" s="1"/>
  <c r="H12" i="25"/>
  <c r="H35" i="25" s="1"/>
  <c r="G12" i="25"/>
  <c r="Y37" i="25" s="1"/>
  <c r="F12" i="25"/>
  <c r="F34" i="25" s="1"/>
  <c r="R11" i="25"/>
  <c r="Q11" i="25"/>
  <c r="P11" i="25"/>
  <c r="AB11" i="25" s="1"/>
  <c r="O11" i="25"/>
  <c r="N11" i="25"/>
  <c r="M11" i="25"/>
  <c r="AA11" i="25" s="1"/>
  <c r="L11" i="25"/>
  <c r="K11" i="25"/>
  <c r="J11" i="25"/>
  <c r="Z11" i="25" s="1"/>
  <c r="I11" i="25"/>
  <c r="H11" i="25"/>
  <c r="G11" i="25"/>
  <c r="E11" i="25" s="1"/>
  <c r="F11" i="25"/>
  <c r="R10" i="25"/>
  <c r="AB10" i="25" s="1"/>
  <c r="Q10" i="25"/>
  <c r="P10" i="25"/>
  <c r="O10" i="25"/>
  <c r="N10" i="25"/>
  <c r="M10" i="25"/>
  <c r="AA10" i="25" s="1"/>
  <c r="L10" i="25"/>
  <c r="K10" i="25"/>
  <c r="J10" i="25"/>
  <c r="Z10" i="25" s="1"/>
  <c r="I10" i="25"/>
  <c r="H10" i="25"/>
  <c r="E10" i="25" s="1"/>
  <c r="G10" i="25"/>
  <c r="Y10" i="25" s="1"/>
  <c r="F10" i="25"/>
  <c r="R9" i="25"/>
  <c r="Q9" i="25"/>
  <c r="P9" i="25"/>
  <c r="AB9" i="25" s="1"/>
  <c r="O9" i="25"/>
  <c r="N9" i="25"/>
  <c r="M9" i="25"/>
  <c r="AA9" i="25" s="1"/>
  <c r="L9" i="25"/>
  <c r="K9" i="25"/>
  <c r="J9" i="25"/>
  <c r="Z9" i="25" s="1"/>
  <c r="I9" i="25"/>
  <c r="H9" i="25"/>
  <c r="G9" i="25"/>
  <c r="Y9" i="25" s="1"/>
  <c r="F9" i="25"/>
  <c r="E9" i="25"/>
  <c r="F8" i="25"/>
  <c r="R7" i="25"/>
  <c r="Q7" i="25"/>
  <c r="P7" i="25"/>
  <c r="AB7" i="25" s="1"/>
  <c r="O7" i="25"/>
  <c r="N7" i="25"/>
  <c r="M7" i="25"/>
  <c r="AA7" i="25" s="1"/>
  <c r="L7" i="25"/>
  <c r="K7" i="25"/>
  <c r="J7" i="25"/>
  <c r="Z7" i="25" s="1"/>
  <c r="I7" i="25"/>
  <c r="H7" i="25"/>
  <c r="G7" i="25"/>
  <c r="E7" i="25" s="1"/>
  <c r="F7" i="25"/>
  <c r="R6" i="25"/>
  <c r="AB6" i="25" s="1"/>
  <c r="Q6" i="25"/>
  <c r="P6" i="25"/>
  <c r="O6" i="25"/>
  <c r="N6" i="25"/>
  <c r="M6" i="25"/>
  <c r="AA6" i="25" s="1"/>
  <c r="L6" i="25"/>
  <c r="K6" i="25"/>
  <c r="J6" i="25"/>
  <c r="Z6" i="25" s="1"/>
  <c r="I6" i="25"/>
  <c r="H6" i="25"/>
  <c r="E6" i="25" s="1"/>
  <c r="G6" i="25"/>
  <c r="Y6" i="25" s="1"/>
  <c r="F6" i="25"/>
  <c r="R5" i="25"/>
  <c r="Q5" i="25"/>
  <c r="P5" i="25"/>
  <c r="AB5" i="25" s="1"/>
  <c r="O5" i="25"/>
  <c r="N5" i="25"/>
  <c r="M5" i="25"/>
  <c r="AA5" i="25" s="1"/>
  <c r="L5" i="25"/>
  <c r="K5" i="25"/>
  <c r="J5" i="25"/>
  <c r="Z5" i="25" s="1"/>
  <c r="I5" i="25"/>
  <c r="H5" i="25"/>
  <c r="G5" i="25"/>
  <c r="Y5" i="25" s="1"/>
  <c r="F5" i="25"/>
  <c r="E5" i="25"/>
  <c r="R4" i="25"/>
  <c r="Q4" i="25"/>
  <c r="P4" i="25"/>
  <c r="AB4" i="25" s="1"/>
  <c r="O4" i="25"/>
  <c r="N4" i="25"/>
  <c r="M4" i="25"/>
  <c r="AA4" i="25" s="1"/>
  <c r="L4" i="25"/>
  <c r="L8" i="25" s="1"/>
  <c r="K4" i="25"/>
  <c r="J4" i="25"/>
  <c r="I4" i="25"/>
  <c r="H4" i="25"/>
  <c r="H8" i="25" s="1"/>
  <c r="G4" i="25"/>
  <c r="Y4" i="25" s="1"/>
  <c r="F4" i="25"/>
  <c r="R3" i="25"/>
  <c r="Q3" i="25"/>
  <c r="P3" i="25"/>
  <c r="AB3" i="25" s="1"/>
  <c r="O3" i="25"/>
  <c r="N3" i="25"/>
  <c r="M3" i="25"/>
  <c r="AA3" i="25" s="1"/>
  <c r="L3" i="25"/>
  <c r="K3" i="25"/>
  <c r="J3" i="25"/>
  <c r="Z3" i="25" s="1"/>
  <c r="I3" i="25"/>
  <c r="H3" i="25"/>
  <c r="G3" i="25"/>
  <c r="E3" i="25" s="1"/>
  <c r="F3" i="25"/>
  <c r="R2" i="25"/>
  <c r="R8" i="25" s="1"/>
  <c r="Q2" i="25"/>
  <c r="Q8" i="25" s="1"/>
  <c r="P2" i="25"/>
  <c r="Q36" i="25" s="1"/>
  <c r="O2" i="25"/>
  <c r="O8" i="25" s="1"/>
  <c r="N2" i="25"/>
  <c r="N8" i="25" s="1"/>
  <c r="M2" i="25"/>
  <c r="AA2" i="25" s="1"/>
  <c r="L2" i="25"/>
  <c r="M36" i="25" s="1"/>
  <c r="K2" i="25"/>
  <c r="K8" i="25" s="1"/>
  <c r="J2" i="25"/>
  <c r="J8" i="25" s="1"/>
  <c r="Z8" i="25" s="1"/>
  <c r="I2" i="25"/>
  <c r="I8" i="25" s="1"/>
  <c r="H2" i="25"/>
  <c r="I36" i="25" s="1"/>
  <c r="G2" i="25"/>
  <c r="G8" i="25" s="1"/>
  <c r="F2" i="25"/>
  <c r="F305" i="4"/>
  <c r="E305" i="4"/>
  <c r="F304" i="4"/>
  <c r="E304" i="4"/>
  <c r="F303" i="4"/>
  <c r="E303" i="4"/>
  <c r="F302" i="4"/>
  <c r="E302" i="4"/>
  <c r="Q225" i="4"/>
  <c r="M225" i="4"/>
  <c r="I225" i="4"/>
  <c r="F225" i="4"/>
  <c r="R224" i="4"/>
  <c r="Q224" i="4"/>
  <c r="P224" i="4"/>
  <c r="AB224" i="4" s="1"/>
  <c r="O224" i="4"/>
  <c r="N224" i="4"/>
  <c r="M224" i="4"/>
  <c r="AA224" i="4" s="1"/>
  <c r="L224" i="4"/>
  <c r="K224" i="4"/>
  <c r="J224" i="4"/>
  <c r="Z224" i="4" s="1"/>
  <c r="I224" i="4"/>
  <c r="H224" i="4"/>
  <c r="G224" i="4"/>
  <c r="E224" i="4" s="1"/>
  <c r="F224" i="4"/>
  <c r="AB223" i="4"/>
  <c r="AA223" i="4"/>
  <c r="Z223" i="4"/>
  <c r="Y223" i="4"/>
  <c r="F223" i="4"/>
  <c r="E223" i="4"/>
  <c r="AB222" i="4"/>
  <c r="AA222" i="4"/>
  <c r="Z222" i="4"/>
  <c r="Y222" i="4"/>
  <c r="F222" i="4"/>
  <c r="E222" i="4"/>
  <c r="AB221" i="4"/>
  <c r="AA221" i="4"/>
  <c r="Z221" i="4"/>
  <c r="Y221" i="4"/>
  <c r="F221" i="4"/>
  <c r="E221" i="4"/>
  <c r="AB220" i="4"/>
  <c r="AA220" i="4"/>
  <c r="Z220" i="4"/>
  <c r="Y220" i="4"/>
  <c r="F220" i="4"/>
  <c r="E220" i="4"/>
  <c r="AB219" i="4"/>
  <c r="AA219" i="4"/>
  <c r="Z219" i="4"/>
  <c r="Y219" i="4"/>
  <c r="F219" i="4"/>
  <c r="E219" i="4"/>
  <c r="AB218" i="4"/>
  <c r="AA218" i="4"/>
  <c r="Z218" i="4"/>
  <c r="Y218" i="4"/>
  <c r="F218" i="4"/>
  <c r="E218" i="4"/>
  <c r="AB217" i="4"/>
  <c r="AA217" i="4"/>
  <c r="Z217" i="4"/>
  <c r="Y217" i="4"/>
  <c r="F217" i="4"/>
  <c r="E217" i="4"/>
  <c r="AB216" i="4"/>
  <c r="AA216" i="4"/>
  <c r="Z216" i="4"/>
  <c r="Y216" i="4"/>
  <c r="F216" i="4"/>
  <c r="E216" i="4"/>
  <c r="AB215" i="4"/>
  <c r="AA215" i="4"/>
  <c r="Z215" i="4"/>
  <c r="Y215" i="4"/>
  <c r="F215" i="4"/>
  <c r="E215" i="4"/>
  <c r="AB214" i="4"/>
  <c r="AA214" i="4"/>
  <c r="Z214" i="4"/>
  <c r="Y214" i="4"/>
  <c r="F214" i="4"/>
  <c r="E214" i="4"/>
  <c r="AB213" i="4"/>
  <c r="AA213" i="4"/>
  <c r="Z213" i="4"/>
  <c r="Y213" i="4"/>
  <c r="F213" i="4"/>
  <c r="E213" i="4"/>
  <c r="AB212" i="4"/>
  <c r="AA212" i="4"/>
  <c r="Z212" i="4"/>
  <c r="Y212" i="4"/>
  <c r="F212" i="4"/>
  <c r="E212" i="4"/>
  <c r="AB211" i="4"/>
  <c r="AA211" i="4"/>
  <c r="Z211" i="4"/>
  <c r="Y211" i="4"/>
  <c r="F211" i="4"/>
  <c r="E211" i="4"/>
  <c r="R210" i="4"/>
  <c r="Q210" i="4"/>
  <c r="P210" i="4"/>
  <c r="AB210" i="4" s="1"/>
  <c r="O210" i="4"/>
  <c r="N210" i="4"/>
  <c r="M210" i="4"/>
  <c r="AA210" i="4" s="1"/>
  <c r="L210" i="4"/>
  <c r="K210" i="4"/>
  <c r="J210" i="4"/>
  <c r="Z210" i="4" s="1"/>
  <c r="I210" i="4"/>
  <c r="H210" i="4"/>
  <c r="G210" i="4"/>
  <c r="E210" i="4" s="1"/>
  <c r="F210" i="4"/>
  <c r="AB209" i="4"/>
  <c r="AA209" i="4"/>
  <c r="Z209" i="4"/>
  <c r="Y209" i="4"/>
  <c r="F209" i="4"/>
  <c r="E209" i="4"/>
  <c r="Y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AB207" i="4"/>
  <c r="AA207" i="4"/>
  <c r="Z207" i="4"/>
  <c r="Y207" i="4"/>
  <c r="F207" i="4"/>
  <c r="E207" i="4"/>
  <c r="AB206" i="4"/>
  <c r="AA206" i="4"/>
  <c r="Z206" i="4"/>
  <c r="Y206" i="4"/>
  <c r="F206" i="4"/>
  <c r="E206" i="4"/>
  <c r="AB205" i="4"/>
  <c r="AB208" i="4" s="1"/>
  <c r="AA205" i="4"/>
  <c r="AA208" i="4" s="1"/>
  <c r="Z205" i="4"/>
  <c r="Z208" i="4" s="1"/>
  <c r="Y205" i="4"/>
  <c r="F205" i="4"/>
  <c r="F208" i="4" s="1"/>
  <c r="E205" i="4"/>
  <c r="E208" i="4" s="1"/>
  <c r="R204" i="4"/>
  <c r="R225" i="4" s="1"/>
  <c r="Q204" i="4"/>
  <c r="P204" i="4"/>
  <c r="P225" i="4" s="1"/>
  <c r="O204" i="4"/>
  <c r="O225" i="4" s="1"/>
  <c r="N204" i="4"/>
  <c r="N225" i="4" s="1"/>
  <c r="M204" i="4"/>
  <c r="AA204" i="4" s="1"/>
  <c r="L204" i="4"/>
  <c r="L225" i="4" s="1"/>
  <c r="K204" i="4"/>
  <c r="K225" i="4" s="1"/>
  <c r="J204" i="4"/>
  <c r="J225" i="4" s="1"/>
  <c r="Z225" i="4" s="1"/>
  <c r="I204" i="4"/>
  <c r="H204" i="4"/>
  <c r="H225" i="4" s="1"/>
  <c r="G204" i="4"/>
  <c r="G225" i="4" s="1"/>
  <c r="F204" i="4"/>
  <c r="AB203" i="4"/>
  <c r="AA203" i="4"/>
  <c r="Z203" i="4"/>
  <c r="Y203" i="4"/>
  <c r="F203" i="4"/>
  <c r="E203" i="4"/>
  <c r="Y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AB201" i="4"/>
  <c r="AA201" i="4"/>
  <c r="Z201" i="4"/>
  <c r="Y201" i="4"/>
  <c r="F201" i="4"/>
  <c r="E201" i="4"/>
  <c r="AB200" i="4"/>
  <c r="AA200" i="4"/>
  <c r="Z200" i="4"/>
  <c r="Y200" i="4"/>
  <c r="F200" i="4"/>
  <c r="E200" i="4"/>
  <c r="AB199" i="4"/>
  <c r="AB202" i="4" s="1"/>
  <c r="AA199" i="4"/>
  <c r="AA202" i="4" s="1"/>
  <c r="Z199" i="4"/>
  <c r="Z202" i="4" s="1"/>
  <c r="Y199" i="4"/>
  <c r="F199" i="4"/>
  <c r="F202" i="4" s="1"/>
  <c r="E199" i="4"/>
  <c r="E202" i="4" s="1"/>
  <c r="F198" i="4"/>
  <c r="R197" i="4"/>
  <c r="Q197" i="4"/>
  <c r="P197" i="4"/>
  <c r="AB197" i="4" s="1"/>
  <c r="O197" i="4"/>
  <c r="N197" i="4"/>
  <c r="M197" i="4"/>
  <c r="AA197" i="4" s="1"/>
  <c r="L197" i="4"/>
  <c r="K197" i="4"/>
  <c r="J197" i="4"/>
  <c r="Z197" i="4" s="1"/>
  <c r="I197" i="4"/>
  <c r="H197" i="4"/>
  <c r="G197" i="4"/>
  <c r="Y197" i="4" s="1"/>
  <c r="F197" i="4"/>
  <c r="E197" i="4"/>
  <c r="O196" i="4"/>
  <c r="K196" i="4"/>
  <c r="G196" i="4"/>
  <c r="R195" i="4"/>
  <c r="Q195" i="4"/>
  <c r="P195" i="4"/>
  <c r="AB195" i="4" s="1"/>
  <c r="O195" i="4"/>
  <c r="N195" i="4"/>
  <c r="M195" i="4"/>
  <c r="AA195" i="4" s="1"/>
  <c r="L195" i="4"/>
  <c r="K195" i="4"/>
  <c r="J195" i="4"/>
  <c r="Z195" i="4" s="1"/>
  <c r="I195" i="4"/>
  <c r="H195" i="4"/>
  <c r="G195" i="4"/>
  <c r="Y195" i="4" s="1"/>
  <c r="F195" i="4"/>
  <c r="E195" i="4"/>
  <c r="R194" i="4"/>
  <c r="R198" i="4" s="1"/>
  <c r="Q194" i="4"/>
  <c r="Q198" i="4" s="1"/>
  <c r="P194" i="4"/>
  <c r="AB194" i="4" s="1"/>
  <c r="O194" i="4"/>
  <c r="O198" i="4" s="1"/>
  <c r="N194" i="4"/>
  <c r="N198" i="4" s="1"/>
  <c r="M194" i="4"/>
  <c r="M198" i="4" s="1"/>
  <c r="L194" i="4"/>
  <c r="L198" i="4" s="1"/>
  <c r="K194" i="4"/>
  <c r="K198" i="4" s="1"/>
  <c r="J194" i="4"/>
  <c r="J198" i="4" s="1"/>
  <c r="I194" i="4"/>
  <c r="I198" i="4" s="1"/>
  <c r="H194" i="4"/>
  <c r="H198" i="4" s="1"/>
  <c r="G194" i="4"/>
  <c r="E194" i="4" s="1"/>
  <c r="F194" i="4"/>
  <c r="R193" i="4"/>
  <c r="R196" i="4" s="1"/>
  <c r="Q193" i="4"/>
  <c r="Q196" i="4" s="1"/>
  <c r="P193" i="4"/>
  <c r="P196" i="4" s="1"/>
  <c r="O193" i="4"/>
  <c r="N193" i="4"/>
  <c r="N196" i="4" s="1"/>
  <c r="M193" i="4"/>
  <c r="M196" i="4" s="1"/>
  <c r="L193" i="4"/>
  <c r="L196" i="4" s="1"/>
  <c r="K193" i="4"/>
  <c r="J193" i="4"/>
  <c r="J196" i="4" s="1"/>
  <c r="I193" i="4"/>
  <c r="I196" i="4" s="1"/>
  <c r="H193" i="4"/>
  <c r="H196" i="4" s="1"/>
  <c r="G193" i="4"/>
  <c r="Y193" i="4" s="1"/>
  <c r="Y196" i="4" s="1"/>
  <c r="F193" i="4"/>
  <c r="F196" i="4" s="1"/>
  <c r="E193" i="4"/>
  <c r="E196" i="4" s="1"/>
  <c r="F192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AA187" i="4"/>
  <c r="R187" i="4"/>
  <c r="Q187" i="4"/>
  <c r="P187" i="4"/>
  <c r="AB187" i="4" s="1"/>
  <c r="O187" i="4"/>
  <c r="N187" i="4"/>
  <c r="M187" i="4"/>
  <c r="L187" i="4"/>
  <c r="K187" i="4"/>
  <c r="J187" i="4"/>
  <c r="Z187" i="4" s="1"/>
  <c r="I187" i="4"/>
  <c r="H187" i="4"/>
  <c r="G187" i="4"/>
  <c r="Y187" i="4" s="1"/>
  <c r="F187" i="4"/>
  <c r="E187" i="4"/>
  <c r="AB186" i="4"/>
  <c r="AA186" i="4"/>
  <c r="Z186" i="4"/>
  <c r="Y186" i="4"/>
  <c r="F186" i="4"/>
  <c r="E186" i="4"/>
  <c r="AB185" i="4"/>
  <c r="AA185" i="4"/>
  <c r="Z185" i="4"/>
  <c r="Y185" i="4"/>
  <c r="F185" i="4"/>
  <c r="E185" i="4"/>
  <c r="R184" i="4"/>
  <c r="Q184" i="4"/>
  <c r="P184" i="4"/>
  <c r="AB184" i="4" s="1"/>
  <c r="O184" i="4"/>
  <c r="O192" i="4" s="1"/>
  <c r="N184" i="4"/>
  <c r="M184" i="4"/>
  <c r="L184" i="4"/>
  <c r="K184" i="4"/>
  <c r="K192" i="4" s="1"/>
  <c r="J184" i="4"/>
  <c r="I184" i="4"/>
  <c r="H184" i="4"/>
  <c r="G184" i="4"/>
  <c r="E184" i="4" s="1"/>
  <c r="F184" i="4"/>
  <c r="AB183" i="4"/>
  <c r="AA183" i="4"/>
  <c r="Z183" i="4"/>
  <c r="Y183" i="4"/>
  <c r="F183" i="4"/>
  <c r="E183" i="4"/>
  <c r="AB182" i="4"/>
  <c r="AA182" i="4"/>
  <c r="Z182" i="4"/>
  <c r="Y182" i="4"/>
  <c r="F182" i="4"/>
  <c r="E182" i="4"/>
  <c r="AB181" i="4"/>
  <c r="AA181" i="4"/>
  <c r="Z181" i="4"/>
  <c r="Y181" i="4"/>
  <c r="F181" i="4"/>
  <c r="E181" i="4"/>
  <c r="F180" i="4"/>
  <c r="E180" i="4"/>
  <c r="F179" i="4"/>
  <c r="E179" i="4"/>
  <c r="F178" i="4"/>
  <c r="E178" i="4"/>
  <c r="AB177" i="4"/>
  <c r="AA177" i="4"/>
  <c r="Z177" i="4"/>
  <c r="Y177" i="4"/>
  <c r="F177" i="4"/>
  <c r="E177" i="4"/>
  <c r="AB176" i="4"/>
  <c r="AA176" i="4"/>
  <c r="Z176" i="4"/>
  <c r="Y176" i="4"/>
  <c r="F176" i="4"/>
  <c r="E176" i="4"/>
  <c r="AB175" i="4"/>
  <c r="AA175" i="4"/>
  <c r="Z175" i="4"/>
  <c r="Y175" i="4"/>
  <c r="F175" i="4"/>
  <c r="E175" i="4"/>
  <c r="AB174" i="4"/>
  <c r="AA174" i="4"/>
  <c r="Z174" i="4"/>
  <c r="Y174" i="4"/>
  <c r="F174" i="4"/>
  <c r="E174" i="4"/>
  <c r="AB173" i="4"/>
  <c r="AA173" i="4"/>
  <c r="Z173" i="4"/>
  <c r="Y173" i="4"/>
  <c r="F173" i="4"/>
  <c r="E173" i="4"/>
  <c r="AB172" i="4"/>
  <c r="AA172" i="4"/>
  <c r="Z172" i="4"/>
  <c r="Y172" i="4"/>
  <c r="F172" i="4"/>
  <c r="E172" i="4"/>
  <c r="AB171" i="4"/>
  <c r="AA171" i="4"/>
  <c r="Z171" i="4"/>
  <c r="Y171" i="4"/>
  <c r="F171" i="4"/>
  <c r="E171" i="4"/>
  <c r="AB170" i="4"/>
  <c r="AA170" i="4"/>
  <c r="Z170" i="4"/>
  <c r="Y170" i="4"/>
  <c r="F170" i="4"/>
  <c r="E170" i="4"/>
  <c r="AB169" i="4"/>
  <c r="AA169" i="4"/>
  <c r="Z169" i="4"/>
  <c r="Y169" i="4"/>
  <c r="F169" i="4"/>
  <c r="E169" i="4"/>
  <c r="AB168" i="4"/>
  <c r="AA168" i="4"/>
  <c r="Z168" i="4"/>
  <c r="Y168" i="4"/>
  <c r="F168" i="4"/>
  <c r="E168" i="4"/>
  <c r="AB167" i="4"/>
  <c r="AA167" i="4"/>
  <c r="Z167" i="4"/>
  <c r="Y167" i="4"/>
  <c r="F167" i="4"/>
  <c r="E167" i="4"/>
  <c r="AB166" i="4"/>
  <c r="AA166" i="4"/>
  <c r="Z166" i="4"/>
  <c r="Y166" i="4"/>
  <c r="F166" i="4"/>
  <c r="E166" i="4"/>
  <c r="AB165" i="4"/>
  <c r="AA165" i="4"/>
  <c r="Z165" i="4"/>
  <c r="Y165" i="4"/>
  <c r="F165" i="4"/>
  <c r="E165" i="4"/>
  <c r="AB164" i="4"/>
  <c r="AA164" i="4"/>
  <c r="Z164" i="4"/>
  <c r="Y164" i="4"/>
  <c r="F164" i="4"/>
  <c r="E164" i="4"/>
  <c r="AB163" i="4"/>
  <c r="AA163" i="4"/>
  <c r="Z163" i="4"/>
  <c r="Y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E163" i="4"/>
  <c r="AB162" i="4"/>
  <c r="AA162" i="4"/>
  <c r="Z162" i="4"/>
  <c r="Y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E162" i="4"/>
  <c r="AB161" i="4"/>
  <c r="AA161" i="4"/>
  <c r="Z161" i="4"/>
  <c r="Y161" i="4"/>
  <c r="F161" i="4"/>
  <c r="E161" i="4"/>
  <c r="AB160" i="4"/>
  <c r="AA160" i="4"/>
  <c r="Z160" i="4"/>
  <c r="Y160" i="4"/>
  <c r="F160" i="4"/>
  <c r="E160" i="4"/>
  <c r="AB159" i="4"/>
  <c r="AA159" i="4"/>
  <c r="Z159" i="4"/>
  <c r="Y159" i="4"/>
  <c r="F159" i="4"/>
  <c r="E159" i="4"/>
  <c r="AB158" i="4"/>
  <c r="AA158" i="4"/>
  <c r="Z158" i="4"/>
  <c r="Y158" i="4"/>
  <c r="F158" i="4"/>
  <c r="E158" i="4"/>
  <c r="R157" i="4"/>
  <c r="Q157" i="4"/>
  <c r="P157" i="4"/>
  <c r="O157" i="4"/>
  <c r="N157" i="4"/>
  <c r="M157" i="4"/>
  <c r="AA157" i="4" s="1"/>
  <c r="L157" i="4"/>
  <c r="K157" i="4"/>
  <c r="J157" i="4"/>
  <c r="Z157" i="4" s="1"/>
  <c r="I157" i="4"/>
  <c r="H157" i="4"/>
  <c r="G157" i="4"/>
  <c r="Y157" i="4" s="1"/>
  <c r="F157" i="4"/>
  <c r="E157" i="4"/>
  <c r="AB156" i="4"/>
  <c r="AA156" i="4"/>
  <c r="Z156" i="4"/>
  <c r="Y156" i="4"/>
  <c r="F156" i="4"/>
  <c r="E156" i="4"/>
  <c r="AA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E155" i="4"/>
  <c r="AB154" i="4"/>
  <c r="AA154" i="4"/>
  <c r="Z154" i="4"/>
  <c r="Y154" i="4"/>
  <c r="F154" i="4"/>
  <c r="E154" i="4"/>
  <c r="AB153" i="4"/>
  <c r="AA153" i="4"/>
  <c r="Z153" i="4"/>
  <c r="Y153" i="4"/>
  <c r="F153" i="4"/>
  <c r="E153" i="4"/>
  <c r="AB152" i="4"/>
  <c r="AB155" i="4" s="1"/>
  <c r="AA152" i="4"/>
  <c r="Z152" i="4"/>
  <c r="Z155" i="4" s="1"/>
  <c r="Y152" i="4"/>
  <c r="Y155" i="4" s="1"/>
  <c r="F152" i="4"/>
  <c r="F155" i="4" s="1"/>
  <c r="E152" i="4"/>
  <c r="R151" i="4"/>
  <c r="R192" i="4" s="1"/>
  <c r="Q151" i="4"/>
  <c r="P151" i="4"/>
  <c r="P192" i="4" s="1"/>
  <c r="O151" i="4"/>
  <c r="N151" i="4"/>
  <c r="N192" i="4" s="1"/>
  <c r="M151" i="4"/>
  <c r="AA151" i="4" s="1"/>
  <c r="L151" i="4"/>
  <c r="L192" i="4" s="1"/>
  <c r="K151" i="4"/>
  <c r="J151" i="4"/>
  <c r="J192" i="4" s="1"/>
  <c r="I151" i="4"/>
  <c r="H151" i="4"/>
  <c r="H192" i="4" s="1"/>
  <c r="G151" i="4"/>
  <c r="F151" i="4"/>
  <c r="E151" i="4"/>
  <c r="AB150" i="4"/>
  <c r="AA150" i="4"/>
  <c r="Z150" i="4"/>
  <c r="Y150" i="4"/>
  <c r="F150" i="4"/>
  <c r="E150" i="4"/>
  <c r="AB149" i="4"/>
  <c r="AA149" i="4"/>
  <c r="Z149" i="4"/>
  <c r="Y149" i="4"/>
  <c r="F149" i="4"/>
  <c r="E149" i="4"/>
  <c r="Y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AB147" i="4"/>
  <c r="AA147" i="4"/>
  <c r="Z147" i="4"/>
  <c r="Y147" i="4"/>
  <c r="F147" i="4"/>
  <c r="E147" i="4"/>
  <c r="AB146" i="4"/>
  <c r="AA146" i="4"/>
  <c r="Z146" i="4"/>
  <c r="Y146" i="4"/>
  <c r="F146" i="4"/>
  <c r="E146" i="4"/>
  <c r="AB145" i="4"/>
  <c r="AB148" i="4" s="1"/>
  <c r="AA145" i="4"/>
  <c r="AA148" i="4" s="1"/>
  <c r="Z145" i="4"/>
  <c r="Z148" i="4" s="1"/>
  <c r="Y145" i="4"/>
  <c r="F145" i="4"/>
  <c r="F148" i="4" s="1"/>
  <c r="E145" i="4"/>
  <c r="E148" i="4" s="1"/>
  <c r="G144" i="4"/>
  <c r="F144" i="4"/>
  <c r="R143" i="4"/>
  <c r="Q143" i="4"/>
  <c r="P143" i="4"/>
  <c r="O143" i="4"/>
  <c r="O144" i="4" s="1"/>
  <c r="N143" i="4"/>
  <c r="M143" i="4"/>
  <c r="AA143" i="4" s="1"/>
  <c r="L143" i="4"/>
  <c r="K143" i="4"/>
  <c r="J143" i="4"/>
  <c r="I143" i="4"/>
  <c r="H143" i="4"/>
  <c r="G143" i="4"/>
  <c r="F143" i="4"/>
  <c r="E143" i="4"/>
  <c r="O142" i="4"/>
  <c r="M142" i="4"/>
  <c r="K142" i="4"/>
  <c r="G142" i="4"/>
  <c r="AA141" i="4"/>
  <c r="R141" i="4"/>
  <c r="Q141" i="4"/>
  <c r="P141" i="4"/>
  <c r="AB141" i="4" s="1"/>
  <c r="O141" i="4"/>
  <c r="N141" i="4"/>
  <c r="M141" i="4"/>
  <c r="L141" i="4"/>
  <c r="K141" i="4"/>
  <c r="J141" i="4"/>
  <c r="Z141" i="4" s="1"/>
  <c r="I141" i="4"/>
  <c r="H141" i="4"/>
  <c r="G141" i="4"/>
  <c r="Y141" i="4" s="1"/>
  <c r="F141" i="4"/>
  <c r="E141" i="4"/>
  <c r="AA140" i="4"/>
  <c r="R140" i="4"/>
  <c r="R144" i="4" s="1"/>
  <c r="Q140" i="4"/>
  <c r="P140" i="4"/>
  <c r="AB140" i="4" s="1"/>
  <c r="O140" i="4"/>
  <c r="N140" i="4"/>
  <c r="N144" i="4" s="1"/>
  <c r="M140" i="4"/>
  <c r="L140" i="4"/>
  <c r="L144" i="4" s="1"/>
  <c r="K140" i="4"/>
  <c r="K144" i="4" s="1"/>
  <c r="J140" i="4"/>
  <c r="J144" i="4" s="1"/>
  <c r="I140" i="4"/>
  <c r="H140" i="4"/>
  <c r="H144" i="4" s="1"/>
  <c r="G140" i="4"/>
  <c r="Y140" i="4" s="1"/>
  <c r="F140" i="4"/>
  <c r="E140" i="4"/>
  <c r="R139" i="4"/>
  <c r="R142" i="4" s="1"/>
  <c r="Q139" i="4"/>
  <c r="Q142" i="4" s="1"/>
  <c r="P139" i="4"/>
  <c r="P142" i="4" s="1"/>
  <c r="O139" i="4"/>
  <c r="N139" i="4"/>
  <c r="N142" i="4" s="1"/>
  <c r="M139" i="4"/>
  <c r="AA139" i="4" s="1"/>
  <c r="L139" i="4"/>
  <c r="L142" i="4" s="1"/>
  <c r="K139" i="4"/>
  <c r="J139" i="4"/>
  <c r="J142" i="4" s="1"/>
  <c r="I139" i="4"/>
  <c r="I142" i="4" s="1"/>
  <c r="H139" i="4"/>
  <c r="H142" i="4" s="1"/>
  <c r="G139" i="4"/>
  <c r="Y139" i="4" s="1"/>
  <c r="F139" i="4"/>
  <c r="F142" i="4" s="1"/>
  <c r="F138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R133" i="4"/>
  <c r="Q133" i="4"/>
  <c r="P133" i="4"/>
  <c r="AB133" i="4" s="1"/>
  <c r="O133" i="4"/>
  <c r="N133" i="4"/>
  <c r="M133" i="4"/>
  <c r="AA133" i="4" s="1"/>
  <c r="L133" i="4"/>
  <c r="K133" i="4"/>
  <c r="J133" i="4"/>
  <c r="Z133" i="4" s="1"/>
  <c r="I133" i="4"/>
  <c r="H133" i="4"/>
  <c r="G133" i="4"/>
  <c r="Y133" i="4" s="1"/>
  <c r="F133" i="4"/>
  <c r="AB132" i="4"/>
  <c r="AA132" i="4"/>
  <c r="Z132" i="4"/>
  <c r="Y132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AB120" i="4"/>
  <c r="AA120" i="4"/>
  <c r="Z120" i="4"/>
  <c r="Y120" i="4"/>
  <c r="F120" i="4"/>
  <c r="E120" i="4"/>
  <c r="AB119" i="4"/>
  <c r="AA119" i="4"/>
  <c r="Z119" i="4"/>
  <c r="Y119" i="4"/>
  <c r="F119" i="4"/>
  <c r="E119" i="4"/>
  <c r="AB118" i="4"/>
  <c r="AA118" i="4"/>
  <c r="Z118" i="4"/>
  <c r="Y118" i="4"/>
  <c r="F118" i="4"/>
  <c r="E118" i="4"/>
  <c r="AB117" i="4"/>
  <c r="AA117" i="4"/>
  <c r="Z117" i="4"/>
  <c r="Y117" i="4"/>
  <c r="F117" i="4"/>
  <c r="E117" i="4"/>
  <c r="AB116" i="4"/>
  <c r="AA116" i="4"/>
  <c r="Z116" i="4"/>
  <c r="Y116" i="4"/>
  <c r="F116" i="4"/>
  <c r="E116" i="4"/>
  <c r="AB115" i="4"/>
  <c r="AA115" i="4"/>
  <c r="Z115" i="4"/>
  <c r="Y115" i="4"/>
  <c r="F115" i="4"/>
  <c r="E115" i="4"/>
  <c r="AB114" i="4"/>
  <c r="AA114" i="4"/>
  <c r="Z114" i="4"/>
  <c r="Y114" i="4"/>
  <c r="F114" i="4"/>
  <c r="E114" i="4"/>
  <c r="AB113" i="4"/>
  <c r="AA113" i="4"/>
  <c r="Z113" i="4"/>
  <c r="Y113" i="4"/>
  <c r="F113" i="4"/>
  <c r="E113" i="4"/>
  <c r="AB112" i="4"/>
  <c r="AA112" i="4"/>
  <c r="Z112" i="4"/>
  <c r="Y112" i="4"/>
  <c r="F112" i="4"/>
  <c r="E112" i="4"/>
  <c r="AB111" i="4"/>
  <c r="AA111" i="4"/>
  <c r="Z111" i="4"/>
  <c r="Y111" i="4"/>
  <c r="F111" i="4"/>
  <c r="E111" i="4"/>
  <c r="AB110" i="4"/>
  <c r="AA110" i="4"/>
  <c r="Z110" i="4"/>
  <c r="Y110" i="4"/>
  <c r="F110" i="4"/>
  <c r="E110" i="4"/>
  <c r="AB109" i="4"/>
  <c r="AA109" i="4"/>
  <c r="Z109" i="4"/>
  <c r="Y109" i="4"/>
  <c r="F109" i="4"/>
  <c r="E109" i="4"/>
  <c r="AB108" i="4"/>
  <c r="AA108" i="4"/>
  <c r="Z108" i="4"/>
  <c r="Y108" i="4"/>
  <c r="F108" i="4"/>
  <c r="E108" i="4"/>
  <c r="AB107" i="4"/>
  <c r="AA107" i="4"/>
  <c r="Z107" i="4"/>
  <c r="Y107" i="4"/>
  <c r="F107" i="4"/>
  <c r="E107" i="4"/>
  <c r="AB106" i="4"/>
  <c r="AA106" i="4"/>
  <c r="Z106" i="4"/>
  <c r="Y106" i="4"/>
  <c r="F106" i="4"/>
  <c r="E106" i="4"/>
  <c r="AB105" i="4"/>
  <c r="AA105" i="4"/>
  <c r="Z105" i="4"/>
  <c r="Y105" i="4"/>
  <c r="F105" i="4"/>
  <c r="E105" i="4"/>
  <c r="AB104" i="4"/>
  <c r="AA104" i="4"/>
  <c r="Z104" i="4"/>
  <c r="Y104" i="4"/>
  <c r="F104" i="4"/>
  <c r="E104" i="4"/>
  <c r="AB103" i="4"/>
  <c r="AA103" i="4"/>
  <c r="Z103" i="4"/>
  <c r="Y103" i="4"/>
  <c r="F103" i="4"/>
  <c r="E103" i="4"/>
  <c r="AB102" i="4"/>
  <c r="AA102" i="4"/>
  <c r="Z102" i="4"/>
  <c r="Y102" i="4"/>
  <c r="F102" i="4"/>
  <c r="E102" i="4"/>
  <c r="AB101" i="4"/>
  <c r="AA101" i="4"/>
  <c r="Z101" i="4"/>
  <c r="Y101" i="4"/>
  <c r="F101" i="4"/>
  <c r="E101" i="4"/>
  <c r="AB100" i="4"/>
  <c r="AA100" i="4"/>
  <c r="Z100" i="4"/>
  <c r="Y100" i="4"/>
  <c r="F100" i="4"/>
  <c r="E100" i="4"/>
  <c r="AB99" i="4"/>
  <c r="AA99" i="4"/>
  <c r="Z99" i="4"/>
  <c r="Y99" i="4"/>
  <c r="F99" i="4"/>
  <c r="E99" i="4"/>
  <c r="AB98" i="4"/>
  <c r="AA98" i="4"/>
  <c r="Z98" i="4"/>
  <c r="Y98" i="4"/>
  <c r="F98" i="4"/>
  <c r="E98" i="4"/>
  <c r="AB97" i="4"/>
  <c r="AA97" i="4"/>
  <c r="Z97" i="4"/>
  <c r="Y97" i="4"/>
  <c r="F97" i="4"/>
  <c r="E97" i="4"/>
  <c r="AB96" i="4"/>
  <c r="AA96" i="4"/>
  <c r="Z96" i="4"/>
  <c r="Y96" i="4"/>
  <c r="F96" i="4"/>
  <c r="E96" i="4"/>
  <c r="AB95" i="4"/>
  <c r="AA95" i="4"/>
  <c r="Z95" i="4"/>
  <c r="Y95" i="4"/>
  <c r="F95" i="4"/>
  <c r="E95" i="4"/>
  <c r="AB94" i="4"/>
  <c r="AA94" i="4"/>
  <c r="Z94" i="4"/>
  <c r="Y94" i="4"/>
  <c r="F94" i="4"/>
  <c r="E94" i="4"/>
  <c r="AB93" i="4"/>
  <c r="AA93" i="4"/>
  <c r="Z93" i="4"/>
  <c r="Y93" i="4"/>
  <c r="F93" i="4"/>
  <c r="E93" i="4"/>
  <c r="R92" i="4"/>
  <c r="Q92" i="4"/>
  <c r="P92" i="4"/>
  <c r="AB92" i="4" s="1"/>
  <c r="O92" i="4"/>
  <c r="N92" i="4"/>
  <c r="M92" i="4"/>
  <c r="AA92" i="4" s="1"/>
  <c r="L92" i="4"/>
  <c r="K92" i="4"/>
  <c r="J92" i="4"/>
  <c r="Z92" i="4" s="1"/>
  <c r="I92" i="4"/>
  <c r="H92" i="4"/>
  <c r="E92" i="4" s="1"/>
  <c r="G92" i="4"/>
  <c r="Y92" i="4" s="1"/>
  <c r="F92" i="4"/>
  <c r="AB91" i="4"/>
  <c r="AA91" i="4"/>
  <c r="Z91" i="4"/>
  <c r="Y91" i="4"/>
  <c r="F91" i="4"/>
  <c r="E91" i="4"/>
  <c r="AA90" i="4"/>
  <c r="R90" i="4"/>
  <c r="Q90" i="4"/>
  <c r="P90" i="4"/>
  <c r="O90" i="4"/>
  <c r="N90" i="4"/>
  <c r="M90" i="4"/>
  <c r="L90" i="4"/>
  <c r="K90" i="4"/>
  <c r="J90" i="4"/>
  <c r="I90" i="4"/>
  <c r="H90" i="4"/>
  <c r="G90" i="4"/>
  <c r="E90" i="4"/>
  <c r="AB89" i="4"/>
  <c r="AA89" i="4"/>
  <c r="Z89" i="4"/>
  <c r="Y89" i="4"/>
  <c r="F89" i="4"/>
  <c r="E89" i="4"/>
  <c r="AB88" i="4"/>
  <c r="AA88" i="4"/>
  <c r="Z88" i="4"/>
  <c r="Y88" i="4"/>
  <c r="F88" i="4"/>
  <c r="E88" i="4"/>
  <c r="AB87" i="4"/>
  <c r="AB90" i="4" s="1"/>
  <c r="AA87" i="4"/>
  <c r="Z87" i="4"/>
  <c r="Z90" i="4" s="1"/>
  <c r="Y87" i="4"/>
  <c r="Y90" i="4" s="1"/>
  <c r="F87" i="4"/>
  <c r="F90" i="4" s="1"/>
  <c r="E87" i="4"/>
  <c r="R86" i="4"/>
  <c r="Q86" i="4"/>
  <c r="P86" i="4"/>
  <c r="AB86" i="4" s="1"/>
  <c r="O86" i="4"/>
  <c r="N86" i="4"/>
  <c r="M86" i="4"/>
  <c r="AA86" i="4" s="1"/>
  <c r="L86" i="4"/>
  <c r="K86" i="4"/>
  <c r="J86" i="4"/>
  <c r="Z86" i="4" s="1"/>
  <c r="I86" i="4"/>
  <c r="H86" i="4"/>
  <c r="E86" i="4" s="1"/>
  <c r="G86" i="4"/>
  <c r="Y86" i="4" s="1"/>
  <c r="F86" i="4"/>
  <c r="AB85" i="4"/>
  <c r="AA85" i="4"/>
  <c r="Z85" i="4"/>
  <c r="Y85" i="4"/>
  <c r="F85" i="4"/>
  <c r="E85" i="4"/>
  <c r="AA84" i="4"/>
  <c r="R84" i="4"/>
  <c r="Q84" i="4"/>
  <c r="P84" i="4"/>
  <c r="O84" i="4"/>
  <c r="N84" i="4"/>
  <c r="M84" i="4"/>
  <c r="L84" i="4"/>
  <c r="K84" i="4"/>
  <c r="J84" i="4"/>
  <c r="I84" i="4"/>
  <c r="H84" i="4"/>
  <c r="G84" i="4"/>
  <c r="E84" i="4"/>
  <c r="AB83" i="4"/>
  <c r="AA83" i="4"/>
  <c r="Z83" i="4"/>
  <c r="Y83" i="4"/>
  <c r="F83" i="4"/>
  <c r="E83" i="4"/>
  <c r="AB82" i="4"/>
  <c r="AA82" i="4"/>
  <c r="Z82" i="4"/>
  <c r="Y82" i="4"/>
  <c r="F82" i="4"/>
  <c r="E82" i="4"/>
  <c r="AB81" i="4"/>
  <c r="AB84" i="4" s="1"/>
  <c r="AA81" i="4"/>
  <c r="Z81" i="4"/>
  <c r="Z84" i="4" s="1"/>
  <c r="Y81" i="4"/>
  <c r="Y84" i="4" s="1"/>
  <c r="F81" i="4"/>
  <c r="F84" i="4" s="1"/>
  <c r="E81" i="4"/>
  <c r="R80" i="4"/>
  <c r="Q80" i="4"/>
  <c r="P80" i="4"/>
  <c r="AB80" i="4" s="1"/>
  <c r="O80" i="4"/>
  <c r="N80" i="4"/>
  <c r="M80" i="4"/>
  <c r="AA80" i="4" s="1"/>
  <c r="L80" i="4"/>
  <c r="K80" i="4"/>
  <c r="J80" i="4"/>
  <c r="Z80" i="4" s="1"/>
  <c r="I80" i="4"/>
  <c r="H80" i="4"/>
  <c r="E80" i="4" s="1"/>
  <c r="G80" i="4"/>
  <c r="Y80" i="4" s="1"/>
  <c r="F80" i="4"/>
  <c r="AB79" i="4"/>
  <c r="AA79" i="4"/>
  <c r="Z79" i="4"/>
  <c r="Y79" i="4"/>
  <c r="F79" i="4"/>
  <c r="E79" i="4"/>
  <c r="R78" i="4"/>
  <c r="Q78" i="4"/>
  <c r="P78" i="4"/>
  <c r="O78" i="4"/>
  <c r="N78" i="4"/>
  <c r="M78" i="4"/>
  <c r="L78" i="4"/>
  <c r="K78" i="4"/>
  <c r="J78" i="4"/>
  <c r="I78" i="4"/>
  <c r="H78" i="4"/>
  <c r="G78" i="4"/>
  <c r="E78" i="4"/>
  <c r="AB77" i="4"/>
  <c r="AA77" i="4"/>
  <c r="Z77" i="4"/>
  <c r="Y77" i="4"/>
  <c r="F77" i="4"/>
  <c r="E77" i="4"/>
  <c r="AB76" i="4"/>
  <c r="AA76" i="4"/>
  <c r="Z76" i="4"/>
  <c r="Y76" i="4"/>
  <c r="F76" i="4"/>
  <c r="E76" i="4"/>
  <c r="AB75" i="4"/>
  <c r="AB78" i="4" s="1"/>
  <c r="AA75" i="4"/>
  <c r="AA78" i="4" s="1"/>
  <c r="Z75" i="4"/>
  <c r="Z78" i="4" s="1"/>
  <c r="Y75" i="4"/>
  <c r="Y78" i="4" s="1"/>
  <c r="F75" i="4"/>
  <c r="F78" i="4" s="1"/>
  <c r="E75" i="4"/>
  <c r="R74" i="4"/>
  <c r="Q74" i="4"/>
  <c r="P74" i="4"/>
  <c r="AB74" i="4" s="1"/>
  <c r="O74" i="4"/>
  <c r="N74" i="4"/>
  <c r="M74" i="4"/>
  <c r="AA74" i="4" s="1"/>
  <c r="L74" i="4"/>
  <c r="K74" i="4"/>
  <c r="J74" i="4"/>
  <c r="Z74" i="4" s="1"/>
  <c r="I74" i="4"/>
  <c r="H74" i="4"/>
  <c r="E74" i="4" s="1"/>
  <c r="G74" i="4"/>
  <c r="Y74" i="4" s="1"/>
  <c r="F74" i="4"/>
  <c r="AB73" i="4"/>
  <c r="AA73" i="4"/>
  <c r="Z73" i="4"/>
  <c r="Y73" i="4"/>
  <c r="F73" i="4"/>
  <c r="E73" i="4"/>
  <c r="R72" i="4"/>
  <c r="Q72" i="4"/>
  <c r="P72" i="4"/>
  <c r="O72" i="4"/>
  <c r="N72" i="4"/>
  <c r="M72" i="4"/>
  <c r="L72" i="4"/>
  <c r="K72" i="4"/>
  <c r="J72" i="4"/>
  <c r="I72" i="4"/>
  <c r="H72" i="4"/>
  <c r="G72" i="4"/>
  <c r="E72" i="4"/>
  <c r="AB71" i="4"/>
  <c r="AA71" i="4"/>
  <c r="Z71" i="4"/>
  <c r="Y71" i="4"/>
  <c r="F71" i="4"/>
  <c r="E71" i="4"/>
  <c r="AB70" i="4"/>
  <c r="AA70" i="4"/>
  <c r="Z70" i="4"/>
  <c r="Y70" i="4"/>
  <c r="F70" i="4"/>
  <c r="E70" i="4"/>
  <c r="AB69" i="4"/>
  <c r="AB72" i="4" s="1"/>
  <c r="AA69" i="4"/>
  <c r="AA72" i="4" s="1"/>
  <c r="Z69" i="4"/>
  <c r="Z72" i="4" s="1"/>
  <c r="Y69" i="4"/>
  <c r="Y72" i="4" s="1"/>
  <c r="F69" i="4"/>
  <c r="F72" i="4" s="1"/>
  <c r="E69" i="4"/>
  <c r="R68" i="4"/>
  <c r="R138" i="4" s="1"/>
  <c r="Q68" i="4"/>
  <c r="Q138" i="4" s="1"/>
  <c r="P68" i="4"/>
  <c r="AB68" i="4" s="1"/>
  <c r="O68" i="4"/>
  <c r="O138" i="4" s="1"/>
  <c r="N68" i="4"/>
  <c r="N138" i="4" s="1"/>
  <c r="M68" i="4"/>
  <c r="M138" i="4" s="1"/>
  <c r="L68" i="4"/>
  <c r="L138" i="4" s="1"/>
  <c r="K68" i="4"/>
  <c r="K138" i="4" s="1"/>
  <c r="J68" i="4"/>
  <c r="J138" i="4" s="1"/>
  <c r="Z138" i="4" s="1"/>
  <c r="I68" i="4"/>
  <c r="I138" i="4" s="1"/>
  <c r="H68" i="4"/>
  <c r="E68" i="4" s="1"/>
  <c r="G68" i="4"/>
  <c r="G138" i="4" s="1"/>
  <c r="F68" i="4"/>
  <c r="AB67" i="4"/>
  <c r="AA67" i="4"/>
  <c r="Z67" i="4"/>
  <c r="Y67" i="4"/>
  <c r="F67" i="4"/>
  <c r="E67" i="4"/>
  <c r="R66" i="4"/>
  <c r="Q66" i="4"/>
  <c r="P66" i="4"/>
  <c r="O66" i="4"/>
  <c r="N66" i="4"/>
  <c r="M66" i="4"/>
  <c r="L66" i="4"/>
  <c r="K66" i="4"/>
  <c r="J66" i="4"/>
  <c r="I66" i="4"/>
  <c r="H66" i="4"/>
  <c r="G66" i="4"/>
  <c r="AB65" i="4"/>
  <c r="AA65" i="4"/>
  <c r="Z65" i="4"/>
  <c r="Y65" i="4"/>
  <c r="F65" i="4"/>
  <c r="E65" i="4"/>
  <c r="AB64" i="4"/>
  <c r="AA64" i="4"/>
  <c r="Z64" i="4"/>
  <c r="Y64" i="4"/>
  <c r="F64" i="4"/>
  <c r="E64" i="4"/>
  <c r="AB63" i="4"/>
  <c r="AB66" i="4" s="1"/>
  <c r="AA63" i="4"/>
  <c r="AA66" i="4" s="1"/>
  <c r="Z63" i="4"/>
  <c r="Z66" i="4" s="1"/>
  <c r="Y63" i="4"/>
  <c r="Y66" i="4" s="1"/>
  <c r="F63" i="4"/>
  <c r="F66" i="4" s="1"/>
  <c r="E63" i="4"/>
  <c r="E66" i="4" s="1"/>
  <c r="F62" i="4"/>
  <c r="R61" i="4"/>
  <c r="Q61" i="4"/>
  <c r="P61" i="4"/>
  <c r="AB61" i="4" s="1"/>
  <c r="O61" i="4"/>
  <c r="N61" i="4"/>
  <c r="M61" i="4"/>
  <c r="AA61" i="4" s="1"/>
  <c r="L61" i="4"/>
  <c r="K61" i="4"/>
  <c r="J61" i="4"/>
  <c r="Z61" i="4" s="1"/>
  <c r="I61" i="4"/>
  <c r="H61" i="4"/>
  <c r="E61" i="4" s="1"/>
  <c r="G61" i="4"/>
  <c r="Y61" i="4" s="1"/>
  <c r="F61" i="4"/>
  <c r="R59" i="4"/>
  <c r="Q59" i="4"/>
  <c r="P59" i="4"/>
  <c r="AB59" i="4" s="1"/>
  <c r="O59" i="4"/>
  <c r="N59" i="4"/>
  <c r="M59" i="4"/>
  <c r="AA59" i="4" s="1"/>
  <c r="L59" i="4"/>
  <c r="K59" i="4"/>
  <c r="J59" i="4"/>
  <c r="Z59" i="4" s="1"/>
  <c r="I59" i="4"/>
  <c r="H59" i="4"/>
  <c r="E59" i="4" s="1"/>
  <c r="G59" i="4"/>
  <c r="Y59" i="4" s="1"/>
  <c r="F59" i="4"/>
  <c r="R58" i="4"/>
  <c r="R62" i="4" s="1"/>
  <c r="Q58" i="4"/>
  <c r="Q62" i="4" s="1"/>
  <c r="P58" i="4"/>
  <c r="AB58" i="4" s="1"/>
  <c r="O58" i="4"/>
  <c r="O62" i="4" s="1"/>
  <c r="N58" i="4"/>
  <c r="N62" i="4" s="1"/>
  <c r="M58" i="4"/>
  <c r="M62" i="4" s="1"/>
  <c r="L58" i="4"/>
  <c r="L62" i="4" s="1"/>
  <c r="K58" i="4"/>
  <c r="K62" i="4" s="1"/>
  <c r="J58" i="4"/>
  <c r="J62" i="4" s="1"/>
  <c r="Z62" i="4" s="1"/>
  <c r="I58" i="4"/>
  <c r="I62" i="4" s="1"/>
  <c r="H58" i="4"/>
  <c r="E58" i="4" s="1"/>
  <c r="G58" i="4"/>
  <c r="G62" i="4" s="1"/>
  <c r="F58" i="4"/>
  <c r="R57" i="4"/>
  <c r="R60" i="4" s="1"/>
  <c r="Q57" i="4"/>
  <c r="Q60" i="4" s="1"/>
  <c r="P57" i="4"/>
  <c r="P60" i="4" s="1"/>
  <c r="O57" i="4"/>
  <c r="O60" i="4" s="1"/>
  <c r="N57" i="4"/>
  <c r="N60" i="4" s="1"/>
  <c r="M57" i="4"/>
  <c r="M60" i="4" s="1"/>
  <c r="L57" i="4"/>
  <c r="L60" i="4" s="1"/>
  <c r="K57" i="4"/>
  <c r="K60" i="4" s="1"/>
  <c r="J57" i="4"/>
  <c r="J60" i="4" s="1"/>
  <c r="I57" i="4"/>
  <c r="I60" i="4" s="1"/>
  <c r="H57" i="4"/>
  <c r="H60" i="4" s="1"/>
  <c r="G57" i="4"/>
  <c r="Y57" i="4" s="1"/>
  <c r="F57" i="4"/>
  <c r="F60" i="4" s="1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AB54" i="4"/>
  <c r="AA54" i="4"/>
  <c r="Z54" i="4"/>
  <c r="Y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AB53" i="4"/>
  <c r="AA53" i="4"/>
  <c r="Z53" i="4"/>
  <c r="Y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AB52" i="4"/>
  <c r="Z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AB51" i="4"/>
  <c r="Z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AB50" i="4"/>
  <c r="Z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AB49" i="4"/>
  <c r="Z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AB48" i="4"/>
  <c r="Z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AB47" i="4"/>
  <c r="Z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AB45" i="4"/>
  <c r="AA45" i="4"/>
  <c r="Z45" i="4"/>
  <c r="Y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AB44" i="4"/>
  <c r="AA44" i="4"/>
  <c r="Z44" i="4"/>
  <c r="Y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AB43" i="4"/>
  <c r="Z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AB42" i="4"/>
  <c r="Z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AB41" i="4"/>
  <c r="Z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AB40" i="4"/>
  <c r="Z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AB39" i="4"/>
  <c r="Z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F38" i="4"/>
  <c r="R37" i="4"/>
  <c r="P37" i="4"/>
  <c r="N37" i="4"/>
  <c r="L37" i="4"/>
  <c r="J37" i="4"/>
  <c r="H37" i="4"/>
  <c r="R32" i="4"/>
  <c r="Q32" i="4"/>
  <c r="P32" i="4"/>
  <c r="O32" i="4"/>
  <c r="N32" i="4"/>
  <c r="M32" i="4"/>
  <c r="L32" i="4"/>
  <c r="K32" i="4"/>
  <c r="J32" i="4"/>
  <c r="I32" i="4"/>
  <c r="H32" i="4"/>
  <c r="G32" i="4"/>
  <c r="R30" i="4"/>
  <c r="Q30" i="4"/>
  <c r="P30" i="4"/>
  <c r="O30" i="4"/>
  <c r="N30" i="4"/>
  <c r="M30" i="4"/>
  <c r="L30" i="4"/>
  <c r="K30" i="4"/>
  <c r="J30" i="4"/>
  <c r="I30" i="4"/>
  <c r="H30" i="4"/>
  <c r="G30" i="4"/>
  <c r="R29" i="4"/>
  <c r="Q29" i="4"/>
  <c r="P29" i="4"/>
  <c r="O29" i="4"/>
  <c r="N29" i="4"/>
  <c r="M29" i="4"/>
  <c r="L29" i="4"/>
  <c r="K29" i="4"/>
  <c r="J29" i="4"/>
  <c r="I29" i="4"/>
  <c r="H29" i="4"/>
  <c r="G29" i="4"/>
  <c r="R28" i="4"/>
  <c r="Q28" i="4"/>
  <c r="P28" i="4"/>
  <c r="O28" i="4"/>
  <c r="N28" i="4"/>
  <c r="M28" i="4"/>
  <c r="L28" i="4"/>
  <c r="K28" i="4"/>
  <c r="J28" i="4"/>
  <c r="I28" i="4"/>
  <c r="H28" i="4"/>
  <c r="G28" i="4"/>
  <c r="R27" i="4"/>
  <c r="Q27" i="4"/>
  <c r="P27" i="4"/>
  <c r="O27" i="4"/>
  <c r="N27" i="4"/>
  <c r="M27" i="4"/>
  <c r="L27" i="4"/>
  <c r="K27" i="4"/>
  <c r="J27" i="4"/>
  <c r="I27" i="4"/>
  <c r="H27" i="4"/>
  <c r="G27" i="4"/>
  <c r="R26" i="4"/>
  <c r="Q26" i="4"/>
  <c r="P26" i="4"/>
  <c r="O26" i="4"/>
  <c r="N26" i="4"/>
  <c r="M26" i="4"/>
  <c r="L26" i="4"/>
  <c r="K26" i="4"/>
  <c r="J26" i="4"/>
  <c r="I26" i="4"/>
  <c r="H26" i="4"/>
  <c r="G26" i="4"/>
  <c r="AB25" i="4"/>
  <c r="AA25" i="4"/>
  <c r="AA189" i="4" s="1"/>
  <c r="Z25" i="4"/>
  <c r="Y25" i="4"/>
  <c r="F25" i="4"/>
  <c r="E25" i="4"/>
  <c r="E189" i="4" s="1"/>
  <c r="AB24" i="4"/>
  <c r="AB32" i="4" s="1"/>
  <c r="AA24" i="4"/>
  <c r="AA52" i="4" s="1"/>
  <c r="Z24" i="4"/>
  <c r="Y24" i="4"/>
  <c r="Y30" i="4" s="1"/>
  <c r="F24" i="4"/>
  <c r="F32" i="4" s="1"/>
  <c r="E24" i="4"/>
  <c r="E52" i="4" s="1"/>
  <c r="AB23" i="4"/>
  <c r="AA23" i="4"/>
  <c r="Z23" i="4"/>
  <c r="Y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R22" i="4"/>
  <c r="Q22" i="4"/>
  <c r="P22" i="4"/>
  <c r="O22" i="4"/>
  <c r="N22" i="4"/>
  <c r="M22" i="4"/>
  <c r="L22" i="4"/>
  <c r="K22" i="4"/>
  <c r="J22" i="4"/>
  <c r="I22" i="4"/>
  <c r="H22" i="4"/>
  <c r="G22" i="4"/>
  <c r="R21" i="4"/>
  <c r="Q21" i="4"/>
  <c r="P21" i="4"/>
  <c r="O21" i="4"/>
  <c r="N21" i="4"/>
  <c r="M21" i="4"/>
  <c r="L21" i="4"/>
  <c r="K21" i="4"/>
  <c r="J21" i="4"/>
  <c r="I21" i="4"/>
  <c r="H21" i="4"/>
  <c r="G21" i="4"/>
  <c r="R20" i="4"/>
  <c r="Q20" i="4"/>
  <c r="P20" i="4"/>
  <c r="O20" i="4"/>
  <c r="N20" i="4"/>
  <c r="M20" i="4"/>
  <c r="L20" i="4"/>
  <c r="K20" i="4"/>
  <c r="J20" i="4"/>
  <c r="I20" i="4"/>
  <c r="H20" i="4"/>
  <c r="G20" i="4"/>
  <c r="AB19" i="4"/>
  <c r="AA19" i="4"/>
  <c r="Z19" i="4"/>
  <c r="Y19" i="4"/>
  <c r="F19" i="4"/>
  <c r="AB18" i="4"/>
  <c r="AB20" i="4" s="1"/>
  <c r="AA18" i="4"/>
  <c r="AA20" i="4" s="1"/>
  <c r="Z18" i="4"/>
  <c r="Z20" i="4" s="1"/>
  <c r="Y18" i="4"/>
  <c r="Y20" i="4" s="1"/>
  <c r="F18" i="4"/>
  <c r="F20" i="4" s="1"/>
  <c r="AB17" i="4"/>
  <c r="AA17" i="4"/>
  <c r="Z17" i="4"/>
  <c r="Y17" i="4"/>
  <c r="F17" i="4"/>
  <c r="AB16" i="4"/>
  <c r="AB22" i="4" s="1"/>
  <c r="AA16" i="4"/>
  <c r="AA22" i="4" s="1"/>
  <c r="Z16" i="4"/>
  <c r="Z22" i="4" s="1"/>
  <c r="Y16" i="4"/>
  <c r="Y22" i="4" s="1"/>
  <c r="F16" i="4"/>
  <c r="F163" i="4" s="1"/>
  <c r="AB15" i="4"/>
  <c r="AA15" i="4"/>
  <c r="Z15" i="4"/>
  <c r="Y15" i="4"/>
  <c r="F15" i="4"/>
  <c r="F162" i="4" s="1"/>
  <c r="AB14" i="4"/>
  <c r="AB21" i="4" s="1"/>
  <c r="AA14" i="4"/>
  <c r="AA21" i="4" s="1"/>
  <c r="Z14" i="4"/>
  <c r="Z21" i="4" s="1"/>
  <c r="Y14" i="4"/>
  <c r="Y21" i="4" s="1"/>
  <c r="F14" i="4"/>
  <c r="F21" i="4" s="1"/>
  <c r="AB13" i="4"/>
  <c r="AA13" i="4"/>
  <c r="Z13" i="4"/>
  <c r="Y13" i="4"/>
  <c r="F13" i="4"/>
  <c r="Q12" i="4"/>
  <c r="Q36" i="4" s="1"/>
  <c r="O12" i="4"/>
  <c r="O35" i="4" s="1"/>
  <c r="M12" i="4"/>
  <c r="K12" i="4"/>
  <c r="K35" i="4" s="1"/>
  <c r="I12" i="4"/>
  <c r="I36" i="4" s="1"/>
  <c r="G12" i="4"/>
  <c r="F12" i="4"/>
  <c r="F35" i="4" s="1"/>
  <c r="R11" i="4"/>
  <c r="Q11" i="4"/>
  <c r="P11" i="4"/>
  <c r="AB11" i="4" s="1"/>
  <c r="O11" i="4"/>
  <c r="N11" i="4"/>
  <c r="M11" i="4"/>
  <c r="AA11" i="4" s="1"/>
  <c r="L11" i="4"/>
  <c r="K11" i="4"/>
  <c r="J11" i="4"/>
  <c r="Z11" i="4" s="1"/>
  <c r="I11" i="4"/>
  <c r="H11" i="4"/>
  <c r="G11" i="4"/>
  <c r="Y11" i="4" s="1"/>
  <c r="F11" i="4"/>
  <c r="E11" i="4"/>
  <c r="R10" i="4"/>
  <c r="Q10" i="4"/>
  <c r="P10" i="4"/>
  <c r="AB10" i="4" s="1"/>
  <c r="O10" i="4"/>
  <c r="N10" i="4"/>
  <c r="M10" i="4"/>
  <c r="AA10" i="4" s="1"/>
  <c r="L10" i="4"/>
  <c r="Z10" i="4" s="1"/>
  <c r="K10" i="4"/>
  <c r="J10" i="4"/>
  <c r="I10" i="4"/>
  <c r="H10" i="4"/>
  <c r="E10" i="4" s="1"/>
  <c r="G10" i="4"/>
  <c r="Y10" i="4" s="1"/>
  <c r="F10" i="4"/>
  <c r="R9" i="4"/>
  <c r="Q9" i="4"/>
  <c r="P9" i="4"/>
  <c r="AB9" i="4" s="1"/>
  <c r="O9" i="4"/>
  <c r="N9" i="4"/>
  <c r="M9" i="4"/>
  <c r="AA9" i="4" s="1"/>
  <c r="L9" i="4"/>
  <c r="K9" i="4"/>
  <c r="J9" i="4"/>
  <c r="Z9" i="4" s="1"/>
  <c r="I9" i="4"/>
  <c r="H9" i="4"/>
  <c r="G9" i="4"/>
  <c r="Y9" i="4" s="1"/>
  <c r="F9" i="4"/>
  <c r="F8" i="4"/>
  <c r="R7" i="4"/>
  <c r="Q7" i="4"/>
  <c r="P7" i="4"/>
  <c r="AB7" i="4" s="1"/>
  <c r="O7" i="4"/>
  <c r="N7" i="4"/>
  <c r="M7" i="4"/>
  <c r="AA7" i="4" s="1"/>
  <c r="L7" i="4"/>
  <c r="K7" i="4"/>
  <c r="J7" i="4"/>
  <c r="Z7" i="4" s="1"/>
  <c r="I7" i="4"/>
  <c r="H7" i="4"/>
  <c r="G7" i="4"/>
  <c r="Y7" i="4" s="1"/>
  <c r="F7" i="4"/>
  <c r="E7" i="4"/>
  <c r="R6" i="4"/>
  <c r="Q6" i="4"/>
  <c r="P6" i="4"/>
  <c r="AB6" i="4" s="1"/>
  <c r="O6" i="4"/>
  <c r="N6" i="4"/>
  <c r="M6" i="4"/>
  <c r="AA6" i="4" s="1"/>
  <c r="L6" i="4"/>
  <c r="K6" i="4"/>
  <c r="J6" i="4"/>
  <c r="Z6" i="4" s="1"/>
  <c r="I6" i="4"/>
  <c r="H6" i="4"/>
  <c r="E6" i="4" s="1"/>
  <c r="G6" i="4"/>
  <c r="Y6" i="4" s="1"/>
  <c r="F6" i="4"/>
  <c r="R5" i="4"/>
  <c r="Q5" i="4"/>
  <c r="P5" i="4"/>
  <c r="AB5" i="4" s="1"/>
  <c r="O5" i="4"/>
  <c r="N5" i="4"/>
  <c r="M5" i="4"/>
  <c r="AA5" i="4" s="1"/>
  <c r="L5" i="4"/>
  <c r="K5" i="4"/>
  <c r="J5" i="4"/>
  <c r="Z5" i="4" s="1"/>
  <c r="I5" i="4"/>
  <c r="H5" i="4"/>
  <c r="G5" i="4"/>
  <c r="Y5" i="4" s="1"/>
  <c r="F5" i="4"/>
  <c r="R4" i="4"/>
  <c r="Q4" i="4"/>
  <c r="P4" i="4"/>
  <c r="AB4" i="4" s="1"/>
  <c r="O4" i="4"/>
  <c r="N4" i="4"/>
  <c r="M4" i="4"/>
  <c r="AA4" i="4" s="1"/>
  <c r="L4" i="4"/>
  <c r="K4" i="4"/>
  <c r="J4" i="4"/>
  <c r="Z4" i="4" s="1"/>
  <c r="I4" i="4"/>
  <c r="H4" i="4"/>
  <c r="E4" i="4" s="1"/>
  <c r="G4" i="4"/>
  <c r="Y4" i="4" s="1"/>
  <c r="F4" i="4"/>
  <c r="R3" i="4"/>
  <c r="Q3" i="4"/>
  <c r="P3" i="4"/>
  <c r="AB3" i="4" s="1"/>
  <c r="O3" i="4"/>
  <c r="N3" i="4"/>
  <c r="M3" i="4"/>
  <c r="AA3" i="4" s="1"/>
  <c r="L3" i="4"/>
  <c r="K3" i="4"/>
  <c r="J3" i="4"/>
  <c r="Z3" i="4" s="1"/>
  <c r="I3" i="4"/>
  <c r="H3" i="4"/>
  <c r="G3" i="4"/>
  <c r="Y3" i="4" s="1"/>
  <c r="F3" i="4"/>
  <c r="E3" i="4"/>
  <c r="R2" i="4"/>
  <c r="R8" i="4" s="1"/>
  <c r="Q2" i="4"/>
  <c r="Q8" i="4" s="1"/>
  <c r="P2" i="4"/>
  <c r="Q37" i="4" s="1"/>
  <c r="O2" i="4"/>
  <c r="O8" i="4" s="1"/>
  <c r="N2" i="4"/>
  <c r="N8" i="4" s="1"/>
  <c r="M2" i="4"/>
  <c r="M8" i="4" s="1"/>
  <c r="AA8" i="4" s="1"/>
  <c r="L2" i="4"/>
  <c r="M37" i="4" s="1"/>
  <c r="K2" i="4"/>
  <c r="K8" i="4" s="1"/>
  <c r="J2" i="4"/>
  <c r="J8" i="4" s="1"/>
  <c r="I2" i="4"/>
  <c r="I8" i="4" s="1"/>
  <c r="H2" i="4"/>
  <c r="I37" i="4" s="1"/>
  <c r="G2" i="4"/>
  <c r="Y2" i="4" s="1"/>
  <c r="F2" i="4"/>
  <c r="F197" i="3"/>
  <c r="R196" i="3"/>
  <c r="Q196" i="3"/>
  <c r="P196" i="3"/>
  <c r="AB196" i="3" s="1"/>
  <c r="O196" i="3"/>
  <c r="N196" i="3"/>
  <c r="M196" i="3"/>
  <c r="AA196" i="3" s="1"/>
  <c r="L196" i="3"/>
  <c r="K196" i="3"/>
  <c r="J196" i="3"/>
  <c r="Z196" i="3" s="1"/>
  <c r="I196" i="3"/>
  <c r="H196" i="3"/>
  <c r="G196" i="3"/>
  <c r="Y196" i="3" s="1"/>
  <c r="F196" i="3"/>
  <c r="E196" i="3"/>
  <c r="AB195" i="3"/>
  <c r="AA195" i="3"/>
  <c r="Z195" i="3"/>
  <c r="Y195" i="3"/>
  <c r="F195" i="3"/>
  <c r="E195" i="3"/>
  <c r="AB194" i="3"/>
  <c r="AA194" i="3"/>
  <c r="Z194" i="3"/>
  <c r="Y194" i="3"/>
  <c r="F194" i="3"/>
  <c r="E194" i="3"/>
  <c r="AB193" i="3"/>
  <c r="AA193" i="3"/>
  <c r="Z193" i="3"/>
  <c r="Y193" i="3"/>
  <c r="F193" i="3"/>
  <c r="E193" i="3"/>
  <c r="AB192" i="3"/>
  <c r="AA192" i="3"/>
  <c r="Z192" i="3"/>
  <c r="Y192" i="3"/>
  <c r="F192" i="3"/>
  <c r="E192" i="3"/>
  <c r="AB191" i="3"/>
  <c r="AA191" i="3"/>
  <c r="Z191" i="3"/>
  <c r="Y191" i="3"/>
  <c r="F191" i="3"/>
  <c r="E191" i="3"/>
  <c r="AB190" i="3"/>
  <c r="AA190" i="3"/>
  <c r="Z190" i="3"/>
  <c r="Y190" i="3"/>
  <c r="F190" i="3"/>
  <c r="E190" i="3"/>
  <c r="AB189" i="3"/>
  <c r="AA189" i="3"/>
  <c r="Z189" i="3"/>
  <c r="Y189" i="3"/>
  <c r="F189" i="3"/>
  <c r="E189" i="3"/>
  <c r="AB188" i="3"/>
  <c r="AA188" i="3"/>
  <c r="Z188" i="3"/>
  <c r="Y188" i="3"/>
  <c r="F188" i="3"/>
  <c r="E188" i="3"/>
  <c r="AB187" i="3"/>
  <c r="AA187" i="3"/>
  <c r="Z187" i="3"/>
  <c r="Y187" i="3"/>
  <c r="F187" i="3"/>
  <c r="E187" i="3"/>
  <c r="AB186" i="3"/>
  <c r="AA186" i="3"/>
  <c r="Z186" i="3"/>
  <c r="Y186" i="3"/>
  <c r="F186" i="3"/>
  <c r="E186" i="3"/>
  <c r="AB185" i="3"/>
  <c r="AA185" i="3"/>
  <c r="Z185" i="3"/>
  <c r="Y185" i="3"/>
  <c r="F185" i="3"/>
  <c r="E185" i="3"/>
  <c r="AB184" i="3"/>
  <c r="AA184" i="3"/>
  <c r="Z184" i="3"/>
  <c r="Y184" i="3"/>
  <c r="F184" i="3"/>
  <c r="E184" i="3"/>
  <c r="AB183" i="3"/>
  <c r="AA183" i="3"/>
  <c r="Z183" i="3"/>
  <c r="Y183" i="3"/>
  <c r="F183" i="3"/>
  <c r="E183" i="3"/>
  <c r="R182" i="3"/>
  <c r="Q182" i="3"/>
  <c r="P182" i="3"/>
  <c r="AB182" i="3" s="1"/>
  <c r="O182" i="3"/>
  <c r="N182" i="3"/>
  <c r="M182" i="3"/>
  <c r="AA182" i="3" s="1"/>
  <c r="L182" i="3"/>
  <c r="K182" i="3"/>
  <c r="J182" i="3"/>
  <c r="Z182" i="3" s="1"/>
  <c r="I182" i="3"/>
  <c r="H182" i="3"/>
  <c r="G182" i="3"/>
  <c r="Y182" i="3" s="1"/>
  <c r="F182" i="3"/>
  <c r="E182" i="3"/>
  <c r="AB181" i="3"/>
  <c r="AA181" i="3"/>
  <c r="Z181" i="3"/>
  <c r="Y181" i="3"/>
  <c r="F181" i="3"/>
  <c r="E181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AB179" i="3"/>
  <c r="AA179" i="3"/>
  <c r="Z179" i="3"/>
  <c r="Y179" i="3"/>
  <c r="F179" i="3"/>
  <c r="E179" i="3"/>
  <c r="AB178" i="3"/>
  <c r="AA178" i="3"/>
  <c r="Z178" i="3"/>
  <c r="Y178" i="3"/>
  <c r="F178" i="3"/>
  <c r="E178" i="3"/>
  <c r="AB177" i="3"/>
  <c r="AB180" i="3" s="1"/>
  <c r="AA177" i="3"/>
  <c r="AA180" i="3" s="1"/>
  <c r="Z177" i="3"/>
  <c r="Z180" i="3" s="1"/>
  <c r="Y177" i="3"/>
  <c r="Y180" i="3" s="1"/>
  <c r="F177" i="3"/>
  <c r="F180" i="3" s="1"/>
  <c r="E177" i="3"/>
  <c r="E180" i="3" s="1"/>
  <c r="R176" i="3"/>
  <c r="R197" i="3" s="1"/>
  <c r="Q176" i="3"/>
  <c r="Q197" i="3" s="1"/>
  <c r="P176" i="3"/>
  <c r="P197" i="3" s="1"/>
  <c r="O176" i="3"/>
  <c r="O197" i="3" s="1"/>
  <c r="N176" i="3"/>
  <c r="N197" i="3" s="1"/>
  <c r="M176" i="3"/>
  <c r="AA176" i="3" s="1"/>
  <c r="L176" i="3"/>
  <c r="L197" i="3" s="1"/>
  <c r="K176" i="3"/>
  <c r="K197" i="3" s="1"/>
  <c r="J176" i="3"/>
  <c r="J197" i="3" s="1"/>
  <c r="I176" i="3"/>
  <c r="I197" i="3" s="1"/>
  <c r="H176" i="3"/>
  <c r="H197" i="3" s="1"/>
  <c r="G176" i="3"/>
  <c r="G197" i="3" s="1"/>
  <c r="F176" i="3"/>
  <c r="E176" i="3"/>
  <c r="AB175" i="3"/>
  <c r="AA175" i="3"/>
  <c r="Z175" i="3"/>
  <c r="Y175" i="3"/>
  <c r="F175" i="3"/>
  <c r="E175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AB173" i="3"/>
  <c r="AA173" i="3"/>
  <c r="Z173" i="3"/>
  <c r="Y173" i="3"/>
  <c r="F173" i="3"/>
  <c r="E173" i="3"/>
  <c r="AB172" i="3"/>
  <c r="AA172" i="3"/>
  <c r="Z172" i="3"/>
  <c r="Y172" i="3"/>
  <c r="F172" i="3"/>
  <c r="E172" i="3"/>
  <c r="AB171" i="3"/>
  <c r="AB174" i="3" s="1"/>
  <c r="AA171" i="3"/>
  <c r="AA174" i="3" s="1"/>
  <c r="Z171" i="3"/>
  <c r="Z174" i="3" s="1"/>
  <c r="Y171" i="3"/>
  <c r="Y174" i="3" s="1"/>
  <c r="F171" i="3"/>
  <c r="F174" i="3" s="1"/>
  <c r="E171" i="3"/>
  <c r="E174" i="3" s="1"/>
  <c r="F170" i="3"/>
  <c r="R169" i="3"/>
  <c r="Q169" i="3"/>
  <c r="P169" i="3"/>
  <c r="AB169" i="3" s="1"/>
  <c r="O169" i="3"/>
  <c r="N169" i="3"/>
  <c r="M169" i="3"/>
  <c r="AA169" i="3" s="1"/>
  <c r="L169" i="3"/>
  <c r="K169" i="3"/>
  <c r="J169" i="3"/>
  <c r="Z169" i="3" s="1"/>
  <c r="I169" i="3"/>
  <c r="H169" i="3"/>
  <c r="G169" i="3"/>
  <c r="Y169" i="3" s="1"/>
  <c r="F169" i="3"/>
  <c r="R167" i="3"/>
  <c r="Q167" i="3"/>
  <c r="P167" i="3"/>
  <c r="AB167" i="3" s="1"/>
  <c r="O167" i="3"/>
  <c r="N167" i="3"/>
  <c r="M167" i="3"/>
  <c r="AA167" i="3" s="1"/>
  <c r="L167" i="3"/>
  <c r="K167" i="3"/>
  <c r="J167" i="3"/>
  <c r="Z167" i="3" s="1"/>
  <c r="I167" i="3"/>
  <c r="H167" i="3"/>
  <c r="G167" i="3"/>
  <c r="Y167" i="3" s="1"/>
  <c r="F167" i="3"/>
  <c r="E167" i="3"/>
  <c r="R166" i="3"/>
  <c r="R170" i="3" s="1"/>
  <c r="Q166" i="3"/>
  <c r="Q170" i="3" s="1"/>
  <c r="P166" i="3"/>
  <c r="P170" i="3" s="1"/>
  <c r="O166" i="3"/>
  <c r="O170" i="3" s="1"/>
  <c r="N166" i="3"/>
  <c r="N170" i="3" s="1"/>
  <c r="M166" i="3"/>
  <c r="M170" i="3" s="1"/>
  <c r="AA170" i="3" s="1"/>
  <c r="L166" i="3"/>
  <c r="L170" i="3" s="1"/>
  <c r="K166" i="3"/>
  <c r="K170" i="3" s="1"/>
  <c r="J166" i="3"/>
  <c r="Z166" i="3" s="1"/>
  <c r="I166" i="3"/>
  <c r="I170" i="3" s="1"/>
  <c r="H166" i="3"/>
  <c r="H170" i="3" s="1"/>
  <c r="G166" i="3"/>
  <c r="E166" i="3" s="1"/>
  <c r="F166" i="3"/>
  <c r="R165" i="3"/>
  <c r="R168" i="3" s="1"/>
  <c r="Q165" i="3"/>
  <c r="Q168" i="3" s="1"/>
  <c r="P165" i="3"/>
  <c r="P168" i="3" s="1"/>
  <c r="O165" i="3"/>
  <c r="O168" i="3" s="1"/>
  <c r="N165" i="3"/>
  <c r="N168" i="3" s="1"/>
  <c r="M165" i="3"/>
  <c r="M168" i="3" s="1"/>
  <c r="L165" i="3"/>
  <c r="L168" i="3" s="1"/>
  <c r="K165" i="3"/>
  <c r="K168" i="3" s="1"/>
  <c r="J165" i="3"/>
  <c r="J168" i="3" s="1"/>
  <c r="I165" i="3"/>
  <c r="I168" i="3" s="1"/>
  <c r="H165" i="3"/>
  <c r="H168" i="3" s="1"/>
  <c r="G165" i="3"/>
  <c r="Y165" i="3" s="1"/>
  <c r="Y168" i="3" s="1"/>
  <c r="F165" i="3"/>
  <c r="F168" i="3" s="1"/>
  <c r="E165" i="3"/>
  <c r="E168" i="3" s="1"/>
  <c r="F164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R159" i="3"/>
  <c r="Q159" i="3"/>
  <c r="P159" i="3"/>
  <c r="AB159" i="3" s="1"/>
  <c r="O159" i="3"/>
  <c r="N159" i="3"/>
  <c r="M159" i="3"/>
  <c r="AA159" i="3" s="1"/>
  <c r="L159" i="3"/>
  <c r="K159" i="3"/>
  <c r="J159" i="3"/>
  <c r="Z159" i="3" s="1"/>
  <c r="I159" i="3"/>
  <c r="H159" i="3"/>
  <c r="G159" i="3"/>
  <c r="Y159" i="3" s="1"/>
  <c r="F159" i="3"/>
  <c r="E159" i="3"/>
  <c r="R156" i="3"/>
  <c r="Q156" i="3"/>
  <c r="P156" i="3"/>
  <c r="AB156" i="3" s="1"/>
  <c r="O156" i="3"/>
  <c r="N156" i="3"/>
  <c r="M156" i="3"/>
  <c r="AA156" i="3" s="1"/>
  <c r="L156" i="3"/>
  <c r="K156" i="3"/>
  <c r="J156" i="3"/>
  <c r="Z156" i="3" s="1"/>
  <c r="I156" i="3"/>
  <c r="H156" i="3"/>
  <c r="G156" i="3"/>
  <c r="E156" i="3" s="1"/>
  <c r="F156" i="3"/>
  <c r="AB155" i="3"/>
  <c r="AA155" i="3"/>
  <c r="Z155" i="3"/>
  <c r="Y155" i="3"/>
  <c r="F155" i="3"/>
  <c r="E155" i="3"/>
  <c r="AB154" i="3"/>
  <c r="AA154" i="3"/>
  <c r="Z154" i="3"/>
  <c r="Y154" i="3"/>
  <c r="F154" i="3"/>
  <c r="E154" i="3"/>
  <c r="AB153" i="3"/>
  <c r="AA153" i="3"/>
  <c r="Z153" i="3"/>
  <c r="Y153" i="3"/>
  <c r="F153" i="3"/>
  <c r="E153" i="3"/>
  <c r="AB152" i="3"/>
  <c r="AA152" i="3"/>
  <c r="Z152" i="3"/>
  <c r="Y152" i="3"/>
  <c r="F152" i="3"/>
  <c r="E152" i="3"/>
  <c r="AB151" i="3"/>
  <c r="AA151" i="3"/>
  <c r="Z151" i="3"/>
  <c r="Y151" i="3"/>
  <c r="F151" i="3"/>
  <c r="E151" i="3"/>
  <c r="AB150" i="3"/>
  <c r="AA150" i="3"/>
  <c r="Z150" i="3"/>
  <c r="Y150" i="3"/>
  <c r="F150" i="3"/>
  <c r="E150" i="3"/>
  <c r="AB149" i="3"/>
  <c r="AA149" i="3"/>
  <c r="Z149" i="3"/>
  <c r="Y149" i="3"/>
  <c r="F149" i="3"/>
  <c r="E149" i="3"/>
  <c r="AB148" i="3"/>
  <c r="AA148" i="3"/>
  <c r="Z148" i="3"/>
  <c r="Y148" i="3"/>
  <c r="F148" i="3"/>
  <c r="E148" i="3"/>
  <c r="AB147" i="3"/>
  <c r="AA147" i="3"/>
  <c r="Z147" i="3"/>
  <c r="Y147" i="3"/>
  <c r="F147" i="3"/>
  <c r="E147" i="3"/>
  <c r="AB146" i="3"/>
  <c r="AA146" i="3"/>
  <c r="Z146" i="3"/>
  <c r="Y146" i="3"/>
  <c r="F146" i="3"/>
  <c r="E146" i="3"/>
  <c r="AB145" i="3"/>
  <c r="AA145" i="3"/>
  <c r="Z145" i="3"/>
  <c r="Y145" i="3"/>
  <c r="F145" i="3"/>
  <c r="E145" i="3"/>
  <c r="AB144" i="3"/>
  <c r="AA144" i="3"/>
  <c r="Z144" i="3"/>
  <c r="Y144" i="3"/>
  <c r="F144" i="3"/>
  <c r="E144" i="3"/>
  <c r="AB143" i="3"/>
  <c r="AA143" i="3"/>
  <c r="Z143" i="3"/>
  <c r="Y143" i="3"/>
  <c r="F143" i="3"/>
  <c r="E143" i="3"/>
  <c r="AB142" i="3"/>
  <c r="AA142" i="3"/>
  <c r="Z142" i="3"/>
  <c r="Y142" i="3"/>
  <c r="F142" i="3"/>
  <c r="E142" i="3"/>
  <c r="AB141" i="3"/>
  <c r="AA141" i="3"/>
  <c r="Z141" i="3"/>
  <c r="Y141" i="3"/>
  <c r="F141" i="3"/>
  <c r="E141" i="3"/>
  <c r="AB140" i="3"/>
  <c r="AA140" i="3"/>
  <c r="Z140" i="3"/>
  <c r="Y140" i="3"/>
  <c r="F140" i="3"/>
  <c r="E140" i="3"/>
  <c r="AB139" i="3"/>
  <c r="AA139" i="3"/>
  <c r="Z139" i="3"/>
  <c r="Y139" i="3"/>
  <c r="F139" i="3"/>
  <c r="E139" i="3"/>
  <c r="AB138" i="3"/>
  <c r="AA138" i="3"/>
  <c r="Z138" i="3"/>
  <c r="Y138" i="3"/>
  <c r="F138" i="3"/>
  <c r="E138" i="3"/>
  <c r="AB137" i="3"/>
  <c r="AA137" i="3"/>
  <c r="Z137" i="3"/>
  <c r="Y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E137" i="3"/>
  <c r="AB136" i="3"/>
  <c r="AA136" i="3"/>
  <c r="Z136" i="3"/>
  <c r="Y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E136" i="3"/>
  <c r="AB135" i="3"/>
  <c r="AA135" i="3"/>
  <c r="Z135" i="3"/>
  <c r="Y135" i="3"/>
  <c r="F135" i="3"/>
  <c r="E135" i="3"/>
  <c r="AB134" i="3"/>
  <c r="AA134" i="3"/>
  <c r="Z134" i="3"/>
  <c r="Y134" i="3"/>
  <c r="F134" i="3"/>
  <c r="E134" i="3"/>
  <c r="AB133" i="3"/>
  <c r="AA133" i="3"/>
  <c r="Z133" i="3"/>
  <c r="Y133" i="3"/>
  <c r="F133" i="3"/>
  <c r="E133" i="3"/>
  <c r="AB132" i="3"/>
  <c r="AA132" i="3"/>
  <c r="Z132" i="3"/>
  <c r="Y132" i="3"/>
  <c r="F132" i="3"/>
  <c r="E132" i="3"/>
  <c r="R131" i="3"/>
  <c r="Q131" i="3"/>
  <c r="P131" i="3"/>
  <c r="AB131" i="3" s="1"/>
  <c r="O131" i="3"/>
  <c r="N131" i="3"/>
  <c r="M131" i="3"/>
  <c r="AA131" i="3" s="1"/>
  <c r="L131" i="3"/>
  <c r="K131" i="3"/>
  <c r="J131" i="3"/>
  <c r="Z131" i="3" s="1"/>
  <c r="I131" i="3"/>
  <c r="H131" i="3"/>
  <c r="G131" i="3"/>
  <c r="Y131" i="3" s="1"/>
  <c r="F131" i="3"/>
  <c r="E131" i="3"/>
  <c r="AB130" i="3"/>
  <c r="AA130" i="3"/>
  <c r="Z130" i="3"/>
  <c r="Y130" i="3"/>
  <c r="F130" i="3"/>
  <c r="E130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AB128" i="3"/>
  <c r="AA128" i="3"/>
  <c r="Z128" i="3"/>
  <c r="Y128" i="3"/>
  <c r="F128" i="3"/>
  <c r="E128" i="3"/>
  <c r="AB127" i="3"/>
  <c r="AA127" i="3"/>
  <c r="Z127" i="3"/>
  <c r="Y127" i="3"/>
  <c r="F127" i="3"/>
  <c r="E127" i="3"/>
  <c r="AB126" i="3"/>
  <c r="AB129" i="3" s="1"/>
  <c r="AA126" i="3"/>
  <c r="AA129" i="3" s="1"/>
  <c r="Z126" i="3"/>
  <c r="Z129" i="3" s="1"/>
  <c r="Y126" i="3"/>
  <c r="Y129" i="3" s="1"/>
  <c r="F126" i="3"/>
  <c r="F129" i="3" s="1"/>
  <c r="E126" i="3"/>
  <c r="E129" i="3" s="1"/>
  <c r="R125" i="3"/>
  <c r="Q125" i="3"/>
  <c r="P125" i="3"/>
  <c r="AB125" i="3" s="1"/>
  <c r="O125" i="3"/>
  <c r="N125" i="3"/>
  <c r="M125" i="3"/>
  <c r="AA125" i="3" s="1"/>
  <c r="L125" i="3"/>
  <c r="K125" i="3"/>
  <c r="J125" i="3"/>
  <c r="Z125" i="3" s="1"/>
  <c r="I125" i="3"/>
  <c r="H125" i="3"/>
  <c r="G125" i="3"/>
  <c r="Y125" i="3" s="1"/>
  <c r="F125" i="3"/>
  <c r="E125" i="3"/>
  <c r="AB124" i="3"/>
  <c r="AA124" i="3"/>
  <c r="Z124" i="3"/>
  <c r="Y124" i="3"/>
  <c r="F124" i="3"/>
  <c r="E124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AB122" i="3"/>
  <c r="AA122" i="3"/>
  <c r="Z122" i="3"/>
  <c r="Y122" i="3"/>
  <c r="F122" i="3"/>
  <c r="E122" i="3"/>
  <c r="AB121" i="3"/>
  <c r="AA121" i="3"/>
  <c r="Z121" i="3"/>
  <c r="Y121" i="3"/>
  <c r="F121" i="3"/>
  <c r="E121" i="3"/>
  <c r="AB120" i="3"/>
  <c r="AA120" i="3"/>
  <c r="Z120" i="3"/>
  <c r="Y120" i="3"/>
  <c r="F120" i="3"/>
  <c r="E120" i="3"/>
  <c r="AB119" i="3"/>
  <c r="AA119" i="3"/>
  <c r="Z119" i="3"/>
  <c r="Y119" i="3"/>
  <c r="F119" i="3"/>
  <c r="E119" i="3"/>
  <c r="AB118" i="3"/>
  <c r="AB123" i="3" s="1"/>
  <c r="AA118" i="3"/>
  <c r="AA123" i="3" s="1"/>
  <c r="Z118" i="3"/>
  <c r="Z123" i="3" s="1"/>
  <c r="Y118" i="3"/>
  <c r="Y123" i="3" s="1"/>
  <c r="F118" i="3"/>
  <c r="F123" i="3" s="1"/>
  <c r="E118" i="3"/>
  <c r="E123" i="3" s="1"/>
  <c r="R117" i="3"/>
  <c r="R164" i="3" s="1"/>
  <c r="Q117" i="3"/>
  <c r="Q164" i="3" s="1"/>
  <c r="P117" i="3"/>
  <c r="P164" i="3" s="1"/>
  <c r="AB164" i="3" s="1"/>
  <c r="O117" i="3"/>
  <c r="O164" i="3" s="1"/>
  <c r="N117" i="3"/>
  <c r="N164" i="3" s="1"/>
  <c r="M117" i="3"/>
  <c r="M164" i="3" s="1"/>
  <c r="L117" i="3"/>
  <c r="L164" i="3" s="1"/>
  <c r="K117" i="3"/>
  <c r="K164" i="3" s="1"/>
  <c r="J117" i="3"/>
  <c r="J164" i="3" s="1"/>
  <c r="Z164" i="3" s="1"/>
  <c r="I117" i="3"/>
  <c r="I164" i="3" s="1"/>
  <c r="H117" i="3"/>
  <c r="H164" i="3" s="1"/>
  <c r="G117" i="3"/>
  <c r="Y117" i="3" s="1"/>
  <c r="F117" i="3"/>
  <c r="E117" i="3"/>
  <c r="AB116" i="3"/>
  <c r="AA116" i="3"/>
  <c r="Z116" i="3"/>
  <c r="Y116" i="3"/>
  <c r="F116" i="3"/>
  <c r="E116" i="3"/>
  <c r="AB115" i="3"/>
  <c r="AA115" i="3"/>
  <c r="Z115" i="3"/>
  <c r="Y115" i="3"/>
  <c r="F115" i="3"/>
  <c r="E115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AB113" i="3"/>
  <c r="AA113" i="3"/>
  <c r="Z113" i="3"/>
  <c r="Y113" i="3"/>
  <c r="F113" i="3"/>
  <c r="E113" i="3"/>
  <c r="AB112" i="3"/>
  <c r="AA112" i="3"/>
  <c r="Z112" i="3"/>
  <c r="Y112" i="3"/>
  <c r="F112" i="3"/>
  <c r="E112" i="3"/>
  <c r="AB111" i="3"/>
  <c r="AA111" i="3"/>
  <c r="Z111" i="3"/>
  <c r="Y111" i="3"/>
  <c r="F111" i="3"/>
  <c r="E111" i="3"/>
  <c r="AB110" i="3"/>
  <c r="AA110" i="3"/>
  <c r="Z110" i="3"/>
  <c r="Y110" i="3"/>
  <c r="F110" i="3"/>
  <c r="E110" i="3"/>
  <c r="AB109" i="3"/>
  <c r="AB114" i="3" s="1"/>
  <c r="AA109" i="3"/>
  <c r="AA114" i="3" s="1"/>
  <c r="Z109" i="3"/>
  <c r="Z114" i="3" s="1"/>
  <c r="Y109" i="3"/>
  <c r="Y114" i="3" s="1"/>
  <c r="F109" i="3"/>
  <c r="F114" i="3" s="1"/>
  <c r="E109" i="3"/>
  <c r="E114" i="3" s="1"/>
  <c r="F108" i="3"/>
  <c r="R107" i="3"/>
  <c r="Q107" i="3"/>
  <c r="P107" i="3"/>
  <c r="AB107" i="3" s="1"/>
  <c r="O107" i="3"/>
  <c r="N107" i="3"/>
  <c r="M107" i="3"/>
  <c r="AA107" i="3" s="1"/>
  <c r="L107" i="3"/>
  <c r="K107" i="3"/>
  <c r="J107" i="3"/>
  <c r="Z107" i="3" s="1"/>
  <c r="I107" i="3"/>
  <c r="H107" i="3"/>
  <c r="G107" i="3"/>
  <c r="Y107" i="3" s="1"/>
  <c r="F107" i="3"/>
  <c r="E107" i="3"/>
  <c r="R105" i="3"/>
  <c r="Q105" i="3"/>
  <c r="P105" i="3"/>
  <c r="AB105" i="3" s="1"/>
  <c r="O105" i="3"/>
  <c r="N105" i="3"/>
  <c r="M105" i="3"/>
  <c r="AA105" i="3" s="1"/>
  <c r="L105" i="3"/>
  <c r="K105" i="3"/>
  <c r="J105" i="3"/>
  <c r="Z105" i="3" s="1"/>
  <c r="I105" i="3"/>
  <c r="H105" i="3"/>
  <c r="G105" i="3"/>
  <c r="Y105" i="3" s="1"/>
  <c r="F105" i="3"/>
  <c r="E105" i="3"/>
  <c r="R104" i="3"/>
  <c r="R108" i="3" s="1"/>
  <c r="Q104" i="3"/>
  <c r="Q108" i="3" s="1"/>
  <c r="P104" i="3"/>
  <c r="P108" i="3" s="1"/>
  <c r="O104" i="3"/>
  <c r="O108" i="3" s="1"/>
  <c r="N104" i="3"/>
  <c r="N108" i="3" s="1"/>
  <c r="M104" i="3"/>
  <c r="M108" i="3" s="1"/>
  <c r="AA108" i="3" s="1"/>
  <c r="L104" i="3"/>
  <c r="L108" i="3" s="1"/>
  <c r="K104" i="3"/>
  <c r="K108" i="3" s="1"/>
  <c r="J104" i="3"/>
  <c r="Z104" i="3" s="1"/>
  <c r="I104" i="3"/>
  <c r="I108" i="3" s="1"/>
  <c r="H104" i="3"/>
  <c r="H108" i="3" s="1"/>
  <c r="G104" i="3"/>
  <c r="E104" i="3" s="1"/>
  <c r="F104" i="3"/>
  <c r="R103" i="3"/>
  <c r="R106" i="3" s="1"/>
  <c r="Q103" i="3"/>
  <c r="Q106" i="3" s="1"/>
  <c r="P103" i="3"/>
  <c r="P106" i="3" s="1"/>
  <c r="O103" i="3"/>
  <c r="O106" i="3" s="1"/>
  <c r="N103" i="3"/>
  <c r="N106" i="3" s="1"/>
  <c r="M103" i="3"/>
  <c r="M106" i="3" s="1"/>
  <c r="L103" i="3"/>
  <c r="L106" i="3" s="1"/>
  <c r="K103" i="3"/>
  <c r="K106" i="3" s="1"/>
  <c r="J103" i="3"/>
  <c r="J106" i="3" s="1"/>
  <c r="I103" i="3"/>
  <c r="I106" i="3" s="1"/>
  <c r="H103" i="3"/>
  <c r="H106" i="3" s="1"/>
  <c r="G103" i="3"/>
  <c r="Y103" i="3" s="1"/>
  <c r="Y106" i="3" s="1"/>
  <c r="F103" i="3"/>
  <c r="F106" i="3" s="1"/>
  <c r="E103" i="3"/>
  <c r="E106" i="3" s="1"/>
  <c r="F102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R99" i="3"/>
  <c r="Q99" i="3"/>
  <c r="P99" i="3"/>
  <c r="O99" i="3"/>
  <c r="N99" i="3"/>
  <c r="M99" i="3"/>
  <c r="L99" i="3"/>
  <c r="K99" i="3"/>
  <c r="J99" i="3"/>
  <c r="I99" i="3"/>
  <c r="H99" i="3"/>
  <c r="G99" i="3"/>
  <c r="R98" i="3"/>
  <c r="Q98" i="3"/>
  <c r="P98" i="3"/>
  <c r="O98" i="3"/>
  <c r="N98" i="3"/>
  <c r="M98" i="3"/>
  <c r="L98" i="3"/>
  <c r="K98" i="3"/>
  <c r="J98" i="3"/>
  <c r="I98" i="3"/>
  <c r="H98" i="3"/>
  <c r="G98" i="3"/>
  <c r="AA97" i="3"/>
  <c r="R97" i="3"/>
  <c r="Q97" i="3"/>
  <c r="P97" i="3"/>
  <c r="AB97" i="3" s="1"/>
  <c r="O97" i="3"/>
  <c r="N97" i="3"/>
  <c r="M97" i="3"/>
  <c r="L97" i="3"/>
  <c r="K97" i="3"/>
  <c r="J97" i="3"/>
  <c r="Z97" i="3" s="1"/>
  <c r="I97" i="3"/>
  <c r="H97" i="3"/>
  <c r="G97" i="3"/>
  <c r="Y97" i="3" s="1"/>
  <c r="F97" i="3"/>
  <c r="E97" i="3"/>
  <c r="AB96" i="3"/>
  <c r="AA96" i="3"/>
  <c r="Z96" i="3"/>
  <c r="Y96" i="3"/>
  <c r="F96" i="3"/>
  <c r="E96" i="3"/>
  <c r="AB95" i="3"/>
  <c r="AA95" i="3"/>
  <c r="Z95" i="3"/>
  <c r="Y95" i="3"/>
  <c r="F95" i="3"/>
  <c r="E95" i="3"/>
  <c r="AB94" i="3"/>
  <c r="AA94" i="3"/>
  <c r="Z94" i="3"/>
  <c r="Y94" i="3"/>
  <c r="F94" i="3"/>
  <c r="E94" i="3"/>
  <c r="AB93" i="3"/>
  <c r="AA93" i="3"/>
  <c r="Z93" i="3"/>
  <c r="Y93" i="3"/>
  <c r="F93" i="3"/>
  <c r="E93" i="3"/>
  <c r="AB92" i="3"/>
  <c r="AA92" i="3"/>
  <c r="Z92" i="3"/>
  <c r="Y92" i="3"/>
  <c r="F92" i="3"/>
  <c r="E92" i="3"/>
  <c r="AB91" i="3"/>
  <c r="AA91" i="3"/>
  <c r="Z91" i="3"/>
  <c r="Y91" i="3"/>
  <c r="F91" i="3"/>
  <c r="E91" i="3"/>
  <c r="AB90" i="3"/>
  <c r="AA90" i="3"/>
  <c r="Z90" i="3"/>
  <c r="Y90" i="3"/>
  <c r="F90" i="3"/>
  <c r="E90" i="3"/>
  <c r="AB89" i="3"/>
  <c r="AA89" i="3"/>
  <c r="Z89" i="3"/>
  <c r="Y89" i="3"/>
  <c r="F89" i="3"/>
  <c r="E89" i="3"/>
  <c r="AB88" i="3"/>
  <c r="AA88" i="3"/>
  <c r="Z88" i="3"/>
  <c r="Y88" i="3"/>
  <c r="F88" i="3"/>
  <c r="E88" i="3"/>
  <c r="AB87" i="3"/>
  <c r="AA87" i="3"/>
  <c r="Z87" i="3"/>
  <c r="Y87" i="3"/>
  <c r="F87" i="3"/>
  <c r="E87" i="3"/>
  <c r="AB86" i="3"/>
  <c r="AA86" i="3"/>
  <c r="Z86" i="3"/>
  <c r="Y86" i="3"/>
  <c r="F86" i="3"/>
  <c r="E86" i="3"/>
  <c r="AB85" i="3"/>
  <c r="AA85" i="3"/>
  <c r="Z85" i="3"/>
  <c r="Y85" i="3"/>
  <c r="F85" i="3"/>
  <c r="E85" i="3"/>
  <c r="AB84" i="3"/>
  <c r="AA84" i="3"/>
  <c r="Z84" i="3"/>
  <c r="Y84" i="3"/>
  <c r="F84" i="3"/>
  <c r="E84" i="3"/>
  <c r="AB83" i="3"/>
  <c r="AA83" i="3"/>
  <c r="Z83" i="3"/>
  <c r="Y83" i="3"/>
  <c r="F83" i="3"/>
  <c r="E83" i="3"/>
  <c r="AB82" i="3"/>
  <c r="AA82" i="3"/>
  <c r="Z82" i="3"/>
  <c r="Y82" i="3"/>
  <c r="F82" i="3"/>
  <c r="E82" i="3"/>
  <c r="R81" i="3"/>
  <c r="Q81" i="3"/>
  <c r="P81" i="3"/>
  <c r="O81" i="3"/>
  <c r="N81" i="3"/>
  <c r="M81" i="3"/>
  <c r="AA81" i="3" s="1"/>
  <c r="L81" i="3"/>
  <c r="K81" i="3"/>
  <c r="J81" i="3"/>
  <c r="I81" i="3"/>
  <c r="H81" i="3"/>
  <c r="G81" i="3"/>
  <c r="Y81" i="3" s="1"/>
  <c r="F81" i="3"/>
  <c r="E81" i="3"/>
  <c r="AB80" i="3"/>
  <c r="AA80" i="3"/>
  <c r="Z80" i="3"/>
  <c r="Y80" i="3"/>
  <c r="F80" i="3"/>
  <c r="E80" i="3"/>
  <c r="Y79" i="3"/>
  <c r="R79" i="3"/>
  <c r="Q79" i="3"/>
  <c r="P79" i="3"/>
  <c r="O79" i="3"/>
  <c r="N79" i="3"/>
  <c r="M79" i="3"/>
  <c r="L79" i="3"/>
  <c r="K79" i="3"/>
  <c r="J79" i="3"/>
  <c r="I79" i="3"/>
  <c r="H79" i="3"/>
  <c r="G79" i="3"/>
  <c r="AB78" i="3"/>
  <c r="AA78" i="3"/>
  <c r="Z78" i="3"/>
  <c r="Y78" i="3"/>
  <c r="F78" i="3"/>
  <c r="E78" i="3"/>
  <c r="AB77" i="3"/>
  <c r="AA77" i="3"/>
  <c r="Z77" i="3"/>
  <c r="Y77" i="3"/>
  <c r="F77" i="3"/>
  <c r="E77" i="3"/>
  <c r="AB76" i="3"/>
  <c r="AB79" i="3" s="1"/>
  <c r="AA76" i="3"/>
  <c r="AA79" i="3" s="1"/>
  <c r="Z76" i="3"/>
  <c r="Z79" i="3" s="1"/>
  <c r="Y76" i="3"/>
  <c r="F76" i="3"/>
  <c r="F79" i="3" s="1"/>
  <c r="E76" i="3"/>
  <c r="E79" i="3" s="1"/>
  <c r="AA75" i="3"/>
  <c r="R75" i="3"/>
  <c r="Q75" i="3"/>
  <c r="P75" i="3"/>
  <c r="AB75" i="3" s="1"/>
  <c r="O75" i="3"/>
  <c r="N75" i="3"/>
  <c r="M75" i="3"/>
  <c r="L75" i="3"/>
  <c r="K75" i="3"/>
  <c r="J75" i="3"/>
  <c r="Z75" i="3" s="1"/>
  <c r="I75" i="3"/>
  <c r="H75" i="3"/>
  <c r="G75" i="3"/>
  <c r="Y75" i="3" s="1"/>
  <c r="F75" i="3"/>
  <c r="E75" i="3"/>
  <c r="AB74" i="3"/>
  <c r="AA74" i="3"/>
  <c r="Z74" i="3"/>
  <c r="Y74" i="3"/>
  <c r="F74" i="3"/>
  <c r="E74" i="3"/>
  <c r="R73" i="3"/>
  <c r="Q73" i="3"/>
  <c r="P73" i="3"/>
  <c r="O73" i="3"/>
  <c r="N73" i="3"/>
  <c r="M73" i="3"/>
  <c r="L73" i="3"/>
  <c r="K73" i="3"/>
  <c r="J73" i="3"/>
  <c r="I73" i="3"/>
  <c r="H73" i="3"/>
  <c r="G73" i="3"/>
  <c r="AB72" i="3"/>
  <c r="AA72" i="3"/>
  <c r="Z72" i="3"/>
  <c r="Y72" i="3"/>
  <c r="F72" i="3"/>
  <c r="E72" i="3"/>
  <c r="AB71" i="3"/>
  <c r="AA71" i="3"/>
  <c r="Z71" i="3"/>
  <c r="Y71" i="3"/>
  <c r="F71" i="3"/>
  <c r="E71" i="3"/>
  <c r="AB70" i="3"/>
  <c r="AB73" i="3" s="1"/>
  <c r="AA70" i="3"/>
  <c r="AA73" i="3" s="1"/>
  <c r="Z70" i="3"/>
  <c r="Z73" i="3" s="1"/>
  <c r="Y70" i="3"/>
  <c r="Y73" i="3" s="1"/>
  <c r="F70" i="3"/>
  <c r="F73" i="3" s="1"/>
  <c r="E70" i="3"/>
  <c r="E73" i="3" s="1"/>
  <c r="R69" i="3"/>
  <c r="R102" i="3" s="1"/>
  <c r="Q69" i="3"/>
  <c r="Q102" i="3" s="1"/>
  <c r="P69" i="3"/>
  <c r="P102" i="3" s="1"/>
  <c r="O69" i="3"/>
  <c r="O102" i="3" s="1"/>
  <c r="N69" i="3"/>
  <c r="N102" i="3" s="1"/>
  <c r="M69" i="3"/>
  <c r="M102" i="3" s="1"/>
  <c r="AA102" i="3" s="1"/>
  <c r="L69" i="3"/>
  <c r="L102" i="3" s="1"/>
  <c r="K69" i="3"/>
  <c r="K102" i="3" s="1"/>
  <c r="J69" i="3"/>
  <c r="J102" i="3" s="1"/>
  <c r="I69" i="3"/>
  <c r="I102" i="3" s="1"/>
  <c r="H69" i="3"/>
  <c r="H102" i="3" s="1"/>
  <c r="G69" i="3"/>
  <c r="G102" i="3" s="1"/>
  <c r="F69" i="3"/>
  <c r="E69" i="3"/>
  <c r="AB68" i="3"/>
  <c r="AA68" i="3"/>
  <c r="Z68" i="3"/>
  <c r="Y68" i="3"/>
  <c r="F68" i="3"/>
  <c r="E68" i="3"/>
  <c r="Y67" i="3"/>
  <c r="R67" i="3"/>
  <c r="Q67" i="3"/>
  <c r="P67" i="3"/>
  <c r="O67" i="3"/>
  <c r="N67" i="3"/>
  <c r="M67" i="3"/>
  <c r="L67" i="3"/>
  <c r="K67" i="3"/>
  <c r="J67" i="3"/>
  <c r="I67" i="3"/>
  <c r="H67" i="3"/>
  <c r="G67" i="3"/>
  <c r="AB66" i="3"/>
  <c r="AA66" i="3"/>
  <c r="Z66" i="3"/>
  <c r="Y66" i="3"/>
  <c r="F66" i="3"/>
  <c r="E66" i="3"/>
  <c r="AB65" i="3"/>
  <c r="AA65" i="3"/>
  <c r="Z65" i="3"/>
  <c r="Y65" i="3"/>
  <c r="F65" i="3"/>
  <c r="E65" i="3"/>
  <c r="AB64" i="3"/>
  <c r="AB67" i="3" s="1"/>
  <c r="AA64" i="3"/>
  <c r="AA67" i="3" s="1"/>
  <c r="Z64" i="3"/>
  <c r="Z67" i="3" s="1"/>
  <c r="Y64" i="3"/>
  <c r="F64" i="3"/>
  <c r="F67" i="3" s="1"/>
  <c r="E64" i="3"/>
  <c r="E67" i="3" s="1"/>
  <c r="F63" i="3"/>
  <c r="AA62" i="3"/>
  <c r="R62" i="3"/>
  <c r="Q62" i="3"/>
  <c r="P62" i="3"/>
  <c r="AB62" i="3" s="1"/>
  <c r="O62" i="3"/>
  <c r="N62" i="3"/>
  <c r="M62" i="3"/>
  <c r="L62" i="3"/>
  <c r="K62" i="3"/>
  <c r="J62" i="3"/>
  <c r="Z62" i="3" s="1"/>
  <c r="I62" i="3"/>
  <c r="H62" i="3"/>
  <c r="G62" i="3"/>
  <c r="Y62" i="3" s="1"/>
  <c r="F62" i="3"/>
  <c r="E62" i="3"/>
  <c r="R60" i="3"/>
  <c r="Q60" i="3"/>
  <c r="P60" i="3"/>
  <c r="O60" i="3"/>
  <c r="N60" i="3"/>
  <c r="M60" i="3"/>
  <c r="AA60" i="3" s="1"/>
  <c r="L60" i="3"/>
  <c r="K60" i="3"/>
  <c r="J60" i="3"/>
  <c r="I60" i="3"/>
  <c r="H60" i="3"/>
  <c r="G60" i="3"/>
  <c r="Y60" i="3" s="1"/>
  <c r="F60" i="3"/>
  <c r="E60" i="3"/>
  <c r="R59" i="3"/>
  <c r="R63" i="3" s="1"/>
  <c r="Q59" i="3"/>
  <c r="Q63" i="3" s="1"/>
  <c r="P59" i="3"/>
  <c r="O59" i="3"/>
  <c r="O63" i="3" s="1"/>
  <c r="N59" i="3"/>
  <c r="N63" i="3" s="1"/>
  <c r="M59" i="3"/>
  <c r="AA59" i="3" s="1"/>
  <c r="L59" i="3"/>
  <c r="L63" i="3" s="1"/>
  <c r="K59" i="3"/>
  <c r="K63" i="3" s="1"/>
  <c r="J59" i="3"/>
  <c r="J63" i="3" s="1"/>
  <c r="I59" i="3"/>
  <c r="I63" i="3" s="1"/>
  <c r="H59" i="3"/>
  <c r="H63" i="3" s="1"/>
  <c r="G59" i="3"/>
  <c r="G63" i="3" s="1"/>
  <c r="F59" i="3"/>
  <c r="E59" i="3"/>
  <c r="R58" i="3"/>
  <c r="R61" i="3" s="1"/>
  <c r="Q58" i="3"/>
  <c r="AB46" i="3" s="1"/>
  <c r="P58" i="3"/>
  <c r="P61" i="3" s="1"/>
  <c r="O58" i="3"/>
  <c r="O61" i="3" s="1"/>
  <c r="N58" i="3"/>
  <c r="N61" i="3" s="1"/>
  <c r="M58" i="3"/>
  <c r="AA46" i="3" s="1"/>
  <c r="L58" i="3"/>
  <c r="L61" i="3" s="1"/>
  <c r="K58" i="3"/>
  <c r="Z46" i="3" s="1"/>
  <c r="J58" i="3"/>
  <c r="J61" i="3" s="1"/>
  <c r="I58" i="3"/>
  <c r="I61" i="3" s="1"/>
  <c r="H58" i="3"/>
  <c r="H61" i="3" s="1"/>
  <c r="G58" i="3"/>
  <c r="G61" i="3" s="1"/>
  <c r="F58" i="3"/>
  <c r="F61" i="3" s="1"/>
  <c r="E58" i="3"/>
  <c r="E61" i="3" s="1"/>
  <c r="Y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AB55" i="3"/>
  <c r="AA55" i="3"/>
  <c r="Z55" i="3"/>
  <c r="Y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AB54" i="3"/>
  <c r="AA54" i="3"/>
  <c r="Z54" i="3"/>
  <c r="Y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R53" i="3"/>
  <c r="Q53" i="3"/>
  <c r="P53" i="3"/>
  <c r="O53" i="3"/>
  <c r="N53" i="3"/>
  <c r="M53" i="3"/>
  <c r="L53" i="3"/>
  <c r="K53" i="3"/>
  <c r="J53" i="3"/>
  <c r="I53" i="3"/>
  <c r="H53" i="3"/>
  <c r="G53" i="3"/>
  <c r="R52" i="3"/>
  <c r="Q52" i="3"/>
  <c r="P52" i="3"/>
  <c r="O52" i="3"/>
  <c r="N52" i="3"/>
  <c r="M52" i="3"/>
  <c r="L52" i="3"/>
  <c r="K52" i="3"/>
  <c r="J52" i="3"/>
  <c r="I52" i="3"/>
  <c r="H52" i="3"/>
  <c r="G52" i="3"/>
  <c r="R51" i="3"/>
  <c r="Q51" i="3"/>
  <c r="P51" i="3"/>
  <c r="O51" i="3"/>
  <c r="N51" i="3"/>
  <c r="M51" i="3"/>
  <c r="L51" i="3"/>
  <c r="K51" i="3"/>
  <c r="J51" i="3"/>
  <c r="I51" i="3"/>
  <c r="H51" i="3"/>
  <c r="G51" i="3"/>
  <c r="R50" i="3"/>
  <c r="Q50" i="3"/>
  <c r="P50" i="3"/>
  <c r="O50" i="3"/>
  <c r="N50" i="3"/>
  <c r="M50" i="3"/>
  <c r="L50" i="3"/>
  <c r="K50" i="3"/>
  <c r="J50" i="3"/>
  <c r="I50" i="3"/>
  <c r="H50" i="3"/>
  <c r="G50" i="3"/>
  <c r="R49" i="3"/>
  <c r="Q49" i="3"/>
  <c r="P49" i="3"/>
  <c r="O49" i="3"/>
  <c r="N49" i="3"/>
  <c r="M49" i="3"/>
  <c r="L49" i="3"/>
  <c r="K49" i="3"/>
  <c r="J49" i="3"/>
  <c r="I49" i="3"/>
  <c r="H49" i="3"/>
  <c r="G49" i="3"/>
  <c r="R48" i="3"/>
  <c r="Q48" i="3"/>
  <c r="P48" i="3"/>
  <c r="O48" i="3"/>
  <c r="N48" i="3"/>
  <c r="M48" i="3"/>
  <c r="L48" i="3"/>
  <c r="K48" i="3"/>
  <c r="J48" i="3"/>
  <c r="I48" i="3"/>
  <c r="H48" i="3"/>
  <c r="G48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Y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AB45" i="3"/>
  <c r="AA45" i="3"/>
  <c r="Z45" i="3"/>
  <c r="Y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AB44" i="3"/>
  <c r="AA44" i="3"/>
  <c r="Z44" i="3"/>
  <c r="Y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R43" i="3"/>
  <c r="Q43" i="3"/>
  <c r="P43" i="3"/>
  <c r="O43" i="3"/>
  <c r="N43" i="3"/>
  <c r="M43" i="3"/>
  <c r="L43" i="3"/>
  <c r="K43" i="3"/>
  <c r="J43" i="3"/>
  <c r="I43" i="3"/>
  <c r="H43" i="3"/>
  <c r="G43" i="3"/>
  <c r="R42" i="3"/>
  <c r="Q42" i="3"/>
  <c r="P42" i="3"/>
  <c r="O42" i="3"/>
  <c r="N42" i="3"/>
  <c r="M42" i="3"/>
  <c r="L42" i="3"/>
  <c r="K42" i="3"/>
  <c r="J42" i="3"/>
  <c r="I42" i="3"/>
  <c r="H42" i="3"/>
  <c r="G42" i="3"/>
  <c r="R41" i="3"/>
  <c r="Q41" i="3"/>
  <c r="P41" i="3"/>
  <c r="O41" i="3"/>
  <c r="N41" i="3"/>
  <c r="M41" i="3"/>
  <c r="L41" i="3"/>
  <c r="K41" i="3"/>
  <c r="J41" i="3"/>
  <c r="I41" i="3"/>
  <c r="H41" i="3"/>
  <c r="G41" i="3"/>
  <c r="R40" i="3"/>
  <c r="Q40" i="3"/>
  <c r="P40" i="3"/>
  <c r="O40" i="3"/>
  <c r="N40" i="3"/>
  <c r="M40" i="3"/>
  <c r="L40" i="3"/>
  <c r="K40" i="3"/>
  <c r="J40" i="3"/>
  <c r="I40" i="3"/>
  <c r="H40" i="3"/>
  <c r="G40" i="3"/>
  <c r="AB39" i="3"/>
  <c r="Z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R32" i="3"/>
  <c r="Q32" i="3"/>
  <c r="P32" i="3"/>
  <c r="O32" i="3"/>
  <c r="N32" i="3"/>
  <c r="M32" i="3"/>
  <c r="L32" i="3"/>
  <c r="K32" i="3"/>
  <c r="J32" i="3"/>
  <c r="I32" i="3"/>
  <c r="H32" i="3"/>
  <c r="G32" i="3"/>
  <c r="R30" i="3"/>
  <c r="Q30" i="3"/>
  <c r="P30" i="3"/>
  <c r="O30" i="3"/>
  <c r="N30" i="3"/>
  <c r="M30" i="3"/>
  <c r="L30" i="3"/>
  <c r="K30" i="3"/>
  <c r="J30" i="3"/>
  <c r="I30" i="3"/>
  <c r="H30" i="3"/>
  <c r="G30" i="3"/>
  <c r="R29" i="3"/>
  <c r="Q29" i="3"/>
  <c r="P29" i="3"/>
  <c r="O29" i="3"/>
  <c r="N29" i="3"/>
  <c r="M29" i="3"/>
  <c r="L29" i="3"/>
  <c r="K29" i="3"/>
  <c r="J29" i="3"/>
  <c r="I29" i="3"/>
  <c r="H29" i="3"/>
  <c r="G29" i="3"/>
  <c r="R28" i="3"/>
  <c r="Q28" i="3"/>
  <c r="P28" i="3"/>
  <c r="O28" i="3"/>
  <c r="N28" i="3"/>
  <c r="M28" i="3"/>
  <c r="L28" i="3"/>
  <c r="K28" i="3"/>
  <c r="J28" i="3"/>
  <c r="I28" i="3"/>
  <c r="H28" i="3"/>
  <c r="G28" i="3"/>
  <c r="R27" i="3"/>
  <c r="Q27" i="3"/>
  <c r="P27" i="3"/>
  <c r="O27" i="3"/>
  <c r="N27" i="3"/>
  <c r="M27" i="3"/>
  <c r="L27" i="3"/>
  <c r="K27" i="3"/>
  <c r="J27" i="3"/>
  <c r="I27" i="3"/>
  <c r="H27" i="3"/>
  <c r="G27" i="3"/>
  <c r="R26" i="3"/>
  <c r="Q26" i="3"/>
  <c r="P26" i="3"/>
  <c r="O26" i="3"/>
  <c r="N26" i="3"/>
  <c r="M26" i="3"/>
  <c r="L26" i="3"/>
  <c r="K26" i="3"/>
  <c r="J26" i="3"/>
  <c r="I26" i="3"/>
  <c r="H26" i="3"/>
  <c r="G26" i="3"/>
  <c r="AB25" i="3"/>
  <c r="AA25" i="3"/>
  <c r="Z25" i="3"/>
  <c r="Y25" i="3"/>
  <c r="F25" i="3"/>
  <c r="E25" i="3"/>
  <c r="AB24" i="3"/>
  <c r="AA24" i="3"/>
  <c r="Z24" i="3"/>
  <c r="Z32" i="3" s="1"/>
  <c r="Y24" i="3"/>
  <c r="Y52" i="3" s="1"/>
  <c r="F24" i="3"/>
  <c r="F40" i="3" s="1"/>
  <c r="E24" i="3"/>
  <c r="R23" i="3"/>
  <c r="Q23" i="3"/>
  <c r="P23" i="3"/>
  <c r="O23" i="3"/>
  <c r="N23" i="3"/>
  <c r="M23" i="3"/>
  <c r="L23" i="3"/>
  <c r="K23" i="3"/>
  <c r="J23" i="3"/>
  <c r="I23" i="3"/>
  <c r="H23" i="3"/>
  <c r="G23" i="3"/>
  <c r="R22" i="3"/>
  <c r="Q22" i="3"/>
  <c r="P22" i="3"/>
  <c r="O22" i="3"/>
  <c r="N22" i="3"/>
  <c r="M22" i="3"/>
  <c r="L22" i="3"/>
  <c r="K22" i="3"/>
  <c r="J22" i="3"/>
  <c r="I22" i="3"/>
  <c r="H22" i="3"/>
  <c r="G22" i="3"/>
  <c r="AB21" i="3"/>
  <c r="AA21" i="3"/>
  <c r="Z21" i="3"/>
  <c r="Y21" i="3"/>
  <c r="F21" i="3"/>
  <c r="AB20" i="3"/>
  <c r="AA20" i="3"/>
  <c r="Z20" i="3"/>
  <c r="Y20" i="3"/>
  <c r="F20" i="3"/>
  <c r="R19" i="3"/>
  <c r="Q19" i="3"/>
  <c r="P19" i="3"/>
  <c r="AB19" i="3" s="1"/>
  <c r="O19" i="3"/>
  <c r="N19" i="3"/>
  <c r="M19" i="3"/>
  <c r="AA19" i="3" s="1"/>
  <c r="L19" i="3"/>
  <c r="K19" i="3"/>
  <c r="J19" i="3"/>
  <c r="Z19" i="3" s="1"/>
  <c r="I19" i="3"/>
  <c r="H19" i="3"/>
  <c r="G19" i="3"/>
  <c r="Y19" i="3" s="1"/>
  <c r="F19" i="3"/>
  <c r="AB18" i="3"/>
  <c r="AA18" i="3"/>
  <c r="Z18" i="3"/>
  <c r="Y18" i="3"/>
  <c r="F18" i="3"/>
  <c r="AB17" i="3"/>
  <c r="AB23" i="3" s="1"/>
  <c r="AA17" i="3"/>
  <c r="AA23" i="3" s="1"/>
  <c r="Z17" i="3"/>
  <c r="Z22" i="3" s="1"/>
  <c r="Y17" i="3"/>
  <c r="Y22" i="3" s="1"/>
  <c r="F17" i="3"/>
  <c r="F137" i="3" s="1"/>
  <c r="AB16" i="3"/>
  <c r="AA16" i="3"/>
  <c r="Z16" i="3"/>
  <c r="Y16" i="3"/>
  <c r="F16" i="3"/>
  <c r="F136" i="3" s="1"/>
  <c r="R15" i="3"/>
  <c r="Q15" i="3"/>
  <c r="P15" i="3"/>
  <c r="O15" i="3"/>
  <c r="N15" i="3"/>
  <c r="M15" i="3"/>
  <c r="L15" i="3"/>
  <c r="K15" i="3"/>
  <c r="J15" i="3"/>
  <c r="I15" i="3"/>
  <c r="H15" i="3"/>
  <c r="G15" i="3"/>
  <c r="AB14" i="3"/>
  <c r="AB15" i="3" s="1"/>
  <c r="AA14" i="3"/>
  <c r="AA15" i="3" s="1"/>
  <c r="Z14" i="3"/>
  <c r="Z15" i="3" s="1"/>
  <c r="Y14" i="3"/>
  <c r="Y15" i="3" s="1"/>
  <c r="F14" i="3"/>
  <c r="F15" i="3" s="1"/>
  <c r="AB13" i="3"/>
  <c r="AA13" i="3"/>
  <c r="Z13" i="3"/>
  <c r="Y13" i="3"/>
  <c r="F13" i="3"/>
  <c r="R12" i="3"/>
  <c r="R36" i="3" s="1"/>
  <c r="Q12" i="3"/>
  <c r="Q38" i="3" s="1"/>
  <c r="P12" i="3"/>
  <c r="AB36" i="3" s="1"/>
  <c r="O12" i="3"/>
  <c r="O35" i="3" s="1"/>
  <c r="N12" i="3"/>
  <c r="N36" i="3" s="1"/>
  <c r="M12" i="3"/>
  <c r="AA38" i="3" s="1"/>
  <c r="L12" i="3"/>
  <c r="L35" i="3" s="1"/>
  <c r="K12" i="3"/>
  <c r="K35" i="3" s="1"/>
  <c r="J12" i="3"/>
  <c r="J36" i="3" s="1"/>
  <c r="I12" i="3"/>
  <c r="I38" i="3" s="1"/>
  <c r="H12" i="3"/>
  <c r="H35" i="3" s="1"/>
  <c r="G12" i="3"/>
  <c r="E38" i="3" s="1"/>
  <c r="F12" i="3"/>
  <c r="F36" i="3" s="1"/>
  <c r="R11" i="3"/>
  <c r="Q11" i="3"/>
  <c r="P11" i="3"/>
  <c r="AB11" i="3" s="1"/>
  <c r="O11" i="3"/>
  <c r="N11" i="3"/>
  <c r="M11" i="3"/>
  <c r="AA11" i="3" s="1"/>
  <c r="L11" i="3"/>
  <c r="K11" i="3"/>
  <c r="J11" i="3"/>
  <c r="Z11" i="3" s="1"/>
  <c r="I11" i="3"/>
  <c r="H11" i="3"/>
  <c r="G11" i="3"/>
  <c r="Y11" i="3" s="1"/>
  <c r="F11" i="3"/>
  <c r="E11" i="3"/>
  <c r="R10" i="3"/>
  <c r="Q10" i="3"/>
  <c r="P10" i="3"/>
  <c r="AB10" i="3" s="1"/>
  <c r="O10" i="3"/>
  <c r="N10" i="3"/>
  <c r="M10" i="3"/>
  <c r="AA10" i="3" s="1"/>
  <c r="L10" i="3"/>
  <c r="K10" i="3"/>
  <c r="J10" i="3"/>
  <c r="Z10" i="3" s="1"/>
  <c r="I10" i="3"/>
  <c r="H10" i="3"/>
  <c r="E10" i="3" s="1"/>
  <c r="G10" i="3"/>
  <c r="Y10" i="3" s="1"/>
  <c r="F10" i="3"/>
  <c r="R9" i="3"/>
  <c r="Q9" i="3"/>
  <c r="P9" i="3"/>
  <c r="AB9" i="3" s="1"/>
  <c r="O9" i="3"/>
  <c r="N9" i="3"/>
  <c r="M9" i="3"/>
  <c r="AA9" i="3" s="1"/>
  <c r="L9" i="3"/>
  <c r="K9" i="3"/>
  <c r="J9" i="3"/>
  <c r="Z9" i="3" s="1"/>
  <c r="I9" i="3"/>
  <c r="H9" i="3"/>
  <c r="G9" i="3"/>
  <c r="Y9" i="3" s="1"/>
  <c r="F9" i="3"/>
  <c r="E9" i="3"/>
  <c r="F8" i="3"/>
  <c r="R7" i="3"/>
  <c r="Q7" i="3"/>
  <c r="P7" i="3"/>
  <c r="AB7" i="3" s="1"/>
  <c r="O7" i="3"/>
  <c r="N7" i="3"/>
  <c r="M7" i="3"/>
  <c r="AA7" i="3" s="1"/>
  <c r="L7" i="3"/>
  <c r="K7" i="3"/>
  <c r="J7" i="3"/>
  <c r="Z7" i="3" s="1"/>
  <c r="I7" i="3"/>
  <c r="H7" i="3"/>
  <c r="G7" i="3"/>
  <c r="Y7" i="3" s="1"/>
  <c r="F7" i="3"/>
  <c r="E7" i="3"/>
  <c r="R6" i="3"/>
  <c r="Q6" i="3"/>
  <c r="P6" i="3"/>
  <c r="AB6" i="3" s="1"/>
  <c r="O6" i="3"/>
  <c r="N6" i="3"/>
  <c r="M6" i="3"/>
  <c r="AA6" i="3" s="1"/>
  <c r="L6" i="3"/>
  <c r="K6" i="3"/>
  <c r="J6" i="3"/>
  <c r="Z6" i="3" s="1"/>
  <c r="I6" i="3"/>
  <c r="H6" i="3"/>
  <c r="E6" i="3" s="1"/>
  <c r="G6" i="3"/>
  <c r="Y6" i="3" s="1"/>
  <c r="F6" i="3"/>
  <c r="R5" i="3"/>
  <c r="Q5" i="3"/>
  <c r="P5" i="3"/>
  <c r="AB5" i="3" s="1"/>
  <c r="O5" i="3"/>
  <c r="N5" i="3"/>
  <c r="M5" i="3"/>
  <c r="AA5" i="3" s="1"/>
  <c r="L5" i="3"/>
  <c r="K5" i="3"/>
  <c r="J5" i="3"/>
  <c r="Z5" i="3" s="1"/>
  <c r="I5" i="3"/>
  <c r="H5" i="3"/>
  <c r="G5" i="3"/>
  <c r="Y5" i="3" s="1"/>
  <c r="F5" i="3"/>
  <c r="E5" i="3"/>
  <c r="R4" i="3"/>
  <c r="Q4" i="3"/>
  <c r="P4" i="3"/>
  <c r="AB4" i="3" s="1"/>
  <c r="O4" i="3"/>
  <c r="N4" i="3"/>
  <c r="M4" i="3"/>
  <c r="AA4" i="3" s="1"/>
  <c r="L4" i="3"/>
  <c r="K4" i="3"/>
  <c r="J4" i="3"/>
  <c r="Z4" i="3" s="1"/>
  <c r="I4" i="3"/>
  <c r="H4" i="3"/>
  <c r="E4" i="3" s="1"/>
  <c r="G4" i="3"/>
  <c r="Y4" i="3" s="1"/>
  <c r="F4" i="3"/>
  <c r="R3" i="3"/>
  <c r="Q3" i="3"/>
  <c r="P3" i="3"/>
  <c r="AB3" i="3" s="1"/>
  <c r="O3" i="3"/>
  <c r="N3" i="3"/>
  <c r="M3" i="3"/>
  <c r="AA3" i="3" s="1"/>
  <c r="L3" i="3"/>
  <c r="K3" i="3"/>
  <c r="J3" i="3"/>
  <c r="Z3" i="3" s="1"/>
  <c r="I3" i="3"/>
  <c r="H3" i="3"/>
  <c r="G3" i="3"/>
  <c r="Y3" i="3" s="1"/>
  <c r="F3" i="3"/>
  <c r="E3" i="3"/>
  <c r="R2" i="3"/>
  <c r="R8" i="3" s="1"/>
  <c r="Q2" i="3"/>
  <c r="R37" i="3" s="1"/>
  <c r="P2" i="3"/>
  <c r="Q37" i="3" s="1"/>
  <c r="O2" i="3"/>
  <c r="O8" i="3" s="1"/>
  <c r="N2" i="3"/>
  <c r="O37" i="3" s="1"/>
  <c r="M2" i="3"/>
  <c r="AA2" i="3" s="1"/>
  <c r="L2" i="3"/>
  <c r="M37" i="3" s="1"/>
  <c r="K2" i="3"/>
  <c r="K8" i="3" s="1"/>
  <c r="J2" i="3"/>
  <c r="K37" i="3" s="1"/>
  <c r="I2" i="3"/>
  <c r="J37" i="3" s="1"/>
  <c r="H2" i="3"/>
  <c r="E2" i="3" s="1"/>
  <c r="G2" i="3"/>
  <c r="G8" i="3" s="1"/>
  <c r="F2" i="3"/>
  <c r="F223" i="2"/>
  <c r="R222" i="2"/>
  <c r="Q222" i="2"/>
  <c r="P222" i="2"/>
  <c r="AB222" i="2" s="1"/>
  <c r="O222" i="2"/>
  <c r="N222" i="2"/>
  <c r="M222" i="2"/>
  <c r="AA222" i="2" s="1"/>
  <c r="L222" i="2"/>
  <c r="K222" i="2"/>
  <c r="J222" i="2"/>
  <c r="Z222" i="2" s="1"/>
  <c r="I222" i="2"/>
  <c r="H222" i="2"/>
  <c r="G222" i="2"/>
  <c r="Y222" i="2" s="1"/>
  <c r="F222" i="2"/>
  <c r="E222" i="2"/>
  <c r="AB221" i="2"/>
  <c r="AA221" i="2"/>
  <c r="Z221" i="2"/>
  <c r="Y221" i="2"/>
  <c r="F221" i="2"/>
  <c r="E221" i="2"/>
  <c r="AB220" i="2"/>
  <c r="AA220" i="2"/>
  <c r="Z220" i="2"/>
  <c r="Y220" i="2"/>
  <c r="F220" i="2"/>
  <c r="E220" i="2"/>
  <c r="AB219" i="2"/>
  <c r="AA219" i="2"/>
  <c r="Z219" i="2"/>
  <c r="Y219" i="2"/>
  <c r="F219" i="2"/>
  <c r="E219" i="2"/>
  <c r="AB218" i="2"/>
  <c r="AA218" i="2"/>
  <c r="Z218" i="2"/>
  <c r="Y218" i="2"/>
  <c r="F218" i="2"/>
  <c r="E218" i="2"/>
  <c r="AB217" i="2"/>
  <c r="AA217" i="2"/>
  <c r="Z217" i="2"/>
  <c r="Y217" i="2"/>
  <c r="F217" i="2"/>
  <c r="E217" i="2"/>
  <c r="AB216" i="2"/>
  <c r="AA216" i="2"/>
  <c r="Z216" i="2"/>
  <c r="Y216" i="2"/>
  <c r="F216" i="2"/>
  <c r="E216" i="2"/>
  <c r="AB215" i="2"/>
  <c r="AA215" i="2"/>
  <c r="Z215" i="2"/>
  <c r="Y215" i="2"/>
  <c r="F215" i="2"/>
  <c r="E215" i="2"/>
  <c r="AB214" i="2"/>
  <c r="AA214" i="2"/>
  <c r="Z214" i="2"/>
  <c r="Y214" i="2"/>
  <c r="F214" i="2"/>
  <c r="E214" i="2"/>
  <c r="AB213" i="2"/>
  <c r="AA213" i="2"/>
  <c r="Z213" i="2"/>
  <c r="Y213" i="2"/>
  <c r="F213" i="2"/>
  <c r="E213" i="2"/>
  <c r="AB212" i="2"/>
  <c r="AA212" i="2"/>
  <c r="Z212" i="2"/>
  <c r="Y212" i="2"/>
  <c r="F212" i="2"/>
  <c r="E212" i="2"/>
  <c r="AB211" i="2"/>
  <c r="AA211" i="2"/>
  <c r="Z211" i="2"/>
  <c r="Y211" i="2"/>
  <c r="F211" i="2"/>
  <c r="E211" i="2"/>
  <c r="AB210" i="2"/>
  <c r="AA210" i="2"/>
  <c r="Z210" i="2"/>
  <c r="Y210" i="2"/>
  <c r="F210" i="2"/>
  <c r="E210" i="2"/>
  <c r="AB209" i="2"/>
  <c r="AA209" i="2"/>
  <c r="Z209" i="2"/>
  <c r="Y209" i="2"/>
  <c r="F209" i="2"/>
  <c r="E209" i="2"/>
  <c r="R208" i="2"/>
  <c r="Q208" i="2"/>
  <c r="P208" i="2"/>
  <c r="AB208" i="2" s="1"/>
  <c r="O208" i="2"/>
  <c r="N208" i="2"/>
  <c r="M208" i="2"/>
  <c r="AA208" i="2" s="1"/>
  <c r="L208" i="2"/>
  <c r="K208" i="2"/>
  <c r="J208" i="2"/>
  <c r="Z208" i="2" s="1"/>
  <c r="I208" i="2"/>
  <c r="H208" i="2"/>
  <c r="G208" i="2"/>
  <c r="Y208" i="2" s="1"/>
  <c r="F208" i="2"/>
  <c r="E208" i="2"/>
  <c r="AB207" i="2"/>
  <c r="AA207" i="2"/>
  <c r="Z207" i="2"/>
  <c r="Y207" i="2"/>
  <c r="F207" i="2"/>
  <c r="E207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AB205" i="2"/>
  <c r="AA205" i="2"/>
  <c r="Z205" i="2"/>
  <c r="Y205" i="2"/>
  <c r="F205" i="2"/>
  <c r="E205" i="2"/>
  <c r="AB204" i="2"/>
  <c r="AA204" i="2"/>
  <c r="Z204" i="2"/>
  <c r="Y204" i="2"/>
  <c r="F204" i="2"/>
  <c r="E204" i="2"/>
  <c r="AB203" i="2"/>
  <c r="AB206" i="2" s="1"/>
  <c r="AA203" i="2"/>
  <c r="AA206" i="2" s="1"/>
  <c r="Z203" i="2"/>
  <c r="Z206" i="2" s="1"/>
  <c r="Y203" i="2"/>
  <c r="Y206" i="2" s="1"/>
  <c r="F203" i="2"/>
  <c r="F206" i="2" s="1"/>
  <c r="E203" i="2"/>
  <c r="E206" i="2" s="1"/>
  <c r="R202" i="2"/>
  <c r="R223" i="2" s="1"/>
  <c r="Q202" i="2"/>
  <c r="Q223" i="2" s="1"/>
  <c r="P202" i="2"/>
  <c r="P223" i="2" s="1"/>
  <c r="O202" i="2"/>
  <c r="O223" i="2" s="1"/>
  <c r="N202" i="2"/>
  <c r="N223" i="2" s="1"/>
  <c r="M202" i="2"/>
  <c r="AA202" i="2" s="1"/>
  <c r="L202" i="2"/>
  <c r="L223" i="2" s="1"/>
  <c r="K202" i="2"/>
  <c r="K223" i="2" s="1"/>
  <c r="J202" i="2"/>
  <c r="J223" i="2" s="1"/>
  <c r="I202" i="2"/>
  <c r="I223" i="2" s="1"/>
  <c r="H202" i="2"/>
  <c r="H223" i="2" s="1"/>
  <c r="G202" i="2"/>
  <c r="G223" i="2" s="1"/>
  <c r="F202" i="2"/>
  <c r="E202" i="2"/>
  <c r="AB201" i="2"/>
  <c r="AA201" i="2"/>
  <c r="Z201" i="2"/>
  <c r="Y201" i="2"/>
  <c r="F201" i="2"/>
  <c r="E201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AB199" i="2"/>
  <c r="AA199" i="2"/>
  <c r="Z199" i="2"/>
  <c r="Y199" i="2"/>
  <c r="F199" i="2"/>
  <c r="E199" i="2"/>
  <c r="AB198" i="2"/>
  <c r="AA198" i="2"/>
  <c r="Z198" i="2"/>
  <c r="Y198" i="2"/>
  <c r="F198" i="2"/>
  <c r="E198" i="2"/>
  <c r="AB197" i="2"/>
  <c r="AB200" i="2" s="1"/>
  <c r="AA197" i="2"/>
  <c r="AA200" i="2" s="1"/>
  <c r="Z197" i="2"/>
  <c r="Z200" i="2" s="1"/>
  <c r="Y197" i="2"/>
  <c r="Y200" i="2" s="1"/>
  <c r="F197" i="2"/>
  <c r="F200" i="2" s="1"/>
  <c r="E197" i="2"/>
  <c r="E200" i="2" s="1"/>
  <c r="F196" i="2"/>
  <c r="R195" i="2"/>
  <c r="Q195" i="2"/>
  <c r="P195" i="2"/>
  <c r="AB195" i="2" s="1"/>
  <c r="O195" i="2"/>
  <c r="N195" i="2"/>
  <c r="M195" i="2"/>
  <c r="AA195" i="2" s="1"/>
  <c r="L195" i="2"/>
  <c r="K195" i="2"/>
  <c r="J195" i="2"/>
  <c r="Z195" i="2" s="1"/>
  <c r="I195" i="2"/>
  <c r="H195" i="2"/>
  <c r="G195" i="2"/>
  <c r="Y195" i="2" s="1"/>
  <c r="F195" i="2"/>
  <c r="E195" i="2"/>
  <c r="R193" i="2"/>
  <c r="Q193" i="2"/>
  <c r="P193" i="2"/>
  <c r="AB193" i="2" s="1"/>
  <c r="O193" i="2"/>
  <c r="N193" i="2"/>
  <c r="M193" i="2"/>
  <c r="AA193" i="2" s="1"/>
  <c r="L193" i="2"/>
  <c r="K193" i="2"/>
  <c r="J193" i="2"/>
  <c r="Z193" i="2" s="1"/>
  <c r="I193" i="2"/>
  <c r="H193" i="2"/>
  <c r="G193" i="2"/>
  <c r="Y193" i="2" s="1"/>
  <c r="F193" i="2"/>
  <c r="E193" i="2"/>
  <c r="R192" i="2"/>
  <c r="R196" i="2" s="1"/>
  <c r="Q192" i="2"/>
  <c r="Q196" i="2" s="1"/>
  <c r="P192" i="2"/>
  <c r="AB192" i="2" s="1"/>
  <c r="O192" i="2"/>
  <c r="O196" i="2" s="1"/>
  <c r="N192" i="2"/>
  <c r="N196" i="2" s="1"/>
  <c r="M192" i="2"/>
  <c r="M196" i="2" s="1"/>
  <c r="AA196" i="2" s="1"/>
  <c r="L192" i="2"/>
  <c r="L196" i="2" s="1"/>
  <c r="K192" i="2"/>
  <c r="K196" i="2" s="1"/>
  <c r="J192" i="2"/>
  <c r="J196" i="2" s="1"/>
  <c r="Z196" i="2" s="1"/>
  <c r="I192" i="2"/>
  <c r="I196" i="2" s="1"/>
  <c r="H192" i="2"/>
  <c r="H196" i="2" s="1"/>
  <c r="G192" i="2"/>
  <c r="E192" i="2" s="1"/>
  <c r="F192" i="2"/>
  <c r="R191" i="2"/>
  <c r="R194" i="2" s="1"/>
  <c r="Q191" i="2"/>
  <c r="Q194" i="2" s="1"/>
  <c r="P191" i="2"/>
  <c r="P194" i="2" s="1"/>
  <c r="O191" i="2"/>
  <c r="O194" i="2" s="1"/>
  <c r="N191" i="2"/>
  <c r="N194" i="2" s="1"/>
  <c r="M191" i="2"/>
  <c r="M194" i="2" s="1"/>
  <c r="L191" i="2"/>
  <c r="L194" i="2" s="1"/>
  <c r="K191" i="2"/>
  <c r="K194" i="2" s="1"/>
  <c r="J191" i="2"/>
  <c r="J194" i="2" s="1"/>
  <c r="I191" i="2"/>
  <c r="I194" i="2" s="1"/>
  <c r="H191" i="2"/>
  <c r="H194" i="2" s="1"/>
  <c r="G191" i="2"/>
  <c r="Y191" i="2" s="1"/>
  <c r="Y194" i="2" s="1"/>
  <c r="F191" i="2"/>
  <c r="F194" i="2" s="1"/>
  <c r="E191" i="2"/>
  <c r="E194" i="2" s="1"/>
  <c r="F190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R185" i="2"/>
  <c r="Q185" i="2"/>
  <c r="P185" i="2"/>
  <c r="AB185" i="2" s="1"/>
  <c r="O185" i="2"/>
  <c r="N185" i="2"/>
  <c r="M185" i="2"/>
  <c r="AA185" i="2" s="1"/>
  <c r="L185" i="2"/>
  <c r="K185" i="2"/>
  <c r="J185" i="2"/>
  <c r="Z185" i="2" s="1"/>
  <c r="I185" i="2"/>
  <c r="H185" i="2"/>
  <c r="G185" i="2"/>
  <c r="Y185" i="2" s="1"/>
  <c r="F185" i="2"/>
  <c r="E185" i="2"/>
  <c r="AB184" i="2"/>
  <c r="AA184" i="2"/>
  <c r="Z184" i="2"/>
  <c r="Y184" i="2"/>
  <c r="F184" i="2"/>
  <c r="E184" i="2"/>
  <c r="AB183" i="2"/>
  <c r="AA183" i="2"/>
  <c r="Z183" i="2"/>
  <c r="Y183" i="2"/>
  <c r="F183" i="2"/>
  <c r="E183" i="2"/>
  <c r="R182" i="2"/>
  <c r="Q182" i="2"/>
  <c r="P182" i="2"/>
  <c r="AB182" i="2" s="1"/>
  <c r="O182" i="2"/>
  <c r="N182" i="2"/>
  <c r="M182" i="2"/>
  <c r="AA182" i="2" s="1"/>
  <c r="L182" i="2"/>
  <c r="K182" i="2"/>
  <c r="J182" i="2"/>
  <c r="Z182" i="2" s="1"/>
  <c r="I182" i="2"/>
  <c r="H182" i="2"/>
  <c r="G182" i="2"/>
  <c r="E182" i="2" s="1"/>
  <c r="F182" i="2"/>
  <c r="AB181" i="2"/>
  <c r="AA181" i="2"/>
  <c r="Z181" i="2"/>
  <c r="Y181" i="2"/>
  <c r="F181" i="2"/>
  <c r="E181" i="2"/>
  <c r="AB180" i="2"/>
  <c r="AA180" i="2"/>
  <c r="Z180" i="2"/>
  <c r="Y180" i="2"/>
  <c r="F180" i="2"/>
  <c r="E180" i="2"/>
  <c r="AB179" i="2"/>
  <c r="AA179" i="2"/>
  <c r="Z179" i="2"/>
  <c r="Y179" i="2"/>
  <c r="F179" i="2"/>
  <c r="E179" i="2"/>
  <c r="AB178" i="2"/>
  <c r="AA178" i="2"/>
  <c r="Z178" i="2"/>
  <c r="Y178" i="2"/>
  <c r="F178" i="2"/>
  <c r="E178" i="2"/>
  <c r="AB177" i="2"/>
  <c r="AA177" i="2"/>
  <c r="Z177" i="2"/>
  <c r="Y177" i="2"/>
  <c r="F177" i="2"/>
  <c r="E177" i="2"/>
  <c r="AB176" i="2"/>
  <c r="AA176" i="2"/>
  <c r="Z176" i="2"/>
  <c r="Y176" i="2"/>
  <c r="F176" i="2"/>
  <c r="E176" i="2"/>
  <c r="AB175" i="2"/>
  <c r="AA175" i="2"/>
  <c r="Z175" i="2"/>
  <c r="Y175" i="2"/>
  <c r="F175" i="2"/>
  <c r="E175" i="2"/>
  <c r="AB174" i="2"/>
  <c r="AA174" i="2"/>
  <c r="Z174" i="2"/>
  <c r="Y174" i="2"/>
  <c r="F174" i="2"/>
  <c r="E174" i="2"/>
  <c r="AB173" i="2"/>
  <c r="AA173" i="2"/>
  <c r="Z173" i="2"/>
  <c r="Y173" i="2"/>
  <c r="F173" i="2"/>
  <c r="E173" i="2"/>
  <c r="AB172" i="2"/>
  <c r="AA172" i="2"/>
  <c r="Z172" i="2"/>
  <c r="Y172" i="2"/>
  <c r="F172" i="2"/>
  <c r="E172" i="2"/>
  <c r="AB171" i="2"/>
  <c r="AA171" i="2"/>
  <c r="Z171" i="2"/>
  <c r="Y171" i="2"/>
  <c r="F171" i="2"/>
  <c r="E171" i="2"/>
  <c r="AB170" i="2"/>
  <c r="AA170" i="2"/>
  <c r="Z170" i="2"/>
  <c r="Y170" i="2"/>
  <c r="F170" i="2"/>
  <c r="E170" i="2"/>
  <c r="AB169" i="2"/>
  <c r="AA169" i="2"/>
  <c r="Z169" i="2"/>
  <c r="Y169" i="2"/>
  <c r="F169" i="2"/>
  <c r="E169" i="2"/>
  <c r="AB168" i="2"/>
  <c r="AA168" i="2"/>
  <c r="Z168" i="2"/>
  <c r="Y168" i="2"/>
  <c r="F168" i="2"/>
  <c r="E168" i="2"/>
  <c r="AB167" i="2"/>
  <c r="AA167" i="2"/>
  <c r="Z167" i="2"/>
  <c r="Y167" i="2"/>
  <c r="F167" i="2"/>
  <c r="E167" i="2"/>
  <c r="AB166" i="2"/>
  <c r="AA166" i="2"/>
  <c r="Z166" i="2"/>
  <c r="Y166" i="2"/>
  <c r="F166" i="2"/>
  <c r="E166" i="2"/>
  <c r="AB165" i="2"/>
  <c r="AA165" i="2"/>
  <c r="Z165" i="2"/>
  <c r="Y165" i="2"/>
  <c r="F165" i="2"/>
  <c r="E165" i="2"/>
  <c r="AB164" i="2"/>
  <c r="AA164" i="2"/>
  <c r="Z164" i="2"/>
  <c r="Y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E164" i="2"/>
  <c r="AB163" i="2"/>
  <c r="AA163" i="2"/>
  <c r="Z163" i="2"/>
  <c r="Y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E163" i="2"/>
  <c r="AB162" i="2"/>
  <c r="AA162" i="2"/>
  <c r="Z162" i="2"/>
  <c r="Y162" i="2"/>
  <c r="F162" i="2"/>
  <c r="E162" i="2"/>
  <c r="AB161" i="2"/>
  <c r="AA161" i="2"/>
  <c r="Z161" i="2"/>
  <c r="Y161" i="2"/>
  <c r="F161" i="2"/>
  <c r="E161" i="2"/>
  <c r="AB160" i="2"/>
  <c r="AA160" i="2"/>
  <c r="Z160" i="2"/>
  <c r="Y160" i="2"/>
  <c r="F160" i="2"/>
  <c r="E160" i="2"/>
  <c r="AB159" i="2"/>
  <c r="AA159" i="2"/>
  <c r="Z159" i="2"/>
  <c r="Y159" i="2"/>
  <c r="F159" i="2"/>
  <c r="E159" i="2"/>
  <c r="R158" i="2"/>
  <c r="Q158" i="2"/>
  <c r="P158" i="2"/>
  <c r="AB158" i="2" s="1"/>
  <c r="O158" i="2"/>
  <c r="N158" i="2"/>
  <c r="M158" i="2"/>
  <c r="AA158" i="2" s="1"/>
  <c r="L158" i="2"/>
  <c r="K158" i="2"/>
  <c r="J158" i="2"/>
  <c r="Z158" i="2" s="1"/>
  <c r="I158" i="2"/>
  <c r="H158" i="2"/>
  <c r="G158" i="2"/>
  <c r="E158" i="2" s="1"/>
  <c r="F158" i="2"/>
  <c r="AB157" i="2"/>
  <c r="AA157" i="2"/>
  <c r="Z157" i="2"/>
  <c r="Y157" i="2"/>
  <c r="F157" i="2"/>
  <c r="E157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AB155" i="2"/>
  <c r="AA155" i="2"/>
  <c r="Z155" i="2"/>
  <c r="Y155" i="2"/>
  <c r="F155" i="2"/>
  <c r="E155" i="2"/>
  <c r="AB154" i="2"/>
  <c r="AA154" i="2"/>
  <c r="Z154" i="2"/>
  <c r="Y154" i="2"/>
  <c r="F154" i="2"/>
  <c r="E154" i="2"/>
  <c r="AB153" i="2"/>
  <c r="AB156" i="2" s="1"/>
  <c r="AA153" i="2"/>
  <c r="AA156" i="2" s="1"/>
  <c r="Z153" i="2"/>
  <c r="Z156" i="2" s="1"/>
  <c r="Y153" i="2"/>
  <c r="Y156" i="2" s="1"/>
  <c r="F153" i="2"/>
  <c r="F156" i="2" s="1"/>
  <c r="E153" i="2"/>
  <c r="E156" i="2" s="1"/>
  <c r="R152" i="2"/>
  <c r="Q152" i="2"/>
  <c r="P152" i="2"/>
  <c r="AB152" i="2" s="1"/>
  <c r="O152" i="2"/>
  <c r="N152" i="2"/>
  <c r="M152" i="2"/>
  <c r="AA152" i="2" s="1"/>
  <c r="L152" i="2"/>
  <c r="K152" i="2"/>
  <c r="J152" i="2"/>
  <c r="Z152" i="2" s="1"/>
  <c r="I152" i="2"/>
  <c r="H152" i="2"/>
  <c r="G152" i="2"/>
  <c r="Y152" i="2" s="1"/>
  <c r="F152" i="2"/>
  <c r="E152" i="2"/>
  <c r="AB151" i="2"/>
  <c r="AA151" i="2"/>
  <c r="Z151" i="2"/>
  <c r="Y151" i="2"/>
  <c r="F151" i="2"/>
  <c r="E151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AB149" i="2"/>
  <c r="AA149" i="2"/>
  <c r="Z149" i="2"/>
  <c r="Y149" i="2"/>
  <c r="F149" i="2"/>
  <c r="E149" i="2"/>
  <c r="AB148" i="2"/>
  <c r="AA148" i="2"/>
  <c r="Z148" i="2"/>
  <c r="Y148" i="2"/>
  <c r="F148" i="2"/>
  <c r="E148" i="2"/>
  <c r="AB147" i="2"/>
  <c r="AB150" i="2" s="1"/>
  <c r="AA147" i="2"/>
  <c r="AA150" i="2" s="1"/>
  <c r="Z147" i="2"/>
  <c r="Z150" i="2" s="1"/>
  <c r="Y147" i="2"/>
  <c r="Y150" i="2" s="1"/>
  <c r="F147" i="2"/>
  <c r="F150" i="2" s="1"/>
  <c r="E147" i="2"/>
  <c r="E150" i="2" s="1"/>
  <c r="R146" i="2"/>
  <c r="R190" i="2" s="1"/>
  <c r="Q146" i="2"/>
  <c r="Q190" i="2" s="1"/>
  <c r="P146" i="2"/>
  <c r="AB146" i="2" s="1"/>
  <c r="O146" i="2"/>
  <c r="O190" i="2" s="1"/>
  <c r="N146" i="2"/>
  <c r="N190" i="2" s="1"/>
  <c r="M146" i="2"/>
  <c r="M190" i="2" s="1"/>
  <c r="AA190" i="2" s="1"/>
  <c r="L146" i="2"/>
  <c r="L190" i="2" s="1"/>
  <c r="K146" i="2"/>
  <c r="K190" i="2" s="1"/>
  <c r="J146" i="2"/>
  <c r="J190" i="2" s="1"/>
  <c r="Z190" i="2" s="1"/>
  <c r="I146" i="2"/>
  <c r="I190" i="2" s="1"/>
  <c r="H146" i="2"/>
  <c r="H190" i="2" s="1"/>
  <c r="G146" i="2"/>
  <c r="G190" i="2" s="1"/>
  <c r="F146" i="2"/>
  <c r="E146" i="2"/>
  <c r="AB145" i="2"/>
  <c r="AA145" i="2"/>
  <c r="Z145" i="2"/>
  <c r="Y145" i="2"/>
  <c r="F145" i="2"/>
  <c r="E145" i="2"/>
  <c r="AB144" i="2"/>
  <c r="AA144" i="2"/>
  <c r="Z144" i="2"/>
  <c r="Y144" i="2"/>
  <c r="F144" i="2"/>
  <c r="E144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AB142" i="2"/>
  <c r="AA142" i="2"/>
  <c r="Z142" i="2"/>
  <c r="Y142" i="2"/>
  <c r="F142" i="2"/>
  <c r="E142" i="2"/>
  <c r="AB141" i="2"/>
  <c r="AA141" i="2"/>
  <c r="Z141" i="2"/>
  <c r="Y141" i="2"/>
  <c r="F141" i="2"/>
  <c r="E141" i="2"/>
  <c r="AB140" i="2"/>
  <c r="AB143" i="2" s="1"/>
  <c r="AA140" i="2"/>
  <c r="AA143" i="2" s="1"/>
  <c r="Z140" i="2"/>
  <c r="Z143" i="2" s="1"/>
  <c r="Y140" i="2"/>
  <c r="Y143" i="2" s="1"/>
  <c r="F140" i="2"/>
  <c r="F143" i="2" s="1"/>
  <c r="E140" i="2"/>
  <c r="E143" i="2" s="1"/>
  <c r="F139" i="2"/>
  <c r="R138" i="2"/>
  <c r="Q138" i="2"/>
  <c r="P138" i="2"/>
  <c r="AB138" i="2" s="1"/>
  <c r="O138" i="2"/>
  <c r="N138" i="2"/>
  <c r="M138" i="2"/>
  <c r="AA138" i="2" s="1"/>
  <c r="L138" i="2"/>
  <c r="K138" i="2"/>
  <c r="Z138" i="2" s="1"/>
  <c r="J138" i="2"/>
  <c r="I138" i="2"/>
  <c r="H138" i="2"/>
  <c r="G138" i="2"/>
  <c r="Y138" i="2" s="1"/>
  <c r="F138" i="2"/>
  <c r="E138" i="2"/>
  <c r="R137" i="2"/>
  <c r="N137" i="2"/>
  <c r="J137" i="2"/>
  <c r="F137" i="2"/>
  <c r="R136" i="2"/>
  <c r="Q136" i="2"/>
  <c r="P136" i="2"/>
  <c r="AB136" i="2" s="1"/>
  <c r="O136" i="2"/>
  <c r="N136" i="2"/>
  <c r="M136" i="2"/>
  <c r="AA136" i="2" s="1"/>
  <c r="L136" i="2"/>
  <c r="K136" i="2"/>
  <c r="Z136" i="2" s="1"/>
  <c r="J136" i="2"/>
  <c r="I136" i="2"/>
  <c r="H136" i="2"/>
  <c r="G136" i="2"/>
  <c r="Y136" i="2" s="1"/>
  <c r="F136" i="2"/>
  <c r="E136" i="2"/>
  <c r="R135" i="2"/>
  <c r="R139" i="2" s="1"/>
  <c r="Q135" i="2"/>
  <c r="AB135" i="2" s="1"/>
  <c r="P135" i="2"/>
  <c r="P139" i="2" s="1"/>
  <c r="O135" i="2"/>
  <c r="O139" i="2" s="1"/>
  <c r="N135" i="2"/>
  <c r="N139" i="2" s="1"/>
  <c r="M135" i="2"/>
  <c r="M139" i="2" s="1"/>
  <c r="AA139" i="2" s="1"/>
  <c r="L135" i="2"/>
  <c r="L139" i="2" s="1"/>
  <c r="K135" i="2"/>
  <c r="K139" i="2" s="1"/>
  <c r="J135" i="2"/>
  <c r="Z135" i="2" s="1"/>
  <c r="I135" i="2"/>
  <c r="I139" i="2" s="1"/>
  <c r="H135" i="2"/>
  <c r="H139" i="2" s="1"/>
  <c r="G135" i="2"/>
  <c r="G139" i="2" s="1"/>
  <c r="F135" i="2"/>
  <c r="R134" i="2"/>
  <c r="Q134" i="2"/>
  <c r="Q137" i="2" s="1"/>
  <c r="P134" i="2"/>
  <c r="P137" i="2" s="1"/>
  <c r="O134" i="2"/>
  <c r="O137" i="2" s="1"/>
  <c r="N134" i="2"/>
  <c r="M134" i="2"/>
  <c r="AA134" i="2" s="1"/>
  <c r="L134" i="2"/>
  <c r="L137" i="2" s="1"/>
  <c r="K134" i="2"/>
  <c r="K137" i="2" s="1"/>
  <c r="J134" i="2"/>
  <c r="I134" i="2"/>
  <c r="I137" i="2" s="1"/>
  <c r="H134" i="2"/>
  <c r="H137" i="2" s="1"/>
  <c r="G134" i="2"/>
  <c r="G137" i="2" s="1"/>
  <c r="F134" i="2"/>
  <c r="E134" i="2"/>
  <c r="E137" i="2" s="1"/>
  <c r="F133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R128" i="2"/>
  <c r="Q128" i="2"/>
  <c r="P128" i="2"/>
  <c r="AB128" i="2" s="1"/>
  <c r="O128" i="2"/>
  <c r="N128" i="2"/>
  <c r="M128" i="2"/>
  <c r="AA128" i="2" s="1"/>
  <c r="L128" i="2"/>
  <c r="K128" i="2"/>
  <c r="Z128" i="2" s="1"/>
  <c r="J128" i="2"/>
  <c r="I128" i="2"/>
  <c r="H128" i="2"/>
  <c r="G128" i="2"/>
  <c r="Y128" i="2" s="1"/>
  <c r="F128" i="2"/>
  <c r="E128" i="2"/>
  <c r="AB127" i="2"/>
  <c r="AA127" i="2"/>
  <c r="Z127" i="2"/>
  <c r="Y127" i="2"/>
  <c r="F127" i="2"/>
  <c r="E127" i="2"/>
  <c r="AB126" i="2"/>
  <c r="AA126" i="2"/>
  <c r="Z126" i="2"/>
  <c r="Y126" i="2"/>
  <c r="F126" i="2"/>
  <c r="E126" i="2"/>
  <c r="AB125" i="2"/>
  <c r="AA125" i="2"/>
  <c r="Z125" i="2"/>
  <c r="Y125" i="2"/>
  <c r="F125" i="2"/>
  <c r="E125" i="2"/>
  <c r="AB124" i="2"/>
  <c r="AA124" i="2"/>
  <c r="Z124" i="2"/>
  <c r="Y124" i="2"/>
  <c r="F124" i="2"/>
  <c r="E124" i="2"/>
  <c r="AB123" i="2"/>
  <c r="AA123" i="2"/>
  <c r="Z123" i="2"/>
  <c r="Y123" i="2"/>
  <c r="F123" i="2"/>
  <c r="E123" i="2"/>
  <c r="AB122" i="2"/>
  <c r="AA122" i="2"/>
  <c r="Z122" i="2"/>
  <c r="Y122" i="2"/>
  <c r="F122" i="2"/>
  <c r="E122" i="2"/>
  <c r="AB121" i="2"/>
  <c r="AA121" i="2"/>
  <c r="Z121" i="2"/>
  <c r="Y121" i="2"/>
  <c r="F121" i="2"/>
  <c r="E121" i="2"/>
  <c r="AB120" i="2"/>
  <c r="AA120" i="2"/>
  <c r="Z120" i="2"/>
  <c r="Y120" i="2"/>
  <c r="F120" i="2"/>
  <c r="E120" i="2"/>
  <c r="AB119" i="2"/>
  <c r="AA119" i="2"/>
  <c r="Z119" i="2"/>
  <c r="Y119" i="2"/>
  <c r="F119" i="2"/>
  <c r="E119" i="2"/>
  <c r="AB118" i="2"/>
  <c r="AA118" i="2"/>
  <c r="Z118" i="2"/>
  <c r="Y118" i="2"/>
  <c r="F118" i="2"/>
  <c r="E118" i="2"/>
  <c r="AB117" i="2"/>
  <c r="AA117" i="2"/>
  <c r="Z117" i="2"/>
  <c r="Y117" i="2"/>
  <c r="F117" i="2"/>
  <c r="E117" i="2"/>
  <c r="AB116" i="2"/>
  <c r="AA116" i="2"/>
  <c r="Z116" i="2"/>
  <c r="Y116" i="2"/>
  <c r="F116" i="2"/>
  <c r="E116" i="2"/>
  <c r="AB115" i="2"/>
  <c r="AA115" i="2"/>
  <c r="Z115" i="2"/>
  <c r="Y115" i="2"/>
  <c r="F115" i="2"/>
  <c r="E115" i="2"/>
  <c r="AB114" i="2"/>
  <c r="AA114" i="2"/>
  <c r="Z114" i="2"/>
  <c r="Y114" i="2"/>
  <c r="F114" i="2"/>
  <c r="E114" i="2"/>
  <c r="AB113" i="2"/>
  <c r="AA113" i="2"/>
  <c r="Z113" i="2"/>
  <c r="Y113" i="2"/>
  <c r="F113" i="2"/>
  <c r="E113" i="2"/>
  <c r="AB112" i="2"/>
  <c r="AA112" i="2"/>
  <c r="Z112" i="2"/>
  <c r="Y112" i="2"/>
  <c r="F112" i="2"/>
  <c r="E112" i="2"/>
  <c r="AB111" i="2"/>
  <c r="AA111" i="2"/>
  <c r="Z111" i="2"/>
  <c r="Y111" i="2"/>
  <c r="F111" i="2"/>
  <c r="E111" i="2"/>
  <c r="AB110" i="2"/>
  <c r="AA110" i="2"/>
  <c r="Z110" i="2"/>
  <c r="Y110" i="2"/>
  <c r="F110" i="2"/>
  <c r="E110" i="2"/>
  <c r="AB109" i="2"/>
  <c r="AA109" i="2"/>
  <c r="Z109" i="2"/>
  <c r="Y109" i="2"/>
  <c r="F109" i="2"/>
  <c r="E109" i="2"/>
  <c r="AB108" i="2"/>
  <c r="AA108" i="2"/>
  <c r="Z108" i="2"/>
  <c r="Y108" i="2"/>
  <c r="F108" i="2"/>
  <c r="E108" i="2"/>
  <c r="AB107" i="2"/>
  <c r="AA107" i="2"/>
  <c r="Z107" i="2"/>
  <c r="Y107" i="2"/>
  <c r="F107" i="2"/>
  <c r="E107" i="2"/>
  <c r="AB106" i="2"/>
  <c r="AA106" i="2"/>
  <c r="Z106" i="2"/>
  <c r="Y106" i="2"/>
  <c r="F106" i="2"/>
  <c r="E106" i="2"/>
  <c r="AB105" i="2"/>
  <c r="AA105" i="2"/>
  <c r="Z105" i="2"/>
  <c r="Y105" i="2"/>
  <c r="F105" i="2"/>
  <c r="E105" i="2"/>
  <c r="AB104" i="2"/>
  <c r="AA104" i="2"/>
  <c r="Z104" i="2"/>
  <c r="Y104" i="2"/>
  <c r="F104" i="2"/>
  <c r="E104" i="2"/>
  <c r="AB103" i="2"/>
  <c r="AA103" i="2"/>
  <c r="Z103" i="2"/>
  <c r="Y103" i="2"/>
  <c r="F103" i="2"/>
  <c r="E103" i="2"/>
  <c r="AB102" i="2"/>
  <c r="AA102" i="2"/>
  <c r="Z102" i="2"/>
  <c r="Y102" i="2"/>
  <c r="F102" i="2"/>
  <c r="E102" i="2"/>
  <c r="AB101" i="2"/>
  <c r="AA101" i="2"/>
  <c r="Z101" i="2"/>
  <c r="Y101" i="2"/>
  <c r="F101" i="2"/>
  <c r="E101" i="2"/>
  <c r="AB100" i="2"/>
  <c r="AA100" i="2"/>
  <c r="Z100" i="2"/>
  <c r="Y100" i="2"/>
  <c r="F100" i="2"/>
  <c r="E100" i="2"/>
  <c r="AB99" i="2"/>
  <c r="AA99" i="2"/>
  <c r="Z99" i="2"/>
  <c r="Y99" i="2"/>
  <c r="F99" i="2"/>
  <c r="E99" i="2"/>
  <c r="R98" i="2"/>
  <c r="Q98" i="2"/>
  <c r="P98" i="2"/>
  <c r="AB98" i="2" s="1"/>
  <c r="O98" i="2"/>
  <c r="N98" i="2"/>
  <c r="M98" i="2"/>
  <c r="AA98" i="2" s="1"/>
  <c r="L98" i="2"/>
  <c r="K98" i="2"/>
  <c r="J98" i="2"/>
  <c r="Z98" i="2" s="1"/>
  <c r="I98" i="2"/>
  <c r="H98" i="2"/>
  <c r="G98" i="2"/>
  <c r="Y98" i="2" s="1"/>
  <c r="F98" i="2"/>
  <c r="E98" i="2"/>
  <c r="AB97" i="2"/>
  <c r="AA97" i="2"/>
  <c r="Z97" i="2"/>
  <c r="Y97" i="2"/>
  <c r="F97" i="2"/>
  <c r="E97" i="2"/>
  <c r="R96" i="2"/>
  <c r="Q96" i="2"/>
  <c r="P96" i="2"/>
  <c r="O96" i="2"/>
  <c r="N96" i="2"/>
  <c r="M96" i="2"/>
  <c r="L96" i="2"/>
  <c r="K96" i="2"/>
  <c r="J96" i="2"/>
  <c r="I96" i="2"/>
  <c r="H96" i="2"/>
  <c r="G96" i="2"/>
  <c r="AB95" i="2"/>
  <c r="AA95" i="2"/>
  <c r="Z95" i="2"/>
  <c r="Y95" i="2"/>
  <c r="F95" i="2"/>
  <c r="E95" i="2"/>
  <c r="AB94" i="2"/>
  <c r="AA94" i="2"/>
  <c r="Z94" i="2"/>
  <c r="Y94" i="2"/>
  <c r="F94" i="2"/>
  <c r="E94" i="2"/>
  <c r="AB93" i="2"/>
  <c r="AB96" i="2" s="1"/>
  <c r="AA93" i="2"/>
  <c r="AA96" i="2" s="1"/>
  <c r="Z93" i="2"/>
  <c r="Z96" i="2" s="1"/>
  <c r="Y93" i="2"/>
  <c r="Y96" i="2" s="1"/>
  <c r="F93" i="2"/>
  <c r="F96" i="2" s="1"/>
  <c r="E93" i="2"/>
  <c r="E96" i="2" s="1"/>
  <c r="R92" i="2"/>
  <c r="Q92" i="2"/>
  <c r="P92" i="2"/>
  <c r="AB92" i="2" s="1"/>
  <c r="O92" i="2"/>
  <c r="N92" i="2"/>
  <c r="M92" i="2"/>
  <c r="AA92" i="2" s="1"/>
  <c r="L92" i="2"/>
  <c r="K92" i="2"/>
  <c r="J92" i="2"/>
  <c r="Z92" i="2" s="1"/>
  <c r="I92" i="2"/>
  <c r="H92" i="2"/>
  <c r="G92" i="2"/>
  <c r="Y92" i="2" s="1"/>
  <c r="F92" i="2"/>
  <c r="E92" i="2"/>
  <c r="AB91" i="2"/>
  <c r="AA91" i="2"/>
  <c r="Z91" i="2"/>
  <c r="Y91" i="2"/>
  <c r="F91" i="2"/>
  <c r="E91" i="2"/>
  <c r="R90" i="2"/>
  <c r="Q90" i="2"/>
  <c r="P90" i="2"/>
  <c r="O90" i="2"/>
  <c r="N90" i="2"/>
  <c r="M90" i="2"/>
  <c r="L90" i="2"/>
  <c r="K90" i="2"/>
  <c r="J90" i="2"/>
  <c r="I90" i="2"/>
  <c r="H90" i="2"/>
  <c r="G90" i="2"/>
  <c r="AB89" i="2"/>
  <c r="AA89" i="2"/>
  <c r="Z89" i="2"/>
  <c r="Y89" i="2"/>
  <c r="F89" i="2"/>
  <c r="E89" i="2"/>
  <c r="AB88" i="2"/>
  <c r="AA88" i="2"/>
  <c r="Z88" i="2"/>
  <c r="Y88" i="2"/>
  <c r="F88" i="2"/>
  <c r="E88" i="2"/>
  <c r="AB87" i="2"/>
  <c r="AB90" i="2" s="1"/>
  <c r="AA87" i="2"/>
  <c r="AA90" i="2" s="1"/>
  <c r="Z87" i="2"/>
  <c r="Z90" i="2" s="1"/>
  <c r="Y87" i="2"/>
  <c r="Y90" i="2" s="1"/>
  <c r="F87" i="2"/>
  <c r="F90" i="2" s="1"/>
  <c r="E87" i="2"/>
  <c r="E90" i="2" s="1"/>
  <c r="R86" i="2"/>
  <c r="Q86" i="2"/>
  <c r="P86" i="2"/>
  <c r="AB86" i="2" s="1"/>
  <c r="O86" i="2"/>
  <c r="N86" i="2"/>
  <c r="M86" i="2"/>
  <c r="AA86" i="2" s="1"/>
  <c r="L86" i="2"/>
  <c r="K86" i="2"/>
  <c r="J86" i="2"/>
  <c r="Z86" i="2" s="1"/>
  <c r="I86" i="2"/>
  <c r="H86" i="2"/>
  <c r="G86" i="2"/>
  <c r="Y86" i="2" s="1"/>
  <c r="F86" i="2"/>
  <c r="E86" i="2"/>
  <c r="AB85" i="2"/>
  <c r="AA85" i="2"/>
  <c r="Z85" i="2"/>
  <c r="Y85" i="2"/>
  <c r="F85" i="2"/>
  <c r="E85" i="2"/>
  <c r="R84" i="2"/>
  <c r="Q84" i="2"/>
  <c r="P84" i="2"/>
  <c r="O84" i="2"/>
  <c r="N84" i="2"/>
  <c r="M84" i="2"/>
  <c r="L84" i="2"/>
  <c r="K84" i="2"/>
  <c r="J84" i="2"/>
  <c r="I84" i="2"/>
  <c r="H84" i="2"/>
  <c r="G84" i="2"/>
  <c r="AB83" i="2"/>
  <c r="AA83" i="2"/>
  <c r="Z83" i="2"/>
  <c r="Y83" i="2"/>
  <c r="F83" i="2"/>
  <c r="E83" i="2"/>
  <c r="AB82" i="2"/>
  <c r="AA82" i="2"/>
  <c r="Z82" i="2"/>
  <c r="Y82" i="2"/>
  <c r="F82" i="2"/>
  <c r="E82" i="2"/>
  <c r="AB81" i="2"/>
  <c r="AB84" i="2" s="1"/>
  <c r="AA81" i="2"/>
  <c r="AA84" i="2" s="1"/>
  <c r="Z81" i="2"/>
  <c r="Z84" i="2" s="1"/>
  <c r="Y81" i="2"/>
  <c r="Y84" i="2" s="1"/>
  <c r="F81" i="2"/>
  <c r="F84" i="2" s="1"/>
  <c r="E81" i="2"/>
  <c r="E84" i="2" s="1"/>
  <c r="R80" i="2"/>
  <c r="Q80" i="2"/>
  <c r="P80" i="2"/>
  <c r="AB80" i="2" s="1"/>
  <c r="O80" i="2"/>
  <c r="N80" i="2"/>
  <c r="M80" i="2"/>
  <c r="AA80" i="2" s="1"/>
  <c r="L80" i="2"/>
  <c r="K80" i="2"/>
  <c r="J80" i="2"/>
  <c r="Z80" i="2" s="1"/>
  <c r="I80" i="2"/>
  <c r="H80" i="2"/>
  <c r="G80" i="2"/>
  <c r="Y80" i="2" s="1"/>
  <c r="F80" i="2"/>
  <c r="E80" i="2"/>
  <c r="AB79" i="2"/>
  <c r="AA79" i="2"/>
  <c r="Z79" i="2"/>
  <c r="Y79" i="2"/>
  <c r="F79" i="2"/>
  <c r="E79" i="2"/>
  <c r="R78" i="2"/>
  <c r="Q78" i="2"/>
  <c r="P78" i="2"/>
  <c r="O78" i="2"/>
  <c r="N78" i="2"/>
  <c r="M78" i="2"/>
  <c r="L78" i="2"/>
  <c r="K78" i="2"/>
  <c r="J78" i="2"/>
  <c r="I78" i="2"/>
  <c r="H78" i="2"/>
  <c r="G78" i="2"/>
  <c r="AB77" i="2"/>
  <c r="AA77" i="2"/>
  <c r="Z77" i="2"/>
  <c r="Y77" i="2"/>
  <c r="F77" i="2"/>
  <c r="E77" i="2"/>
  <c r="AB76" i="2"/>
  <c r="AA76" i="2"/>
  <c r="Z76" i="2"/>
  <c r="Y76" i="2"/>
  <c r="F76" i="2"/>
  <c r="E76" i="2"/>
  <c r="AB75" i="2"/>
  <c r="AB78" i="2" s="1"/>
  <c r="AA75" i="2"/>
  <c r="AA78" i="2" s="1"/>
  <c r="Z75" i="2"/>
  <c r="Z78" i="2" s="1"/>
  <c r="Y75" i="2"/>
  <c r="Y78" i="2" s="1"/>
  <c r="F75" i="2"/>
  <c r="F78" i="2" s="1"/>
  <c r="E75" i="2"/>
  <c r="E78" i="2" s="1"/>
  <c r="R74" i="2"/>
  <c r="Q74" i="2"/>
  <c r="P74" i="2"/>
  <c r="AB74" i="2" s="1"/>
  <c r="O74" i="2"/>
  <c r="N74" i="2"/>
  <c r="M74" i="2"/>
  <c r="AA74" i="2" s="1"/>
  <c r="L74" i="2"/>
  <c r="K74" i="2"/>
  <c r="J74" i="2"/>
  <c r="Z74" i="2" s="1"/>
  <c r="I74" i="2"/>
  <c r="H74" i="2"/>
  <c r="G74" i="2"/>
  <c r="Y74" i="2" s="1"/>
  <c r="F74" i="2"/>
  <c r="E74" i="2"/>
  <c r="AB73" i="2"/>
  <c r="AA73" i="2"/>
  <c r="Z73" i="2"/>
  <c r="Y73" i="2"/>
  <c r="F73" i="2"/>
  <c r="E73" i="2"/>
  <c r="R72" i="2"/>
  <c r="Q72" i="2"/>
  <c r="P72" i="2"/>
  <c r="O72" i="2"/>
  <c r="N72" i="2"/>
  <c r="M72" i="2"/>
  <c r="L72" i="2"/>
  <c r="K72" i="2"/>
  <c r="J72" i="2"/>
  <c r="I72" i="2"/>
  <c r="H72" i="2"/>
  <c r="G72" i="2"/>
  <c r="AB71" i="2"/>
  <c r="AA71" i="2"/>
  <c r="Z71" i="2"/>
  <c r="Y71" i="2"/>
  <c r="F71" i="2"/>
  <c r="E71" i="2"/>
  <c r="AB70" i="2"/>
  <c r="AA70" i="2"/>
  <c r="Z70" i="2"/>
  <c r="Y70" i="2"/>
  <c r="F70" i="2"/>
  <c r="E70" i="2"/>
  <c r="AB69" i="2"/>
  <c r="AB72" i="2" s="1"/>
  <c r="AA69" i="2"/>
  <c r="AA72" i="2" s="1"/>
  <c r="Z69" i="2"/>
  <c r="Z72" i="2" s="1"/>
  <c r="Y69" i="2"/>
  <c r="Y72" i="2" s="1"/>
  <c r="F69" i="2"/>
  <c r="F72" i="2" s="1"/>
  <c r="E69" i="2"/>
  <c r="E72" i="2" s="1"/>
  <c r="R68" i="2"/>
  <c r="R133" i="2" s="1"/>
  <c r="Q68" i="2"/>
  <c r="Q133" i="2" s="1"/>
  <c r="P68" i="2"/>
  <c r="P133" i="2" s="1"/>
  <c r="AB133" i="2" s="1"/>
  <c r="O68" i="2"/>
  <c r="O133" i="2" s="1"/>
  <c r="N68" i="2"/>
  <c r="N133" i="2" s="1"/>
  <c r="M68" i="2"/>
  <c r="AA68" i="2" s="1"/>
  <c r="L68" i="2"/>
  <c r="L133" i="2" s="1"/>
  <c r="K68" i="2"/>
  <c r="K133" i="2" s="1"/>
  <c r="J68" i="2"/>
  <c r="J133" i="2" s="1"/>
  <c r="Z133" i="2" s="1"/>
  <c r="I68" i="2"/>
  <c r="I133" i="2" s="1"/>
  <c r="H68" i="2"/>
  <c r="H133" i="2" s="1"/>
  <c r="G68" i="2"/>
  <c r="G133" i="2" s="1"/>
  <c r="F68" i="2"/>
  <c r="E68" i="2"/>
  <c r="AB67" i="2"/>
  <c r="AA67" i="2"/>
  <c r="Z67" i="2"/>
  <c r="Y67" i="2"/>
  <c r="F67" i="2"/>
  <c r="E67" i="2"/>
  <c r="R66" i="2"/>
  <c r="Q66" i="2"/>
  <c r="P66" i="2"/>
  <c r="O66" i="2"/>
  <c r="N66" i="2"/>
  <c r="M66" i="2"/>
  <c r="L66" i="2"/>
  <c r="K66" i="2"/>
  <c r="J66" i="2"/>
  <c r="I66" i="2"/>
  <c r="H66" i="2"/>
  <c r="G66" i="2"/>
  <c r="AB65" i="2"/>
  <c r="AA65" i="2"/>
  <c r="Z65" i="2"/>
  <c r="Y65" i="2"/>
  <c r="F65" i="2"/>
  <c r="E65" i="2"/>
  <c r="AB64" i="2"/>
  <c r="AA64" i="2"/>
  <c r="Z64" i="2"/>
  <c r="Y64" i="2"/>
  <c r="F64" i="2"/>
  <c r="E64" i="2"/>
  <c r="AB63" i="2"/>
  <c r="AB66" i="2" s="1"/>
  <c r="AA63" i="2"/>
  <c r="AA66" i="2" s="1"/>
  <c r="Z63" i="2"/>
  <c r="Z66" i="2" s="1"/>
  <c r="Y63" i="2"/>
  <c r="Y66" i="2" s="1"/>
  <c r="F63" i="2"/>
  <c r="F66" i="2" s="1"/>
  <c r="E63" i="2"/>
  <c r="E66" i="2" s="1"/>
  <c r="F62" i="2"/>
  <c r="R61" i="2"/>
  <c r="Q61" i="2"/>
  <c r="P61" i="2"/>
  <c r="AB61" i="2" s="1"/>
  <c r="O61" i="2"/>
  <c r="N61" i="2"/>
  <c r="M61" i="2"/>
  <c r="AA61" i="2" s="1"/>
  <c r="L61" i="2"/>
  <c r="K61" i="2"/>
  <c r="J61" i="2"/>
  <c r="Z61" i="2" s="1"/>
  <c r="I61" i="2"/>
  <c r="H61" i="2"/>
  <c r="G61" i="2"/>
  <c r="Y61" i="2" s="1"/>
  <c r="F61" i="2"/>
  <c r="E61" i="2"/>
  <c r="R59" i="2"/>
  <c r="Q59" i="2"/>
  <c r="P59" i="2"/>
  <c r="AB59" i="2" s="1"/>
  <c r="O59" i="2"/>
  <c r="N59" i="2"/>
  <c r="M59" i="2"/>
  <c r="AA59" i="2" s="1"/>
  <c r="L59" i="2"/>
  <c r="K59" i="2"/>
  <c r="J59" i="2"/>
  <c r="Z59" i="2" s="1"/>
  <c r="I59" i="2"/>
  <c r="H59" i="2"/>
  <c r="G59" i="2"/>
  <c r="Y59" i="2" s="1"/>
  <c r="F59" i="2"/>
  <c r="E59" i="2"/>
  <c r="R58" i="2"/>
  <c r="R62" i="2" s="1"/>
  <c r="Q58" i="2"/>
  <c r="Q62" i="2" s="1"/>
  <c r="P58" i="2"/>
  <c r="AB58" i="2" s="1"/>
  <c r="O58" i="2"/>
  <c r="O62" i="2" s="1"/>
  <c r="N58" i="2"/>
  <c r="N62" i="2" s="1"/>
  <c r="M58" i="2"/>
  <c r="M62" i="2" s="1"/>
  <c r="AA62" i="2" s="1"/>
  <c r="L58" i="2"/>
  <c r="L62" i="2" s="1"/>
  <c r="K58" i="2"/>
  <c r="K62" i="2" s="1"/>
  <c r="J58" i="2"/>
  <c r="J62" i="2" s="1"/>
  <c r="Z62" i="2" s="1"/>
  <c r="I58" i="2"/>
  <c r="I62" i="2" s="1"/>
  <c r="H58" i="2"/>
  <c r="H62" i="2" s="1"/>
  <c r="G58" i="2"/>
  <c r="E58" i="2" s="1"/>
  <c r="F58" i="2"/>
  <c r="R57" i="2"/>
  <c r="R60" i="2" s="1"/>
  <c r="Q57" i="2"/>
  <c r="Q60" i="2" s="1"/>
  <c r="P57" i="2"/>
  <c r="P60" i="2" s="1"/>
  <c r="O57" i="2"/>
  <c r="O60" i="2" s="1"/>
  <c r="N57" i="2"/>
  <c r="N60" i="2" s="1"/>
  <c r="M57" i="2"/>
  <c r="M60" i="2" s="1"/>
  <c r="L57" i="2"/>
  <c r="L60" i="2" s="1"/>
  <c r="K57" i="2"/>
  <c r="K60" i="2" s="1"/>
  <c r="J57" i="2"/>
  <c r="J60" i="2" s="1"/>
  <c r="I57" i="2"/>
  <c r="I60" i="2" s="1"/>
  <c r="H57" i="2"/>
  <c r="H60" i="2" s="1"/>
  <c r="G57" i="2"/>
  <c r="Y57" i="2" s="1"/>
  <c r="F57" i="2"/>
  <c r="F60" i="2" s="1"/>
  <c r="E57" i="2"/>
  <c r="E60" i="2" s="1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AB54" i="2"/>
  <c r="AA54" i="2"/>
  <c r="Z54" i="2"/>
  <c r="Y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AB53" i="2"/>
  <c r="AA53" i="2"/>
  <c r="Z53" i="2"/>
  <c r="Y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R52" i="2"/>
  <c r="Q52" i="2"/>
  <c r="P52" i="2"/>
  <c r="O52" i="2"/>
  <c r="N52" i="2"/>
  <c r="M52" i="2"/>
  <c r="L52" i="2"/>
  <c r="K52" i="2"/>
  <c r="J52" i="2"/>
  <c r="I52" i="2"/>
  <c r="H52" i="2"/>
  <c r="G52" i="2"/>
  <c r="R51" i="2"/>
  <c r="Q51" i="2"/>
  <c r="P51" i="2"/>
  <c r="O51" i="2"/>
  <c r="N51" i="2"/>
  <c r="M51" i="2"/>
  <c r="L51" i="2"/>
  <c r="K51" i="2"/>
  <c r="J51" i="2"/>
  <c r="I51" i="2"/>
  <c r="H51" i="2"/>
  <c r="G51" i="2"/>
  <c r="R50" i="2"/>
  <c r="Q50" i="2"/>
  <c r="P50" i="2"/>
  <c r="O50" i="2"/>
  <c r="N50" i="2"/>
  <c r="M50" i="2"/>
  <c r="L50" i="2"/>
  <c r="K50" i="2"/>
  <c r="J50" i="2"/>
  <c r="I50" i="2"/>
  <c r="H50" i="2"/>
  <c r="G50" i="2"/>
  <c r="R49" i="2"/>
  <c r="Q49" i="2"/>
  <c r="P49" i="2"/>
  <c r="O49" i="2"/>
  <c r="N49" i="2"/>
  <c r="M49" i="2"/>
  <c r="L49" i="2"/>
  <c r="K49" i="2"/>
  <c r="J49" i="2"/>
  <c r="I49" i="2"/>
  <c r="H49" i="2"/>
  <c r="G49" i="2"/>
  <c r="R48" i="2"/>
  <c r="Q48" i="2"/>
  <c r="P48" i="2"/>
  <c r="O48" i="2"/>
  <c r="N48" i="2"/>
  <c r="M48" i="2"/>
  <c r="L48" i="2"/>
  <c r="K48" i="2"/>
  <c r="J48" i="2"/>
  <c r="I48" i="2"/>
  <c r="H48" i="2"/>
  <c r="G48" i="2"/>
  <c r="R47" i="2"/>
  <c r="Q47" i="2"/>
  <c r="P47" i="2"/>
  <c r="O47" i="2"/>
  <c r="N47" i="2"/>
  <c r="M47" i="2"/>
  <c r="L47" i="2"/>
  <c r="K47" i="2"/>
  <c r="J47" i="2"/>
  <c r="I47" i="2"/>
  <c r="H47" i="2"/>
  <c r="G47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AB45" i="2"/>
  <c r="AA45" i="2"/>
  <c r="Z45" i="2"/>
  <c r="Y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AB44" i="2"/>
  <c r="AA44" i="2"/>
  <c r="Z44" i="2"/>
  <c r="Y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AB43" i="2"/>
  <c r="AA43" i="2"/>
  <c r="Z43" i="2"/>
  <c r="Y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R42" i="2"/>
  <c r="Q42" i="2"/>
  <c r="P42" i="2"/>
  <c r="O42" i="2"/>
  <c r="N42" i="2"/>
  <c r="M42" i="2"/>
  <c r="L42" i="2"/>
  <c r="K42" i="2"/>
  <c r="J42" i="2"/>
  <c r="I42" i="2"/>
  <c r="H42" i="2"/>
  <c r="G42" i="2"/>
  <c r="R41" i="2"/>
  <c r="Q41" i="2"/>
  <c r="P41" i="2"/>
  <c r="O41" i="2"/>
  <c r="N41" i="2"/>
  <c r="M41" i="2"/>
  <c r="L41" i="2"/>
  <c r="K41" i="2"/>
  <c r="J41" i="2"/>
  <c r="I41" i="2"/>
  <c r="H41" i="2"/>
  <c r="G41" i="2"/>
  <c r="R40" i="2"/>
  <c r="Q40" i="2"/>
  <c r="P40" i="2"/>
  <c r="O40" i="2"/>
  <c r="N40" i="2"/>
  <c r="M40" i="2"/>
  <c r="L40" i="2"/>
  <c r="K40" i="2"/>
  <c r="J40" i="2"/>
  <c r="I40" i="2"/>
  <c r="H40" i="2"/>
  <c r="G40" i="2"/>
  <c r="R39" i="2"/>
  <c r="Q39" i="2"/>
  <c r="P39" i="2"/>
  <c r="O39" i="2"/>
  <c r="N39" i="2"/>
  <c r="M39" i="2"/>
  <c r="L39" i="2"/>
  <c r="K39" i="2"/>
  <c r="J39" i="2"/>
  <c r="I39" i="2"/>
  <c r="H39" i="2"/>
  <c r="G39" i="2"/>
  <c r="R38" i="2"/>
  <c r="Q38" i="2"/>
  <c r="P38" i="2"/>
  <c r="O38" i="2"/>
  <c r="N38" i="2"/>
  <c r="M38" i="2"/>
  <c r="L38" i="2"/>
  <c r="K38" i="2"/>
  <c r="J38" i="2"/>
  <c r="I38" i="2"/>
  <c r="H38" i="2"/>
  <c r="G38" i="2"/>
  <c r="R31" i="2"/>
  <c r="Q31" i="2"/>
  <c r="P31" i="2"/>
  <c r="O31" i="2"/>
  <c r="N31" i="2"/>
  <c r="M31" i="2"/>
  <c r="L31" i="2"/>
  <c r="K31" i="2"/>
  <c r="J31" i="2"/>
  <c r="I31" i="2"/>
  <c r="H31" i="2"/>
  <c r="G31" i="2"/>
  <c r="R29" i="2"/>
  <c r="Q29" i="2"/>
  <c r="P29" i="2"/>
  <c r="O29" i="2"/>
  <c r="N29" i="2"/>
  <c r="M29" i="2"/>
  <c r="L29" i="2"/>
  <c r="K29" i="2"/>
  <c r="J29" i="2"/>
  <c r="I29" i="2"/>
  <c r="H29" i="2"/>
  <c r="G29" i="2"/>
  <c r="R28" i="2"/>
  <c r="Q28" i="2"/>
  <c r="P28" i="2"/>
  <c r="O28" i="2"/>
  <c r="N28" i="2"/>
  <c r="M28" i="2"/>
  <c r="L28" i="2"/>
  <c r="K28" i="2"/>
  <c r="J28" i="2"/>
  <c r="I28" i="2"/>
  <c r="H28" i="2"/>
  <c r="G28" i="2"/>
  <c r="R27" i="2"/>
  <c r="Q27" i="2"/>
  <c r="P27" i="2"/>
  <c r="O27" i="2"/>
  <c r="N27" i="2"/>
  <c r="M27" i="2"/>
  <c r="L27" i="2"/>
  <c r="K27" i="2"/>
  <c r="J27" i="2"/>
  <c r="I27" i="2"/>
  <c r="H27" i="2"/>
  <c r="G27" i="2"/>
  <c r="R26" i="2"/>
  <c r="Q26" i="2"/>
  <c r="P26" i="2"/>
  <c r="O26" i="2"/>
  <c r="N26" i="2"/>
  <c r="M26" i="2"/>
  <c r="L26" i="2"/>
  <c r="K26" i="2"/>
  <c r="J26" i="2"/>
  <c r="I26" i="2"/>
  <c r="H26" i="2"/>
  <c r="G26" i="2"/>
  <c r="R25" i="2"/>
  <c r="Q25" i="2"/>
  <c r="P25" i="2"/>
  <c r="O25" i="2"/>
  <c r="N25" i="2"/>
  <c r="M25" i="2"/>
  <c r="L25" i="2"/>
  <c r="K25" i="2"/>
  <c r="J25" i="2"/>
  <c r="I25" i="2"/>
  <c r="H25" i="2"/>
  <c r="G25" i="2"/>
  <c r="AB24" i="2"/>
  <c r="AB132" i="2" s="1"/>
  <c r="AA24" i="2"/>
  <c r="AA132" i="2" s="1"/>
  <c r="Z24" i="2"/>
  <c r="Z189" i="2" s="1"/>
  <c r="Y24" i="2"/>
  <c r="Y189" i="2" s="1"/>
  <c r="F24" i="2"/>
  <c r="F132" i="2" s="1"/>
  <c r="E24" i="2"/>
  <c r="E132" i="2" s="1"/>
  <c r="AB23" i="2"/>
  <c r="AB188" i="2" s="1"/>
  <c r="AA23" i="2"/>
  <c r="AA29" i="2" s="1"/>
  <c r="Z23" i="2"/>
  <c r="Z131" i="2" s="1"/>
  <c r="Y23" i="2"/>
  <c r="Y31" i="2" s="1"/>
  <c r="F23" i="2"/>
  <c r="F188" i="2" s="1"/>
  <c r="E23" i="2"/>
  <c r="E29" i="2" s="1"/>
  <c r="R22" i="2"/>
  <c r="Q22" i="2"/>
  <c r="P22" i="2"/>
  <c r="O22" i="2"/>
  <c r="N22" i="2"/>
  <c r="M22" i="2"/>
  <c r="L22" i="2"/>
  <c r="K22" i="2"/>
  <c r="J22" i="2"/>
  <c r="I22" i="2"/>
  <c r="H22" i="2"/>
  <c r="G22" i="2"/>
  <c r="R21" i="2"/>
  <c r="Q21" i="2"/>
  <c r="P21" i="2"/>
  <c r="O21" i="2"/>
  <c r="N21" i="2"/>
  <c r="M21" i="2"/>
  <c r="L21" i="2"/>
  <c r="K21" i="2"/>
  <c r="J21" i="2"/>
  <c r="I21" i="2"/>
  <c r="H21" i="2"/>
  <c r="G21" i="2"/>
  <c r="AB20" i="2"/>
  <c r="AA20" i="2"/>
  <c r="Z20" i="2"/>
  <c r="Y20" i="2"/>
  <c r="F20" i="2"/>
  <c r="AB19" i="2"/>
  <c r="AA19" i="2"/>
  <c r="Z19" i="2"/>
  <c r="Y19" i="2"/>
  <c r="F19" i="2"/>
  <c r="R18" i="2"/>
  <c r="Q18" i="2"/>
  <c r="P18" i="2"/>
  <c r="AB18" i="2" s="1"/>
  <c r="O18" i="2"/>
  <c r="N18" i="2"/>
  <c r="M18" i="2"/>
  <c r="AA18" i="2" s="1"/>
  <c r="L18" i="2"/>
  <c r="K18" i="2"/>
  <c r="J18" i="2"/>
  <c r="Z18" i="2" s="1"/>
  <c r="I18" i="2"/>
  <c r="H18" i="2"/>
  <c r="G18" i="2"/>
  <c r="Y18" i="2" s="1"/>
  <c r="F18" i="2"/>
  <c r="AB17" i="2"/>
  <c r="AB22" i="2" s="1"/>
  <c r="AA17" i="2"/>
  <c r="AA21" i="2" s="1"/>
  <c r="Z17" i="2"/>
  <c r="Z21" i="2" s="1"/>
  <c r="Y17" i="2"/>
  <c r="Y22" i="2" s="1"/>
  <c r="F17" i="2"/>
  <c r="F164" i="2" s="1"/>
  <c r="AB16" i="2"/>
  <c r="AA16" i="2"/>
  <c r="Z16" i="2"/>
  <c r="Y16" i="2"/>
  <c r="F16" i="2"/>
  <c r="F163" i="2" s="1"/>
  <c r="R15" i="2"/>
  <c r="Q15" i="2"/>
  <c r="P15" i="2"/>
  <c r="O15" i="2"/>
  <c r="N15" i="2"/>
  <c r="M15" i="2"/>
  <c r="L15" i="2"/>
  <c r="K15" i="2"/>
  <c r="J15" i="2"/>
  <c r="I15" i="2"/>
  <c r="H15" i="2"/>
  <c r="G15" i="2"/>
  <c r="AB14" i="2"/>
  <c r="AB15" i="2" s="1"/>
  <c r="AA14" i="2"/>
  <c r="AA15" i="2" s="1"/>
  <c r="Z14" i="2"/>
  <c r="Z15" i="2" s="1"/>
  <c r="Y14" i="2"/>
  <c r="Y15" i="2" s="1"/>
  <c r="F14" i="2"/>
  <c r="F15" i="2" s="1"/>
  <c r="AB13" i="2"/>
  <c r="AA13" i="2"/>
  <c r="Z13" i="2"/>
  <c r="Y13" i="2"/>
  <c r="F13" i="2"/>
  <c r="R12" i="2"/>
  <c r="R37" i="2" s="1"/>
  <c r="Q12" i="2"/>
  <c r="Q34" i="2" s="1"/>
  <c r="P12" i="2"/>
  <c r="AB37" i="2" s="1"/>
  <c r="O12" i="2"/>
  <c r="O35" i="2" s="1"/>
  <c r="N12" i="2"/>
  <c r="N37" i="2" s="1"/>
  <c r="M12" i="2"/>
  <c r="AA34" i="2" s="1"/>
  <c r="L12" i="2"/>
  <c r="L34" i="2" s="1"/>
  <c r="K12" i="2"/>
  <c r="K35" i="2" s="1"/>
  <c r="J12" i="2"/>
  <c r="J37" i="2" s="1"/>
  <c r="I12" i="2"/>
  <c r="I34" i="2" s="1"/>
  <c r="H12" i="2"/>
  <c r="H34" i="2" s="1"/>
  <c r="G12" i="2"/>
  <c r="Y35" i="2" s="1"/>
  <c r="F12" i="2"/>
  <c r="F37" i="2" s="1"/>
  <c r="R11" i="2"/>
  <c r="Q11" i="2"/>
  <c r="P11" i="2"/>
  <c r="AB11" i="2" s="1"/>
  <c r="O11" i="2"/>
  <c r="N11" i="2"/>
  <c r="M11" i="2"/>
  <c r="AA11" i="2" s="1"/>
  <c r="L11" i="2"/>
  <c r="K11" i="2"/>
  <c r="J11" i="2"/>
  <c r="Z11" i="2" s="1"/>
  <c r="I11" i="2"/>
  <c r="H11" i="2"/>
  <c r="G11" i="2"/>
  <c r="E11" i="2" s="1"/>
  <c r="F11" i="2"/>
  <c r="R10" i="2"/>
  <c r="Q10" i="2"/>
  <c r="P10" i="2"/>
  <c r="AB10" i="2" s="1"/>
  <c r="O10" i="2"/>
  <c r="N10" i="2"/>
  <c r="M10" i="2"/>
  <c r="AA10" i="2" s="1"/>
  <c r="L10" i="2"/>
  <c r="K10" i="2"/>
  <c r="J10" i="2"/>
  <c r="Z10" i="2" s="1"/>
  <c r="I10" i="2"/>
  <c r="H10" i="2"/>
  <c r="G10" i="2"/>
  <c r="Y10" i="2" s="1"/>
  <c r="F10" i="2"/>
  <c r="R9" i="2"/>
  <c r="Q9" i="2"/>
  <c r="P9" i="2"/>
  <c r="AB9" i="2" s="1"/>
  <c r="O9" i="2"/>
  <c r="N9" i="2"/>
  <c r="M9" i="2"/>
  <c r="AA9" i="2" s="1"/>
  <c r="L9" i="2"/>
  <c r="K9" i="2"/>
  <c r="J9" i="2"/>
  <c r="Z9" i="2" s="1"/>
  <c r="I9" i="2"/>
  <c r="H9" i="2"/>
  <c r="E9" i="2" s="1"/>
  <c r="G9" i="2"/>
  <c r="Y9" i="2" s="1"/>
  <c r="F9" i="2"/>
  <c r="F8" i="2"/>
  <c r="R7" i="2"/>
  <c r="Q7" i="2"/>
  <c r="P7" i="2"/>
  <c r="AB7" i="2" s="1"/>
  <c r="O7" i="2"/>
  <c r="N7" i="2"/>
  <c r="M7" i="2"/>
  <c r="AA7" i="2" s="1"/>
  <c r="L7" i="2"/>
  <c r="K7" i="2"/>
  <c r="J7" i="2"/>
  <c r="Z7" i="2" s="1"/>
  <c r="I7" i="2"/>
  <c r="H7" i="2"/>
  <c r="E7" i="2" s="1"/>
  <c r="G7" i="2"/>
  <c r="Y7" i="2" s="1"/>
  <c r="F7" i="2"/>
  <c r="R6" i="2"/>
  <c r="Q6" i="2"/>
  <c r="P6" i="2"/>
  <c r="AB6" i="2" s="1"/>
  <c r="O6" i="2"/>
  <c r="N6" i="2"/>
  <c r="M6" i="2"/>
  <c r="AA6" i="2" s="1"/>
  <c r="L6" i="2"/>
  <c r="K6" i="2"/>
  <c r="J6" i="2"/>
  <c r="Z6" i="2" s="1"/>
  <c r="I6" i="2"/>
  <c r="H6" i="2"/>
  <c r="G6" i="2"/>
  <c r="Y6" i="2" s="1"/>
  <c r="F6" i="2"/>
  <c r="E6" i="2"/>
  <c r="R5" i="2"/>
  <c r="Q5" i="2"/>
  <c r="P5" i="2"/>
  <c r="AB5" i="2" s="1"/>
  <c r="O5" i="2"/>
  <c r="N5" i="2"/>
  <c r="M5" i="2"/>
  <c r="AA5" i="2" s="1"/>
  <c r="L5" i="2"/>
  <c r="K5" i="2"/>
  <c r="J5" i="2"/>
  <c r="Z5" i="2" s="1"/>
  <c r="I5" i="2"/>
  <c r="H5" i="2"/>
  <c r="E5" i="2" s="1"/>
  <c r="G5" i="2"/>
  <c r="Y5" i="2" s="1"/>
  <c r="F5" i="2"/>
  <c r="R4" i="2"/>
  <c r="Q4" i="2"/>
  <c r="P4" i="2"/>
  <c r="AB4" i="2" s="1"/>
  <c r="O4" i="2"/>
  <c r="N4" i="2"/>
  <c r="M4" i="2"/>
  <c r="AA4" i="2" s="1"/>
  <c r="L4" i="2"/>
  <c r="K4" i="2"/>
  <c r="J4" i="2"/>
  <c r="Z4" i="2" s="1"/>
  <c r="I4" i="2"/>
  <c r="H4" i="2"/>
  <c r="G4" i="2"/>
  <c r="Y4" i="2" s="1"/>
  <c r="F4" i="2"/>
  <c r="E4" i="2"/>
  <c r="R3" i="2"/>
  <c r="Q3" i="2"/>
  <c r="P3" i="2"/>
  <c r="AB3" i="2" s="1"/>
  <c r="O3" i="2"/>
  <c r="N3" i="2"/>
  <c r="M3" i="2"/>
  <c r="AA3" i="2" s="1"/>
  <c r="L3" i="2"/>
  <c r="K3" i="2"/>
  <c r="J3" i="2"/>
  <c r="Z3" i="2" s="1"/>
  <c r="I3" i="2"/>
  <c r="H3" i="2"/>
  <c r="G3" i="2"/>
  <c r="E3" i="2" s="1"/>
  <c r="F3" i="2"/>
  <c r="R2" i="2"/>
  <c r="R8" i="2" s="1"/>
  <c r="Q2" i="2"/>
  <c r="Q8" i="2" s="1"/>
  <c r="P2" i="2"/>
  <c r="P8" i="2" s="1"/>
  <c r="AB8" i="2" s="1"/>
  <c r="O2" i="2"/>
  <c r="P36" i="2" s="1"/>
  <c r="N2" i="2"/>
  <c r="N8" i="2" s="1"/>
  <c r="M2" i="2"/>
  <c r="M8" i="2" s="1"/>
  <c r="L2" i="2"/>
  <c r="L8" i="2" s="1"/>
  <c r="K2" i="2"/>
  <c r="L36" i="2" s="1"/>
  <c r="J2" i="2"/>
  <c r="J8" i="2" s="1"/>
  <c r="I2" i="2"/>
  <c r="I8" i="2" s="1"/>
  <c r="H2" i="2"/>
  <c r="H8" i="2" s="1"/>
  <c r="G2" i="2"/>
  <c r="H36" i="2" s="1"/>
  <c r="F2" i="2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AB48" i="5"/>
  <c r="AA48" i="5"/>
  <c r="Z48" i="5"/>
  <c r="Y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AB47" i="5"/>
  <c r="AA47" i="5"/>
  <c r="Z47" i="5"/>
  <c r="Y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AB40" i="5"/>
  <c r="AA40" i="5"/>
  <c r="K40" i="5"/>
  <c r="J40" i="5"/>
  <c r="I40" i="5"/>
  <c r="H40" i="5"/>
  <c r="G40" i="5"/>
  <c r="F40" i="5"/>
  <c r="E40" i="5"/>
  <c r="AB39" i="5"/>
  <c r="AA39" i="5"/>
  <c r="Z39" i="5"/>
  <c r="Y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AB38" i="5"/>
  <c r="AA38" i="5"/>
  <c r="Z38" i="5"/>
  <c r="Y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R21" i="5"/>
  <c r="Q21" i="5"/>
  <c r="Q24" i="5" s="1"/>
  <c r="P21" i="5"/>
  <c r="P24" i="5" s="1"/>
  <c r="O21" i="5"/>
  <c r="N21" i="5"/>
  <c r="M21" i="5"/>
  <c r="M24" i="5" s="1"/>
  <c r="L21" i="5"/>
  <c r="L24" i="5" s="1"/>
  <c r="K21" i="5"/>
  <c r="J21" i="5"/>
  <c r="I21" i="5"/>
  <c r="I24" i="5" s="1"/>
  <c r="H21" i="5"/>
  <c r="H24" i="5" s="1"/>
  <c r="G21" i="5"/>
  <c r="AB20" i="5"/>
  <c r="AA20" i="5"/>
  <c r="Z20" i="5"/>
  <c r="Y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AB19" i="5"/>
  <c r="AA19" i="5"/>
  <c r="Z19" i="5"/>
  <c r="Y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R18" i="5"/>
  <c r="Q18" i="5"/>
  <c r="P18" i="5"/>
  <c r="AB18" i="5" s="1"/>
  <c r="O18" i="5"/>
  <c r="N18" i="5"/>
  <c r="M18" i="5"/>
  <c r="AA18" i="5" s="1"/>
  <c r="L18" i="5"/>
  <c r="K18" i="5"/>
  <c r="J18" i="5"/>
  <c r="Z18" i="5" s="1"/>
  <c r="I18" i="5"/>
  <c r="H18" i="5"/>
  <c r="G18" i="5"/>
  <c r="Y18" i="5" s="1"/>
  <c r="R17" i="5"/>
  <c r="Q17" i="5"/>
  <c r="P17" i="5"/>
  <c r="AB17" i="5" s="1"/>
  <c r="O17" i="5"/>
  <c r="N17" i="5"/>
  <c r="M17" i="5"/>
  <c r="AA17" i="5" s="1"/>
  <c r="L17" i="5"/>
  <c r="K17" i="5"/>
  <c r="J17" i="5"/>
  <c r="Z17" i="5" s="1"/>
  <c r="I17" i="5"/>
  <c r="H17" i="5"/>
  <c r="G17" i="5"/>
  <c r="Y17" i="5" s="1"/>
  <c r="R16" i="5"/>
  <c r="Q16" i="5"/>
  <c r="AB16" i="5" s="1"/>
  <c r="P16" i="5"/>
  <c r="O16" i="5"/>
  <c r="N16" i="5"/>
  <c r="M16" i="5"/>
  <c r="AA16" i="5" s="1"/>
  <c r="L16" i="5"/>
  <c r="K16" i="5"/>
  <c r="J16" i="5"/>
  <c r="Z16" i="5" s="1"/>
  <c r="I16" i="5"/>
  <c r="H16" i="5"/>
  <c r="G16" i="5"/>
  <c r="Y16" i="5" s="1"/>
  <c r="R15" i="5"/>
  <c r="Q15" i="5"/>
  <c r="P15" i="5"/>
  <c r="AB15" i="5" s="1"/>
  <c r="O15" i="5"/>
  <c r="N15" i="5"/>
  <c r="M15" i="5"/>
  <c r="AA15" i="5" s="1"/>
  <c r="L15" i="5"/>
  <c r="K15" i="5"/>
  <c r="J15" i="5"/>
  <c r="Z15" i="5" s="1"/>
  <c r="I15" i="5"/>
  <c r="H15" i="5"/>
  <c r="G15" i="5"/>
  <c r="Y15" i="5" s="1"/>
  <c r="R14" i="5"/>
  <c r="Q14" i="5"/>
  <c r="P14" i="5"/>
  <c r="AB14" i="5" s="1"/>
  <c r="O14" i="5"/>
  <c r="N14" i="5"/>
  <c r="M14" i="5"/>
  <c r="AA14" i="5" s="1"/>
  <c r="L14" i="5"/>
  <c r="K14" i="5"/>
  <c r="J14" i="5"/>
  <c r="Z14" i="5" s="1"/>
  <c r="I14" i="5"/>
  <c r="H14" i="5"/>
  <c r="G14" i="5"/>
  <c r="Y14" i="5" s="1"/>
  <c r="R13" i="5"/>
  <c r="Q13" i="5"/>
  <c r="P13" i="5"/>
  <c r="AB13" i="5" s="1"/>
  <c r="O13" i="5"/>
  <c r="N13" i="5"/>
  <c r="M13" i="5"/>
  <c r="AA13" i="5" s="1"/>
  <c r="L13" i="5"/>
  <c r="K13" i="5"/>
  <c r="J13" i="5"/>
  <c r="Z13" i="5" s="1"/>
  <c r="I13" i="5"/>
  <c r="H13" i="5"/>
  <c r="G13" i="5"/>
  <c r="Y13" i="5" s="1"/>
  <c r="R12" i="5"/>
  <c r="Q12" i="5"/>
  <c r="P12" i="5"/>
  <c r="O12" i="5"/>
  <c r="N12" i="5"/>
  <c r="M12" i="5"/>
  <c r="L12" i="5"/>
  <c r="K12" i="5"/>
  <c r="J12" i="5"/>
  <c r="Z12" i="5" s="1"/>
  <c r="I12" i="5"/>
  <c r="H12" i="5"/>
  <c r="G12" i="5"/>
  <c r="F12" i="5" s="1"/>
  <c r="R11" i="5"/>
  <c r="Q11" i="5"/>
  <c r="P11" i="5"/>
  <c r="AB11" i="5" s="1"/>
  <c r="O11" i="5"/>
  <c r="N11" i="5"/>
  <c r="M11" i="5"/>
  <c r="AA11" i="5" s="1"/>
  <c r="L11" i="5"/>
  <c r="K11" i="5"/>
  <c r="J11" i="5"/>
  <c r="Z11" i="5" s="1"/>
  <c r="I11" i="5"/>
  <c r="H11" i="5"/>
  <c r="G11" i="5"/>
  <c r="E11" i="5" s="1"/>
  <c r="F11" i="5" s="1"/>
  <c r="R10" i="5"/>
  <c r="Q10" i="5"/>
  <c r="P10" i="5"/>
  <c r="AB10" i="5" s="1"/>
  <c r="O10" i="5"/>
  <c r="N10" i="5"/>
  <c r="M10" i="5"/>
  <c r="AA10" i="5" s="1"/>
  <c r="L10" i="5"/>
  <c r="K10" i="5"/>
  <c r="J10" i="5"/>
  <c r="Z10" i="5" s="1"/>
  <c r="I10" i="5"/>
  <c r="H10" i="5"/>
  <c r="E10" i="5" s="1"/>
  <c r="F10" i="5" s="1"/>
  <c r="G10" i="5"/>
  <c r="Y10" i="5" s="1"/>
  <c r="R9" i="5"/>
  <c r="Q9" i="5"/>
  <c r="P9" i="5"/>
  <c r="AB9" i="5" s="1"/>
  <c r="O9" i="5"/>
  <c r="N9" i="5"/>
  <c r="M9" i="5"/>
  <c r="AA9" i="5" s="1"/>
  <c r="L9" i="5"/>
  <c r="K9" i="5"/>
  <c r="J9" i="5"/>
  <c r="Z9" i="5" s="1"/>
  <c r="I9" i="5"/>
  <c r="H9" i="5"/>
  <c r="G9" i="5"/>
  <c r="Y9" i="5" s="1"/>
  <c r="E9" i="5"/>
  <c r="F9" i="5" s="1"/>
  <c r="R8" i="5"/>
  <c r="R7" i="5"/>
  <c r="Q7" i="5"/>
  <c r="P7" i="5"/>
  <c r="AB7" i="5" s="1"/>
  <c r="O7" i="5"/>
  <c r="N7" i="5"/>
  <c r="M7" i="5"/>
  <c r="AA7" i="5" s="1"/>
  <c r="L7" i="5"/>
  <c r="K7" i="5"/>
  <c r="J7" i="5"/>
  <c r="Z7" i="5" s="1"/>
  <c r="I7" i="5"/>
  <c r="H7" i="5"/>
  <c r="G7" i="5"/>
  <c r="E7" i="5" s="1"/>
  <c r="F7" i="5" s="1"/>
  <c r="R6" i="5"/>
  <c r="Q6" i="5"/>
  <c r="P6" i="5"/>
  <c r="AB6" i="5" s="1"/>
  <c r="O6" i="5"/>
  <c r="N6" i="5"/>
  <c r="M6" i="5"/>
  <c r="AA6" i="5" s="1"/>
  <c r="L6" i="5"/>
  <c r="K6" i="5"/>
  <c r="J6" i="5"/>
  <c r="Z6" i="5" s="1"/>
  <c r="I6" i="5"/>
  <c r="H6" i="5"/>
  <c r="E6" i="5" s="1"/>
  <c r="F6" i="5" s="1"/>
  <c r="G6" i="5"/>
  <c r="Y6" i="5" s="1"/>
  <c r="R5" i="5"/>
  <c r="Q5" i="5"/>
  <c r="P5" i="5"/>
  <c r="AB5" i="5" s="1"/>
  <c r="O5" i="5"/>
  <c r="N5" i="5"/>
  <c r="M5" i="5"/>
  <c r="AA5" i="5" s="1"/>
  <c r="L5" i="5"/>
  <c r="K5" i="5"/>
  <c r="J5" i="5"/>
  <c r="Z5" i="5" s="1"/>
  <c r="I5" i="5"/>
  <c r="H5" i="5"/>
  <c r="G5" i="5"/>
  <c r="Y5" i="5" s="1"/>
  <c r="E5" i="5"/>
  <c r="F5" i="5" s="1"/>
  <c r="R4" i="5"/>
  <c r="Q4" i="5"/>
  <c r="P4" i="5"/>
  <c r="AB4" i="5" s="1"/>
  <c r="O4" i="5"/>
  <c r="N4" i="5"/>
  <c r="M4" i="5"/>
  <c r="AA4" i="5" s="1"/>
  <c r="L4" i="5"/>
  <c r="K4" i="5"/>
  <c r="J4" i="5"/>
  <c r="Z4" i="5" s="1"/>
  <c r="I4" i="5"/>
  <c r="H4" i="5"/>
  <c r="E4" i="5" s="1"/>
  <c r="F4" i="5" s="1"/>
  <c r="G4" i="5"/>
  <c r="Y4" i="5" s="1"/>
  <c r="R3" i="5"/>
  <c r="Q3" i="5"/>
  <c r="P3" i="5"/>
  <c r="AB3" i="5" s="1"/>
  <c r="O3" i="5"/>
  <c r="N3" i="5"/>
  <c r="M3" i="5"/>
  <c r="AA3" i="5" s="1"/>
  <c r="L3" i="5"/>
  <c r="K3" i="5"/>
  <c r="J3" i="5"/>
  <c r="Z3" i="5" s="1"/>
  <c r="I3" i="5"/>
  <c r="H3" i="5"/>
  <c r="G3" i="5"/>
  <c r="Y3" i="5" s="1"/>
  <c r="E3" i="5"/>
  <c r="F3" i="5" s="1"/>
  <c r="R2" i="5"/>
  <c r="Q2" i="5"/>
  <c r="P2" i="5"/>
  <c r="AB2" i="5" s="1"/>
  <c r="O2" i="5"/>
  <c r="N2" i="5"/>
  <c r="M2" i="5"/>
  <c r="AA2" i="5" s="1"/>
  <c r="L2" i="5"/>
  <c r="K2" i="5"/>
  <c r="J2" i="5"/>
  <c r="Z2" i="5" s="1"/>
  <c r="I2" i="5"/>
  <c r="H2" i="5"/>
  <c r="E2" i="5" s="1"/>
  <c r="F2" i="5" s="1"/>
  <c r="G2" i="5"/>
  <c r="Y2" i="5" s="1"/>
  <c r="F305" i="23"/>
  <c r="E305" i="23"/>
  <c r="F304" i="23"/>
  <c r="E304" i="23"/>
  <c r="F303" i="23"/>
  <c r="E303" i="23"/>
  <c r="F302" i="23"/>
  <c r="E302" i="23"/>
  <c r="F225" i="23"/>
  <c r="R224" i="23"/>
  <c r="Q224" i="23"/>
  <c r="P224" i="23"/>
  <c r="AB224" i="23" s="1"/>
  <c r="O224" i="23"/>
  <c r="N224" i="23"/>
  <c r="M224" i="23"/>
  <c r="AA224" i="23" s="1"/>
  <c r="L224" i="23"/>
  <c r="K224" i="23"/>
  <c r="J224" i="23"/>
  <c r="Z224" i="23" s="1"/>
  <c r="I224" i="23"/>
  <c r="H224" i="23"/>
  <c r="G224" i="23"/>
  <c r="Y224" i="23" s="1"/>
  <c r="F224" i="23"/>
  <c r="E224" i="23"/>
  <c r="AB223" i="23"/>
  <c r="AA223" i="23"/>
  <c r="Z223" i="23"/>
  <c r="Y223" i="23"/>
  <c r="F223" i="23"/>
  <c r="E223" i="23"/>
  <c r="AB222" i="23"/>
  <c r="AA222" i="23"/>
  <c r="Z222" i="23"/>
  <c r="Y222" i="23"/>
  <c r="F222" i="23"/>
  <c r="E222" i="23"/>
  <c r="AB221" i="23"/>
  <c r="AA221" i="23"/>
  <c r="Z221" i="23"/>
  <c r="Y221" i="23"/>
  <c r="F221" i="23"/>
  <c r="E221" i="23"/>
  <c r="AB220" i="23"/>
  <c r="AA220" i="23"/>
  <c r="Z220" i="23"/>
  <c r="Y220" i="23"/>
  <c r="F220" i="23"/>
  <c r="E220" i="23"/>
  <c r="AB219" i="23"/>
  <c r="AA219" i="23"/>
  <c r="Z219" i="23"/>
  <c r="Y219" i="23"/>
  <c r="F219" i="23"/>
  <c r="E219" i="23"/>
  <c r="AB218" i="23"/>
  <c r="AA218" i="23"/>
  <c r="Z218" i="23"/>
  <c r="Y218" i="23"/>
  <c r="F218" i="23"/>
  <c r="E218" i="23"/>
  <c r="AB217" i="23"/>
  <c r="AA217" i="23"/>
  <c r="Z217" i="23"/>
  <c r="Y217" i="23"/>
  <c r="F217" i="23"/>
  <c r="E217" i="23"/>
  <c r="AB216" i="23"/>
  <c r="AA216" i="23"/>
  <c r="Z216" i="23"/>
  <c r="Y216" i="23"/>
  <c r="F216" i="23"/>
  <c r="E216" i="23"/>
  <c r="AB215" i="23"/>
  <c r="AA215" i="23"/>
  <c r="Z215" i="23"/>
  <c r="Y215" i="23"/>
  <c r="F215" i="23"/>
  <c r="E215" i="23"/>
  <c r="AB214" i="23"/>
  <c r="AA214" i="23"/>
  <c r="Z214" i="23"/>
  <c r="Y214" i="23"/>
  <c r="F214" i="23"/>
  <c r="E214" i="23"/>
  <c r="AB213" i="23"/>
  <c r="AA213" i="23"/>
  <c r="Z213" i="23"/>
  <c r="Y213" i="23"/>
  <c r="F213" i="23"/>
  <c r="E213" i="23"/>
  <c r="AB212" i="23"/>
  <c r="AA212" i="23"/>
  <c r="Z212" i="23"/>
  <c r="Y212" i="23"/>
  <c r="F212" i="23"/>
  <c r="E212" i="23"/>
  <c r="AB211" i="23"/>
  <c r="AA211" i="23"/>
  <c r="Z211" i="23"/>
  <c r="Y211" i="23"/>
  <c r="F211" i="23"/>
  <c r="E211" i="23"/>
  <c r="R210" i="23"/>
  <c r="Q210" i="23"/>
  <c r="P210" i="23"/>
  <c r="AB210" i="23" s="1"/>
  <c r="O210" i="23"/>
  <c r="N210" i="23"/>
  <c r="M210" i="23"/>
  <c r="AA210" i="23" s="1"/>
  <c r="L210" i="23"/>
  <c r="K210" i="23"/>
  <c r="J210" i="23"/>
  <c r="Z210" i="23" s="1"/>
  <c r="I210" i="23"/>
  <c r="H210" i="23"/>
  <c r="G210" i="23"/>
  <c r="E210" i="23" s="1"/>
  <c r="F210" i="23"/>
  <c r="AB209" i="23"/>
  <c r="AA209" i="23"/>
  <c r="Z209" i="23"/>
  <c r="Y209" i="23"/>
  <c r="F209" i="23"/>
  <c r="E209" i="23"/>
  <c r="R208" i="23"/>
  <c r="Q208" i="23"/>
  <c r="P208" i="23"/>
  <c r="O208" i="23"/>
  <c r="N208" i="23"/>
  <c r="M208" i="23"/>
  <c r="L208" i="23"/>
  <c r="K208" i="23"/>
  <c r="J208" i="23"/>
  <c r="I208" i="23"/>
  <c r="H208" i="23"/>
  <c r="G208" i="23"/>
  <c r="AB207" i="23"/>
  <c r="AA207" i="23"/>
  <c r="Z207" i="23"/>
  <c r="Y207" i="23"/>
  <c r="F207" i="23"/>
  <c r="E207" i="23"/>
  <c r="AB206" i="23"/>
  <c r="AA206" i="23"/>
  <c r="Z206" i="23"/>
  <c r="Y206" i="23"/>
  <c r="F206" i="23"/>
  <c r="E206" i="23"/>
  <c r="AB205" i="23"/>
  <c r="AB208" i="23" s="1"/>
  <c r="AA205" i="23"/>
  <c r="AA208" i="23" s="1"/>
  <c r="Z205" i="23"/>
  <c r="Z208" i="23" s="1"/>
  <c r="Y205" i="23"/>
  <c r="Y208" i="23" s="1"/>
  <c r="F205" i="23"/>
  <c r="F208" i="23" s="1"/>
  <c r="E205" i="23"/>
  <c r="E208" i="23" s="1"/>
  <c r="R204" i="23"/>
  <c r="R225" i="23" s="1"/>
  <c r="Q204" i="23"/>
  <c r="Q225" i="23" s="1"/>
  <c r="P204" i="23"/>
  <c r="P225" i="23" s="1"/>
  <c r="AB225" i="23" s="1"/>
  <c r="O204" i="23"/>
  <c r="O225" i="23" s="1"/>
  <c r="N204" i="23"/>
  <c r="N225" i="23" s="1"/>
  <c r="M204" i="23"/>
  <c r="AA204" i="23" s="1"/>
  <c r="L204" i="23"/>
  <c r="L225" i="23" s="1"/>
  <c r="K204" i="23"/>
  <c r="K225" i="23" s="1"/>
  <c r="J204" i="23"/>
  <c r="J225" i="23" s="1"/>
  <c r="I204" i="23"/>
  <c r="I225" i="23" s="1"/>
  <c r="H204" i="23"/>
  <c r="H225" i="23" s="1"/>
  <c r="G204" i="23"/>
  <c r="G225" i="23" s="1"/>
  <c r="F204" i="23"/>
  <c r="E204" i="23"/>
  <c r="AB203" i="23"/>
  <c r="AA203" i="23"/>
  <c r="Z203" i="23"/>
  <c r="Y203" i="23"/>
  <c r="F203" i="23"/>
  <c r="E203" i="23"/>
  <c r="R202" i="23"/>
  <c r="Q202" i="23"/>
  <c r="P202" i="23"/>
  <c r="O202" i="23"/>
  <c r="N202" i="23"/>
  <c r="M202" i="23"/>
  <c r="L202" i="23"/>
  <c r="K202" i="23"/>
  <c r="J202" i="23"/>
  <c r="I202" i="23"/>
  <c r="H202" i="23"/>
  <c r="G202" i="23"/>
  <c r="AB201" i="23"/>
  <c r="AA201" i="23"/>
  <c r="Z201" i="23"/>
  <c r="Y201" i="23"/>
  <c r="F201" i="23"/>
  <c r="E201" i="23"/>
  <c r="AB200" i="23"/>
  <c r="AA200" i="23"/>
  <c r="Z200" i="23"/>
  <c r="Y200" i="23"/>
  <c r="F200" i="23"/>
  <c r="E200" i="23"/>
  <c r="AB199" i="23"/>
  <c r="AB202" i="23" s="1"/>
  <c r="AA199" i="23"/>
  <c r="AA202" i="23" s="1"/>
  <c r="Z199" i="23"/>
  <c r="Z202" i="23" s="1"/>
  <c r="Y199" i="23"/>
  <c r="Y202" i="23" s="1"/>
  <c r="F199" i="23"/>
  <c r="F202" i="23" s="1"/>
  <c r="E199" i="23"/>
  <c r="E202" i="23" s="1"/>
  <c r="F198" i="23"/>
  <c r="R197" i="23"/>
  <c r="Q197" i="23"/>
  <c r="P197" i="23"/>
  <c r="AB197" i="23" s="1"/>
  <c r="O197" i="23"/>
  <c r="N197" i="23"/>
  <c r="M197" i="23"/>
  <c r="AA197" i="23" s="1"/>
  <c r="L197" i="23"/>
  <c r="K197" i="23"/>
  <c r="J197" i="23"/>
  <c r="Z197" i="23" s="1"/>
  <c r="I197" i="23"/>
  <c r="H197" i="23"/>
  <c r="G197" i="23"/>
  <c r="Y197" i="23" s="1"/>
  <c r="F197" i="23"/>
  <c r="E197" i="23"/>
  <c r="R195" i="23"/>
  <c r="Q195" i="23"/>
  <c r="P195" i="23"/>
  <c r="AB195" i="23" s="1"/>
  <c r="O195" i="23"/>
  <c r="N195" i="23"/>
  <c r="M195" i="23"/>
  <c r="AA195" i="23" s="1"/>
  <c r="L195" i="23"/>
  <c r="K195" i="23"/>
  <c r="J195" i="23"/>
  <c r="Z195" i="23" s="1"/>
  <c r="I195" i="23"/>
  <c r="H195" i="23"/>
  <c r="G195" i="23"/>
  <c r="Y195" i="23" s="1"/>
  <c r="F195" i="23"/>
  <c r="E195" i="23"/>
  <c r="R194" i="23"/>
  <c r="R198" i="23" s="1"/>
  <c r="Q194" i="23"/>
  <c r="Q198" i="23" s="1"/>
  <c r="P194" i="23"/>
  <c r="P198" i="23" s="1"/>
  <c r="AB198" i="23" s="1"/>
  <c r="O194" i="23"/>
  <c r="O198" i="23" s="1"/>
  <c r="N194" i="23"/>
  <c r="N198" i="23" s="1"/>
  <c r="M194" i="23"/>
  <c r="M198" i="23" s="1"/>
  <c r="AA198" i="23" s="1"/>
  <c r="L194" i="23"/>
  <c r="L198" i="23" s="1"/>
  <c r="K194" i="23"/>
  <c r="K198" i="23" s="1"/>
  <c r="J194" i="23"/>
  <c r="Z194" i="23" s="1"/>
  <c r="I194" i="23"/>
  <c r="I198" i="23" s="1"/>
  <c r="H194" i="23"/>
  <c r="H198" i="23" s="1"/>
  <c r="G194" i="23"/>
  <c r="E194" i="23" s="1"/>
  <c r="F194" i="23"/>
  <c r="R193" i="23"/>
  <c r="R196" i="23" s="1"/>
  <c r="Q193" i="23"/>
  <c r="Q196" i="23" s="1"/>
  <c r="P193" i="23"/>
  <c r="P196" i="23" s="1"/>
  <c r="O193" i="23"/>
  <c r="O196" i="23" s="1"/>
  <c r="N193" i="23"/>
  <c r="N196" i="23" s="1"/>
  <c r="M193" i="23"/>
  <c r="M196" i="23" s="1"/>
  <c r="L193" i="23"/>
  <c r="L196" i="23" s="1"/>
  <c r="K193" i="23"/>
  <c r="K196" i="23" s="1"/>
  <c r="J193" i="23"/>
  <c r="J196" i="23" s="1"/>
  <c r="I193" i="23"/>
  <c r="I196" i="23" s="1"/>
  <c r="H193" i="23"/>
  <c r="H196" i="23" s="1"/>
  <c r="G193" i="23"/>
  <c r="Y193" i="23" s="1"/>
  <c r="Y196" i="23" s="1"/>
  <c r="F193" i="23"/>
  <c r="F196" i="23" s="1"/>
  <c r="E193" i="23"/>
  <c r="E196" i="23" s="1"/>
  <c r="F192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R189" i="23"/>
  <c r="Q189" i="23"/>
  <c r="P189" i="23"/>
  <c r="O189" i="23"/>
  <c r="N189" i="23"/>
  <c r="M189" i="23"/>
  <c r="L189" i="23"/>
  <c r="K189" i="23"/>
  <c r="J189" i="23"/>
  <c r="I189" i="23"/>
  <c r="H189" i="23"/>
  <c r="G189" i="23"/>
  <c r="R188" i="23"/>
  <c r="Q188" i="23"/>
  <c r="P188" i="23"/>
  <c r="O188" i="23"/>
  <c r="N188" i="23"/>
  <c r="M188" i="23"/>
  <c r="L188" i="23"/>
  <c r="K188" i="23"/>
  <c r="J188" i="23"/>
  <c r="I188" i="23"/>
  <c r="H188" i="23"/>
  <c r="G188" i="23"/>
  <c r="R187" i="23"/>
  <c r="Q187" i="23"/>
  <c r="P187" i="23"/>
  <c r="AB187" i="23" s="1"/>
  <c r="O187" i="23"/>
  <c r="N187" i="23"/>
  <c r="M187" i="23"/>
  <c r="AA187" i="23" s="1"/>
  <c r="L187" i="23"/>
  <c r="K187" i="23"/>
  <c r="J187" i="23"/>
  <c r="Z187" i="23" s="1"/>
  <c r="I187" i="23"/>
  <c r="H187" i="23"/>
  <c r="G187" i="23"/>
  <c r="Y187" i="23" s="1"/>
  <c r="F187" i="23"/>
  <c r="AB186" i="23"/>
  <c r="AA186" i="23"/>
  <c r="Z186" i="23"/>
  <c r="Y186" i="23"/>
  <c r="F186" i="23"/>
  <c r="E186" i="23"/>
  <c r="AB185" i="23"/>
  <c r="AA185" i="23"/>
  <c r="Z185" i="23"/>
  <c r="Y185" i="23"/>
  <c r="F185" i="23"/>
  <c r="E185" i="23"/>
  <c r="R184" i="23"/>
  <c r="Q184" i="23"/>
  <c r="P184" i="23"/>
  <c r="AB184" i="23" s="1"/>
  <c r="O184" i="23"/>
  <c r="N184" i="23"/>
  <c r="M184" i="23"/>
  <c r="AA184" i="23" s="1"/>
  <c r="L184" i="23"/>
  <c r="K184" i="23"/>
  <c r="J184" i="23"/>
  <c r="Z184" i="23" s="1"/>
  <c r="I184" i="23"/>
  <c r="H184" i="23"/>
  <c r="G184" i="23"/>
  <c r="Y184" i="23" s="1"/>
  <c r="F184" i="23"/>
  <c r="E184" i="23"/>
  <c r="AB183" i="23"/>
  <c r="AA183" i="23"/>
  <c r="Z183" i="23"/>
  <c r="Y183" i="23"/>
  <c r="F183" i="23"/>
  <c r="E183" i="23"/>
  <c r="AB182" i="23"/>
  <c r="AA182" i="23"/>
  <c r="Z182" i="23"/>
  <c r="Y182" i="23"/>
  <c r="F182" i="23"/>
  <c r="E182" i="23"/>
  <c r="AB181" i="23"/>
  <c r="AA181" i="23"/>
  <c r="Z181" i="23"/>
  <c r="Y181" i="23"/>
  <c r="F181" i="23"/>
  <c r="E181" i="23"/>
  <c r="F180" i="23"/>
  <c r="E180" i="23"/>
  <c r="F179" i="23"/>
  <c r="E179" i="23"/>
  <c r="F178" i="23"/>
  <c r="E178" i="23"/>
  <c r="AB177" i="23"/>
  <c r="AA177" i="23"/>
  <c r="Z177" i="23"/>
  <c r="Y177" i="23"/>
  <c r="F177" i="23"/>
  <c r="E177" i="23"/>
  <c r="AB176" i="23"/>
  <c r="AA176" i="23"/>
  <c r="Z176" i="23"/>
  <c r="Y176" i="23"/>
  <c r="F176" i="23"/>
  <c r="E176" i="23"/>
  <c r="AB175" i="23"/>
  <c r="AA175" i="23"/>
  <c r="Z175" i="23"/>
  <c r="Y175" i="23"/>
  <c r="F175" i="23"/>
  <c r="E175" i="23"/>
  <c r="AB174" i="23"/>
  <c r="AA174" i="23"/>
  <c r="Z174" i="23"/>
  <c r="Y174" i="23"/>
  <c r="F174" i="23"/>
  <c r="E174" i="23"/>
  <c r="AB173" i="23"/>
  <c r="AA173" i="23"/>
  <c r="Z173" i="23"/>
  <c r="Y173" i="23"/>
  <c r="F173" i="23"/>
  <c r="E173" i="23"/>
  <c r="AB172" i="23"/>
  <c r="AA172" i="23"/>
  <c r="Z172" i="23"/>
  <c r="Y172" i="23"/>
  <c r="F172" i="23"/>
  <c r="E172" i="23"/>
  <c r="AB171" i="23"/>
  <c r="AA171" i="23"/>
  <c r="Z171" i="23"/>
  <c r="Y171" i="23"/>
  <c r="F171" i="23"/>
  <c r="E171" i="23"/>
  <c r="AB170" i="23"/>
  <c r="AA170" i="23"/>
  <c r="Z170" i="23"/>
  <c r="Y170" i="23"/>
  <c r="F170" i="23"/>
  <c r="E170" i="23"/>
  <c r="AB169" i="23"/>
  <c r="AA169" i="23"/>
  <c r="Z169" i="23"/>
  <c r="Y169" i="23"/>
  <c r="F169" i="23"/>
  <c r="E169" i="23"/>
  <c r="AB168" i="23"/>
  <c r="AA168" i="23"/>
  <c r="Z168" i="23"/>
  <c r="Y168" i="23"/>
  <c r="F168" i="23"/>
  <c r="E168" i="23"/>
  <c r="AB167" i="23"/>
  <c r="AA167" i="23"/>
  <c r="Z167" i="23"/>
  <c r="Y167" i="23"/>
  <c r="F167" i="23"/>
  <c r="E167" i="23"/>
  <c r="AB166" i="23"/>
  <c r="AA166" i="23"/>
  <c r="Z166" i="23"/>
  <c r="Y166" i="23"/>
  <c r="F166" i="23"/>
  <c r="E166" i="23"/>
  <c r="AB165" i="23"/>
  <c r="AA165" i="23"/>
  <c r="Z165" i="23"/>
  <c r="Y165" i="23"/>
  <c r="F165" i="23"/>
  <c r="E165" i="23"/>
  <c r="AB164" i="23"/>
  <c r="AA164" i="23"/>
  <c r="Z164" i="23"/>
  <c r="Y164" i="23"/>
  <c r="F164" i="23"/>
  <c r="E164" i="23"/>
  <c r="AB163" i="23"/>
  <c r="AA163" i="23"/>
  <c r="Z163" i="23"/>
  <c r="Y163" i="23"/>
  <c r="R163" i="23"/>
  <c r="Q163" i="23"/>
  <c r="P163" i="23"/>
  <c r="O163" i="23"/>
  <c r="N163" i="23"/>
  <c r="M163" i="23"/>
  <c r="L163" i="23"/>
  <c r="K163" i="23"/>
  <c r="J163" i="23"/>
  <c r="I163" i="23"/>
  <c r="H163" i="23"/>
  <c r="G163" i="23"/>
  <c r="E163" i="23"/>
  <c r="AB162" i="23"/>
  <c r="AA162" i="23"/>
  <c r="Z162" i="23"/>
  <c r="Y162" i="23"/>
  <c r="R162" i="23"/>
  <c r="Q162" i="23"/>
  <c r="P162" i="23"/>
  <c r="O162" i="23"/>
  <c r="N162" i="23"/>
  <c r="M162" i="23"/>
  <c r="L162" i="23"/>
  <c r="K162" i="23"/>
  <c r="J162" i="23"/>
  <c r="I162" i="23"/>
  <c r="H162" i="23"/>
  <c r="G162" i="23"/>
  <c r="E162" i="23"/>
  <c r="AB161" i="23"/>
  <c r="AA161" i="23"/>
  <c r="Z161" i="23"/>
  <c r="Y161" i="23"/>
  <c r="F161" i="23"/>
  <c r="E161" i="23"/>
  <c r="AB160" i="23"/>
  <c r="AA160" i="23"/>
  <c r="Z160" i="23"/>
  <c r="Y160" i="23"/>
  <c r="F160" i="23"/>
  <c r="E160" i="23"/>
  <c r="AB159" i="23"/>
  <c r="AA159" i="23"/>
  <c r="Z159" i="23"/>
  <c r="Y159" i="23"/>
  <c r="F159" i="23"/>
  <c r="E159" i="23"/>
  <c r="AB158" i="23"/>
  <c r="AA158" i="23"/>
  <c r="Z158" i="23"/>
  <c r="Y158" i="23"/>
  <c r="F158" i="23"/>
  <c r="E158" i="23"/>
  <c r="R157" i="23"/>
  <c r="Q157" i="23"/>
  <c r="P157" i="23"/>
  <c r="AB157" i="23" s="1"/>
  <c r="O157" i="23"/>
  <c r="N157" i="23"/>
  <c r="M157" i="23"/>
  <c r="AA157" i="23" s="1"/>
  <c r="L157" i="23"/>
  <c r="K157" i="23"/>
  <c r="J157" i="23"/>
  <c r="Z157" i="23" s="1"/>
  <c r="I157" i="23"/>
  <c r="H157" i="23"/>
  <c r="G157" i="23"/>
  <c r="Y157" i="23" s="1"/>
  <c r="F157" i="23"/>
  <c r="E157" i="23"/>
  <c r="AB156" i="23"/>
  <c r="AA156" i="23"/>
  <c r="Z156" i="23"/>
  <c r="Y156" i="23"/>
  <c r="F156" i="23"/>
  <c r="E156" i="23"/>
  <c r="R155" i="23"/>
  <c r="Q155" i="23"/>
  <c r="P155" i="23"/>
  <c r="O155" i="23"/>
  <c r="N155" i="23"/>
  <c r="M155" i="23"/>
  <c r="L155" i="23"/>
  <c r="K155" i="23"/>
  <c r="J155" i="23"/>
  <c r="I155" i="23"/>
  <c r="H155" i="23"/>
  <c r="G155" i="23"/>
  <c r="AB154" i="23"/>
  <c r="AA154" i="23"/>
  <c r="Z154" i="23"/>
  <c r="Y154" i="23"/>
  <c r="F154" i="23"/>
  <c r="E154" i="23"/>
  <c r="AB153" i="23"/>
  <c r="AA153" i="23"/>
  <c r="Z153" i="23"/>
  <c r="Y153" i="23"/>
  <c r="F153" i="23"/>
  <c r="E153" i="23"/>
  <c r="AB152" i="23"/>
  <c r="AB155" i="23" s="1"/>
  <c r="AA152" i="23"/>
  <c r="AA155" i="23" s="1"/>
  <c r="Z152" i="23"/>
  <c r="Z155" i="23" s="1"/>
  <c r="Y152" i="23"/>
  <c r="Y155" i="23" s="1"/>
  <c r="F152" i="23"/>
  <c r="F155" i="23" s="1"/>
  <c r="E152" i="23"/>
  <c r="E155" i="23" s="1"/>
  <c r="R151" i="23"/>
  <c r="R192" i="23" s="1"/>
  <c r="Q151" i="23"/>
  <c r="Q192" i="23" s="1"/>
  <c r="P151" i="23"/>
  <c r="P192" i="23" s="1"/>
  <c r="AB192" i="23" s="1"/>
  <c r="O151" i="23"/>
  <c r="O192" i="23" s="1"/>
  <c r="N151" i="23"/>
  <c r="N192" i="23" s="1"/>
  <c r="M151" i="23"/>
  <c r="M192" i="23" s="1"/>
  <c r="L151" i="23"/>
  <c r="L192" i="23" s="1"/>
  <c r="K151" i="23"/>
  <c r="K192" i="23" s="1"/>
  <c r="J151" i="23"/>
  <c r="J192" i="23" s="1"/>
  <c r="Z192" i="23" s="1"/>
  <c r="I151" i="23"/>
  <c r="I192" i="23" s="1"/>
  <c r="H151" i="23"/>
  <c r="H192" i="23" s="1"/>
  <c r="G151" i="23"/>
  <c r="Y151" i="23" s="1"/>
  <c r="F151" i="23"/>
  <c r="E151" i="23"/>
  <c r="AB150" i="23"/>
  <c r="AA150" i="23"/>
  <c r="Z150" i="23"/>
  <c r="Y150" i="23"/>
  <c r="F150" i="23"/>
  <c r="E150" i="23"/>
  <c r="AB149" i="23"/>
  <c r="AA149" i="23"/>
  <c r="Z149" i="23"/>
  <c r="Y149" i="23"/>
  <c r="F149" i="23"/>
  <c r="E149" i="23"/>
  <c r="R148" i="23"/>
  <c r="Q148" i="23"/>
  <c r="P148" i="23"/>
  <c r="O148" i="23"/>
  <c r="N148" i="23"/>
  <c r="M148" i="23"/>
  <c r="L148" i="23"/>
  <c r="K148" i="23"/>
  <c r="J148" i="23"/>
  <c r="I148" i="23"/>
  <c r="H148" i="23"/>
  <c r="G148" i="23"/>
  <c r="AB147" i="23"/>
  <c r="AA147" i="23"/>
  <c r="Z147" i="23"/>
  <c r="Y147" i="23"/>
  <c r="F147" i="23"/>
  <c r="E147" i="23"/>
  <c r="AB146" i="23"/>
  <c r="AA146" i="23"/>
  <c r="Z146" i="23"/>
  <c r="Y146" i="23"/>
  <c r="F146" i="23"/>
  <c r="E146" i="23"/>
  <c r="AB145" i="23"/>
  <c r="AB148" i="23" s="1"/>
  <c r="AA145" i="23"/>
  <c r="AA148" i="23" s="1"/>
  <c r="Z145" i="23"/>
  <c r="Z148" i="23" s="1"/>
  <c r="Y145" i="23"/>
  <c r="Y148" i="23" s="1"/>
  <c r="F145" i="23"/>
  <c r="F148" i="23" s="1"/>
  <c r="E145" i="23"/>
  <c r="E148" i="23" s="1"/>
  <c r="F144" i="23"/>
  <c r="R143" i="23"/>
  <c r="Q143" i="23"/>
  <c r="P143" i="23"/>
  <c r="AB143" i="23" s="1"/>
  <c r="O143" i="23"/>
  <c r="N143" i="23"/>
  <c r="M143" i="23"/>
  <c r="AA143" i="23" s="1"/>
  <c r="L143" i="23"/>
  <c r="K143" i="23"/>
  <c r="J143" i="23"/>
  <c r="Z143" i="23" s="1"/>
  <c r="I143" i="23"/>
  <c r="H143" i="23"/>
  <c r="G143" i="23"/>
  <c r="Y143" i="23" s="1"/>
  <c r="F143" i="23"/>
  <c r="E143" i="23"/>
  <c r="R141" i="23"/>
  <c r="Q141" i="23"/>
  <c r="P141" i="23"/>
  <c r="AB141" i="23" s="1"/>
  <c r="O141" i="23"/>
  <c r="N141" i="23"/>
  <c r="M141" i="23"/>
  <c r="AA141" i="23" s="1"/>
  <c r="L141" i="23"/>
  <c r="K141" i="23"/>
  <c r="J141" i="23"/>
  <c r="Z141" i="23" s="1"/>
  <c r="I141" i="23"/>
  <c r="H141" i="23"/>
  <c r="G141" i="23"/>
  <c r="Y141" i="23" s="1"/>
  <c r="F141" i="23"/>
  <c r="E141" i="23"/>
  <c r="R140" i="23"/>
  <c r="R144" i="23" s="1"/>
  <c r="Q140" i="23"/>
  <c r="Q144" i="23" s="1"/>
  <c r="P140" i="23"/>
  <c r="P144" i="23" s="1"/>
  <c r="O140" i="23"/>
  <c r="O144" i="23" s="1"/>
  <c r="N140" i="23"/>
  <c r="N144" i="23" s="1"/>
  <c r="M140" i="23"/>
  <c r="M144" i="23" s="1"/>
  <c r="AA144" i="23" s="1"/>
  <c r="L140" i="23"/>
  <c r="L144" i="23" s="1"/>
  <c r="K140" i="23"/>
  <c r="K144" i="23" s="1"/>
  <c r="J140" i="23"/>
  <c r="Z140" i="23" s="1"/>
  <c r="I140" i="23"/>
  <c r="I144" i="23" s="1"/>
  <c r="H140" i="23"/>
  <c r="H144" i="23" s="1"/>
  <c r="G140" i="23"/>
  <c r="E140" i="23" s="1"/>
  <c r="F140" i="23"/>
  <c r="R139" i="23"/>
  <c r="R142" i="23" s="1"/>
  <c r="Q139" i="23"/>
  <c r="Q142" i="23" s="1"/>
  <c r="P139" i="23"/>
  <c r="P142" i="23" s="1"/>
  <c r="O139" i="23"/>
  <c r="O142" i="23" s="1"/>
  <c r="N139" i="23"/>
  <c r="N142" i="23" s="1"/>
  <c r="M139" i="23"/>
  <c r="M142" i="23" s="1"/>
  <c r="L139" i="23"/>
  <c r="L142" i="23" s="1"/>
  <c r="K139" i="23"/>
  <c r="K142" i="23" s="1"/>
  <c r="J139" i="23"/>
  <c r="J142" i="23" s="1"/>
  <c r="I139" i="23"/>
  <c r="I142" i="23" s="1"/>
  <c r="H139" i="23"/>
  <c r="H142" i="23" s="1"/>
  <c r="G139" i="23"/>
  <c r="Y139" i="23" s="1"/>
  <c r="F139" i="23"/>
  <c r="F142" i="23" s="1"/>
  <c r="E139" i="23"/>
  <c r="E142" i="23" s="1"/>
  <c r="F138" i="23"/>
  <c r="R137" i="23"/>
  <c r="Q137" i="23"/>
  <c r="P137" i="23"/>
  <c r="O137" i="23"/>
  <c r="N137" i="23"/>
  <c r="M137" i="23"/>
  <c r="L137" i="23"/>
  <c r="K137" i="23"/>
  <c r="J137" i="23"/>
  <c r="I137" i="23"/>
  <c r="H137" i="23"/>
  <c r="G137" i="23"/>
  <c r="R136" i="23"/>
  <c r="Q136" i="23"/>
  <c r="P136" i="23"/>
  <c r="O136" i="23"/>
  <c r="N136" i="23"/>
  <c r="M136" i="23"/>
  <c r="L136" i="23"/>
  <c r="K136" i="23"/>
  <c r="J136" i="23"/>
  <c r="I136" i="23"/>
  <c r="H136" i="23"/>
  <c r="G136" i="23"/>
  <c r="R135" i="23"/>
  <c r="Q135" i="23"/>
  <c r="P135" i="23"/>
  <c r="O135" i="23"/>
  <c r="N135" i="23"/>
  <c r="M135" i="23"/>
  <c r="L135" i="23"/>
  <c r="K135" i="23"/>
  <c r="J135" i="23"/>
  <c r="I135" i="23"/>
  <c r="H135" i="23"/>
  <c r="G135" i="23"/>
  <c r="R134" i="23"/>
  <c r="Q134" i="23"/>
  <c r="P134" i="23"/>
  <c r="O134" i="23"/>
  <c r="N134" i="23"/>
  <c r="M134" i="23"/>
  <c r="L134" i="23"/>
  <c r="K134" i="23"/>
  <c r="J134" i="23"/>
  <c r="I134" i="23"/>
  <c r="H134" i="23"/>
  <c r="G134" i="23"/>
  <c r="R133" i="23"/>
  <c r="Q133" i="23"/>
  <c r="P133" i="23"/>
  <c r="AB133" i="23" s="1"/>
  <c r="O133" i="23"/>
  <c r="N133" i="23"/>
  <c r="M133" i="23"/>
  <c r="AA133" i="23" s="1"/>
  <c r="L133" i="23"/>
  <c r="K133" i="23"/>
  <c r="J133" i="23"/>
  <c r="Z133" i="23" s="1"/>
  <c r="I133" i="23"/>
  <c r="H133" i="23"/>
  <c r="G133" i="23"/>
  <c r="Y133" i="23" s="1"/>
  <c r="F133" i="23"/>
  <c r="E133" i="23"/>
  <c r="AB132" i="23"/>
  <c r="AA132" i="23"/>
  <c r="Z132" i="23"/>
  <c r="Y132" i="23"/>
  <c r="F132" i="23"/>
  <c r="E132" i="23"/>
  <c r="F131" i="23"/>
  <c r="E131" i="23"/>
  <c r="F130" i="23"/>
  <c r="E130" i="23"/>
  <c r="F129" i="23"/>
  <c r="E129" i="23"/>
  <c r="F128" i="23"/>
  <c r="E128" i="23"/>
  <c r="F127" i="23"/>
  <c r="E127" i="23"/>
  <c r="F126" i="23"/>
  <c r="E126" i="23"/>
  <c r="F125" i="23"/>
  <c r="E125" i="23"/>
  <c r="F124" i="23"/>
  <c r="E124" i="23"/>
  <c r="F123" i="23"/>
  <c r="E123" i="23"/>
  <c r="F122" i="23"/>
  <c r="E122" i="23"/>
  <c r="F121" i="23"/>
  <c r="E121" i="23"/>
  <c r="AB120" i="23"/>
  <c r="AA120" i="23"/>
  <c r="Z120" i="23"/>
  <c r="Y120" i="23"/>
  <c r="F120" i="23"/>
  <c r="E120" i="23"/>
  <c r="AB119" i="23"/>
  <c r="AA119" i="23"/>
  <c r="Z119" i="23"/>
  <c r="Y119" i="23"/>
  <c r="F119" i="23"/>
  <c r="E119" i="23"/>
  <c r="AB118" i="23"/>
  <c r="AA118" i="23"/>
  <c r="Z118" i="23"/>
  <c r="Y118" i="23"/>
  <c r="F118" i="23"/>
  <c r="E118" i="23"/>
  <c r="AB117" i="23"/>
  <c r="AA117" i="23"/>
  <c r="Z117" i="23"/>
  <c r="Y117" i="23"/>
  <c r="F117" i="23"/>
  <c r="E117" i="23"/>
  <c r="AB116" i="23"/>
  <c r="AA116" i="23"/>
  <c r="Z116" i="23"/>
  <c r="Y116" i="23"/>
  <c r="F116" i="23"/>
  <c r="E116" i="23"/>
  <c r="AB115" i="23"/>
  <c r="AA115" i="23"/>
  <c r="Z115" i="23"/>
  <c r="Y115" i="23"/>
  <c r="F115" i="23"/>
  <c r="E115" i="23"/>
  <c r="AB114" i="23"/>
  <c r="AA114" i="23"/>
  <c r="Z114" i="23"/>
  <c r="Y114" i="23"/>
  <c r="F114" i="23"/>
  <c r="E114" i="23"/>
  <c r="AB113" i="23"/>
  <c r="AA113" i="23"/>
  <c r="Z113" i="23"/>
  <c r="Y113" i="23"/>
  <c r="F113" i="23"/>
  <c r="E113" i="23"/>
  <c r="AB112" i="23"/>
  <c r="AA112" i="23"/>
  <c r="Z112" i="23"/>
  <c r="Y112" i="23"/>
  <c r="F112" i="23"/>
  <c r="E112" i="23"/>
  <c r="AB111" i="23"/>
  <c r="AA111" i="23"/>
  <c r="Z111" i="23"/>
  <c r="Y111" i="23"/>
  <c r="F111" i="23"/>
  <c r="E111" i="23"/>
  <c r="AB110" i="23"/>
  <c r="AA110" i="23"/>
  <c r="Z110" i="23"/>
  <c r="Y110" i="23"/>
  <c r="F110" i="23"/>
  <c r="E110" i="23"/>
  <c r="AB109" i="23"/>
  <c r="AA109" i="23"/>
  <c r="Z109" i="23"/>
  <c r="Y109" i="23"/>
  <c r="F109" i="23"/>
  <c r="E109" i="23"/>
  <c r="AB108" i="23"/>
  <c r="AA108" i="23"/>
  <c r="Z108" i="23"/>
  <c r="Y108" i="23"/>
  <c r="F108" i="23"/>
  <c r="E108" i="23"/>
  <c r="AB107" i="23"/>
  <c r="AA107" i="23"/>
  <c r="Z107" i="23"/>
  <c r="Y107" i="23"/>
  <c r="F107" i="23"/>
  <c r="E107" i="23"/>
  <c r="AB106" i="23"/>
  <c r="AA106" i="23"/>
  <c r="Z106" i="23"/>
  <c r="Y106" i="23"/>
  <c r="F106" i="23"/>
  <c r="E106" i="23"/>
  <c r="AB105" i="23"/>
  <c r="AA105" i="23"/>
  <c r="Z105" i="23"/>
  <c r="Y105" i="23"/>
  <c r="F105" i="23"/>
  <c r="E105" i="23"/>
  <c r="AB104" i="23"/>
  <c r="AA104" i="23"/>
  <c r="Z104" i="23"/>
  <c r="Y104" i="23"/>
  <c r="F104" i="23"/>
  <c r="E104" i="23"/>
  <c r="AB103" i="23"/>
  <c r="AA103" i="23"/>
  <c r="Z103" i="23"/>
  <c r="Y103" i="23"/>
  <c r="F103" i="23"/>
  <c r="E103" i="23"/>
  <c r="AB102" i="23"/>
  <c r="AA102" i="23"/>
  <c r="Z102" i="23"/>
  <c r="Y102" i="23"/>
  <c r="F102" i="23"/>
  <c r="E102" i="23"/>
  <c r="AB101" i="23"/>
  <c r="AA101" i="23"/>
  <c r="Z101" i="23"/>
  <c r="Y101" i="23"/>
  <c r="F101" i="23"/>
  <c r="E101" i="23"/>
  <c r="AB100" i="23"/>
  <c r="AA100" i="23"/>
  <c r="Z100" i="23"/>
  <c r="Y100" i="23"/>
  <c r="F100" i="23"/>
  <c r="E100" i="23"/>
  <c r="AB99" i="23"/>
  <c r="AA99" i="23"/>
  <c r="Z99" i="23"/>
  <c r="Y99" i="23"/>
  <c r="F99" i="23"/>
  <c r="E99" i="23"/>
  <c r="AB98" i="23"/>
  <c r="AA98" i="23"/>
  <c r="Z98" i="23"/>
  <c r="Y98" i="23"/>
  <c r="F98" i="23"/>
  <c r="E98" i="23"/>
  <c r="AB97" i="23"/>
  <c r="AA97" i="23"/>
  <c r="Z97" i="23"/>
  <c r="Y97" i="23"/>
  <c r="F97" i="23"/>
  <c r="E97" i="23"/>
  <c r="AB96" i="23"/>
  <c r="AA96" i="23"/>
  <c r="Z96" i="23"/>
  <c r="Y96" i="23"/>
  <c r="F96" i="23"/>
  <c r="E96" i="23"/>
  <c r="AB95" i="23"/>
  <c r="AA95" i="23"/>
  <c r="Z95" i="23"/>
  <c r="Y95" i="23"/>
  <c r="F95" i="23"/>
  <c r="E95" i="23"/>
  <c r="AB94" i="23"/>
  <c r="AA94" i="23"/>
  <c r="Z94" i="23"/>
  <c r="Y94" i="23"/>
  <c r="F94" i="23"/>
  <c r="E94" i="23"/>
  <c r="AB93" i="23"/>
  <c r="AA93" i="23"/>
  <c r="Z93" i="23"/>
  <c r="Y93" i="23"/>
  <c r="F93" i="23"/>
  <c r="E93" i="23"/>
  <c r="R92" i="23"/>
  <c r="Q92" i="23"/>
  <c r="P92" i="23"/>
  <c r="AB92" i="23" s="1"/>
  <c r="O92" i="23"/>
  <c r="N92" i="23"/>
  <c r="M92" i="23"/>
  <c r="AA92" i="23" s="1"/>
  <c r="L92" i="23"/>
  <c r="K92" i="23"/>
  <c r="J92" i="23"/>
  <c r="Z92" i="23" s="1"/>
  <c r="I92" i="23"/>
  <c r="H92" i="23"/>
  <c r="G92" i="23"/>
  <c r="E92" i="23" s="1"/>
  <c r="F92" i="23"/>
  <c r="AB91" i="23"/>
  <c r="AA91" i="23"/>
  <c r="Z91" i="23"/>
  <c r="Y91" i="23"/>
  <c r="F91" i="23"/>
  <c r="E91" i="23"/>
  <c r="R90" i="23"/>
  <c r="Q90" i="23"/>
  <c r="P90" i="23"/>
  <c r="O90" i="23"/>
  <c r="N90" i="23"/>
  <c r="M90" i="23"/>
  <c r="L90" i="23"/>
  <c r="K90" i="23"/>
  <c r="J90" i="23"/>
  <c r="I90" i="23"/>
  <c r="H90" i="23"/>
  <c r="G90" i="23"/>
  <c r="AB89" i="23"/>
  <c r="AA89" i="23"/>
  <c r="Z89" i="23"/>
  <c r="Y89" i="23"/>
  <c r="F89" i="23"/>
  <c r="E89" i="23"/>
  <c r="AB88" i="23"/>
  <c r="AA88" i="23"/>
  <c r="Z88" i="23"/>
  <c r="Y88" i="23"/>
  <c r="F88" i="23"/>
  <c r="E88" i="23"/>
  <c r="AB87" i="23"/>
  <c r="AB90" i="23" s="1"/>
  <c r="AA87" i="23"/>
  <c r="AA90" i="23" s="1"/>
  <c r="Z87" i="23"/>
  <c r="Z90" i="23" s="1"/>
  <c r="Y87" i="23"/>
  <c r="Y90" i="23" s="1"/>
  <c r="F87" i="23"/>
  <c r="F90" i="23" s="1"/>
  <c r="E87" i="23"/>
  <c r="E90" i="23" s="1"/>
  <c r="R86" i="23"/>
  <c r="Q86" i="23"/>
  <c r="P86" i="23"/>
  <c r="AB86" i="23" s="1"/>
  <c r="O86" i="23"/>
  <c r="N86" i="23"/>
  <c r="M86" i="23"/>
  <c r="AA86" i="23" s="1"/>
  <c r="L86" i="23"/>
  <c r="K86" i="23"/>
  <c r="J86" i="23"/>
  <c r="Z86" i="23" s="1"/>
  <c r="I86" i="23"/>
  <c r="H86" i="23"/>
  <c r="G86" i="23"/>
  <c r="E86" i="23" s="1"/>
  <c r="F86" i="23"/>
  <c r="AB85" i="23"/>
  <c r="AA85" i="23"/>
  <c r="Z85" i="23"/>
  <c r="Y85" i="23"/>
  <c r="F85" i="23"/>
  <c r="E85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AB83" i="23"/>
  <c r="AA83" i="23"/>
  <c r="Z83" i="23"/>
  <c r="Y83" i="23"/>
  <c r="F83" i="23"/>
  <c r="E83" i="23"/>
  <c r="AB82" i="23"/>
  <c r="AA82" i="23"/>
  <c r="Z82" i="23"/>
  <c r="Y82" i="23"/>
  <c r="F82" i="23"/>
  <c r="E82" i="23"/>
  <c r="AB81" i="23"/>
  <c r="AB84" i="23" s="1"/>
  <c r="AA81" i="23"/>
  <c r="AA84" i="23" s="1"/>
  <c r="Z81" i="23"/>
  <c r="Z84" i="23" s="1"/>
  <c r="Y81" i="23"/>
  <c r="Y84" i="23" s="1"/>
  <c r="F81" i="23"/>
  <c r="F84" i="23" s="1"/>
  <c r="E81" i="23"/>
  <c r="E84" i="23" s="1"/>
  <c r="R80" i="23"/>
  <c r="Q80" i="23"/>
  <c r="P80" i="23"/>
  <c r="AB80" i="23" s="1"/>
  <c r="O80" i="23"/>
  <c r="N80" i="23"/>
  <c r="M80" i="23"/>
  <c r="AA80" i="23" s="1"/>
  <c r="L80" i="23"/>
  <c r="K80" i="23"/>
  <c r="J80" i="23"/>
  <c r="Z80" i="23" s="1"/>
  <c r="I80" i="23"/>
  <c r="H80" i="23"/>
  <c r="G80" i="23"/>
  <c r="E80" i="23" s="1"/>
  <c r="F80" i="23"/>
  <c r="AB79" i="23"/>
  <c r="AA79" i="23"/>
  <c r="Z79" i="23"/>
  <c r="Y79" i="23"/>
  <c r="F79" i="23"/>
  <c r="E79" i="23"/>
  <c r="R78" i="23"/>
  <c r="Q78" i="23"/>
  <c r="P78" i="23"/>
  <c r="O78" i="23"/>
  <c r="N78" i="23"/>
  <c r="M78" i="23"/>
  <c r="L78" i="23"/>
  <c r="K78" i="23"/>
  <c r="J78" i="23"/>
  <c r="I78" i="23"/>
  <c r="H78" i="23"/>
  <c r="G78" i="23"/>
  <c r="AB77" i="23"/>
  <c r="AA77" i="23"/>
  <c r="Z77" i="23"/>
  <c r="Y77" i="23"/>
  <c r="F77" i="23"/>
  <c r="E77" i="23"/>
  <c r="AB76" i="23"/>
  <c r="AA76" i="23"/>
  <c r="Z76" i="23"/>
  <c r="Y76" i="23"/>
  <c r="F76" i="23"/>
  <c r="E76" i="23"/>
  <c r="AB75" i="23"/>
  <c r="AB78" i="23" s="1"/>
  <c r="AA75" i="23"/>
  <c r="AA78" i="23" s="1"/>
  <c r="Z75" i="23"/>
  <c r="Z78" i="23" s="1"/>
  <c r="Y75" i="23"/>
  <c r="Y78" i="23" s="1"/>
  <c r="F75" i="23"/>
  <c r="F78" i="23" s="1"/>
  <c r="E75" i="23"/>
  <c r="E78" i="23" s="1"/>
  <c r="R74" i="23"/>
  <c r="Q74" i="23"/>
  <c r="P74" i="23"/>
  <c r="AB74" i="23" s="1"/>
  <c r="O74" i="23"/>
  <c r="N74" i="23"/>
  <c r="M74" i="23"/>
  <c r="AA74" i="23" s="1"/>
  <c r="L74" i="23"/>
  <c r="K74" i="23"/>
  <c r="J74" i="23"/>
  <c r="Z74" i="23" s="1"/>
  <c r="I74" i="23"/>
  <c r="H74" i="23"/>
  <c r="G74" i="23"/>
  <c r="E74" i="23" s="1"/>
  <c r="F74" i="23"/>
  <c r="AB73" i="23"/>
  <c r="AA73" i="23"/>
  <c r="Z73" i="23"/>
  <c r="Y73" i="23"/>
  <c r="F73" i="23"/>
  <c r="E73" i="23"/>
  <c r="R72" i="23"/>
  <c r="Q72" i="23"/>
  <c r="P72" i="23"/>
  <c r="O72" i="23"/>
  <c r="N72" i="23"/>
  <c r="M72" i="23"/>
  <c r="L72" i="23"/>
  <c r="K72" i="23"/>
  <c r="J72" i="23"/>
  <c r="I72" i="23"/>
  <c r="H72" i="23"/>
  <c r="G72" i="23"/>
  <c r="AB71" i="23"/>
  <c r="AA71" i="23"/>
  <c r="Z71" i="23"/>
  <c r="Y71" i="23"/>
  <c r="F71" i="23"/>
  <c r="E71" i="23"/>
  <c r="AB70" i="23"/>
  <c r="AA70" i="23"/>
  <c r="Z70" i="23"/>
  <c r="Y70" i="23"/>
  <c r="F70" i="23"/>
  <c r="E70" i="23"/>
  <c r="AB69" i="23"/>
  <c r="AB72" i="23" s="1"/>
  <c r="AA69" i="23"/>
  <c r="AA72" i="23" s="1"/>
  <c r="Z69" i="23"/>
  <c r="Z72" i="23" s="1"/>
  <c r="Y69" i="23"/>
  <c r="Y72" i="23" s="1"/>
  <c r="F69" i="23"/>
  <c r="F72" i="23" s="1"/>
  <c r="E69" i="23"/>
  <c r="E72" i="23" s="1"/>
  <c r="R68" i="23"/>
  <c r="R138" i="23" s="1"/>
  <c r="Q68" i="23"/>
  <c r="Q138" i="23" s="1"/>
  <c r="P68" i="23"/>
  <c r="P138" i="23" s="1"/>
  <c r="O68" i="23"/>
  <c r="O138" i="23" s="1"/>
  <c r="N68" i="23"/>
  <c r="N138" i="23" s="1"/>
  <c r="M68" i="23"/>
  <c r="M138" i="23" s="1"/>
  <c r="AA138" i="23" s="1"/>
  <c r="L68" i="23"/>
  <c r="L138" i="23" s="1"/>
  <c r="K68" i="23"/>
  <c r="K138" i="23" s="1"/>
  <c r="J68" i="23"/>
  <c r="Z68" i="23" s="1"/>
  <c r="I68" i="23"/>
  <c r="I138" i="23" s="1"/>
  <c r="H68" i="23"/>
  <c r="H138" i="23" s="1"/>
  <c r="G68" i="23"/>
  <c r="G138" i="23" s="1"/>
  <c r="F68" i="23"/>
  <c r="E68" i="23"/>
  <c r="AB67" i="23"/>
  <c r="AA67" i="23"/>
  <c r="Z67" i="23"/>
  <c r="Y67" i="23"/>
  <c r="F67" i="23"/>
  <c r="E67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AB65" i="23"/>
  <c r="AA65" i="23"/>
  <c r="Z65" i="23"/>
  <c r="Y65" i="23"/>
  <c r="F65" i="23"/>
  <c r="E65" i="23"/>
  <c r="AB64" i="23"/>
  <c r="AA64" i="23"/>
  <c r="Z64" i="23"/>
  <c r="Y64" i="23"/>
  <c r="F64" i="23"/>
  <c r="E64" i="23"/>
  <c r="AB63" i="23"/>
  <c r="AB66" i="23" s="1"/>
  <c r="AA63" i="23"/>
  <c r="AA66" i="23" s="1"/>
  <c r="Z63" i="23"/>
  <c r="Z66" i="23" s="1"/>
  <c r="Y63" i="23"/>
  <c r="Y66" i="23" s="1"/>
  <c r="F63" i="23"/>
  <c r="F66" i="23" s="1"/>
  <c r="E63" i="23"/>
  <c r="E66" i="23" s="1"/>
  <c r="F62" i="23"/>
  <c r="R61" i="23"/>
  <c r="Q61" i="23"/>
  <c r="P61" i="23"/>
  <c r="AB61" i="23" s="1"/>
  <c r="O61" i="23"/>
  <c r="N61" i="23"/>
  <c r="M61" i="23"/>
  <c r="AA61" i="23" s="1"/>
  <c r="L61" i="23"/>
  <c r="K61" i="23"/>
  <c r="J61" i="23"/>
  <c r="Z61" i="23" s="1"/>
  <c r="I61" i="23"/>
  <c r="H61" i="23"/>
  <c r="G61" i="23"/>
  <c r="Y61" i="23" s="1"/>
  <c r="F61" i="23"/>
  <c r="E61" i="23"/>
  <c r="R59" i="23"/>
  <c r="Q59" i="23"/>
  <c r="P59" i="23"/>
  <c r="AB59" i="23" s="1"/>
  <c r="O59" i="23"/>
  <c r="N59" i="23"/>
  <c r="M59" i="23"/>
  <c r="AA59" i="23" s="1"/>
  <c r="L59" i="23"/>
  <c r="K59" i="23"/>
  <c r="J59" i="23"/>
  <c r="Z59" i="23" s="1"/>
  <c r="I59" i="23"/>
  <c r="H59" i="23"/>
  <c r="G59" i="23"/>
  <c r="Y59" i="23" s="1"/>
  <c r="F59" i="23"/>
  <c r="E59" i="23"/>
  <c r="R58" i="23"/>
  <c r="R62" i="23" s="1"/>
  <c r="Q58" i="23"/>
  <c r="Q62" i="23" s="1"/>
  <c r="P58" i="23"/>
  <c r="P62" i="23" s="1"/>
  <c r="AB62" i="23" s="1"/>
  <c r="O58" i="23"/>
  <c r="O62" i="23" s="1"/>
  <c r="N58" i="23"/>
  <c r="N62" i="23" s="1"/>
  <c r="M58" i="23"/>
  <c r="M62" i="23" s="1"/>
  <c r="L58" i="23"/>
  <c r="L62" i="23" s="1"/>
  <c r="K58" i="23"/>
  <c r="K62" i="23" s="1"/>
  <c r="J58" i="23"/>
  <c r="Z58" i="23" s="1"/>
  <c r="I58" i="23"/>
  <c r="I62" i="23" s="1"/>
  <c r="H58" i="23"/>
  <c r="H62" i="23" s="1"/>
  <c r="G58" i="23"/>
  <c r="E58" i="23" s="1"/>
  <c r="F58" i="23"/>
  <c r="R57" i="23"/>
  <c r="R60" i="23" s="1"/>
  <c r="Q57" i="23"/>
  <c r="Q60" i="23" s="1"/>
  <c r="P57" i="23"/>
  <c r="P60" i="23" s="1"/>
  <c r="O57" i="23"/>
  <c r="O60" i="23" s="1"/>
  <c r="N57" i="23"/>
  <c r="N60" i="23" s="1"/>
  <c r="M57" i="23"/>
  <c r="M60" i="23" s="1"/>
  <c r="L57" i="23"/>
  <c r="L60" i="23" s="1"/>
  <c r="K57" i="23"/>
  <c r="K60" i="23" s="1"/>
  <c r="J57" i="23"/>
  <c r="J60" i="23" s="1"/>
  <c r="I57" i="23"/>
  <c r="I60" i="23" s="1"/>
  <c r="H57" i="23"/>
  <c r="H60" i="23" s="1"/>
  <c r="G57" i="23"/>
  <c r="Y57" i="23" s="1"/>
  <c r="F57" i="23"/>
  <c r="F60" i="23" s="1"/>
  <c r="E57" i="23"/>
  <c r="E60" i="23" s="1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AB54" i="23"/>
  <c r="AA54" i="23"/>
  <c r="Z54" i="23"/>
  <c r="Y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AB53" i="23"/>
  <c r="AA53" i="23"/>
  <c r="Z53" i="23"/>
  <c r="Y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R52" i="23"/>
  <c r="Q52" i="23"/>
  <c r="P52" i="23"/>
  <c r="O52" i="23"/>
  <c r="N52" i="23"/>
  <c r="M52" i="23"/>
  <c r="L52" i="23"/>
  <c r="K52" i="23"/>
  <c r="J52" i="23"/>
  <c r="I52" i="23"/>
  <c r="H52" i="23"/>
  <c r="G52" i="23"/>
  <c r="R51" i="23"/>
  <c r="Q51" i="23"/>
  <c r="P51" i="23"/>
  <c r="O51" i="23"/>
  <c r="N51" i="23"/>
  <c r="M51" i="23"/>
  <c r="L51" i="23"/>
  <c r="K51" i="23"/>
  <c r="J51" i="23"/>
  <c r="I51" i="23"/>
  <c r="H51" i="23"/>
  <c r="G51" i="23"/>
  <c r="R50" i="23"/>
  <c r="Q50" i="23"/>
  <c r="P50" i="23"/>
  <c r="O50" i="23"/>
  <c r="N50" i="23"/>
  <c r="M50" i="23"/>
  <c r="L50" i="23"/>
  <c r="K50" i="23"/>
  <c r="J50" i="23"/>
  <c r="I50" i="23"/>
  <c r="H50" i="23"/>
  <c r="G50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R48" i="23"/>
  <c r="Q48" i="23"/>
  <c r="P48" i="23"/>
  <c r="O48" i="23"/>
  <c r="N48" i="23"/>
  <c r="M48" i="23"/>
  <c r="L48" i="23"/>
  <c r="K48" i="23"/>
  <c r="J48" i="23"/>
  <c r="I48" i="23"/>
  <c r="H48" i="23"/>
  <c r="G48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R46" i="23"/>
  <c r="Q46" i="23"/>
  <c r="P46" i="23"/>
  <c r="O46" i="23"/>
  <c r="N46" i="23"/>
  <c r="M46" i="23"/>
  <c r="L46" i="23"/>
  <c r="K46" i="23"/>
  <c r="J46" i="23"/>
  <c r="I46" i="23"/>
  <c r="H46" i="23"/>
  <c r="G46" i="23"/>
  <c r="F46" i="23"/>
  <c r="E46" i="23"/>
  <c r="AB45" i="23"/>
  <c r="AA45" i="23"/>
  <c r="Z45" i="23"/>
  <c r="Y45" i="23"/>
  <c r="R45" i="23"/>
  <c r="Q45" i="23"/>
  <c r="P45" i="23"/>
  <c r="O45" i="23"/>
  <c r="N45" i="23"/>
  <c r="M45" i="23"/>
  <c r="L45" i="23"/>
  <c r="K45" i="23"/>
  <c r="J45" i="23"/>
  <c r="I45" i="23"/>
  <c r="H45" i="23"/>
  <c r="G45" i="23"/>
  <c r="F45" i="23"/>
  <c r="E45" i="23"/>
  <c r="AB44" i="23"/>
  <c r="AA44" i="23"/>
  <c r="Z44" i="23"/>
  <c r="Y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R43" i="23"/>
  <c r="Q43" i="23"/>
  <c r="P43" i="23"/>
  <c r="O43" i="23"/>
  <c r="N43" i="23"/>
  <c r="M43" i="23"/>
  <c r="L43" i="23"/>
  <c r="K43" i="23"/>
  <c r="J43" i="23"/>
  <c r="I43" i="23"/>
  <c r="H43" i="23"/>
  <c r="G43" i="23"/>
  <c r="R42" i="23"/>
  <c r="Q42" i="23"/>
  <c r="P42" i="23"/>
  <c r="O42" i="23"/>
  <c r="N42" i="23"/>
  <c r="M42" i="23"/>
  <c r="L42" i="23"/>
  <c r="K42" i="23"/>
  <c r="J42" i="23"/>
  <c r="I42" i="23"/>
  <c r="H42" i="23"/>
  <c r="G42" i="23"/>
  <c r="R41" i="23"/>
  <c r="Q41" i="23"/>
  <c r="P41" i="23"/>
  <c r="O41" i="23"/>
  <c r="N41" i="23"/>
  <c r="M41" i="23"/>
  <c r="L41" i="23"/>
  <c r="K41" i="23"/>
  <c r="J41" i="23"/>
  <c r="I41" i="23"/>
  <c r="H41" i="23"/>
  <c r="G41" i="23"/>
  <c r="R40" i="23"/>
  <c r="Q40" i="23"/>
  <c r="P40" i="23"/>
  <c r="O40" i="23"/>
  <c r="N40" i="23"/>
  <c r="M40" i="23"/>
  <c r="L40" i="23"/>
  <c r="K40" i="23"/>
  <c r="J40" i="23"/>
  <c r="I40" i="23"/>
  <c r="H40" i="23"/>
  <c r="G40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R32" i="23"/>
  <c r="Q32" i="23"/>
  <c r="P32" i="23"/>
  <c r="O32" i="23"/>
  <c r="N32" i="23"/>
  <c r="M32" i="23"/>
  <c r="L32" i="23"/>
  <c r="K32" i="23"/>
  <c r="J32" i="23"/>
  <c r="I32" i="23"/>
  <c r="H32" i="23"/>
  <c r="G32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AB25" i="23"/>
  <c r="AB191" i="23" s="1"/>
  <c r="AA25" i="23"/>
  <c r="AA191" i="23" s="1"/>
  <c r="Z25" i="23"/>
  <c r="Z191" i="23" s="1"/>
  <c r="F25" i="23"/>
  <c r="F191" i="23" s="1"/>
  <c r="E25" i="23"/>
  <c r="E191" i="23" s="1"/>
  <c r="AB24" i="23"/>
  <c r="AB30" i="23" s="1"/>
  <c r="AA24" i="23"/>
  <c r="AA190" i="23" s="1"/>
  <c r="Z24" i="23"/>
  <c r="Z32" i="23" s="1"/>
  <c r="Y24" i="23"/>
  <c r="Y52" i="23" s="1"/>
  <c r="F24" i="23"/>
  <c r="F30" i="23" s="1"/>
  <c r="E24" i="23"/>
  <c r="E190" i="23" s="1"/>
  <c r="AB23" i="23"/>
  <c r="AA23" i="23"/>
  <c r="Z23" i="23"/>
  <c r="Y23" i="23"/>
  <c r="Y25" i="23" s="1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AB19" i="23"/>
  <c r="AA19" i="23"/>
  <c r="Z19" i="23"/>
  <c r="Y19" i="23"/>
  <c r="F19" i="23"/>
  <c r="AB18" i="23"/>
  <c r="AB20" i="23" s="1"/>
  <c r="AA18" i="23"/>
  <c r="AA20" i="23" s="1"/>
  <c r="Z18" i="23"/>
  <c r="Z20" i="23" s="1"/>
  <c r="Y18" i="23"/>
  <c r="Y20" i="23" s="1"/>
  <c r="F18" i="23"/>
  <c r="F20" i="23" s="1"/>
  <c r="AB17" i="23"/>
  <c r="AA17" i="23"/>
  <c r="Z17" i="23"/>
  <c r="Y17" i="23"/>
  <c r="F17" i="23"/>
  <c r="AB16" i="23"/>
  <c r="AB22" i="23" s="1"/>
  <c r="AA16" i="23"/>
  <c r="AA22" i="23" s="1"/>
  <c r="Z16" i="23"/>
  <c r="Z22" i="23" s="1"/>
  <c r="Y16" i="23"/>
  <c r="Y22" i="23" s="1"/>
  <c r="F16" i="23"/>
  <c r="F22" i="23" s="1"/>
  <c r="AB15" i="23"/>
  <c r="AA15" i="23"/>
  <c r="Z15" i="23"/>
  <c r="Y15" i="23"/>
  <c r="F15" i="23"/>
  <c r="F162" i="23" s="1"/>
  <c r="AB14" i="23"/>
  <c r="AB21" i="23" s="1"/>
  <c r="AA14" i="23"/>
  <c r="AA21" i="23" s="1"/>
  <c r="Z14" i="23"/>
  <c r="Z21" i="23" s="1"/>
  <c r="Y14" i="23"/>
  <c r="Y21" i="23" s="1"/>
  <c r="F14" i="23"/>
  <c r="F21" i="23" s="1"/>
  <c r="AB13" i="23"/>
  <c r="AA13" i="23"/>
  <c r="Z13" i="23"/>
  <c r="Y13" i="23"/>
  <c r="F13" i="23"/>
  <c r="R12" i="23"/>
  <c r="R35" i="23" s="1"/>
  <c r="Q12" i="23"/>
  <c r="Q35" i="23" s="1"/>
  <c r="P12" i="23"/>
  <c r="P36" i="23" s="1"/>
  <c r="O12" i="23"/>
  <c r="O38" i="23" s="1"/>
  <c r="N12" i="23"/>
  <c r="N35" i="23" s="1"/>
  <c r="M12" i="23"/>
  <c r="AA35" i="23" s="1"/>
  <c r="L12" i="23"/>
  <c r="L36" i="23" s="1"/>
  <c r="K12" i="23"/>
  <c r="K38" i="23" s="1"/>
  <c r="J12" i="23"/>
  <c r="Z36" i="23" s="1"/>
  <c r="I12" i="23"/>
  <c r="I35" i="23" s="1"/>
  <c r="H12" i="23"/>
  <c r="H36" i="23" s="1"/>
  <c r="G12" i="23"/>
  <c r="Y38" i="23" s="1"/>
  <c r="F12" i="23"/>
  <c r="F35" i="23" s="1"/>
  <c r="R11" i="23"/>
  <c r="Q11" i="23"/>
  <c r="P11" i="23"/>
  <c r="AB11" i="23" s="1"/>
  <c r="O11" i="23"/>
  <c r="N11" i="23"/>
  <c r="M11" i="23"/>
  <c r="AA11" i="23" s="1"/>
  <c r="L11" i="23"/>
  <c r="K11" i="23"/>
  <c r="J11" i="23"/>
  <c r="Z11" i="23" s="1"/>
  <c r="I11" i="23"/>
  <c r="H11" i="23"/>
  <c r="G11" i="23"/>
  <c r="Y11" i="23" s="1"/>
  <c r="F11" i="23"/>
  <c r="E11" i="23"/>
  <c r="R10" i="23"/>
  <c r="Q10" i="23"/>
  <c r="P10" i="23"/>
  <c r="AB10" i="23" s="1"/>
  <c r="O10" i="23"/>
  <c r="N10" i="23"/>
  <c r="M10" i="23"/>
  <c r="AA10" i="23" s="1"/>
  <c r="L10" i="23"/>
  <c r="K10" i="23"/>
  <c r="J10" i="23"/>
  <c r="Z10" i="23" s="1"/>
  <c r="I10" i="23"/>
  <c r="H10" i="23"/>
  <c r="E10" i="23" s="1"/>
  <c r="G10" i="23"/>
  <c r="Y10" i="23" s="1"/>
  <c r="F10" i="23"/>
  <c r="R9" i="23"/>
  <c r="Q9" i="23"/>
  <c r="P9" i="23"/>
  <c r="AB9" i="23" s="1"/>
  <c r="O9" i="23"/>
  <c r="N9" i="23"/>
  <c r="M9" i="23"/>
  <c r="AA9" i="23" s="1"/>
  <c r="L9" i="23"/>
  <c r="K9" i="23"/>
  <c r="J9" i="23"/>
  <c r="Z9" i="23" s="1"/>
  <c r="I9" i="23"/>
  <c r="H9" i="23"/>
  <c r="G9" i="23"/>
  <c r="Y9" i="23" s="1"/>
  <c r="F9" i="23"/>
  <c r="E9" i="23"/>
  <c r="F8" i="23"/>
  <c r="R7" i="23"/>
  <c r="Q7" i="23"/>
  <c r="P7" i="23"/>
  <c r="AB7" i="23" s="1"/>
  <c r="O7" i="23"/>
  <c r="N7" i="23"/>
  <c r="M7" i="23"/>
  <c r="AA7" i="23" s="1"/>
  <c r="L7" i="23"/>
  <c r="K7" i="23"/>
  <c r="J7" i="23"/>
  <c r="Z7" i="23" s="1"/>
  <c r="I7" i="23"/>
  <c r="H7" i="23"/>
  <c r="G7" i="23"/>
  <c r="Y7" i="23" s="1"/>
  <c r="F7" i="23"/>
  <c r="E7" i="23"/>
  <c r="R6" i="23"/>
  <c r="Q6" i="23"/>
  <c r="P6" i="23"/>
  <c r="AB6" i="23" s="1"/>
  <c r="O6" i="23"/>
  <c r="N6" i="23"/>
  <c r="M6" i="23"/>
  <c r="AA6" i="23" s="1"/>
  <c r="L6" i="23"/>
  <c r="K6" i="23"/>
  <c r="J6" i="23"/>
  <c r="Z6" i="23" s="1"/>
  <c r="I6" i="23"/>
  <c r="H6" i="23"/>
  <c r="E6" i="23" s="1"/>
  <c r="G6" i="23"/>
  <c r="Y6" i="23" s="1"/>
  <c r="F6" i="23"/>
  <c r="R5" i="23"/>
  <c r="Q5" i="23"/>
  <c r="P5" i="23"/>
  <c r="AB5" i="23" s="1"/>
  <c r="O5" i="23"/>
  <c r="N5" i="23"/>
  <c r="M5" i="23"/>
  <c r="AA5" i="23" s="1"/>
  <c r="L5" i="23"/>
  <c r="K5" i="23"/>
  <c r="J5" i="23"/>
  <c r="Z5" i="23" s="1"/>
  <c r="I5" i="23"/>
  <c r="H5" i="23"/>
  <c r="G5" i="23"/>
  <c r="Y5" i="23" s="1"/>
  <c r="F5" i="23"/>
  <c r="E5" i="23"/>
  <c r="R4" i="23"/>
  <c r="Q4" i="23"/>
  <c r="P4" i="23"/>
  <c r="AB4" i="23" s="1"/>
  <c r="O4" i="23"/>
  <c r="N4" i="23"/>
  <c r="M4" i="23"/>
  <c r="AA4" i="23" s="1"/>
  <c r="L4" i="23"/>
  <c r="K4" i="23"/>
  <c r="J4" i="23"/>
  <c r="Z4" i="23" s="1"/>
  <c r="I4" i="23"/>
  <c r="H4" i="23"/>
  <c r="E4" i="23" s="1"/>
  <c r="G4" i="23"/>
  <c r="Y4" i="23" s="1"/>
  <c r="F4" i="23"/>
  <c r="R3" i="23"/>
  <c r="Q3" i="23"/>
  <c r="P3" i="23"/>
  <c r="AB3" i="23" s="1"/>
  <c r="O3" i="23"/>
  <c r="N3" i="23"/>
  <c r="M3" i="23"/>
  <c r="AA3" i="23" s="1"/>
  <c r="L3" i="23"/>
  <c r="K3" i="23"/>
  <c r="J3" i="23"/>
  <c r="Z3" i="23" s="1"/>
  <c r="I3" i="23"/>
  <c r="H3" i="23"/>
  <c r="G3" i="23"/>
  <c r="Y3" i="23" s="1"/>
  <c r="F3" i="23"/>
  <c r="E3" i="23"/>
  <c r="R2" i="23"/>
  <c r="R8" i="23" s="1"/>
  <c r="Q2" i="23"/>
  <c r="Q8" i="23" s="1"/>
  <c r="P2" i="23"/>
  <c r="Q37" i="23" s="1"/>
  <c r="O2" i="23"/>
  <c r="P37" i="23" s="1"/>
  <c r="N2" i="23"/>
  <c r="O37" i="23" s="1"/>
  <c r="M2" i="23"/>
  <c r="M8" i="23" s="1"/>
  <c r="L2" i="23"/>
  <c r="M37" i="23" s="1"/>
  <c r="K2" i="23"/>
  <c r="L37" i="23" s="1"/>
  <c r="J2" i="23"/>
  <c r="K37" i="23" s="1"/>
  <c r="I2" i="23"/>
  <c r="I8" i="23" s="1"/>
  <c r="H2" i="23"/>
  <c r="I37" i="23" s="1"/>
  <c r="G2" i="23"/>
  <c r="Y2" i="23" s="1"/>
  <c r="F2" i="23"/>
  <c r="R41" i="22"/>
  <c r="Q41" i="22"/>
  <c r="P41" i="22"/>
  <c r="O41" i="22"/>
  <c r="N41" i="22"/>
  <c r="M41" i="22"/>
  <c r="L41" i="22"/>
  <c r="K41" i="22"/>
  <c r="J41" i="22"/>
  <c r="I41" i="22"/>
  <c r="H41" i="22"/>
  <c r="G41" i="22"/>
  <c r="E41" i="22"/>
  <c r="F41" i="22" s="1"/>
  <c r="R40" i="22"/>
  <c r="Q40" i="22"/>
  <c r="P40" i="22"/>
  <c r="AB40" i="22" s="1"/>
  <c r="O40" i="22"/>
  <c r="N40" i="22"/>
  <c r="L40" i="22"/>
  <c r="K40" i="22"/>
  <c r="J40" i="22"/>
  <c r="Z40" i="22" s="1"/>
  <c r="I40" i="22"/>
  <c r="H40" i="22"/>
  <c r="R39" i="22"/>
  <c r="Q39" i="22"/>
  <c r="P39" i="22"/>
  <c r="AB39" i="22" s="1"/>
  <c r="O39" i="22"/>
  <c r="N39" i="22"/>
  <c r="M39" i="22"/>
  <c r="AA39" i="22" s="1"/>
  <c r="L39" i="22"/>
  <c r="K39" i="22"/>
  <c r="J39" i="22"/>
  <c r="Z39" i="22" s="1"/>
  <c r="I39" i="22"/>
  <c r="H39" i="22"/>
  <c r="G39" i="22"/>
  <c r="Y39" i="22" s="1"/>
  <c r="E39" i="22"/>
  <c r="F39" i="22" s="1"/>
  <c r="R37" i="22"/>
  <c r="Q37" i="22"/>
  <c r="P37" i="22"/>
  <c r="AB37" i="22" s="1"/>
  <c r="O37" i="22"/>
  <c r="N37" i="22"/>
  <c r="M37" i="22"/>
  <c r="AA37" i="22" s="1"/>
  <c r="L37" i="22"/>
  <c r="K37" i="22"/>
  <c r="J37" i="22"/>
  <c r="Z37" i="22" s="1"/>
  <c r="I37" i="22"/>
  <c r="H37" i="22"/>
  <c r="G37" i="22"/>
  <c r="Y37" i="22" s="1"/>
  <c r="E37" i="22"/>
  <c r="F37" i="22" s="1"/>
  <c r="R35" i="22"/>
  <c r="Q35" i="22"/>
  <c r="P35" i="22"/>
  <c r="AB35" i="22" s="1"/>
  <c r="O35" i="22"/>
  <c r="N35" i="22"/>
  <c r="M35" i="22"/>
  <c r="AA35" i="22" s="1"/>
  <c r="L35" i="22"/>
  <c r="K35" i="22"/>
  <c r="J35" i="22"/>
  <c r="Z35" i="22" s="1"/>
  <c r="I35" i="22"/>
  <c r="H35" i="22"/>
  <c r="G35" i="22"/>
  <c r="Y35" i="22" s="1"/>
  <c r="E35" i="22"/>
  <c r="F35" i="22" s="1"/>
  <c r="R34" i="22"/>
  <c r="R38" i="22" s="1"/>
  <c r="Q34" i="22"/>
  <c r="Q38" i="22" s="1"/>
  <c r="P34" i="22"/>
  <c r="P38" i="22" s="1"/>
  <c r="AB38" i="22" s="1"/>
  <c r="O34" i="22"/>
  <c r="O38" i="22" s="1"/>
  <c r="N34" i="22"/>
  <c r="N38" i="22" s="1"/>
  <c r="M34" i="22"/>
  <c r="M38" i="22" s="1"/>
  <c r="L34" i="22"/>
  <c r="L38" i="22" s="1"/>
  <c r="K34" i="22"/>
  <c r="K38" i="22" s="1"/>
  <c r="J34" i="22"/>
  <c r="Z34" i="22" s="1"/>
  <c r="I34" i="22"/>
  <c r="I38" i="22" s="1"/>
  <c r="H34" i="22"/>
  <c r="H38" i="22" s="1"/>
  <c r="G34" i="22"/>
  <c r="G38" i="22" s="1"/>
  <c r="R33" i="22"/>
  <c r="R36" i="22" s="1"/>
  <c r="Q33" i="22"/>
  <c r="Q36" i="22" s="1"/>
  <c r="P33" i="22"/>
  <c r="P36" i="22" s="1"/>
  <c r="O33" i="22"/>
  <c r="O36" i="22" s="1"/>
  <c r="N33" i="22"/>
  <c r="N36" i="22" s="1"/>
  <c r="M33" i="22"/>
  <c r="AA33" i="22" s="1"/>
  <c r="AA36" i="22" s="1"/>
  <c r="L33" i="22"/>
  <c r="L36" i="22" s="1"/>
  <c r="K33" i="22"/>
  <c r="K36" i="22" s="1"/>
  <c r="J33" i="22"/>
  <c r="J36" i="22" s="1"/>
  <c r="I33" i="22"/>
  <c r="I36" i="22" s="1"/>
  <c r="H33" i="22"/>
  <c r="H36" i="22" s="1"/>
  <c r="G33" i="22"/>
  <c r="G36" i="22" s="1"/>
  <c r="E33" i="22"/>
  <c r="F33" i="22" s="1"/>
  <c r="F36" i="22" s="1"/>
  <c r="R32" i="22"/>
  <c r="Q32" i="22"/>
  <c r="P32" i="22"/>
  <c r="AB32" i="22" s="1"/>
  <c r="O32" i="22"/>
  <c r="N32" i="22"/>
  <c r="M32" i="22"/>
  <c r="AA32" i="22" s="1"/>
  <c r="L32" i="22"/>
  <c r="K32" i="22"/>
  <c r="I32" i="22"/>
  <c r="H32" i="22"/>
  <c r="R31" i="22"/>
  <c r="Q31" i="22"/>
  <c r="P31" i="22"/>
  <c r="AB31" i="22" s="1"/>
  <c r="O31" i="22"/>
  <c r="N31" i="22"/>
  <c r="M31" i="22"/>
  <c r="AA31" i="22" s="1"/>
  <c r="L31" i="22"/>
  <c r="K31" i="22"/>
  <c r="J31" i="22"/>
  <c r="Z31" i="22" s="1"/>
  <c r="I31" i="22"/>
  <c r="H31" i="22"/>
  <c r="G31" i="22"/>
  <c r="Y31" i="22" s="1"/>
  <c r="E31" i="22"/>
  <c r="F31" i="22" s="1"/>
  <c r="R29" i="22"/>
  <c r="Q29" i="22"/>
  <c r="P29" i="22"/>
  <c r="AB29" i="22" s="1"/>
  <c r="O29" i="22"/>
  <c r="N29" i="22"/>
  <c r="M29" i="22"/>
  <c r="AA29" i="22" s="1"/>
  <c r="L29" i="22"/>
  <c r="K29" i="22"/>
  <c r="J29" i="22"/>
  <c r="Z29" i="22" s="1"/>
  <c r="I29" i="22"/>
  <c r="H29" i="22"/>
  <c r="G29" i="22"/>
  <c r="Y29" i="22" s="1"/>
  <c r="E29" i="22"/>
  <c r="F29" i="22" s="1"/>
  <c r="R27" i="22"/>
  <c r="Q27" i="22"/>
  <c r="P27" i="22"/>
  <c r="AB27" i="22" s="1"/>
  <c r="O27" i="22"/>
  <c r="N27" i="22"/>
  <c r="M27" i="22"/>
  <c r="AA27" i="22" s="1"/>
  <c r="L27" i="22"/>
  <c r="K27" i="22"/>
  <c r="J27" i="22"/>
  <c r="Z27" i="22" s="1"/>
  <c r="I27" i="22"/>
  <c r="H27" i="22"/>
  <c r="G27" i="22"/>
  <c r="Y27" i="22" s="1"/>
  <c r="E27" i="22"/>
  <c r="F27" i="22" s="1"/>
  <c r="R26" i="22"/>
  <c r="R30" i="22" s="1"/>
  <c r="Q26" i="22"/>
  <c r="Q30" i="22" s="1"/>
  <c r="P26" i="22"/>
  <c r="P30" i="22" s="1"/>
  <c r="AB30" i="22" s="1"/>
  <c r="O26" i="22"/>
  <c r="O30" i="22" s="1"/>
  <c r="N26" i="22"/>
  <c r="N30" i="22" s="1"/>
  <c r="M26" i="22"/>
  <c r="M30" i="22" s="1"/>
  <c r="L26" i="22"/>
  <c r="L30" i="22" s="1"/>
  <c r="K26" i="22"/>
  <c r="K30" i="22" s="1"/>
  <c r="J26" i="22"/>
  <c r="Z26" i="22" s="1"/>
  <c r="I26" i="22"/>
  <c r="I30" i="22" s="1"/>
  <c r="H26" i="22"/>
  <c r="H30" i="22" s="1"/>
  <c r="G26" i="22"/>
  <c r="G30" i="22" s="1"/>
  <c r="R25" i="22"/>
  <c r="R28" i="22" s="1"/>
  <c r="Q25" i="22"/>
  <c r="Q28" i="22" s="1"/>
  <c r="P25" i="22"/>
  <c r="P28" i="22" s="1"/>
  <c r="O25" i="22"/>
  <c r="O28" i="22" s="1"/>
  <c r="N25" i="22"/>
  <c r="N28" i="22" s="1"/>
  <c r="M25" i="22"/>
  <c r="AA25" i="22" s="1"/>
  <c r="AA28" i="22" s="1"/>
  <c r="L25" i="22"/>
  <c r="L28" i="22" s="1"/>
  <c r="K25" i="22"/>
  <c r="K28" i="22" s="1"/>
  <c r="J25" i="22"/>
  <c r="J28" i="22" s="1"/>
  <c r="I25" i="22"/>
  <c r="I28" i="22" s="1"/>
  <c r="H25" i="22"/>
  <c r="H28" i="22" s="1"/>
  <c r="G25" i="22"/>
  <c r="G28" i="22" s="1"/>
  <c r="E25" i="22"/>
  <c r="F25" i="22" s="1"/>
  <c r="F28" i="22" s="1"/>
  <c r="R24" i="22"/>
  <c r="Q24" i="22"/>
  <c r="P24" i="22"/>
  <c r="AB24" i="22" s="1"/>
  <c r="O24" i="22"/>
  <c r="N24" i="22"/>
  <c r="M24" i="22"/>
  <c r="AA24" i="22" s="1"/>
  <c r="L24" i="22"/>
  <c r="K24" i="22"/>
  <c r="I24" i="22"/>
  <c r="R23" i="22"/>
  <c r="Q23" i="22"/>
  <c r="P23" i="22"/>
  <c r="AB23" i="22" s="1"/>
  <c r="O23" i="22"/>
  <c r="N23" i="22"/>
  <c r="M23" i="22"/>
  <c r="AA23" i="22" s="1"/>
  <c r="L23" i="22"/>
  <c r="K23" i="22"/>
  <c r="J23" i="22"/>
  <c r="Z23" i="22" s="1"/>
  <c r="I23" i="22"/>
  <c r="H23" i="22"/>
  <c r="G23" i="22"/>
  <c r="Y23" i="22" s="1"/>
  <c r="E23" i="22"/>
  <c r="F23" i="22" s="1"/>
  <c r="R21" i="22"/>
  <c r="Q21" i="22"/>
  <c r="P21" i="22"/>
  <c r="AB21" i="22" s="1"/>
  <c r="O21" i="22"/>
  <c r="N21" i="22"/>
  <c r="M21" i="22"/>
  <c r="AA21" i="22" s="1"/>
  <c r="L21" i="22"/>
  <c r="K21" i="22"/>
  <c r="J21" i="22"/>
  <c r="Z21" i="22" s="1"/>
  <c r="I21" i="22"/>
  <c r="H21" i="22"/>
  <c r="G21" i="22"/>
  <c r="Y21" i="22" s="1"/>
  <c r="E21" i="22"/>
  <c r="F21" i="22" s="1"/>
  <c r="R19" i="22"/>
  <c r="Q19" i="22"/>
  <c r="P19" i="22"/>
  <c r="AB19" i="22" s="1"/>
  <c r="O19" i="22"/>
  <c r="N19" i="22"/>
  <c r="M19" i="22"/>
  <c r="AA19" i="22" s="1"/>
  <c r="L19" i="22"/>
  <c r="K19" i="22"/>
  <c r="J19" i="22"/>
  <c r="Z19" i="22" s="1"/>
  <c r="I19" i="22"/>
  <c r="H19" i="22"/>
  <c r="G19" i="22"/>
  <c r="Y19" i="22" s="1"/>
  <c r="E19" i="22"/>
  <c r="F19" i="22" s="1"/>
  <c r="R18" i="22"/>
  <c r="R22" i="22" s="1"/>
  <c r="Q18" i="22"/>
  <c r="Q22" i="22" s="1"/>
  <c r="P18" i="22"/>
  <c r="P22" i="22" s="1"/>
  <c r="O18" i="22"/>
  <c r="O22" i="22" s="1"/>
  <c r="N18" i="22"/>
  <c r="N22" i="22" s="1"/>
  <c r="M18" i="22"/>
  <c r="M22" i="22" s="1"/>
  <c r="AA22" i="22" s="1"/>
  <c r="L18" i="22"/>
  <c r="L22" i="22" s="1"/>
  <c r="K18" i="22"/>
  <c r="K22" i="22" s="1"/>
  <c r="J18" i="22"/>
  <c r="Z18" i="22" s="1"/>
  <c r="I18" i="22"/>
  <c r="I22" i="22" s="1"/>
  <c r="H18" i="22"/>
  <c r="H22" i="22" s="1"/>
  <c r="G18" i="22"/>
  <c r="G22" i="22" s="1"/>
  <c r="R17" i="22"/>
  <c r="R20" i="22" s="1"/>
  <c r="Q17" i="22"/>
  <c r="Q20" i="22" s="1"/>
  <c r="P17" i="22"/>
  <c r="P20" i="22" s="1"/>
  <c r="O17" i="22"/>
  <c r="O20" i="22" s="1"/>
  <c r="N17" i="22"/>
  <c r="N20" i="22" s="1"/>
  <c r="M17" i="22"/>
  <c r="AA17" i="22" s="1"/>
  <c r="AA20" i="22" s="1"/>
  <c r="L17" i="22"/>
  <c r="L20" i="22" s="1"/>
  <c r="K17" i="22"/>
  <c r="K20" i="22" s="1"/>
  <c r="J17" i="22"/>
  <c r="J20" i="22" s="1"/>
  <c r="I17" i="22"/>
  <c r="I20" i="22" s="1"/>
  <c r="H17" i="22"/>
  <c r="H20" i="22" s="1"/>
  <c r="G17" i="22"/>
  <c r="G20" i="22" s="1"/>
  <c r="E17" i="22"/>
  <c r="F17" i="22" s="1"/>
  <c r="F20" i="22" s="1"/>
  <c r="R16" i="22"/>
  <c r="Q16" i="22"/>
  <c r="P16" i="22"/>
  <c r="AB16" i="22" s="1"/>
  <c r="O16" i="22"/>
  <c r="N16" i="22"/>
  <c r="M16" i="22"/>
  <c r="AA16" i="22" s="1"/>
  <c r="L16" i="22"/>
  <c r="K16" i="22"/>
  <c r="J16" i="22"/>
  <c r="Z16" i="22" s="1"/>
  <c r="I16" i="22"/>
  <c r="H16" i="22"/>
  <c r="G16" i="22"/>
  <c r="Y16" i="22" s="1"/>
  <c r="R15" i="22"/>
  <c r="Q15" i="22"/>
  <c r="P15" i="22"/>
  <c r="AB15" i="22" s="1"/>
  <c r="O15" i="22"/>
  <c r="N15" i="22"/>
  <c r="M15" i="22"/>
  <c r="AA15" i="22" s="1"/>
  <c r="L15" i="22"/>
  <c r="K15" i="22"/>
  <c r="J15" i="22"/>
  <c r="Z15" i="22" s="1"/>
  <c r="I15" i="22"/>
  <c r="H15" i="22"/>
  <c r="G15" i="22"/>
  <c r="F15" i="22" s="1"/>
  <c r="R14" i="22"/>
  <c r="Q14" i="22"/>
  <c r="P14" i="22"/>
  <c r="AB14" i="22" s="1"/>
  <c r="O14" i="22"/>
  <c r="N14" i="22"/>
  <c r="M14" i="22"/>
  <c r="AA14" i="22" s="1"/>
  <c r="L14" i="22"/>
  <c r="K14" i="22"/>
  <c r="J14" i="22"/>
  <c r="Z14" i="22" s="1"/>
  <c r="I14" i="22"/>
  <c r="H14" i="22"/>
  <c r="G14" i="22"/>
  <c r="Y14" i="22" s="1"/>
  <c r="R13" i="22"/>
  <c r="Q13" i="22"/>
  <c r="P13" i="22"/>
  <c r="AB13" i="22" s="1"/>
  <c r="O13" i="22"/>
  <c r="N13" i="22"/>
  <c r="M13" i="22"/>
  <c r="AA13" i="22" s="1"/>
  <c r="L13" i="22"/>
  <c r="K13" i="22"/>
  <c r="J13" i="22"/>
  <c r="Z13" i="22" s="1"/>
  <c r="I13" i="22"/>
  <c r="H13" i="22"/>
  <c r="G13" i="22"/>
  <c r="F13" i="22" s="1"/>
  <c r="R12" i="22"/>
  <c r="Q12" i="22"/>
  <c r="P12" i="22"/>
  <c r="AB12" i="22" s="1"/>
  <c r="O12" i="22"/>
  <c r="N12" i="22"/>
  <c r="M12" i="22"/>
  <c r="AA12" i="22" s="1"/>
  <c r="L12" i="22"/>
  <c r="K12" i="22"/>
  <c r="J12" i="22"/>
  <c r="Z12" i="22" s="1"/>
  <c r="I12" i="22"/>
  <c r="H12" i="22"/>
  <c r="G12" i="22"/>
  <c r="Y12" i="22" s="1"/>
  <c r="R11" i="22"/>
  <c r="Q11" i="22"/>
  <c r="P11" i="22"/>
  <c r="AB11" i="22" s="1"/>
  <c r="O11" i="22"/>
  <c r="N11" i="22"/>
  <c r="M11" i="22"/>
  <c r="AA11" i="22" s="1"/>
  <c r="L11" i="22"/>
  <c r="K11" i="22"/>
  <c r="J11" i="22"/>
  <c r="Z11" i="22" s="1"/>
  <c r="I11" i="22"/>
  <c r="H11" i="22"/>
  <c r="G11" i="22"/>
  <c r="E11" i="22" s="1"/>
  <c r="F11" i="22" s="1"/>
  <c r="R10" i="22"/>
  <c r="Q10" i="22"/>
  <c r="P10" i="22"/>
  <c r="AB10" i="22" s="1"/>
  <c r="O10" i="22"/>
  <c r="N10" i="22"/>
  <c r="M10" i="22"/>
  <c r="AA10" i="22" s="1"/>
  <c r="L10" i="22"/>
  <c r="K10" i="22"/>
  <c r="J10" i="22"/>
  <c r="Z10" i="22" s="1"/>
  <c r="I10" i="22"/>
  <c r="H10" i="22"/>
  <c r="E10" i="22" s="1"/>
  <c r="F10" i="22" s="1"/>
  <c r="G10" i="22"/>
  <c r="Y10" i="22" s="1"/>
  <c r="R9" i="22"/>
  <c r="Q9" i="22"/>
  <c r="P9" i="22"/>
  <c r="AB9" i="22" s="1"/>
  <c r="O9" i="22"/>
  <c r="N9" i="22"/>
  <c r="M9" i="22"/>
  <c r="AA9" i="22" s="1"/>
  <c r="L9" i="22"/>
  <c r="K9" i="22"/>
  <c r="J9" i="22"/>
  <c r="Z9" i="22" s="1"/>
  <c r="I9" i="22"/>
  <c r="H9" i="22"/>
  <c r="G9" i="22"/>
  <c r="Y9" i="22" s="1"/>
  <c r="E9" i="22"/>
  <c r="F9" i="22" s="1"/>
  <c r="R8" i="22"/>
  <c r="Q8" i="22"/>
  <c r="I8" i="22"/>
  <c r="R7" i="22"/>
  <c r="Q7" i="22"/>
  <c r="P7" i="22"/>
  <c r="AB7" i="22" s="1"/>
  <c r="O7" i="22"/>
  <c r="N7" i="22"/>
  <c r="M7" i="22"/>
  <c r="AA7" i="22" s="1"/>
  <c r="L7" i="22"/>
  <c r="K7" i="22"/>
  <c r="J7" i="22"/>
  <c r="Z7" i="22" s="1"/>
  <c r="I7" i="22"/>
  <c r="H7" i="22"/>
  <c r="G7" i="22"/>
  <c r="E7" i="22" s="1"/>
  <c r="F7" i="22" s="1"/>
  <c r="R6" i="22"/>
  <c r="Q6" i="22"/>
  <c r="P6" i="22"/>
  <c r="AB6" i="22" s="1"/>
  <c r="O6" i="22"/>
  <c r="N6" i="22"/>
  <c r="M6" i="22"/>
  <c r="AA6" i="22" s="1"/>
  <c r="L6" i="22"/>
  <c r="K6" i="22"/>
  <c r="J6" i="22"/>
  <c r="Z6" i="22" s="1"/>
  <c r="I6" i="22"/>
  <c r="H6" i="22"/>
  <c r="E6" i="22" s="1"/>
  <c r="F6" i="22" s="1"/>
  <c r="G6" i="22"/>
  <c r="Y6" i="22" s="1"/>
  <c r="R5" i="22"/>
  <c r="Q5" i="22"/>
  <c r="P5" i="22"/>
  <c r="AB5" i="22" s="1"/>
  <c r="O5" i="22"/>
  <c r="N5" i="22"/>
  <c r="M5" i="22"/>
  <c r="AA5" i="22" s="1"/>
  <c r="L5" i="22"/>
  <c r="K5" i="22"/>
  <c r="J5" i="22"/>
  <c r="Z5" i="22" s="1"/>
  <c r="I5" i="22"/>
  <c r="H5" i="22"/>
  <c r="G5" i="22"/>
  <c r="Y5" i="22" s="1"/>
  <c r="E5" i="22"/>
  <c r="F5" i="22" s="1"/>
  <c r="R4" i="22"/>
  <c r="Q4" i="22"/>
  <c r="P4" i="22"/>
  <c r="AB4" i="22" s="1"/>
  <c r="O4" i="22"/>
  <c r="N4" i="22"/>
  <c r="M4" i="22"/>
  <c r="AA4" i="22" s="1"/>
  <c r="L4" i="22"/>
  <c r="K4" i="22"/>
  <c r="J4" i="22"/>
  <c r="Z4" i="22" s="1"/>
  <c r="I4" i="22"/>
  <c r="H4" i="22"/>
  <c r="E4" i="22" s="1"/>
  <c r="F4" i="22" s="1"/>
  <c r="G4" i="22"/>
  <c r="Y4" i="22" s="1"/>
  <c r="R3" i="22"/>
  <c r="Q3" i="22"/>
  <c r="P3" i="22"/>
  <c r="AB3" i="22" s="1"/>
  <c r="O3" i="22"/>
  <c r="N3" i="22"/>
  <c r="M3" i="22"/>
  <c r="AA3" i="22" s="1"/>
  <c r="L3" i="22"/>
  <c r="K3" i="22"/>
  <c r="J3" i="22"/>
  <c r="Z3" i="22" s="1"/>
  <c r="I3" i="22"/>
  <c r="H3" i="22"/>
  <c r="G3" i="22"/>
  <c r="E3" i="22" s="1"/>
  <c r="F3" i="22" s="1"/>
  <c r="R2" i="22"/>
  <c r="Q2" i="22"/>
  <c r="P2" i="22"/>
  <c r="AB2" i="22" s="1"/>
  <c r="O2" i="22"/>
  <c r="N2" i="22"/>
  <c r="M2" i="22"/>
  <c r="AA2" i="22" s="1"/>
  <c r="L2" i="22"/>
  <c r="K2" i="22"/>
  <c r="J2" i="22"/>
  <c r="Z2" i="22" s="1"/>
  <c r="I2" i="22"/>
  <c r="H2" i="22"/>
  <c r="G2" i="22"/>
  <c r="E2" i="22" s="1"/>
  <c r="F2" i="22" s="1"/>
  <c r="R41" i="26"/>
  <c r="Q41" i="26"/>
  <c r="P41" i="26"/>
  <c r="O41" i="26"/>
  <c r="N41" i="26"/>
  <c r="M41" i="26"/>
  <c r="L41" i="26"/>
  <c r="K41" i="26"/>
  <c r="J41" i="26"/>
  <c r="I41" i="26"/>
  <c r="H41" i="26"/>
  <c r="G41" i="26"/>
  <c r="E41" i="26"/>
  <c r="F41" i="26" s="1"/>
  <c r="R40" i="26"/>
  <c r="Q40" i="26"/>
  <c r="P40" i="26"/>
  <c r="AB40" i="26" s="1"/>
  <c r="O40" i="26"/>
  <c r="N40" i="26"/>
  <c r="M40" i="26"/>
  <c r="AA40" i="26" s="1"/>
  <c r="L40" i="26"/>
  <c r="I40" i="26"/>
  <c r="H40" i="26"/>
  <c r="R39" i="26"/>
  <c r="Q39" i="26"/>
  <c r="P39" i="26"/>
  <c r="AB39" i="26" s="1"/>
  <c r="O39" i="26"/>
  <c r="N39" i="26"/>
  <c r="M39" i="26"/>
  <c r="AA39" i="26" s="1"/>
  <c r="L39" i="26"/>
  <c r="K39" i="26"/>
  <c r="J39" i="26"/>
  <c r="Z39" i="26" s="1"/>
  <c r="I39" i="26"/>
  <c r="H39" i="26"/>
  <c r="G39" i="26"/>
  <c r="Y39" i="26" s="1"/>
  <c r="E39" i="26"/>
  <c r="F39" i="26" s="1"/>
  <c r="R37" i="26"/>
  <c r="Q37" i="26"/>
  <c r="P37" i="26"/>
  <c r="AB37" i="26" s="1"/>
  <c r="O37" i="26"/>
  <c r="N37" i="26"/>
  <c r="M37" i="26"/>
  <c r="AA37" i="26" s="1"/>
  <c r="L37" i="26"/>
  <c r="K37" i="26"/>
  <c r="J37" i="26"/>
  <c r="Z37" i="26" s="1"/>
  <c r="I37" i="26"/>
  <c r="H37" i="26"/>
  <c r="G37" i="26"/>
  <c r="Y37" i="26" s="1"/>
  <c r="E37" i="26"/>
  <c r="F37" i="26" s="1"/>
  <c r="R35" i="26"/>
  <c r="Q35" i="26"/>
  <c r="P35" i="26"/>
  <c r="AB35" i="26" s="1"/>
  <c r="O35" i="26"/>
  <c r="N35" i="26"/>
  <c r="M35" i="26"/>
  <c r="AA35" i="26" s="1"/>
  <c r="L35" i="26"/>
  <c r="K35" i="26"/>
  <c r="J35" i="26"/>
  <c r="Z35" i="26" s="1"/>
  <c r="I35" i="26"/>
  <c r="H35" i="26"/>
  <c r="G35" i="26"/>
  <c r="Y35" i="26" s="1"/>
  <c r="R34" i="26"/>
  <c r="R38" i="26" s="1"/>
  <c r="Q34" i="26"/>
  <c r="Q38" i="26" s="1"/>
  <c r="P34" i="26"/>
  <c r="AB34" i="26" s="1"/>
  <c r="O34" i="26"/>
  <c r="O38" i="26" s="1"/>
  <c r="N34" i="26"/>
  <c r="N38" i="26" s="1"/>
  <c r="M34" i="26"/>
  <c r="M38" i="26" s="1"/>
  <c r="L34" i="26"/>
  <c r="L38" i="26" s="1"/>
  <c r="K34" i="26"/>
  <c r="K38" i="26" s="1"/>
  <c r="J34" i="26"/>
  <c r="J38" i="26" s="1"/>
  <c r="I34" i="26"/>
  <c r="I38" i="26" s="1"/>
  <c r="H34" i="26"/>
  <c r="H38" i="26" s="1"/>
  <c r="G34" i="26"/>
  <c r="G38" i="26" s="1"/>
  <c r="E34" i="26"/>
  <c r="F34" i="26" s="1"/>
  <c r="R33" i="26"/>
  <c r="R36" i="26" s="1"/>
  <c r="Q33" i="26"/>
  <c r="Q36" i="26" s="1"/>
  <c r="P33" i="26"/>
  <c r="P36" i="26" s="1"/>
  <c r="O33" i="26"/>
  <c r="O36" i="26" s="1"/>
  <c r="N33" i="26"/>
  <c r="N36" i="26" s="1"/>
  <c r="M33" i="26"/>
  <c r="M36" i="26" s="1"/>
  <c r="L33" i="26"/>
  <c r="L36" i="26" s="1"/>
  <c r="K33" i="26"/>
  <c r="K36" i="26" s="1"/>
  <c r="J33" i="26"/>
  <c r="J36" i="26" s="1"/>
  <c r="I33" i="26"/>
  <c r="I36" i="26" s="1"/>
  <c r="H33" i="26"/>
  <c r="H36" i="26" s="1"/>
  <c r="G33" i="26"/>
  <c r="Y33" i="26" s="1"/>
  <c r="Y36" i="26" s="1"/>
  <c r="R32" i="26"/>
  <c r="Q32" i="26"/>
  <c r="O32" i="26"/>
  <c r="N32" i="26"/>
  <c r="J32" i="26"/>
  <c r="I32" i="26"/>
  <c r="G32" i="26"/>
  <c r="R31" i="26"/>
  <c r="Q31" i="26"/>
  <c r="P31" i="26"/>
  <c r="AB31" i="26" s="1"/>
  <c r="O31" i="26"/>
  <c r="N31" i="26"/>
  <c r="M31" i="26"/>
  <c r="AA31" i="26" s="1"/>
  <c r="L31" i="26"/>
  <c r="K31" i="26"/>
  <c r="J31" i="26"/>
  <c r="Z31" i="26" s="1"/>
  <c r="I31" i="26"/>
  <c r="H31" i="26"/>
  <c r="G31" i="26"/>
  <c r="Y31" i="26" s="1"/>
  <c r="R29" i="26"/>
  <c r="Q29" i="26"/>
  <c r="P29" i="26"/>
  <c r="AB29" i="26" s="1"/>
  <c r="O29" i="26"/>
  <c r="N29" i="26"/>
  <c r="M29" i="26"/>
  <c r="AA29" i="26" s="1"/>
  <c r="L29" i="26"/>
  <c r="K29" i="26"/>
  <c r="J29" i="26"/>
  <c r="Z29" i="26" s="1"/>
  <c r="I29" i="26"/>
  <c r="H29" i="26"/>
  <c r="E29" i="26" s="1"/>
  <c r="F29" i="26" s="1"/>
  <c r="G29" i="26"/>
  <c r="Y29" i="26" s="1"/>
  <c r="R27" i="26"/>
  <c r="Q27" i="26"/>
  <c r="P27" i="26"/>
  <c r="AB27" i="26" s="1"/>
  <c r="O27" i="26"/>
  <c r="N27" i="26"/>
  <c r="M27" i="26"/>
  <c r="AA27" i="26" s="1"/>
  <c r="L27" i="26"/>
  <c r="K27" i="26"/>
  <c r="J27" i="26"/>
  <c r="Z27" i="26" s="1"/>
  <c r="I27" i="26"/>
  <c r="H27" i="26"/>
  <c r="G27" i="26"/>
  <c r="Y27" i="26" s="1"/>
  <c r="E27" i="26"/>
  <c r="F27" i="26" s="1"/>
  <c r="R26" i="26"/>
  <c r="R30" i="26" s="1"/>
  <c r="Q26" i="26"/>
  <c r="Q30" i="26" s="1"/>
  <c r="P26" i="26"/>
  <c r="AB26" i="26" s="1"/>
  <c r="O26" i="26"/>
  <c r="O30" i="26" s="1"/>
  <c r="N26" i="26"/>
  <c r="N30" i="26" s="1"/>
  <c r="M26" i="26"/>
  <c r="M30" i="26" s="1"/>
  <c r="AA30" i="26" s="1"/>
  <c r="L26" i="26"/>
  <c r="L30" i="26" s="1"/>
  <c r="K26" i="26"/>
  <c r="K30" i="26" s="1"/>
  <c r="J26" i="26"/>
  <c r="J30" i="26" s="1"/>
  <c r="Z30" i="26" s="1"/>
  <c r="I26" i="26"/>
  <c r="I30" i="26" s="1"/>
  <c r="H26" i="26"/>
  <c r="H30" i="26" s="1"/>
  <c r="G26" i="26"/>
  <c r="E26" i="26" s="1"/>
  <c r="F26" i="26" s="1"/>
  <c r="R25" i="26"/>
  <c r="R28" i="26" s="1"/>
  <c r="Q25" i="26"/>
  <c r="Q28" i="26" s="1"/>
  <c r="P25" i="26"/>
  <c r="P28" i="26" s="1"/>
  <c r="O25" i="26"/>
  <c r="O28" i="26" s="1"/>
  <c r="N25" i="26"/>
  <c r="N28" i="26" s="1"/>
  <c r="M25" i="26"/>
  <c r="M28" i="26" s="1"/>
  <c r="L25" i="26"/>
  <c r="L28" i="26" s="1"/>
  <c r="K25" i="26"/>
  <c r="K28" i="26" s="1"/>
  <c r="J25" i="26"/>
  <c r="J28" i="26" s="1"/>
  <c r="I25" i="26"/>
  <c r="I28" i="26" s="1"/>
  <c r="H25" i="26"/>
  <c r="H28" i="26" s="1"/>
  <c r="G25" i="26"/>
  <c r="Y25" i="26" s="1"/>
  <c r="Y28" i="26" s="1"/>
  <c r="E25" i="26"/>
  <c r="E28" i="26" s="1"/>
  <c r="R24" i="26"/>
  <c r="Q24" i="26"/>
  <c r="O24" i="26"/>
  <c r="N24" i="26"/>
  <c r="I24" i="26"/>
  <c r="R23" i="26"/>
  <c r="Q23" i="26"/>
  <c r="P23" i="26"/>
  <c r="AB23" i="26" s="1"/>
  <c r="O23" i="26"/>
  <c r="N23" i="26"/>
  <c r="M23" i="26"/>
  <c r="AA23" i="26" s="1"/>
  <c r="L23" i="26"/>
  <c r="K23" i="26"/>
  <c r="J23" i="26"/>
  <c r="Z23" i="26" s="1"/>
  <c r="I23" i="26"/>
  <c r="H23" i="26"/>
  <c r="G23" i="26"/>
  <c r="Y23" i="26" s="1"/>
  <c r="E23" i="26"/>
  <c r="F23" i="26" s="1"/>
  <c r="R21" i="26"/>
  <c r="Q21" i="26"/>
  <c r="P21" i="26"/>
  <c r="AB21" i="26" s="1"/>
  <c r="O21" i="26"/>
  <c r="N21" i="26"/>
  <c r="M21" i="26"/>
  <c r="AA21" i="26" s="1"/>
  <c r="L21" i="26"/>
  <c r="K21" i="26"/>
  <c r="J21" i="26"/>
  <c r="Z21" i="26" s="1"/>
  <c r="I21" i="26"/>
  <c r="H21" i="26"/>
  <c r="G21" i="26"/>
  <c r="Y21" i="26" s="1"/>
  <c r="E21" i="26"/>
  <c r="F21" i="26" s="1"/>
  <c r="R19" i="26"/>
  <c r="Q19" i="26"/>
  <c r="P19" i="26"/>
  <c r="AB19" i="26" s="1"/>
  <c r="O19" i="26"/>
  <c r="N19" i="26"/>
  <c r="M19" i="26"/>
  <c r="AA19" i="26" s="1"/>
  <c r="L19" i="26"/>
  <c r="K19" i="26"/>
  <c r="J19" i="26"/>
  <c r="Z19" i="26" s="1"/>
  <c r="I19" i="26"/>
  <c r="H19" i="26"/>
  <c r="G19" i="26"/>
  <c r="Y19" i="26" s="1"/>
  <c r="E19" i="26"/>
  <c r="F19" i="26" s="1"/>
  <c r="R18" i="26"/>
  <c r="R22" i="26" s="1"/>
  <c r="Q18" i="26"/>
  <c r="Q22" i="26" s="1"/>
  <c r="P18" i="26"/>
  <c r="P22" i="26" s="1"/>
  <c r="O18" i="26"/>
  <c r="O22" i="26" s="1"/>
  <c r="N18" i="26"/>
  <c r="N22" i="26" s="1"/>
  <c r="M18" i="26"/>
  <c r="M22" i="26" s="1"/>
  <c r="AA22" i="26" s="1"/>
  <c r="L18" i="26"/>
  <c r="L22" i="26" s="1"/>
  <c r="K18" i="26"/>
  <c r="K22" i="26" s="1"/>
  <c r="J18" i="26"/>
  <c r="Z18" i="26" s="1"/>
  <c r="I18" i="26"/>
  <c r="I22" i="26" s="1"/>
  <c r="H18" i="26"/>
  <c r="H22" i="26" s="1"/>
  <c r="G18" i="26"/>
  <c r="G22" i="26" s="1"/>
  <c r="R17" i="26"/>
  <c r="R20" i="26" s="1"/>
  <c r="Q17" i="26"/>
  <c r="Q20" i="26" s="1"/>
  <c r="P17" i="26"/>
  <c r="P20" i="26" s="1"/>
  <c r="O17" i="26"/>
  <c r="O20" i="26" s="1"/>
  <c r="N17" i="26"/>
  <c r="N20" i="26" s="1"/>
  <c r="M17" i="26"/>
  <c r="AA17" i="26" s="1"/>
  <c r="AA20" i="26" s="1"/>
  <c r="L17" i="26"/>
  <c r="L20" i="26" s="1"/>
  <c r="K17" i="26"/>
  <c r="K20" i="26" s="1"/>
  <c r="J17" i="26"/>
  <c r="J20" i="26" s="1"/>
  <c r="I17" i="26"/>
  <c r="I20" i="26" s="1"/>
  <c r="H17" i="26"/>
  <c r="H20" i="26" s="1"/>
  <c r="G17" i="26"/>
  <c r="G20" i="26" s="1"/>
  <c r="E17" i="26"/>
  <c r="F17" i="26" s="1"/>
  <c r="F20" i="26" s="1"/>
  <c r="R16" i="26"/>
  <c r="Q16" i="26"/>
  <c r="P16" i="26"/>
  <c r="AB16" i="26" s="1"/>
  <c r="O16" i="26"/>
  <c r="N16" i="26"/>
  <c r="M16" i="26"/>
  <c r="AA16" i="26" s="1"/>
  <c r="L16" i="26"/>
  <c r="K16" i="26"/>
  <c r="J16" i="26"/>
  <c r="Z16" i="26" s="1"/>
  <c r="I16" i="26"/>
  <c r="H16" i="26"/>
  <c r="G16" i="26"/>
  <c r="Y16" i="26" s="1"/>
  <c r="F16" i="26"/>
  <c r="R15" i="26"/>
  <c r="Q15" i="26"/>
  <c r="P15" i="26"/>
  <c r="AB15" i="26" s="1"/>
  <c r="O15" i="26"/>
  <c r="N15" i="26"/>
  <c r="M15" i="26"/>
  <c r="AA15" i="26" s="1"/>
  <c r="L15" i="26"/>
  <c r="K15" i="26"/>
  <c r="J15" i="26"/>
  <c r="Z15" i="26" s="1"/>
  <c r="I15" i="26"/>
  <c r="H15" i="26"/>
  <c r="G15" i="26"/>
  <c r="F15" i="26" s="1"/>
  <c r="R14" i="26"/>
  <c r="Q14" i="26"/>
  <c r="P14" i="26"/>
  <c r="AB14" i="26" s="1"/>
  <c r="O14" i="26"/>
  <c r="N14" i="26"/>
  <c r="M14" i="26"/>
  <c r="AA14" i="26" s="1"/>
  <c r="L14" i="26"/>
  <c r="K14" i="26"/>
  <c r="J14" i="26"/>
  <c r="Z14" i="26" s="1"/>
  <c r="I14" i="26"/>
  <c r="H14" i="26"/>
  <c r="G14" i="26"/>
  <c r="Y14" i="26" s="1"/>
  <c r="R13" i="26"/>
  <c r="Q13" i="26"/>
  <c r="P13" i="26"/>
  <c r="AB13" i="26" s="1"/>
  <c r="O13" i="26"/>
  <c r="N13" i="26"/>
  <c r="M13" i="26"/>
  <c r="AA13" i="26" s="1"/>
  <c r="L13" i="26"/>
  <c r="K13" i="26"/>
  <c r="J13" i="26"/>
  <c r="Z13" i="26" s="1"/>
  <c r="I13" i="26"/>
  <c r="H13" i="26"/>
  <c r="G13" i="26"/>
  <c r="F13" i="26" s="1"/>
  <c r="R12" i="26"/>
  <c r="Q12" i="26"/>
  <c r="P12" i="26"/>
  <c r="AB12" i="26" s="1"/>
  <c r="O12" i="26"/>
  <c r="M12" i="26"/>
  <c r="L12" i="26"/>
  <c r="K12" i="26"/>
  <c r="J12" i="26"/>
  <c r="Z12" i="26" s="1"/>
  <c r="I12" i="26"/>
  <c r="G12" i="26"/>
  <c r="R11" i="26"/>
  <c r="Q11" i="26"/>
  <c r="P11" i="26"/>
  <c r="AB11" i="26" s="1"/>
  <c r="O11" i="26"/>
  <c r="N11" i="26"/>
  <c r="M11" i="26"/>
  <c r="AA11" i="26" s="1"/>
  <c r="L11" i="26"/>
  <c r="K11" i="26"/>
  <c r="J11" i="26"/>
  <c r="Z11" i="26" s="1"/>
  <c r="I11" i="26"/>
  <c r="H11" i="26"/>
  <c r="G11" i="26"/>
  <c r="E11" i="26" s="1"/>
  <c r="F11" i="26" s="1"/>
  <c r="R10" i="26"/>
  <c r="Q10" i="26"/>
  <c r="P10" i="26"/>
  <c r="AB10" i="26" s="1"/>
  <c r="O10" i="26"/>
  <c r="N10" i="26"/>
  <c r="M10" i="26"/>
  <c r="AA10" i="26" s="1"/>
  <c r="L10" i="26"/>
  <c r="K10" i="26"/>
  <c r="J10" i="26"/>
  <c r="Z10" i="26" s="1"/>
  <c r="I10" i="26"/>
  <c r="H10" i="26"/>
  <c r="G10" i="26"/>
  <c r="E10" i="26" s="1"/>
  <c r="F10" i="26" s="1"/>
  <c r="R9" i="26"/>
  <c r="Q9" i="26"/>
  <c r="P9" i="26"/>
  <c r="AB9" i="26" s="1"/>
  <c r="O9" i="26"/>
  <c r="N9" i="26"/>
  <c r="M9" i="26"/>
  <c r="AA9" i="26" s="1"/>
  <c r="L9" i="26"/>
  <c r="K9" i="26"/>
  <c r="J9" i="26"/>
  <c r="Z9" i="26" s="1"/>
  <c r="I9" i="26"/>
  <c r="H9" i="26"/>
  <c r="G9" i="26"/>
  <c r="Y9" i="26" s="1"/>
  <c r="E9" i="26"/>
  <c r="F9" i="26" s="1"/>
  <c r="R8" i="26"/>
  <c r="G8" i="26"/>
  <c r="R7" i="26"/>
  <c r="Q7" i="26"/>
  <c r="P7" i="26"/>
  <c r="AB7" i="26" s="1"/>
  <c r="O7" i="26"/>
  <c r="N7" i="26"/>
  <c r="M7" i="26"/>
  <c r="AA7" i="26" s="1"/>
  <c r="L7" i="26"/>
  <c r="K7" i="26"/>
  <c r="J7" i="26"/>
  <c r="Z7" i="26" s="1"/>
  <c r="I7" i="26"/>
  <c r="H7" i="26"/>
  <c r="G7" i="26"/>
  <c r="E7" i="26" s="1"/>
  <c r="F7" i="26" s="1"/>
  <c r="R6" i="26"/>
  <c r="Q6" i="26"/>
  <c r="P6" i="26"/>
  <c r="AB6" i="26" s="1"/>
  <c r="O6" i="26"/>
  <c r="N6" i="26"/>
  <c r="M6" i="26"/>
  <c r="AA6" i="26" s="1"/>
  <c r="L6" i="26"/>
  <c r="K6" i="26"/>
  <c r="J6" i="26"/>
  <c r="Z6" i="26" s="1"/>
  <c r="I6" i="26"/>
  <c r="H6" i="26"/>
  <c r="E6" i="26" s="1"/>
  <c r="F6" i="26" s="1"/>
  <c r="G6" i="26"/>
  <c r="Y6" i="26" s="1"/>
  <c r="R5" i="26"/>
  <c r="Q5" i="26"/>
  <c r="P5" i="26"/>
  <c r="AB5" i="26" s="1"/>
  <c r="O5" i="26"/>
  <c r="N5" i="26"/>
  <c r="M5" i="26"/>
  <c r="AA5" i="26" s="1"/>
  <c r="L5" i="26"/>
  <c r="K5" i="26"/>
  <c r="J5" i="26"/>
  <c r="Z5" i="26" s="1"/>
  <c r="I5" i="26"/>
  <c r="H5" i="26"/>
  <c r="G5" i="26"/>
  <c r="Y5" i="26" s="1"/>
  <c r="E5" i="26"/>
  <c r="F5" i="26" s="1"/>
  <c r="R4" i="26"/>
  <c r="Q4" i="26"/>
  <c r="O4" i="26"/>
  <c r="N4" i="26"/>
  <c r="M4" i="26"/>
  <c r="AA4" i="26" s="1"/>
  <c r="L4" i="26"/>
  <c r="K4" i="26"/>
  <c r="J4" i="26"/>
  <c r="Z4" i="26" s="1"/>
  <c r="I4" i="26"/>
  <c r="G4" i="26"/>
  <c r="R3" i="26"/>
  <c r="Q3" i="26"/>
  <c r="P3" i="26"/>
  <c r="AB3" i="26" s="1"/>
  <c r="O3" i="26"/>
  <c r="N3" i="26"/>
  <c r="M3" i="26"/>
  <c r="AA3" i="26" s="1"/>
  <c r="L3" i="26"/>
  <c r="K3" i="26"/>
  <c r="J3" i="26"/>
  <c r="Z3" i="26" s="1"/>
  <c r="I3" i="26"/>
  <c r="H3" i="26"/>
  <c r="G3" i="26"/>
  <c r="Y3" i="26" s="1"/>
  <c r="E3" i="26"/>
  <c r="F3" i="26" s="1"/>
  <c r="R2" i="26"/>
  <c r="Q2" i="26"/>
  <c r="P2" i="26"/>
  <c r="AB2" i="26" s="1"/>
  <c r="O2" i="26"/>
  <c r="N2" i="26"/>
  <c r="M2" i="26"/>
  <c r="AA2" i="26" s="1"/>
  <c r="L2" i="26"/>
  <c r="K2" i="26"/>
  <c r="J2" i="26"/>
  <c r="Z2" i="26" s="1"/>
  <c r="I2" i="26"/>
  <c r="H2" i="26"/>
  <c r="E2" i="26" s="1"/>
  <c r="F2" i="26" s="1"/>
  <c r="G2" i="26"/>
  <c r="Y2" i="26" s="1"/>
  <c r="R41" i="12"/>
  <c r="Q41" i="12"/>
  <c r="P41" i="12"/>
  <c r="O41" i="12"/>
  <c r="N41" i="12"/>
  <c r="M41" i="12"/>
  <c r="L41" i="12"/>
  <c r="K41" i="12"/>
  <c r="J41" i="12"/>
  <c r="I41" i="12"/>
  <c r="H41" i="12"/>
  <c r="G41" i="12"/>
  <c r="E41" i="12"/>
  <c r="F41" i="12" s="1"/>
  <c r="R40" i="12"/>
  <c r="Q40" i="12"/>
  <c r="P40" i="12"/>
  <c r="AB40" i="12" s="1"/>
  <c r="O40" i="12"/>
  <c r="N40" i="12"/>
  <c r="L40" i="12"/>
  <c r="I40" i="12"/>
  <c r="H40" i="12"/>
  <c r="R39" i="12"/>
  <c r="Q39" i="12"/>
  <c r="P39" i="12"/>
  <c r="AB39" i="12" s="1"/>
  <c r="O39" i="12"/>
  <c r="N39" i="12"/>
  <c r="M39" i="12"/>
  <c r="AA39" i="12" s="1"/>
  <c r="L39" i="12"/>
  <c r="K39" i="12"/>
  <c r="J39" i="12"/>
  <c r="Z39" i="12" s="1"/>
  <c r="I39" i="12"/>
  <c r="H39" i="12"/>
  <c r="G39" i="12"/>
  <c r="Y39" i="12" s="1"/>
  <c r="R37" i="12"/>
  <c r="Q37" i="12"/>
  <c r="P37" i="12"/>
  <c r="AB37" i="12" s="1"/>
  <c r="O37" i="12"/>
  <c r="N37" i="12"/>
  <c r="M37" i="12"/>
  <c r="AA37" i="12" s="1"/>
  <c r="L37" i="12"/>
  <c r="K37" i="12"/>
  <c r="J37" i="12"/>
  <c r="Z37" i="12" s="1"/>
  <c r="I37" i="12"/>
  <c r="H37" i="12"/>
  <c r="E37" i="12" s="1"/>
  <c r="F37" i="12" s="1"/>
  <c r="G37" i="12"/>
  <c r="Y37" i="12" s="1"/>
  <c r="R35" i="12"/>
  <c r="Q35" i="12"/>
  <c r="P35" i="12"/>
  <c r="AB35" i="12" s="1"/>
  <c r="O35" i="12"/>
  <c r="N35" i="12"/>
  <c r="M35" i="12"/>
  <c r="AA35" i="12" s="1"/>
  <c r="L35" i="12"/>
  <c r="K35" i="12"/>
  <c r="J35" i="12"/>
  <c r="Z35" i="12" s="1"/>
  <c r="I35" i="12"/>
  <c r="H35" i="12"/>
  <c r="G35" i="12"/>
  <c r="Y35" i="12" s="1"/>
  <c r="E35" i="12"/>
  <c r="F35" i="12" s="1"/>
  <c r="R34" i="12"/>
  <c r="R38" i="12" s="1"/>
  <c r="Q34" i="12"/>
  <c r="Q38" i="12" s="1"/>
  <c r="P34" i="12"/>
  <c r="AB34" i="12" s="1"/>
  <c r="O34" i="12"/>
  <c r="O38" i="12" s="1"/>
  <c r="N34" i="12"/>
  <c r="N38" i="12" s="1"/>
  <c r="M34" i="12"/>
  <c r="M38" i="12" s="1"/>
  <c r="L34" i="12"/>
  <c r="L38" i="12" s="1"/>
  <c r="K34" i="12"/>
  <c r="K38" i="12" s="1"/>
  <c r="J34" i="12"/>
  <c r="J38" i="12" s="1"/>
  <c r="Z38" i="12" s="1"/>
  <c r="I34" i="12"/>
  <c r="I38" i="12" s="1"/>
  <c r="H34" i="12"/>
  <c r="H38" i="12" s="1"/>
  <c r="G34" i="12"/>
  <c r="E34" i="12" s="1"/>
  <c r="F34" i="12" s="1"/>
  <c r="R33" i="12"/>
  <c r="R36" i="12" s="1"/>
  <c r="Q33" i="12"/>
  <c r="Q36" i="12" s="1"/>
  <c r="P33" i="12"/>
  <c r="P36" i="12" s="1"/>
  <c r="O33" i="12"/>
  <c r="O36" i="12" s="1"/>
  <c r="N33" i="12"/>
  <c r="N36" i="12" s="1"/>
  <c r="M33" i="12"/>
  <c r="M36" i="12" s="1"/>
  <c r="L33" i="12"/>
  <c r="L36" i="12" s="1"/>
  <c r="K33" i="12"/>
  <c r="K36" i="12" s="1"/>
  <c r="J33" i="12"/>
  <c r="J36" i="12" s="1"/>
  <c r="I33" i="12"/>
  <c r="I36" i="12" s="1"/>
  <c r="H33" i="12"/>
  <c r="H36" i="12" s="1"/>
  <c r="G33" i="12"/>
  <c r="Y33" i="12" s="1"/>
  <c r="Y36" i="12" s="1"/>
  <c r="E33" i="12"/>
  <c r="E36" i="12" s="1"/>
  <c r="R32" i="12"/>
  <c r="Q32" i="12"/>
  <c r="O32" i="12"/>
  <c r="N32" i="12"/>
  <c r="I32" i="12"/>
  <c r="R31" i="12"/>
  <c r="Q31" i="12"/>
  <c r="P31" i="12"/>
  <c r="AB31" i="12" s="1"/>
  <c r="O31" i="12"/>
  <c r="N31" i="12"/>
  <c r="M31" i="12"/>
  <c r="AA31" i="12" s="1"/>
  <c r="L31" i="12"/>
  <c r="K31" i="12"/>
  <c r="J31" i="12"/>
  <c r="Z31" i="12" s="1"/>
  <c r="I31" i="12"/>
  <c r="H31" i="12"/>
  <c r="G31" i="12"/>
  <c r="Y31" i="12" s="1"/>
  <c r="E31" i="12"/>
  <c r="F31" i="12" s="1"/>
  <c r="R29" i="12"/>
  <c r="Q29" i="12"/>
  <c r="P29" i="12"/>
  <c r="AB29" i="12" s="1"/>
  <c r="O29" i="12"/>
  <c r="N29" i="12"/>
  <c r="M29" i="12"/>
  <c r="AA29" i="12" s="1"/>
  <c r="L29" i="12"/>
  <c r="K29" i="12"/>
  <c r="J29" i="12"/>
  <c r="Z29" i="12" s="1"/>
  <c r="I29" i="12"/>
  <c r="H29" i="12"/>
  <c r="G29" i="12"/>
  <c r="Y29" i="12" s="1"/>
  <c r="E29" i="12"/>
  <c r="F29" i="12" s="1"/>
  <c r="R27" i="12"/>
  <c r="Q27" i="12"/>
  <c r="P27" i="12"/>
  <c r="AB27" i="12" s="1"/>
  <c r="O27" i="12"/>
  <c r="N27" i="12"/>
  <c r="M27" i="12"/>
  <c r="AA27" i="12" s="1"/>
  <c r="L27" i="12"/>
  <c r="K27" i="12"/>
  <c r="J27" i="12"/>
  <c r="Z27" i="12" s="1"/>
  <c r="I27" i="12"/>
  <c r="H27" i="12"/>
  <c r="G27" i="12"/>
  <c r="Y27" i="12" s="1"/>
  <c r="E27" i="12"/>
  <c r="F27" i="12" s="1"/>
  <c r="R26" i="12"/>
  <c r="R30" i="12" s="1"/>
  <c r="Q26" i="12"/>
  <c r="Q30" i="12" s="1"/>
  <c r="P26" i="12"/>
  <c r="AB26" i="12" s="1"/>
  <c r="O26" i="12"/>
  <c r="O30" i="12" s="1"/>
  <c r="N26" i="12"/>
  <c r="N30" i="12" s="1"/>
  <c r="M26" i="12"/>
  <c r="M30" i="12" s="1"/>
  <c r="AA30" i="12" s="1"/>
  <c r="L26" i="12"/>
  <c r="L30" i="12" s="1"/>
  <c r="K26" i="12"/>
  <c r="K30" i="12" s="1"/>
  <c r="J26" i="12"/>
  <c r="J30" i="12" s="1"/>
  <c r="I26" i="12"/>
  <c r="I30" i="12" s="1"/>
  <c r="H26" i="12"/>
  <c r="H30" i="12" s="1"/>
  <c r="G26" i="12"/>
  <c r="E26" i="12" s="1"/>
  <c r="F26" i="12" s="1"/>
  <c r="R25" i="12"/>
  <c r="R28" i="12" s="1"/>
  <c r="Q25" i="12"/>
  <c r="Q28" i="12" s="1"/>
  <c r="P25" i="12"/>
  <c r="P28" i="12" s="1"/>
  <c r="O25" i="12"/>
  <c r="O28" i="12" s="1"/>
  <c r="N25" i="12"/>
  <c r="N28" i="12" s="1"/>
  <c r="M25" i="12"/>
  <c r="M28" i="12" s="1"/>
  <c r="L25" i="12"/>
  <c r="L28" i="12" s="1"/>
  <c r="K25" i="12"/>
  <c r="K28" i="12" s="1"/>
  <c r="J25" i="12"/>
  <c r="J28" i="12" s="1"/>
  <c r="I25" i="12"/>
  <c r="I28" i="12" s="1"/>
  <c r="H25" i="12"/>
  <c r="H28" i="12" s="1"/>
  <c r="G25" i="12"/>
  <c r="Y25" i="12" s="1"/>
  <c r="Y28" i="12" s="1"/>
  <c r="E25" i="12"/>
  <c r="E28" i="12" s="1"/>
  <c r="R24" i="12"/>
  <c r="Q24" i="12"/>
  <c r="O24" i="12"/>
  <c r="N24" i="12"/>
  <c r="I24" i="12"/>
  <c r="R23" i="12"/>
  <c r="Q23" i="12"/>
  <c r="P23" i="12"/>
  <c r="AB23" i="12" s="1"/>
  <c r="O23" i="12"/>
  <c r="N23" i="12"/>
  <c r="M23" i="12"/>
  <c r="AA23" i="12" s="1"/>
  <c r="L23" i="12"/>
  <c r="K23" i="12"/>
  <c r="J23" i="12"/>
  <c r="Z23" i="12" s="1"/>
  <c r="I23" i="12"/>
  <c r="H23" i="12"/>
  <c r="G23" i="12"/>
  <c r="Y23" i="12" s="1"/>
  <c r="R21" i="12"/>
  <c r="Q21" i="12"/>
  <c r="P21" i="12"/>
  <c r="AB21" i="12" s="1"/>
  <c r="O21" i="12"/>
  <c r="N21" i="12"/>
  <c r="M21" i="12"/>
  <c r="AA21" i="12" s="1"/>
  <c r="L21" i="12"/>
  <c r="K21" i="12"/>
  <c r="J21" i="12"/>
  <c r="Z21" i="12" s="1"/>
  <c r="I21" i="12"/>
  <c r="H21" i="12"/>
  <c r="G21" i="12"/>
  <c r="Y21" i="12" s="1"/>
  <c r="E21" i="12"/>
  <c r="F21" i="12" s="1"/>
  <c r="R19" i="12"/>
  <c r="Q19" i="12"/>
  <c r="P19" i="12"/>
  <c r="AB19" i="12" s="1"/>
  <c r="O19" i="12"/>
  <c r="N19" i="12"/>
  <c r="M19" i="12"/>
  <c r="AA19" i="12" s="1"/>
  <c r="L19" i="12"/>
  <c r="K19" i="12"/>
  <c r="J19" i="12"/>
  <c r="Z19" i="12" s="1"/>
  <c r="I19" i="12"/>
  <c r="H19" i="12"/>
  <c r="G19" i="12"/>
  <c r="Y19" i="12" s="1"/>
  <c r="E19" i="12"/>
  <c r="F19" i="12" s="1"/>
  <c r="R18" i="12"/>
  <c r="R22" i="12" s="1"/>
  <c r="Q18" i="12"/>
  <c r="Q22" i="12" s="1"/>
  <c r="P18" i="12"/>
  <c r="AB18" i="12" s="1"/>
  <c r="O18" i="12"/>
  <c r="O22" i="12" s="1"/>
  <c r="N18" i="12"/>
  <c r="N22" i="12" s="1"/>
  <c r="M18" i="12"/>
  <c r="M22" i="12" s="1"/>
  <c r="AA22" i="12" s="1"/>
  <c r="L18" i="12"/>
  <c r="L22" i="12" s="1"/>
  <c r="K18" i="12"/>
  <c r="K22" i="12" s="1"/>
  <c r="J18" i="12"/>
  <c r="J22" i="12" s="1"/>
  <c r="I18" i="12"/>
  <c r="I22" i="12" s="1"/>
  <c r="H18" i="12"/>
  <c r="H22" i="12" s="1"/>
  <c r="G18" i="12"/>
  <c r="E18" i="12" s="1"/>
  <c r="F18" i="12" s="1"/>
  <c r="R17" i="12"/>
  <c r="R20" i="12" s="1"/>
  <c r="Q17" i="12"/>
  <c r="Q20" i="12" s="1"/>
  <c r="P17" i="12"/>
  <c r="P20" i="12" s="1"/>
  <c r="O17" i="12"/>
  <c r="O20" i="12" s="1"/>
  <c r="N17" i="12"/>
  <c r="N20" i="12" s="1"/>
  <c r="M17" i="12"/>
  <c r="M20" i="12" s="1"/>
  <c r="L17" i="12"/>
  <c r="L20" i="12" s="1"/>
  <c r="K17" i="12"/>
  <c r="K20" i="12" s="1"/>
  <c r="J17" i="12"/>
  <c r="J20" i="12" s="1"/>
  <c r="I17" i="12"/>
  <c r="I20" i="12" s="1"/>
  <c r="H17" i="12"/>
  <c r="H20" i="12" s="1"/>
  <c r="G17" i="12"/>
  <c r="Y17" i="12" s="1"/>
  <c r="Y20" i="12" s="1"/>
  <c r="E17" i="12"/>
  <c r="E20" i="12" s="1"/>
  <c r="R16" i="12"/>
  <c r="Q16" i="12"/>
  <c r="P16" i="12"/>
  <c r="AB16" i="12" s="1"/>
  <c r="O16" i="12"/>
  <c r="N16" i="12"/>
  <c r="M16" i="12"/>
  <c r="AA16" i="12" s="1"/>
  <c r="L16" i="12"/>
  <c r="K16" i="12"/>
  <c r="J16" i="12"/>
  <c r="Z16" i="12" s="1"/>
  <c r="I16" i="12"/>
  <c r="H16" i="12"/>
  <c r="G16" i="12"/>
  <c r="F16" i="12" s="1"/>
  <c r="R15" i="12"/>
  <c r="Q15" i="12"/>
  <c r="P15" i="12"/>
  <c r="AB15" i="12" s="1"/>
  <c r="O15" i="12"/>
  <c r="N15" i="12"/>
  <c r="M15" i="12"/>
  <c r="AA15" i="12" s="1"/>
  <c r="L15" i="12"/>
  <c r="K15" i="12"/>
  <c r="J15" i="12"/>
  <c r="Z15" i="12" s="1"/>
  <c r="I15" i="12"/>
  <c r="H15" i="12"/>
  <c r="G15" i="12"/>
  <c r="Y15" i="12" s="1"/>
  <c r="R14" i="12"/>
  <c r="Q14" i="12"/>
  <c r="P14" i="12"/>
  <c r="AB14" i="12" s="1"/>
  <c r="O14" i="12"/>
  <c r="N14" i="12"/>
  <c r="M14" i="12"/>
  <c r="AA14" i="12" s="1"/>
  <c r="L14" i="12"/>
  <c r="K14" i="12"/>
  <c r="J14" i="12"/>
  <c r="Z14" i="12" s="1"/>
  <c r="I14" i="12"/>
  <c r="H14" i="12"/>
  <c r="G14" i="12"/>
  <c r="F14" i="12" s="1"/>
  <c r="R13" i="12"/>
  <c r="Q13" i="12"/>
  <c r="P13" i="12"/>
  <c r="AB13" i="12" s="1"/>
  <c r="O13" i="12"/>
  <c r="N13" i="12"/>
  <c r="M13" i="12"/>
  <c r="AA13" i="12" s="1"/>
  <c r="L13" i="12"/>
  <c r="K13" i="12"/>
  <c r="J13" i="12"/>
  <c r="Z13" i="12" s="1"/>
  <c r="I13" i="12"/>
  <c r="H13" i="12"/>
  <c r="G13" i="12"/>
  <c r="Y13" i="12" s="1"/>
  <c r="R12" i="12"/>
  <c r="Q12" i="12"/>
  <c r="P12" i="12"/>
  <c r="AB12" i="12" s="1"/>
  <c r="O12" i="12"/>
  <c r="M12" i="12"/>
  <c r="L12" i="12"/>
  <c r="K12" i="12"/>
  <c r="J12" i="12"/>
  <c r="Z12" i="12" s="1"/>
  <c r="I12" i="12"/>
  <c r="G12" i="12"/>
  <c r="R11" i="12"/>
  <c r="Q11" i="12"/>
  <c r="P11" i="12"/>
  <c r="AB11" i="12" s="1"/>
  <c r="O11" i="12"/>
  <c r="N11" i="12"/>
  <c r="M11" i="12"/>
  <c r="AA11" i="12" s="1"/>
  <c r="L11" i="12"/>
  <c r="K11" i="12"/>
  <c r="J11" i="12"/>
  <c r="Z11" i="12" s="1"/>
  <c r="I11" i="12"/>
  <c r="H11" i="12"/>
  <c r="G11" i="12"/>
  <c r="Y11" i="12" s="1"/>
  <c r="R10" i="12"/>
  <c r="Q10" i="12"/>
  <c r="P10" i="12"/>
  <c r="AB10" i="12" s="1"/>
  <c r="O10" i="12"/>
  <c r="N10" i="12"/>
  <c r="M10" i="12"/>
  <c r="AA10" i="12" s="1"/>
  <c r="L10" i="12"/>
  <c r="K10" i="12"/>
  <c r="J10" i="12"/>
  <c r="Z10" i="12" s="1"/>
  <c r="I10" i="12"/>
  <c r="H10" i="12"/>
  <c r="E10" i="12" s="1"/>
  <c r="F10" i="12" s="1"/>
  <c r="G10" i="12"/>
  <c r="Y10" i="12" s="1"/>
  <c r="R9" i="12"/>
  <c r="Q9" i="12"/>
  <c r="P9" i="12"/>
  <c r="AB9" i="12" s="1"/>
  <c r="O9" i="12"/>
  <c r="N9" i="12"/>
  <c r="M9" i="12"/>
  <c r="AA9" i="12" s="1"/>
  <c r="L9" i="12"/>
  <c r="K9" i="12"/>
  <c r="J9" i="12"/>
  <c r="Z9" i="12" s="1"/>
  <c r="I9" i="12"/>
  <c r="H9" i="12"/>
  <c r="G9" i="12"/>
  <c r="E9" i="12" s="1"/>
  <c r="F9" i="12" s="1"/>
  <c r="R8" i="12"/>
  <c r="R7" i="12"/>
  <c r="Q7" i="12"/>
  <c r="P7" i="12"/>
  <c r="AB7" i="12" s="1"/>
  <c r="O7" i="12"/>
  <c r="N7" i="12"/>
  <c r="M7" i="12"/>
  <c r="AA7" i="12" s="1"/>
  <c r="L7" i="12"/>
  <c r="K7" i="12"/>
  <c r="J7" i="12"/>
  <c r="Z7" i="12" s="1"/>
  <c r="I7" i="12"/>
  <c r="H7" i="12"/>
  <c r="G7" i="12"/>
  <c r="Y7" i="12" s="1"/>
  <c r="E7" i="12"/>
  <c r="F7" i="12" s="1"/>
  <c r="R6" i="12"/>
  <c r="Q6" i="12"/>
  <c r="P6" i="12"/>
  <c r="AB6" i="12" s="1"/>
  <c r="O6" i="12"/>
  <c r="N6" i="12"/>
  <c r="M6" i="12"/>
  <c r="AA6" i="12" s="1"/>
  <c r="L6" i="12"/>
  <c r="K6" i="12"/>
  <c r="J6" i="12"/>
  <c r="Z6" i="12" s="1"/>
  <c r="I6" i="12"/>
  <c r="H6" i="12"/>
  <c r="G6" i="12"/>
  <c r="Y6" i="12" s="1"/>
  <c r="R5" i="12"/>
  <c r="Q5" i="12"/>
  <c r="P5" i="12"/>
  <c r="AB5" i="12" s="1"/>
  <c r="O5" i="12"/>
  <c r="N5" i="12"/>
  <c r="M5" i="12"/>
  <c r="AA5" i="12" s="1"/>
  <c r="L5" i="12"/>
  <c r="K5" i="12"/>
  <c r="J5" i="12"/>
  <c r="Z5" i="12" s="1"/>
  <c r="I5" i="12"/>
  <c r="H5" i="12"/>
  <c r="G5" i="12"/>
  <c r="Y5" i="12" s="1"/>
  <c r="E5" i="12"/>
  <c r="F5" i="12" s="1"/>
  <c r="R4" i="12"/>
  <c r="Q4" i="12"/>
  <c r="O4" i="12"/>
  <c r="N4" i="12"/>
  <c r="M4" i="12"/>
  <c r="AA4" i="12" s="1"/>
  <c r="L4" i="12"/>
  <c r="K4" i="12"/>
  <c r="J4" i="12"/>
  <c r="Z4" i="12" s="1"/>
  <c r="I4" i="12"/>
  <c r="G4" i="12"/>
  <c r="R3" i="12"/>
  <c r="Q3" i="12"/>
  <c r="P3" i="12"/>
  <c r="AB3" i="12" s="1"/>
  <c r="O3" i="12"/>
  <c r="N3" i="12"/>
  <c r="M3" i="12"/>
  <c r="AA3" i="12" s="1"/>
  <c r="L3" i="12"/>
  <c r="K3" i="12"/>
  <c r="J3" i="12"/>
  <c r="Z3" i="12" s="1"/>
  <c r="I3" i="12"/>
  <c r="H3" i="12"/>
  <c r="G3" i="12"/>
  <c r="Y3" i="12" s="1"/>
  <c r="E3" i="12"/>
  <c r="F3" i="12" s="1"/>
  <c r="R2" i="12"/>
  <c r="Q2" i="12"/>
  <c r="P2" i="12"/>
  <c r="AB2" i="12" s="1"/>
  <c r="O2" i="12"/>
  <c r="N2" i="12"/>
  <c r="M2" i="12"/>
  <c r="AA2" i="12" s="1"/>
  <c r="L2" i="12"/>
  <c r="K2" i="12"/>
  <c r="J2" i="12"/>
  <c r="Z2" i="12" s="1"/>
  <c r="I2" i="12"/>
  <c r="H2" i="12"/>
  <c r="G2" i="12"/>
  <c r="Y2" i="12" s="1"/>
  <c r="R49" i="9"/>
  <c r="Q49" i="9"/>
  <c r="P49" i="9"/>
  <c r="O49" i="9"/>
  <c r="N49" i="9"/>
  <c r="M49" i="9"/>
  <c r="L49" i="9"/>
  <c r="K49" i="9"/>
  <c r="J49" i="9"/>
  <c r="I49" i="9"/>
  <c r="H49" i="9"/>
  <c r="G49" i="9"/>
  <c r="AB48" i="9"/>
  <c r="AA48" i="9"/>
  <c r="Z48" i="9"/>
  <c r="Y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AB47" i="9"/>
  <c r="AA47" i="9"/>
  <c r="Z47" i="9"/>
  <c r="Y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R41" i="9"/>
  <c r="Q41" i="9"/>
  <c r="P41" i="9"/>
  <c r="O41" i="9"/>
  <c r="N41" i="9"/>
  <c r="M41" i="9"/>
  <c r="L41" i="9"/>
  <c r="K41" i="9"/>
  <c r="J41" i="9"/>
  <c r="I41" i="9"/>
  <c r="H41" i="9"/>
  <c r="G41" i="9"/>
  <c r="AB40" i="9"/>
  <c r="AA40" i="9"/>
  <c r="Z40" i="9"/>
  <c r="Y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AB39" i="9"/>
  <c r="AA39" i="9"/>
  <c r="Z39" i="9"/>
  <c r="Y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R23" i="9"/>
  <c r="R45" i="9" s="1"/>
  <c r="Q23" i="9"/>
  <c r="Q45" i="9" s="1"/>
  <c r="P23" i="9"/>
  <c r="P46" i="9" s="1"/>
  <c r="O23" i="9"/>
  <c r="O46" i="9" s="1"/>
  <c r="N23" i="9"/>
  <c r="N45" i="9" s="1"/>
  <c r="M23" i="9"/>
  <c r="M45" i="9" s="1"/>
  <c r="L23" i="9"/>
  <c r="L46" i="9" s="1"/>
  <c r="K23" i="9"/>
  <c r="K46" i="9" s="1"/>
  <c r="J23" i="9"/>
  <c r="J45" i="9" s="1"/>
  <c r="I23" i="9"/>
  <c r="I45" i="9" s="1"/>
  <c r="H23" i="9"/>
  <c r="H46" i="9" s="1"/>
  <c r="G23" i="9"/>
  <c r="G46" i="9" s="1"/>
  <c r="AB22" i="9"/>
  <c r="AA22" i="9"/>
  <c r="Z22" i="9"/>
  <c r="Y22" i="9"/>
  <c r="R22" i="9"/>
  <c r="Q22" i="9"/>
  <c r="P22" i="9"/>
  <c r="O22" i="9"/>
  <c r="N22" i="9"/>
  <c r="M22" i="9"/>
  <c r="L22" i="9"/>
  <c r="K22" i="9"/>
  <c r="J22" i="9"/>
  <c r="I22" i="9"/>
  <c r="H22" i="9"/>
  <c r="G22" i="9"/>
  <c r="AB21" i="9"/>
  <c r="AA21" i="9"/>
  <c r="Z21" i="9"/>
  <c r="Y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AB20" i="9"/>
  <c r="AA20" i="9"/>
  <c r="Z20" i="9"/>
  <c r="Y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R19" i="9"/>
  <c r="Q19" i="9"/>
  <c r="P19" i="9"/>
  <c r="AB19" i="9" s="1"/>
  <c r="O19" i="9"/>
  <c r="N19" i="9"/>
  <c r="M19" i="9"/>
  <c r="AA19" i="9" s="1"/>
  <c r="L19" i="9"/>
  <c r="K19" i="9"/>
  <c r="J19" i="9"/>
  <c r="Z19" i="9" s="1"/>
  <c r="I19" i="9"/>
  <c r="H19" i="9"/>
  <c r="G19" i="9"/>
  <c r="F19" i="9" s="1"/>
  <c r="R18" i="9"/>
  <c r="Q18" i="9"/>
  <c r="P18" i="9"/>
  <c r="AB18" i="9" s="1"/>
  <c r="O18" i="9"/>
  <c r="N18" i="9"/>
  <c r="M18" i="9"/>
  <c r="AA18" i="9" s="1"/>
  <c r="L18" i="9"/>
  <c r="K18" i="9"/>
  <c r="J18" i="9"/>
  <c r="Z18" i="9" s="1"/>
  <c r="I18" i="9"/>
  <c r="H18" i="9"/>
  <c r="G18" i="9"/>
  <c r="Y18" i="9" s="1"/>
  <c r="R17" i="9"/>
  <c r="Q17" i="9"/>
  <c r="AB17" i="9" s="1"/>
  <c r="P17" i="9"/>
  <c r="O17" i="9"/>
  <c r="N17" i="9"/>
  <c r="M17" i="9"/>
  <c r="AA17" i="9" s="1"/>
  <c r="L17" i="9"/>
  <c r="K17" i="9"/>
  <c r="J17" i="9"/>
  <c r="Z17" i="9" s="1"/>
  <c r="I17" i="9"/>
  <c r="H17" i="9"/>
  <c r="G17" i="9"/>
  <c r="Y17" i="9" s="1"/>
  <c r="F17" i="9"/>
  <c r="R16" i="9"/>
  <c r="Q16" i="9"/>
  <c r="P16" i="9"/>
  <c r="AB16" i="9" s="1"/>
  <c r="O16" i="9"/>
  <c r="N16" i="9"/>
  <c r="M16" i="9"/>
  <c r="AA16" i="9" s="1"/>
  <c r="L16" i="9"/>
  <c r="K16" i="9"/>
  <c r="Z16" i="9" s="1"/>
  <c r="J16" i="9"/>
  <c r="I16" i="9"/>
  <c r="H16" i="9"/>
  <c r="G16" i="9"/>
  <c r="Y16" i="9" s="1"/>
  <c r="R15" i="9"/>
  <c r="Q15" i="9"/>
  <c r="AB15" i="9" s="1"/>
  <c r="P15" i="9"/>
  <c r="O15" i="9"/>
  <c r="N15" i="9"/>
  <c r="M15" i="9"/>
  <c r="AA15" i="9" s="1"/>
  <c r="L15" i="9"/>
  <c r="K15" i="9"/>
  <c r="J15" i="9"/>
  <c r="Z15" i="9" s="1"/>
  <c r="I15" i="9"/>
  <c r="H15" i="9"/>
  <c r="G15" i="9"/>
  <c r="Y15" i="9" s="1"/>
  <c r="F15" i="9"/>
  <c r="R14" i="9"/>
  <c r="Q14" i="9"/>
  <c r="P14" i="9"/>
  <c r="AB14" i="9" s="1"/>
  <c r="O14" i="9"/>
  <c r="N14" i="9"/>
  <c r="M14" i="9"/>
  <c r="AA14" i="9" s="1"/>
  <c r="L14" i="9"/>
  <c r="K14" i="9"/>
  <c r="Z14" i="9" s="1"/>
  <c r="J14" i="9"/>
  <c r="I14" i="9"/>
  <c r="H14" i="9"/>
  <c r="G14" i="9"/>
  <c r="Y14" i="9" s="1"/>
  <c r="R13" i="9"/>
  <c r="Q13" i="9"/>
  <c r="AB13" i="9" s="1"/>
  <c r="P13" i="9"/>
  <c r="O13" i="9"/>
  <c r="N13" i="9"/>
  <c r="M13" i="9"/>
  <c r="AA13" i="9" s="1"/>
  <c r="L13" i="9"/>
  <c r="K13" i="9"/>
  <c r="J13" i="9"/>
  <c r="Z13" i="9" s="1"/>
  <c r="I13" i="9"/>
  <c r="H13" i="9"/>
  <c r="G13" i="9"/>
  <c r="Y13" i="9" s="1"/>
  <c r="F13" i="9"/>
  <c r="Q12" i="9"/>
  <c r="Q33" i="9" s="1"/>
  <c r="O12" i="9"/>
  <c r="O32" i="9" s="1"/>
  <c r="M12" i="9"/>
  <c r="M33" i="9" s="1"/>
  <c r="K12" i="9"/>
  <c r="K32" i="9" s="1"/>
  <c r="I12" i="9"/>
  <c r="I33" i="9" s="1"/>
  <c r="G12" i="9"/>
  <c r="G32" i="9" s="1"/>
  <c r="R11" i="9"/>
  <c r="Q11" i="9"/>
  <c r="AB11" i="9" s="1"/>
  <c r="P11" i="9"/>
  <c r="O11" i="9"/>
  <c r="N11" i="9"/>
  <c r="M11" i="9"/>
  <c r="AA11" i="9" s="1"/>
  <c r="L11" i="9"/>
  <c r="K11" i="9"/>
  <c r="J11" i="9"/>
  <c r="Z11" i="9" s="1"/>
  <c r="I11" i="9"/>
  <c r="H11" i="9"/>
  <c r="G11" i="9"/>
  <c r="Y11" i="9" s="1"/>
  <c r="E11" i="9"/>
  <c r="F11" i="9" s="1"/>
  <c r="R10" i="9"/>
  <c r="Q10" i="9"/>
  <c r="P10" i="9"/>
  <c r="AB10" i="9" s="1"/>
  <c r="O10" i="9"/>
  <c r="N10" i="9"/>
  <c r="M10" i="9"/>
  <c r="AA10" i="9" s="1"/>
  <c r="L10" i="9"/>
  <c r="K10" i="9"/>
  <c r="J10" i="9"/>
  <c r="Z10" i="9" s="1"/>
  <c r="I10" i="9"/>
  <c r="H10" i="9"/>
  <c r="E10" i="9" s="1"/>
  <c r="F10" i="9" s="1"/>
  <c r="G10" i="9"/>
  <c r="Y10" i="9" s="1"/>
  <c r="R9" i="9"/>
  <c r="Q9" i="9"/>
  <c r="P9" i="9"/>
  <c r="AB9" i="9" s="1"/>
  <c r="O9" i="9"/>
  <c r="N9" i="9"/>
  <c r="M9" i="9"/>
  <c r="AA9" i="9" s="1"/>
  <c r="L9" i="9"/>
  <c r="K9" i="9"/>
  <c r="Z9" i="9" s="1"/>
  <c r="J9" i="9"/>
  <c r="I9" i="9"/>
  <c r="H9" i="9"/>
  <c r="G9" i="9"/>
  <c r="Y9" i="9" s="1"/>
  <c r="R8" i="9"/>
  <c r="R7" i="9"/>
  <c r="Q7" i="9"/>
  <c r="AB7" i="9" s="1"/>
  <c r="P7" i="9"/>
  <c r="O7" i="9"/>
  <c r="N7" i="9"/>
  <c r="M7" i="9"/>
  <c r="AA7" i="9" s="1"/>
  <c r="L7" i="9"/>
  <c r="K7" i="9"/>
  <c r="J7" i="9"/>
  <c r="Z7" i="9" s="1"/>
  <c r="I7" i="9"/>
  <c r="H7" i="9"/>
  <c r="G7" i="9"/>
  <c r="Y7" i="9" s="1"/>
  <c r="E7" i="9"/>
  <c r="F7" i="9" s="1"/>
  <c r="R6" i="9"/>
  <c r="Q6" i="9"/>
  <c r="P6" i="9"/>
  <c r="AB6" i="9" s="1"/>
  <c r="O6" i="9"/>
  <c r="N6" i="9"/>
  <c r="M6" i="9"/>
  <c r="AA6" i="9" s="1"/>
  <c r="L6" i="9"/>
  <c r="K6" i="9"/>
  <c r="J6" i="9"/>
  <c r="Z6" i="9" s="1"/>
  <c r="I6" i="9"/>
  <c r="H6" i="9"/>
  <c r="E6" i="9" s="1"/>
  <c r="F6" i="9" s="1"/>
  <c r="G6" i="9"/>
  <c r="Y6" i="9" s="1"/>
  <c r="R5" i="9"/>
  <c r="Q5" i="9"/>
  <c r="P5" i="9"/>
  <c r="AB5" i="9" s="1"/>
  <c r="O5" i="9"/>
  <c r="N5" i="9"/>
  <c r="M5" i="9"/>
  <c r="AA5" i="9" s="1"/>
  <c r="L5" i="9"/>
  <c r="K5" i="9"/>
  <c r="J5" i="9"/>
  <c r="Z5" i="9" s="1"/>
  <c r="I5" i="9"/>
  <c r="H5" i="9"/>
  <c r="G5" i="9"/>
  <c r="Y5" i="9" s="1"/>
  <c r="R4" i="9"/>
  <c r="Q4" i="9"/>
  <c r="O4" i="9"/>
  <c r="N4" i="9"/>
  <c r="M4" i="9"/>
  <c r="AA4" i="9" s="1"/>
  <c r="L4" i="9"/>
  <c r="K4" i="9"/>
  <c r="J4" i="9"/>
  <c r="Z4" i="9" s="1"/>
  <c r="I4" i="9"/>
  <c r="G4" i="9"/>
  <c r="R3" i="9"/>
  <c r="Q3" i="9"/>
  <c r="P3" i="9"/>
  <c r="AB3" i="9" s="1"/>
  <c r="O3" i="9"/>
  <c r="N3" i="9"/>
  <c r="M3" i="9"/>
  <c r="AA3" i="9" s="1"/>
  <c r="L3" i="9"/>
  <c r="K3" i="9"/>
  <c r="J3" i="9"/>
  <c r="Z3" i="9" s="1"/>
  <c r="I3" i="9"/>
  <c r="H3" i="9"/>
  <c r="G3" i="9"/>
  <c r="Y3" i="9" s="1"/>
  <c r="E3" i="9"/>
  <c r="F3" i="9" s="1"/>
  <c r="R2" i="9"/>
  <c r="Q2" i="9"/>
  <c r="P2" i="9"/>
  <c r="AB2" i="9" s="1"/>
  <c r="O2" i="9"/>
  <c r="N2" i="9"/>
  <c r="M2" i="9"/>
  <c r="AA2" i="9" s="1"/>
  <c r="L2" i="9"/>
  <c r="K2" i="9"/>
  <c r="J2" i="9"/>
  <c r="Z2" i="9" s="1"/>
  <c r="I2" i="9"/>
  <c r="H2" i="9"/>
  <c r="E2" i="9" s="1"/>
  <c r="F2" i="9" s="1"/>
  <c r="G2" i="9"/>
  <c r="Y2" i="9" s="1"/>
  <c r="E16" i="28"/>
  <c r="E20" i="28"/>
  <c r="E20" i="27"/>
  <c r="E19" i="27"/>
  <c r="E12" i="27"/>
  <c r="E14" i="24"/>
  <c r="E17" i="24"/>
  <c r="E17" i="25"/>
  <c r="E18" i="25"/>
  <c r="E23" i="4"/>
  <c r="E15" i="4"/>
  <c r="E16" i="4"/>
  <c r="E17" i="2"/>
  <c r="E19" i="3"/>
  <c r="E20" i="2"/>
  <c r="E12" i="2"/>
  <c r="E14" i="3"/>
  <c r="E15" i="5"/>
  <c r="E18" i="23"/>
  <c r="E15" i="22"/>
  <c r="E16" i="5"/>
  <c r="E21" i="23"/>
  <c r="E13" i="23"/>
  <c r="E15" i="26"/>
  <c r="E12" i="12"/>
  <c r="E15" i="9"/>
  <c r="E12" i="26"/>
  <c r="E20" i="9"/>
  <c r="E12" i="9"/>
  <c r="E14" i="28"/>
  <c r="E13" i="27"/>
  <c r="E19" i="24"/>
  <c r="E12" i="25"/>
  <c r="E18" i="4"/>
  <c r="E13" i="3"/>
  <c r="E17" i="5"/>
  <c r="E18" i="5"/>
  <c r="E12" i="22"/>
  <c r="E14" i="26"/>
  <c r="E22" i="28"/>
  <c r="E15" i="28"/>
  <c r="E19" i="28"/>
  <c r="E17" i="27"/>
  <c r="E18" i="27"/>
  <c r="E20" i="24"/>
  <c r="E12" i="24"/>
  <c r="E15" i="24"/>
  <c r="E15" i="25"/>
  <c r="E16" i="25"/>
  <c r="E21" i="4"/>
  <c r="E13" i="4"/>
  <c r="E14" i="4"/>
  <c r="E15" i="2"/>
  <c r="E17" i="3"/>
  <c r="E18" i="2"/>
  <c r="E20" i="3"/>
  <c r="E12" i="3"/>
  <c r="E13" i="5"/>
  <c r="E16" i="23"/>
  <c r="E13" i="22"/>
  <c r="E14" i="5"/>
  <c r="E19" i="23"/>
  <c r="E16" i="22"/>
  <c r="E13" i="26"/>
  <c r="E21" i="9"/>
  <c r="E13" i="9"/>
  <c r="E15" i="12"/>
  <c r="E18" i="9"/>
  <c r="E18" i="28"/>
  <c r="E16" i="24"/>
  <c r="E20" i="25"/>
  <c r="E19" i="2"/>
  <c r="E16" i="3"/>
  <c r="E12" i="23"/>
  <c r="E15" i="23"/>
  <c r="E17" i="9"/>
  <c r="E14" i="9"/>
  <c r="E21" i="28"/>
  <c r="E13" i="28"/>
  <c r="E17" i="28"/>
  <c r="E15" i="27"/>
  <c r="E16" i="27"/>
  <c r="E18" i="24"/>
  <c r="E21" i="24"/>
  <c r="E13" i="24"/>
  <c r="E13" i="25"/>
  <c r="E14" i="25"/>
  <c r="E19" i="4"/>
  <c r="E20" i="4"/>
  <c r="E12" i="4"/>
  <c r="E13" i="2"/>
  <c r="E15" i="3"/>
  <c r="E16" i="2"/>
  <c r="E18" i="3"/>
  <c r="E19" i="5"/>
  <c r="E22" i="23"/>
  <c r="E14" i="23"/>
  <c r="E20" i="5"/>
  <c r="E12" i="5"/>
  <c r="E17" i="23"/>
  <c r="E14" i="22"/>
  <c r="E16" i="12"/>
  <c r="E19" i="9"/>
  <c r="E16" i="26"/>
  <c r="E13" i="12"/>
  <c r="E16" i="9"/>
  <c r="E12" i="28"/>
  <c r="E14" i="27"/>
  <c r="E19" i="25"/>
  <c r="E17" i="4"/>
  <c r="E21" i="3"/>
  <c r="E14" i="2"/>
  <c r="E20" i="23"/>
  <c r="E23" i="23"/>
  <c r="E14" i="12"/>
  <c r="E22" i="9"/>
  <c r="E33" i="9" l="1"/>
  <c r="E31" i="9"/>
  <c r="E32" i="9"/>
  <c r="E30" i="9"/>
  <c r="E32" i="5"/>
  <c r="E30" i="5"/>
  <c r="E31" i="5"/>
  <c r="E29" i="5"/>
  <c r="Y22" i="26"/>
  <c r="E22" i="26"/>
  <c r="F22" i="26" s="1"/>
  <c r="Z22" i="12"/>
  <c r="Z30" i="12"/>
  <c r="AA38" i="12"/>
  <c r="AB22" i="26"/>
  <c r="E5" i="9"/>
  <c r="F5" i="9" s="1"/>
  <c r="E9" i="9"/>
  <c r="F9" i="9" s="1"/>
  <c r="Y19" i="9"/>
  <c r="Y23" i="9"/>
  <c r="I24" i="9"/>
  <c r="M24" i="9"/>
  <c r="Q24" i="9"/>
  <c r="G25" i="9"/>
  <c r="K25" i="9"/>
  <c r="O25" i="9"/>
  <c r="I26" i="9"/>
  <c r="M26" i="9"/>
  <c r="Q26" i="9"/>
  <c r="G27" i="9"/>
  <c r="K27" i="9"/>
  <c r="O27" i="9"/>
  <c r="I28" i="9"/>
  <c r="M28" i="9"/>
  <c r="Q28" i="9"/>
  <c r="G29" i="9"/>
  <c r="K29" i="9"/>
  <c r="O29" i="9"/>
  <c r="I30" i="9"/>
  <c r="M30" i="9"/>
  <c r="Q30" i="9"/>
  <c r="G31" i="9"/>
  <c r="K31" i="9"/>
  <c r="O31" i="9"/>
  <c r="I32" i="9"/>
  <c r="M32" i="9"/>
  <c r="Q32" i="9"/>
  <c r="G33" i="9"/>
  <c r="K33" i="9"/>
  <c r="O33" i="9"/>
  <c r="I34" i="9"/>
  <c r="M34" i="9"/>
  <c r="Q34" i="9"/>
  <c r="G35" i="9"/>
  <c r="K35" i="9"/>
  <c r="O35" i="9"/>
  <c r="I36" i="9"/>
  <c r="M36" i="9"/>
  <c r="Q36" i="9"/>
  <c r="G37" i="9"/>
  <c r="K37" i="9"/>
  <c r="O37" i="9"/>
  <c r="I38" i="9"/>
  <c r="M38" i="9"/>
  <c r="Q38" i="9"/>
  <c r="I42" i="9"/>
  <c r="M42" i="9"/>
  <c r="Q42" i="9"/>
  <c r="G43" i="9"/>
  <c r="K43" i="9"/>
  <c r="O43" i="9"/>
  <c r="I44" i="9"/>
  <c r="M44" i="9"/>
  <c r="Q44" i="9"/>
  <c r="G45" i="9"/>
  <c r="K45" i="9"/>
  <c r="O45" i="9"/>
  <c r="I46" i="9"/>
  <c r="M46" i="9"/>
  <c r="Q46" i="9"/>
  <c r="Y9" i="12"/>
  <c r="E11" i="12"/>
  <c r="F11" i="12" s="1"/>
  <c r="Y14" i="12"/>
  <c r="Y16" i="12"/>
  <c r="AA17" i="12"/>
  <c r="AA20" i="12" s="1"/>
  <c r="Y18" i="12"/>
  <c r="G20" i="12"/>
  <c r="G22" i="12"/>
  <c r="E23" i="12"/>
  <c r="F23" i="12" s="1"/>
  <c r="AA25" i="12"/>
  <c r="AA28" i="12" s="1"/>
  <c r="Y26" i="12"/>
  <c r="G28" i="12"/>
  <c r="G30" i="12"/>
  <c r="AA33" i="12"/>
  <c r="AA36" i="12" s="1"/>
  <c r="Y34" i="12"/>
  <c r="G36" i="12"/>
  <c r="G38" i="12"/>
  <c r="E39" i="12"/>
  <c r="F39" i="12" s="1"/>
  <c r="Y7" i="26"/>
  <c r="Y11" i="26"/>
  <c r="Y13" i="26"/>
  <c r="Y15" i="26"/>
  <c r="Y17" i="26"/>
  <c r="Y20" i="26" s="1"/>
  <c r="E18" i="26"/>
  <c r="F18" i="26" s="1"/>
  <c r="AA18" i="26"/>
  <c r="E20" i="26"/>
  <c r="M20" i="26"/>
  <c r="Z38" i="26"/>
  <c r="AB22" i="22"/>
  <c r="Y30" i="22"/>
  <c r="E30" i="22"/>
  <c r="F30" i="22" s="1"/>
  <c r="AA38" i="22"/>
  <c r="Y191" i="23"/>
  <c r="Y189" i="23"/>
  <c r="Y137" i="23"/>
  <c r="Y135" i="23"/>
  <c r="AA62" i="23"/>
  <c r="AB144" i="23"/>
  <c r="F31" i="5"/>
  <c r="F29" i="5"/>
  <c r="F32" i="5"/>
  <c r="F30" i="5"/>
  <c r="F14" i="9"/>
  <c r="F16" i="9"/>
  <c r="F18" i="9"/>
  <c r="Z23" i="9"/>
  <c r="J24" i="9"/>
  <c r="N24" i="9"/>
  <c r="R24" i="9"/>
  <c r="H25" i="9"/>
  <c r="L25" i="9"/>
  <c r="P25" i="9"/>
  <c r="J26" i="9"/>
  <c r="N26" i="9"/>
  <c r="R26" i="9"/>
  <c r="H27" i="9"/>
  <c r="L27" i="9"/>
  <c r="P27" i="9"/>
  <c r="J28" i="9"/>
  <c r="N28" i="9"/>
  <c r="R28" i="9"/>
  <c r="H29" i="9"/>
  <c r="L29" i="9"/>
  <c r="P29" i="9"/>
  <c r="J34" i="9"/>
  <c r="N34" i="9"/>
  <c r="R34" i="9"/>
  <c r="H35" i="9"/>
  <c r="L35" i="9"/>
  <c r="P35" i="9"/>
  <c r="J36" i="9"/>
  <c r="N36" i="9"/>
  <c r="R36" i="9"/>
  <c r="H37" i="9"/>
  <c r="L37" i="9"/>
  <c r="P37" i="9"/>
  <c r="J38" i="9"/>
  <c r="N38" i="9"/>
  <c r="R38" i="9"/>
  <c r="J42" i="9"/>
  <c r="N42" i="9"/>
  <c r="R42" i="9"/>
  <c r="H43" i="9"/>
  <c r="L43" i="9"/>
  <c r="P43" i="9"/>
  <c r="J44" i="9"/>
  <c r="N44" i="9"/>
  <c r="R44" i="9"/>
  <c r="H45" i="9"/>
  <c r="L45" i="9"/>
  <c r="P45" i="9"/>
  <c r="J46" i="9"/>
  <c r="N46" i="9"/>
  <c r="R46" i="9"/>
  <c r="E2" i="12"/>
  <c r="F2" i="12" s="1"/>
  <c r="E6" i="12"/>
  <c r="F6" i="12" s="1"/>
  <c r="F13" i="12"/>
  <c r="F15" i="12"/>
  <c r="F17" i="12"/>
  <c r="AB17" i="12"/>
  <c r="AB20" i="12" s="1"/>
  <c r="Z18" i="12"/>
  <c r="P22" i="12"/>
  <c r="AB22" i="12" s="1"/>
  <c r="F25" i="12"/>
  <c r="AB25" i="12"/>
  <c r="AB28" i="12" s="1"/>
  <c r="Z26" i="12"/>
  <c r="P30" i="12"/>
  <c r="AB30" i="12" s="1"/>
  <c r="F33" i="12"/>
  <c r="F36" i="12" s="1"/>
  <c r="AB33" i="12"/>
  <c r="AB36" i="12" s="1"/>
  <c r="Z34" i="12"/>
  <c r="P38" i="12"/>
  <c r="AB38" i="12" s="1"/>
  <c r="Y10" i="26"/>
  <c r="F14" i="26"/>
  <c r="Z17" i="26"/>
  <c r="Z20" i="26" s="1"/>
  <c r="AB18" i="26"/>
  <c r="J22" i="26"/>
  <c r="Z22" i="26" s="1"/>
  <c r="Y38" i="26"/>
  <c r="Y46" i="23"/>
  <c r="Y60" i="23"/>
  <c r="Y138" i="23"/>
  <c r="Z225" i="23"/>
  <c r="E23" i="9"/>
  <c r="AA23" i="9"/>
  <c r="G24" i="9"/>
  <c r="K24" i="9"/>
  <c r="O24" i="9"/>
  <c r="I25" i="9"/>
  <c r="M25" i="9"/>
  <c r="Q25" i="9"/>
  <c r="G26" i="9"/>
  <c r="K26" i="9"/>
  <c r="O26" i="9"/>
  <c r="I27" i="9"/>
  <c r="M27" i="9"/>
  <c r="Q27" i="9"/>
  <c r="G28" i="9"/>
  <c r="K28" i="9"/>
  <c r="O28" i="9"/>
  <c r="I29" i="9"/>
  <c r="M29" i="9"/>
  <c r="Q29" i="9"/>
  <c r="G30" i="9"/>
  <c r="K30" i="9"/>
  <c r="O30" i="9"/>
  <c r="I31" i="9"/>
  <c r="M31" i="9"/>
  <c r="Q31" i="9"/>
  <c r="G34" i="9"/>
  <c r="K34" i="9"/>
  <c r="O34" i="9"/>
  <c r="I35" i="9"/>
  <c r="M35" i="9"/>
  <c r="Q35" i="9"/>
  <c r="G36" i="9"/>
  <c r="K36" i="9"/>
  <c r="O36" i="9"/>
  <c r="I37" i="9"/>
  <c r="M37" i="9"/>
  <c r="Q37" i="9"/>
  <c r="G38" i="9"/>
  <c r="K38" i="9"/>
  <c r="O38" i="9"/>
  <c r="G42" i="9"/>
  <c r="K42" i="9"/>
  <c r="O42" i="9"/>
  <c r="I43" i="9"/>
  <c r="M43" i="9"/>
  <c r="Q43" i="9"/>
  <c r="G44" i="9"/>
  <c r="K44" i="9"/>
  <c r="O44" i="9"/>
  <c r="AA18" i="12"/>
  <c r="AA26" i="12"/>
  <c r="AA34" i="12"/>
  <c r="Y18" i="26"/>
  <c r="AA30" i="22"/>
  <c r="Y38" i="22"/>
  <c r="AB138" i="23"/>
  <c r="Y142" i="23"/>
  <c r="Y55" i="23"/>
  <c r="AA192" i="23"/>
  <c r="Y225" i="23"/>
  <c r="AB23" i="9"/>
  <c r="H24" i="9"/>
  <c r="L24" i="9"/>
  <c r="P24" i="9"/>
  <c r="J25" i="9"/>
  <c r="N25" i="9"/>
  <c r="R25" i="9"/>
  <c r="H26" i="9"/>
  <c r="L26" i="9"/>
  <c r="P26" i="9"/>
  <c r="J27" i="9"/>
  <c r="N27" i="9"/>
  <c r="R27" i="9"/>
  <c r="H28" i="9"/>
  <c r="L28" i="9"/>
  <c r="P28" i="9"/>
  <c r="J29" i="9"/>
  <c r="N29" i="9"/>
  <c r="R29" i="9"/>
  <c r="H34" i="9"/>
  <c r="L34" i="9"/>
  <c r="P34" i="9"/>
  <c r="J35" i="9"/>
  <c r="N35" i="9"/>
  <c r="R35" i="9"/>
  <c r="H36" i="9"/>
  <c r="L36" i="9"/>
  <c r="P36" i="9"/>
  <c r="J37" i="9"/>
  <c r="N37" i="9"/>
  <c r="R37" i="9"/>
  <c r="H38" i="9"/>
  <c r="L38" i="9"/>
  <c r="P38" i="9"/>
  <c r="H42" i="9"/>
  <c r="L42" i="9"/>
  <c r="P42" i="9"/>
  <c r="J43" i="9"/>
  <c r="N43" i="9"/>
  <c r="R43" i="9"/>
  <c r="H44" i="9"/>
  <c r="L44" i="9"/>
  <c r="P44" i="9"/>
  <c r="Z17" i="12"/>
  <c r="Z20" i="12" s="1"/>
  <c r="Z25" i="12"/>
  <c r="Z28" i="12" s="1"/>
  <c r="Z33" i="12"/>
  <c r="Z36" i="12" s="1"/>
  <c r="AB17" i="26"/>
  <c r="AB20" i="26" s="1"/>
  <c r="AA38" i="26"/>
  <c r="Y22" i="22"/>
  <c r="Z32" i="5"/>
  <c r="Z30" i="5"/>
  <c r="Z31" i="5"/>
  <c r="Z29" i="5"/>
  <c r="AA25" i="26"/>
  <c r="AA28" i="26" s="1"/>
  <c r="Y26" i="26"/>
  <c r="G28" i="26"/>
  <c r="G30" i="26"/>
  <c r="E31" i="26"/>
  <c r="F31" i="26" s="1"/>
  <c r="E33" i="26"/>
  <c r="AA33" i="26"/>
  <c r="AA36" i="26" s="1"/>
  <c r="Y34" i="26"/>
  <c r="E35" i="26"/>
  <c r="F35" i="26" s="1"/>
  <c r="G36" i="26"/>
  <c r="Y3" i="22"/>
  <c r="Y7" i="22"/>
  <c r="Y11" i="22"/>
  <c r="Y13" i="22"/>
  <c r="Y15" i="22"/>
  <c r="Y17" i="22"/>
  <c r="Y20" i="22" s="1"/>
  <c r="E18" i="22"/>
  <c r="F18" i="22" s="1"/>
  <c r="AA18" i="22"/>
  <c r="E20" i="22"/>
  <c r="M20" i="22"/>
  <c r="Y25" i="22"/>
  <c r="Y28" i="22" s="1"/>
  <c r="E26" i="22"/>
  <c r="F26" i="22" s="1"/>
  <c r="AA26" i="22"/>
  <c r="E28" i="22"/>
  <c r="M28" i="22"/>
  <c r="Y33" i="22"/>
  <c r="Y36" i="22" s="1"/>
  <c r="E34" i="22"/>
  <c r="F34" i="22" s="1"/>
  <c r="AA34" i="22"/>
  <c r="E36" i="22"/>
  <c r="M36" i="22"/>
  <c r="Z2" i="23"/>
  <c r="J8" i="23"/>
  <c r="N8" i="23"/>
  <c r="AA8" i="23" s="1"/>
  <c r="Y12" i="23"/>
  <c r="Y26" i="23"/>
  <c r="E27" i="23"/>
  <c r="AA27" i="23"/>
  <c r="Y28" i="23"/>
  <c r="E29" i="23"/>
  <c r="AA29" i="23"/>
  <c r="Y30" i="23"/>
  <c r="E32" i="23"/>
  <c r="AA32" i="23"/>
  <c r="G33" i="23"/>
  <c r="K33" i="23"/>
  <c r="O33" i="23"/>
  <c r="Y33" i="23"/>
  <c r="E34" i="23"/>
  <c r="I34" i="23"/>
  <c r="M34" i="23"/>
  <c r="Q34" i="23"/>
  <c r="AA34" i="23"/>
  <c r="G35" i="23"/>
  <c r="K35" i="23"/>
  <c r="O35" i="23"/>
  <c r="Y35" i="23"/>
  <c r="E36" i="23"/>
  <c r="I36" i="23"/>
  <c r="M36" i="23"/>
  <c r="Q36" i="23"/>
  <c r="AA36" i="23"/>
  <c r="J37" i="23"/>
  <c r="N37" i="23"/>
  <c r="R37" i="23"/>
  <c r="H38" i="23"/>
  <c r="L38" i="23"/>
  <c r="P38" i="23"/>
  <c r="Z38" i="23"/>
  <c r="F39" i="23"/>
  <c r="AB39" i="23"/>
  <c r="F41" i="23"/>
  <c r="F40" i="23" s="1"/>
  <c r="AB41" i="23"/>
  <c r="Z42" i="23"/>
  <c r="F43" i="23"/>
  <c r="AB43" i="23"/>
  <c r="F47" i="23"/>
  <c r="AB47" i="23"/>
  <c r="F49" i="23"/>
  <c r="AB49" i="23"/>
  <c r="AB48" i="23" s="1"/>
  <c r="Z50" i="23"/>
  <c r="F51" i="23"/>
  <c r="AB51" i="23"/>
  <c r="Z52" i="23"/>
  <c r="Z57" i="23"/>
  <c r="AB58" i="23"/>
  <c r="J62" i="23"/>
  <c r="Z62" i="23" s="1"/>
  <c r="AB68" i="23"/>
  <c r="F134" i="23"/>
  <c r="AB134" i="23"/>
  <c r="Z135" i="23"/>
  <c r="F136" i="23"/>
  <c r="AB136" i="23"/>
  <c r="Z137" i="23"/>
  <c r="J138" i="23"/>
  <c r="Z138" i="23" s="1"/>
  <c r="Z139" i="23"/>
  <c r="AB140" i="23"/>
  <c r="J144" i="23"/>
  <c r="Z144" i="23" s="1"/>
  <c r="Z151" i="23"/>
  <c r="F188" i="23"/>
  <c r="AB188" i="23"/>
  <c r="Z189" i="23"/>
  <c r="F190" i="23"/>
  <c r="AB190" i="23"/>
  <c r="Z193" i="23"/>
  <c r="Z196" i="23" s="1"/>
  <c r="AB194" i="23"/>
  <c r="J198" i="23"/>
  <c r="Z198" i="23" s="1"/>
  <c r="AB204" i="23"/>
  <c r="H32" i="5"/>
  <c r="H30" i="5"/>
  <c r="H31" i="5"/>
  <c r="H29" i="5"/>
  <c r="L32" i="5"/>
  <c r="L30" i="5"/>
  <c r="L31" i="5"/>
  <c r="L29" i="5"/>
  <c r="P32" i="5"/>
  <c r="P30" i="5"/>
  <c r="P31" i="5"/>
  <c r="P29" i="5"/>
  <c r="F13" i="5"/>
  <c r="F15" i="5"/>
  <c r="F17" i="5"/>
  <c r="J45" i="5"/>
  <c r="J43" i="5"/>
  <c r="J37" i="5"/>
  <c r="J35" i="5"/>
  <c r="J33" i="5"/>
  <c r="J26" i="5"/>
  <c r="J46" i="5"/>
  <c r="J44" i="5"/>
  <c r="J42" i="5"/>
  <c r="J36" i="5"/>
  <c r="J34" i="5"/>
  <c r="J28" i="5"/>
  <c r="N45" i="5"/>
  <c r="N43" i="5"/>
  <c r="N37" i="5"/>
  <c r="N35" i="5"/>
  <c r="N33" i="5"/>
  <c r="N26" i="5"/>
  <c r="N46" i="5"/>
  <c r="N44" i="5"/>
  <c r="N42" i="5"/>
  <c r="N36" i="5"/>
  <c r="N34" i="5"/>
  <c r="N28" i="5"/>
  <c r="R45" i="5"/>
  <c r="R43" i="5"/>
  <c r="R37" i="5"/>
  <c r="R35" i="5"/>
  <c r="R33" i="5"/>
  <c r="R26" i="5"/>
  <c r="R46" i="5"/>
  <c r="R44" i="5"/>
  <c r="R42" i="5"/>
  <c r="R36" i="5"/>
  <c r="R34" i="5"/>
  <c r="R28" i="5"/>
  <c r="AB21" i="5"/>
  <c r="H22" i="5"/>
  <c r="L22" i="5"/>
  <c r="P22" i="5"/>
  <c r="J23" i="5"/>
  <c r="N23" i="5"/>
  <c r="R23" i="5"/>
  <c r="J25" i="5"/>
  <c r="N25" i="5"/>
  <c r="R25" i="5"/>
  <c r="AB223" i="2"/>
  <c r="F25" i="26"/>
  <c r="F28" i="26" s="1"/>
  <c r="AB25" i="26"/>
  <c r="AB28" i="26" s="1"/>
  <c r="Z26" i="26"/>
  <c r="P30" i="26"/>
  <c r="AB30" i="26" s="1"/>
  <c r="AB33" i="26"/>
  <c r="AB36" i="26" s="1"/>
  <c r="Z34" i="26"/>
  <c r="P38" i="26"/>
  <c r="AB38" i="26" s="1"/>
  <c r="Y2" i="22"/>
  <c r="F12" i="22"/>
  <c r="F14" i="22"/>
  <c r="F16" i="22"/>
  <c r="Z17" i="22"/>
  <c r="Z20" i="22" s="1"/>
  <c r="AB18" i="22"/>
  <c r="J22" i="22"/>
  <c r="Z22" i="22" s="1"/>
  <c r="Z25" i="22"/>
  <c r="Z28" i="22" s="1"/>
  <c r="AB26" i="22"/>
  <c r="J30" i="22"/>
  <c r="Z30" i="22" s="1"/>
  <c r="Z33" i="22"/>
  <c r="Z36" i="22" s="1"/>
  <c r="AB34" i="22"/>
  <c r="J38" i="22"/>
  <c r="Z38" i="22" s="1"/>
  <c r="E2" i="23"/>
  <c r="AA2" i="23"/>
  <c r="G8" i="23"/>
  <c r="K8" i="23"/>
  <c r="O8" i="23"/>
  <c r="Z12" i="23"/>
  <c r="Z26" i="23"/>
  <c r="F27" i="23"/>
  <c r="AB27" i="23"/>
  <c r="Z28" i="23"/>
  <c r="F29" i="23"/>
  <c r="AB29" i="23"/>
  <c r="Z30" i="23"/>
  <c r="F32" i="23"/>
  <c r="AB32" i="23"/>
  <c r="H33" i="23"/>
  <c r="L33" i="23"/>
  <c r="P33" i="23"/>
  <c r="Z33" i="23"/>
  <c r="F34" i="23"/>
  <c r="J34" i="23"/>
  <c r="N34" i="23"/>
  <c r="R34" i="23"/>
  <c r="AB34" i="23"/>
  <c r="H35" i="23"/>
  <c r="L35" i="23"/>
  <c r="P35" i="23"/>
  <c r="Z35" i="23"/>
  <c r="F36" i="23"/>
  <c r="J36" i="23"/>
  <c r="N36" i="23"/>
  <c r="R36" i="23"/>
  <c r="AB36" i="23"/>
  <c r="E38" i="23"/>
  <c r="I38" i="23"/>
  <c r="M38" i="23"/>
  <c r="Q38" i="23"/>
  <c r="AA38" i="23"/>
  <c r="Y39" i="23"/>
  <c r="Y41" i="23"/>
  <c r="E42" i="23"/>
  <c r="AA42" i="23"/>
  <c r="Y43" i="23"/>
  <c r="Y47" i="23"/>
  <c r="Y49" i="23"/>
  <c r="E50" i="23"/>
  <c r="AA50" i="23"/>
  <c r="Y51" i="23"/>
  <c r="E52" i="23"/>
  <c r="AA52" i="23"/>
  <c r="AA57" i="23"/>
  <c r="Y58" i="23"/>
  <c r="G60" i="23"/>
  <c r="G62" i="23"/>
  <c r="Y68" i="23"/>
  <c r="Y74" i="23"/>
  <c r="Y80" i="23"/>
  <c r="Y86" i="23"/>
  <c r="Y92" i="23"/>
  <c r="Y134" i="23"/>
  <c r="E135" i="23"/>
  <c r="AA135" i="23"/>
  <c r="Y136" i="23"/>
  <c r="E137" i="23"/>
  <c r="AA137" i="23"/>
  <c r="AA139" i="23"/>
  <c r="Y140" i="23"/>
  <c r="G142" i="23"/>
  <c r="G144" i="23"/>
  <c r="AA151" i="23"/>
  <c r="E187" i="23"/>
  <c r="Y188" i="23"/>
  <c r="E189" i="23"/>
  <c r="AA189" i="23"/>
  <c r="Y190" i="23"/>
  <c r="G192" i="23"/>
  <c r="AA193" i="23"/>
  <c r="AA196" i="23" s="1"/>
  <c r="Y194" i="23"/>
  <c r="G196" i="23"/>
  <c r="G198" i="23"/>
  <c r="Y204" i="23"/>
  <c r="Y210" i="23"/>
  <c r="M225" i="23"/>
  <c r="AA225" i="23" s="1"/>
  <c r="Y7" i="5"/>
  <c r="Y11" i="5"/>
  <c r="I32" i="5"/>
  <c r="I30" i="5"/>
  <c r="I31" i="5"/>
  <c r="I29" i="5"/>
  <c r="M32" i="5"/>
  <c r="M30" i="5"/>
  <c r="M31" i="5"/>
  <c r="M29" i="5"/>
  <c r="Q32" i="5"/>
  <c r="Q30" i="5"/>
  <c r="Q31" i="5"/>
  <c r="Q29" i="5"/>
  <c r="AA12" i="5"/>
  <c r="G45" i="5"/>
  <c r="G43" i="5"/>
  <c r="G37" i="5"/>
  <c r="G35" i="5"/>
  <c r="G33" i="5"/>
  <c r="G26" i="5"/>
  <c r="G46" i="5"/>
  <c r="G44" i="5"/>
  <c r="G42" i="5"/>
  <c r="G36" i="5"/>
  <c r="G34" i="5"/>
  <c r="G28" i="5"/>
  <c r="K45" i="5"/>
  <c r="K43" i="5"/>
  <c r="K37" i="5"/>
  <c r="K35" i="5"/>
  <c r="K33" i="5"/>
  <c r="K26" i="5"/>
  <c r="K46" i="5"/>
  <c r="K44" i="5"/>
  <c r="K42" i="5"/>
  <c r="K36" i="5"/>
  <c r="K34" i="5"/>
  <c r="K28" i="5"/>
  <c r="O45" i="5"/>
  <c r="O43" i="5"/>
  <c r="O37" i="5"/>
  <c r="O35" i="5"/>
  <c r="O33" i="5"/>
  <c r="O26" i="5"/>
  <c r="O46" i="5"/>
  <c r="O44" i="5"/>
  <c r="O42" i="5"/>
  <c r="O36" i="5"/>
  <c r="O34" i="5"/>
  <c r="O28" i="5"/>
  <c r="Y21" i="5"/>
  <c r="I22" i="5"/>
  <c r="M22" i="5"/>
  <c r="Q22" i="5"/>
  <c r="G23" i="5"/>
  <c r="K23" i="5"/>
  <c r="O23" i="5"/>
  <c r="G25" i="5"/>
  <c r="K25" i="5"/>
  <c r="O25" i="5"/>
  <c r="Y139" i="2"/>
  <c r="Y63" i="3"/>
  <c r="AA26" i="26"/>
  <c r="AA34" i="26"/>
  <c r="Y18" i="22"/>
  <c r="Y26" i="22"/>
  <c r="Y34" i="22"/>
  <c r="AB2" i="23"/>
  <c r="H8" i="23"/>
  <c r="L8" i="23"/>
  <c r="P8" i="23"/>
  <c r="AB8" i="23" s="1"/>
  <c r="AA12" i="23"/>
  <c r="E26" i="23"/>
  <c r="AA26" i="23"/>
  <c r="Y27" i="23"/>
  <c r="E28" i="23"/>
  <c r="AA28" i="23"/>
  <c r="Y29" i="23"/>
  <c r="E30" i="23"/>
  <c r="AA30" i="23"/>
  <c r="Y32" i="23"/>
  <c r="E33" i="23"/>
  <c r="I33" i="23"/>
  <c r="M33" i="23"/>
  <c r="Q33" i="23"/>
  <c r="AA33" i="23"/>
  <c r="G34" i="23"/>
  <c r="K34" i="23"/>
  <c r="O34" i="23"/>
  <c r="Y34" i="23"/>
  <c r="E35" i="23"/>
  <c r="M35" i="23"/>
  <c r="G36" i="23"/>
  <c r="K36" i="23"/>
  <c r="O36" i="23"/>
  <c r="Y36" i="23"/>
  <c r="H37" i="23"/>
  <c r="F38" i="23"/>
  <c r="J38" i="23"/>
  <c r="N38" i="23"/>
  <c r="R38" i="23"/>
  <c r="AB38" i="23"/>
  <c r="Z39" i="23"/>
  <c r="Z41" i="23"/>
  <c r="Z40" i="23" s="1"/>
  <c r="F42" i="23"/>
  <c r="AB42" i="23"/>
  <c r="Z43" i="23"/>
  <c r="Z47" i="23"/>
  <c r="Z49" i="23"/>
  <c r="Z48" i="23" s="1"/>
  <c r="F50" i="23"/>
  <c r="AB50" i="23"/>
  <c r="Z51" i="23"/>
  <c r="F52" i="23"/>
  <c r="AB52" i="23"/>
  <c r="AB57" i="23"/>
  <c r="Z134" i="23"/>
  <c r="F135" i="23"/>
  <c r="AB135" i="23"/>
  <c r="Z136" i="23"/>
  <c r="F137" i="23"/>
  <c r="AB137" i="23"/>
  <c r="AB139" i="23"/>
  <c r="AB151" i="23"/>
  <c r="F163" i="23"/>
  <c r="Z188" i="23"/>
  <c r="F189" i="23"/>
  <c r="AB189" i="23"/>
  <c r="Z190" i="23"/>
  <c r="AB193" i="23"/>
  <c r="AB196" i="23" s="1"/>
  <c r="Z204" i="23"/>
  <c r="J31" i="5"/>
  <c r="J29" i="5"/>
  <c r="J32" i="5"/>
  <c r="J30" i="5"/>
  <c r="N31" i="5"/>
  <c r="N29" i="5"/>
  <c r="N32" i="5"/>
  <c r="N30" i="5"/>
  <c r="R31" i="5"/>
  <c r="R29" i="5"/>
  <c r="R32" i="5"/>
  <c r="R30" i="5"/>
  <c r="AB12" i="5"/>
  <c r="F14" i="5"/>
  <c r="F16" i="5"/>
  <c r="F18" i="5"/>
  <c r="H46" i="5"/>
  <c r="H44" i="5"/>
  <c r="H42" i="5"/>
  <c r="H36" i="5"/>
  <c r="H34" i="5"/>
  <c r="H28" i="5"/>
  <c r="H45" i="5"/>
  <c r="H43" i="5"/>
  <c r="H37" i="5"/>
  <c r="H35" i="5"/>
  <c r="H33" i="5"/>
  <c r="H26" i="5"/>
  <c r="L46" i="5"/>
  <c r="L44" i="5"/>
  <c r="L42" i="5"/>
  <c r="L36" i="5"/>
  <c r="L34" i="5"/>
  <c r="L28" i="5"/>
  <c r="L45" i="5"/>
  <c r="L43" i="5"/>
  <c r="L37" i="5"/>
  <c r="L35" i="5"/>
  <c r="L33" i="5"/>
  <c r="L26" i="5"/>
  <c r="P46" i="5"/>
  <c r="P44" i="5"/>
  <c r="P42" i="5"/>
  <c r="P36" i="5"/>
  <c r="P34" i="5"/>
  <c r="P28" i="5"/>
  <c r="P45" i="5"/>
  <c r="P43" i="5"/>
  <c r="P37" i="5"/>
  <c r="P35" i="5"/>
  <c r="P33" i="5"/>
  <c r="P26" i="5"/>
  <c r="Z21" i="5"/>
  <c r="J22" i="5"/>
  <c r="N22" i="5"/>
  <c r="R22" i="5"/>
  <c r="H23" i="5"/>
  <c r="L23" i="5"/>
  <c r="P23" i="5"/>
  <c r="J24" i="5"/>
  <c r="N24" i="5"/>
  <c r="R24" i="5"/>
  <c r="H25" i="5"/>
  <c r="L25" i="5"/>
  <c r="P25" i="5"/>
  <c r="AA55" i="2"/>
  <c r="AA137" i="2"/>
  <c r="AB139" i="2"/>
  <c r="Y190" i="2"/>
  <c r="Z223" i="2"/>
  <c r="Z25" i="26"/>
  <c r="Z28" i="26" s="1"/>
  <c r="Z33" i="26"/>
  <c r="Z36" i="26" s="1"/>
  <c r="AB17" i="22"/>
  <c r="AB20" i="22" s="1"/>
  <c r="AB25" i="22"/>
  <c r="AB28" i="22" s="1"/>
  <c r="AB33" i="22"/>
  <c r="AB36" i="22" s="1"/>
  <c r="AB12" i="23"/>
  <c r="F26" i="23"/>
  <c r="AB26" i="23"/>
  <c r="Z27" i="23"/>
  <c r="F28" i="23"/>
  <c r="AB28" i="23"/>
  <c r="Z29" i="23"/>
  <c r="F33" i="23"/>
  <c r="J33" i="23"/>
  <c r="N33" i="23"/>
  <c r="R33" i="23"/>
  <c r="AB33" i="23"/>
  <c r="H34" i="23"/>
  <c r="L34" i="23"/>
  <c r="P34" i="23"/>
  <c r="Z34" i="23"/>
  <c r="J35" i="23"/>
  <c r="AB35" i="23"/>
  <c r="G38" i="23"/>
  <c r="E39" i="23"/>
  <c r="AA39" i="23"/>
  <c r="E41" i="23"/>
  <c r="E40" i="23" s="1"/>
  <c r="AA41" i="23"/>
  <c r="Y42" i="23"/>
  <c r="E43" i="23"/>
  <c r="AA43" i="23"/>
  <c r="E47" i="23"/>
  <c r="AA47" i="23"/>
  <c r="E49" i="23"/>
  <c r="AA49" i="23"/>
  <c r="AA48" i="23" s="1"/>
  <c r="Y50" i="23"/>
  <c r="E51" i="23"/>
  <c r="AA51" i="23"/>
  <c r="AA58" i="23"/>
  <c r="AA68" i="23"/>
  <c r="E134" i="23"/>
  <c r="AA134" i="23"/>
  <c r="E136" i="23"/>
  <c r="AA136" i="23"/>
  <c r="AA140" i="23"/>
  <c r="E188" i="23"/>
  <c r="AA188" i="23"/>
  <c r="AA194" i="23"/>
  <c r="G31" i="5"/>
  <c r="G29" i="5"/>
  <c r="G32" i="5"/>
  <c r="G30" i="5"/>
  <c r="K31" i="5"/>
  <c r="K29" i="5"/>
  <c r="K32" i="5"/>
  <c r="K30" i="5"/>
  <c r="O31" i="5"/>
  <c r="O29" i="5"/>
  <c r="O32" i="5"/>
  <c r="O30" i="5"/>
  <c r="Y12" i="5"/>
  <c r="E21" i="5"/>
  <c r="I46" i="5"/>
  <c r="I44" i="5"/>
  <c r="I42" i="5"/>
  <c r="I36" i="5"/>
  <c r="I34" i="5"/>
  <c r="I28" i="5"/>
  <c r="I45" i="5"/>
  <c r="I43" i="5"/>
  <c r="I37" i="5"/>
  <c r="I35" i="5"/>
  <c r="I33" i="5"/>
  <c r="I26" i="5"/>
  <c r="M46" i="5"/>
  <c r="M44" i="5"/>
  <c r="M42" i="5"/>
  <c r="M36" i="5"/>
  <c r="M34" i="5"/>
  <c r="M28" i="5"/>
  <c r="M45" i="5"/>
  <c r="M43" i="5"/>
  <c r="M37" i="5"/>
  <c r="M35" i="5"/>
  <c r="M33" i="5"/>
  <c r="M26" i="5"/>
  <c r="Q46" i="5"/>
  <c r="Q44" i="5"/>
  <c r="Q42" i="5"/>
  <c r="Q36" i="5"/>
  <c r="Q34" i="5"/>
  <c r="Q28" i="5"/>
  <c r="Q45" i="5"/>
  <c r="Q43" i="5"/>
  <c r="Q37" i="5"/>
  <c r="Q35" i="5"/>
  <c r="Q33" i="5"/>
  <c r="Q26" i="5"/>
  <c r="AA21" i="5"/>
  <c r="G22" i="5"/>
  <c r="K22" i="5"/>
  <c r="O22" i="5"/>
  <c r="I23" i="5"/>
  <c r="M23" i="5"/>
  <c r="Q23" i="5"/>
  <c r="G24" i="5"/>
  <c r="K24" i="5"/>
  <c r="O24" i="5"/>
  <c r="I25" i="5"/>
  <c r="M25" i="5"/>
  <c r="Q25" i="5"/>
  <c r="Y41" i="5"/>
  <c r="Y46" i="2"/>
  <c r="Y60" i="2"/>
  <c r="Y133" i="2"/>
  <c r="Y223" i="2"/>
  <c r="E2" i="2"/>
  <c r="AA2" i="2"/>
  <c r="G8" i="2"/>
  <c r="K8" i="2"/>
  <c r="K8" i="5" s="1"/>
  <c r="O8" i="2"/>
  <c r="O8" i="5" s="1"/>
  <c r="E10" i="2"/>
  <c r="Z12" i="2"/>
  <c r="F21" i="2"/>
  <c r="AB21" i="2"/>
  <c r="Z22" i="2"/>
  <c r="F25" i="2"/>
  <c r="AB25" i="2"/>
  <c r="Z26" i="2"/>
  <c r="F27" i="2"/>
  <c r="AB27" i="2"/>
  <c r="Z28" i="2"/>
  <c r="F29" i="2"/>
  <c r="AB29" i="2"/>
  <c r="Z31" i="2"/>
  <c r="F32" i="2"/>
  <c r="J32" i="2"/>
  <c r="N32" i="2"/>
  <c r="R32" i="2"/>
  <c r="AB32" i="2"/>
  <c r="H33" i="2"/>
  <c r="L33" i="2"/>
  <c r="P33" i="2"/>
  <c r="Z33" i="2"/>
  <c r="F34" i="2"/>
  <c r="J34" i="2"/>
  <c r="N34" i="2"/>
  <c r="R34" i="2"/>
  <c r="AB34" i="2"/>
  <c r="H35" i="2"/>
  <c r="L35" i="2"/>
  <c r="P35" i="2"/>
  <c r="Z35" i="2"/>
  <c r="I36" i="2"/>
  <c r="M36" i="2"/>
  <c r="Q36" i="2"/>
  <c r="G37" i="2"/>
  <c r="K37" i="2"/>
  <c r="O37" i="2"/>
  <c r="Y37" i="2"/>
  <c r="E38" i="2"/>
  <c r="AA38" i="2"/>
  <c r="Y39" i="2"/>
  <c r="E40" i="2"/>
  <c r="AA40" i="2"/>
  <c r="Y41" i="2"/>
  <c r="E42" i="2"/>
  <c r="AA42" i="2"/>
  <c r="Y47" i="2"/>
  <c r="E48" i="2"/>
  <c r="AA48" i="2"/>
  <c r="Y49" i="2"/>
  <c r="E50" i="2"/>
  <c r="AA50" i="2"/>
  <c r="Y51" i="2"/>
  <c r="E52" i="2"/>
  <c r="AA52" i="2"/>
  <c r="AA57" i="2"/>
  <c r="Y58" i="2"/>
  <c r="G60" i="2"/>
  <c r="G62" i="2"/>
  <c r="Y68" i="2"/>
  <c r="E129" i="2"/>
  <c r="AA129" i="2"/>
  <c r="Y130" i="2"/>
  <c r="E131" i="2"/>
  <c r="AA131" i="2"/>
  <c r="Y132" i="2"/>
  <c r="M133" i="2"/>
  <c r="AA133" i="2" s="1"/>
  <c r="Y134" i="2"/>
  <c r="E135" i="2"/>
  <c r="AA135" i="2"/>
  <c r="M137" i="2"/>
  <c r="Q139" i="2"/>
  <c r="Y146" i="2"/>
  <c r="Y158" i="2"/>
  <c r="Y182" i="2"/>
  <c r="Y186" i="2"/>
  <c r="E187" i="2"/>
  <c r="AA187" i="2"/>
  <c r="Y188" i="2"/>
  <c r="E189" i="2"/>
  <c r="AA189" i="2"/>
  <c r="AA191" i="2"/>
  <c r="AA194" i="2" s="1"/>
  <c r="Y192" i="2"/>
  <c r="G194" i="2"/>
  <c r="G196" i="2"/>
  <c r="Y202" i="2"/>
  <c r="M223" i="2"/>
  <c r="AA223" i="2" s="1"/>
  <c r="AB2" i="3"/>
  <c r="H8" i="3"/>
  <c r="H8" i="5" s="1"/>
  <c r="L8" i="3"/>
  <c r="L8" i="5" s="1"/>
  <c r="P8" i="3"/>
  <c r="AA12" i="3"/>
  <c r="AA22" i="3"/>
  <c r="Y23" i="3"/>
  <c r="E162" i="3"/>
  <c r="E160" i="3"/>
  <c r="E100" i="3"/>
  <c r="AA162" i="3"/>
  <c r="AA160" i="3"/>
  <c r="AA100" i="3"/>
  <c r="AA98" i="3"/>
  <c r="Y163" i="3"/>
  <c r="Y161" i="3"/>
  <c r="Y101" i="3"/>
  <c r="Y99" i="3"/>
  <c r="E26" i="3"/>
  <c r="AA26" i="3"/>
  <c r="Y27" i="3"/>
  <c r="E28" i="3"/>
  <c r="AA28" i="3"/>
  <c r="Y29" i="3"/>
  <c r="E30" i="3"/>
  <c r="AA30" i="3"/>
  <c r="Y32" i="3"/>
  <c r="E33" i="3"/>
  <c r="I33" i="3"/>
  <c r="M33" i="3"/>
  <c r="Q33" i="3"/>
  <c r="AA33" i="3"/>
  <c r="G34" i="3"/>
  <c r="K34" i="3"/>
  <c r="O34" i="3"/>
  <c r="Y34" i="3"/>
  <c r="E35" i="3"/>
  <c r="I35" i="3"/>
  <c r="M35" i="3"/>
  <c r="Q35" i="3"/>
  <c r="AA35" i="3"/>
  <c r="G36" i="3"/>
  <c r="K36" i="3"/>
  <c r="O36" i="3"/>
  <c r="Y36" i="3"/>
  <c r="H37" i="3"/>
  <c r="L37" i="3"/>
  <c r="P37" i="3"/>
  <c r="F38" i="3"/>
  <c r="J38" i="3"/>
  <c r="N38" i="3"/>
  <c r="R38" i="3"/>
  <c r="AB38" i="3"/>
  <c r="Y41" i="3"/>
  <c r="AA42" i="3"/>
  <c r="E48" i="3"/>
  <c r="Y49" i="3"/>
  <c r="AA50" i="3"/>
  <c r="E52" i="3"/>
  <c r="Y53" i="3"/>
  <c r="Y58" i="3"/>
  <c r="Y59" i="3"/>
  <c r="Q61" i="3"/>
  <c r="M63" i="3"/>
  <c r="AA63" i="3" s="1"/>
  <c r="E98" i="3"/>
  <c r="AA164" i="3"/>
  <c r="AB170" i="3"/>
  <c r="Z197" i="3"/>
  <c r="AB2" i="2"/>
  <c r="Y3" i="2"/>
  <c r="Y11" i="2"/>
  <c r="AA12" i="2"/>
  <c r="Y21" i="2"/>
  <c r="AA22" i="2"/>
  <c r="Y25" i="2"/>
  <c r="E26" i="2"/>
  <c r="AA26" i="2"/>
  <c r="Y27" i="2"/>
  <c r="E28" i="2"/>
  <c r="AA28" i="2"/>
  <c r="Y29" i="2"/>
  <c r="E31" i="2"/>
  <c r="AA31" i="2"/>
  <c r="G32" i="2"/>
  <c r="K32" i="2"/>
  <c r="O32" i="2"/>
  <c r="Y32" i="2"/>
  <c r="E33" i="2"/>
  <c r="I33" i="2"/>
  <c r="M33" i="2"/>
  <c r="Q33" i="2"/>
  <c r="AA33" i="2"/>
  <c r="G34" i="2"/>
  <c r="K34" i="2"/>
  <c r="O34" i="2"/>
  <c r="Y34" i="2"/>
  <c r="E35" i="2"/>
  <c r="I35" i="2"/>
  <c r="M35" i="2"/>
  <c r="Q35" i="2"/>
  <c r="AA35" i="2"/>
  <c r="J36" i="2"/>
  <c r="N36" i="2"/>
  <c r="R36" i="2"/>
  <c r="H37" i="2"/>
  <c r="L37" i="2"/>
  <c r="P37" i="2"/>
  <c r="Z37" i="2"/>
  <c r="F38" i="2"/>
  <c r="AB38" i="2"/>
  <c r="Z39" i="2"/>
  <c r="F40" i="2"/>
  <c r="AB40" i="2"/>
  <c r="Z41" i="2"/>
  <c r="F42" i="2"/>
  <c r="AB42" i="2"/>
  <c r="Z47" i="2"/>
  <c r="F48" i="2"/>
  <c r="AB48" i="2"/>
  <c r="Z49" i="2"/>
  <c r="F50" i="2"/>
  <c r="AB50" i="2"/>
  <c r="Z51" i="2"/>
  <c r="F52" i="2"/>
  <c r="AB52" i="2"/>
  <c r="AB57" i="2"/>
  <c r="Z58" i="2"/>
  <c r="P62" i="2"/>
  <c r="AB62" i="2" s="1"/>
  <c r="Z68" i="2"/>
  <c r="F129" i="2"/>
  <c r="AB129" i="2"/>
  <c r="Z130" i="2"/>
  <c r="F131" i="2"/>
  <c r="AB131" i="2"/>
  <c r="Z132" i="2"/>
  <c r="Z134" i="2"/>
  <c r="J139" i="2"/>
  <c r="Z139" i="2" s="1"/>
  <c r="Z146" i="2"/>
  <c r="Z186" i="2"/>
  <c r="F187" i="2"/>
  <c r="AB187" i="2"/>
  <c r="Z188" i="2"/>
  <c r="F189" i="2"/>
  <c r="AB189" i="2"/>
  <c r="P190" i="2"/>
  <c r="AB190" i="2" s="1"/>
  <c r="AB191" i="2"/>
  <c r="AB194" i="2" s="1"/>
  <c r="Z192" i="2"/>
  <c r="P196" i="2"/>
  <c r="AB196" i="2" s="1"/>
  <c r="Z202" i="2"/>
  <c r="Y2" i="3"/>
  <c r="I8" i="3"/>
  <c r="I8" i="5" s="1"/>
  <c r="M8" i="3"/>
  <c r="Q8" i="3"/>
  <c r="Q8" i="5" s="1"/>
  <c r="AB12" i="3"/>
  <c r="F22" i="3"/>
  <c r="AB22" i="3"/>
  <c r="Z23" i="3"/>
  <c r="F52" i="3"/>
  <c r="F50" i="3"/>
  <c r="F48" i="3"/>
  <c r="F42" i="3"/>
  <c r="F162" i="3"/>
  <c r="F160" i="3"/>
  <c r="F100" i="3"/>
  <c r="F98" i="3"/>
  <c r="F53" i="3"/>
  <c r="F51" i="3"/>
  <c r="F49" i="3"/>
  <c r="F43" i="3"/>
  <c r="F41" i="3"/>
  <c r="AB52" i="3"/>
  <c r="AB50" i="3"/>
  <c r="AB48" i="3"/>
  <c r="AB42" i="3"/>
  <c r="AB40" i="3"/>
  <c r="AB162" i="3"/>
  <c r="AB160" i="3"/>
  <c r="AB100" i="3"/>
  <c r="AB98" i="3"/>
  <c r="AB53" i="3"/>
  <c r="AB51" i="3"/>
  <c r="AB49" i="3"/>
  <c r="AB43" i="3"/>
  <c r="AB41" i="3"/>
  <c r="Z163" i="3"/>
  <c r="Z161" i="3"/>
  <c r="Z101" i="3"/>
  <c r="Z99" i="3"/>
  <c r="F26" i="3"/>
  <c r="AB26" i="3"/>
  <c r="Z27" i="3"/>
  <c r="F28" i="3"/>
  <c r="AB28" i="3"/>
  <c r="Z29" i="3"/>
  <c r="F30" i="3"/>
  <c r="AB30" i="3"/>
  <c r="F33" i="3"/>
  <c r="J33" i="3"/>
  <c r="N33" i="3"/>
  <c r="R33" i="3"/>
  <c r="AB33" i="3"/>
  <c r="H34" i="3"/>
  <c r="L34" i="3"/>
  <c r="P34" i="3"/>
  <c r="Z34" i="3"/>
  <c r="F35" i="3"/>
  <c r="J35" i="3"/>
  <c r="N35" i="3"/>
  <c r="R35" i="3"/>
  <c r="AB35" i="3"/>
  <c r="H36" i="3"/>
  <c r="L36" i="3"/>
  <c r="P36" i="3"/>
  <c r="Z36" i="3"/>
  <c r="I37" i="3"/>
  <c r="G38" i="3"/>
  <c r="K38" i="3"/>
  <c r="O38" i="3"/>
  <c r="Y38" i="3"/>
  <c r="E39" i="3"/>
  <c r="AA39" i="3"/>
  <c r="Y40" i="3"/>
  <c r="AA41" i="3"/>
  <c r="E43" i="3"/>
  <c r="Y48" i="3"/>
  <c r="AA49" i="3"/>
  <c r="E51" i="3"/>
  <c r="AA53" i="3"/>
  <c r="AA58" i="3"/>
  <c r="AB59" i="3"/>
  <c r="AB60" i="3"/>
  <c r="K61" i="3"/>
  <c r="Z102" i="3"/>
  <c r="AB81" i="3"/>
  <c r="Y197" i="3"/>
  <c r="AA36" i="4"/>
  <c r="Y142" i="4"/>
  <c r="Y55" i="4"/>
  <c r="Y2" i="2"/>
  <c r="AB12" i="2"/>
  <c r="F22" i="2"/>
  <c r="Z25" i="2"/>
  <c r="F26" i="2"/>
  <c r="AB26" i="2"/>
  <c r="Z27" i="2"/>
  <c r="F28" i="2"/>
  <c r="AB28" i="2"/>
  <c r="Z29" i="2"/>
  <c r="F31" i="2"/>
  <c r="AB31" i="2"/>
  <c r="H32" i="2"/>
  <c r="L32" i="2"/>
  <c r="P32" i="2"/>
  <c r="Z32" i="2"/>
  <c r="F33" i="2"/>
  <c r="J33" i="2"/>
  <c r="N33" i="2"/>
  <c r="R33" i="2"/>
  <c r="AB33" i="2"/>
  <c r="P34" i="2"/>
  <c r="Z34" i="2"/>
  <c r="F35" i="2"/>
  <c r="J35" i="2"/>
  <c r="N35" i="2"/>
  <c r="R35" i="2"/>
  <c r="AB35" i="2"/>
  <c r="K36" i="2"/>
  <c r="O36" i="2"/>
  <c r="E37" i="2"/>
  <c r="I37" i="2"/>
  <c r="M37" i="2"/>
  <c r="Q37" i="2"/>
  <c r="AA37" i="2"/>
  <c r="Y38" i="2"/>
  <c r="E39" i="2"/>
  <c r="AA39" i="2"/>
  <c r="Y40" i="2"/>
  <c r="E41" i="2"/>
  <c r="AA41" i="2"/>
  <c r="Y42" i="2"/>
  <c r="E47" i="2"/>
  <c r="AA47" i="2"/>
  <c r="Y48" i="2"/>
  <c r="E49" i="2"/>
  <c r="AA49" i="2"/>
  <c r="Y50" i="2"/>
  <c r="E51" i="2"/>
  <c r="AA51" i="2"/>
  <c r="Y52" i="2"/>
  <c r="AA58" i="2"/>
  <c r="Y129" i="2"/>
  <c r="E130" i="2"/>
  <c r="AA130" i="2"/>
  <c r="Y131" i="2"/>
  <c r="Y135" i="2"/>
  <c r="AA146" i="2"/>
  <c r="E186" i="2"/>
  <c r="AA186" i="2"/>
  <c r="Y187" i="2"/>
  <c r="E188" i="2"/>
  <c r="AA188" i="2"/>
  <c r="AA192" i="2"/>
  <c r="Z2" i="3"/>
  <c r="J8" i="3"/>
  <c r="N8" i="3"/>
  <c r="N8" i="5" s="1"/>
  <c r="Y12" i="3"/>
  <c r="Y162" i="3"/>
  <c r="Y160" i="3"/>
  <c r="Y100" i="3"/>
  <c r="Y98" i="3"/>
  <c r="E163" i="3"/>
  <c r="E161" i="3"/>
  <c r="E101" i="3"/>
  <c r="E99" i="3"/>
  <c r="AA163" i="3"/>
  <c r="AA161" i="3"/>
  <c r="AA101" i="3"/>
  <c r="AA99" i="3"/>
  <c r="Y26" i="3"/>
  <c r="E27" i="3"/>
  <c r="AA27" i="3"/>
  <c r="Y28" i="3"/>
  <c r="E29" i="3"/>
  <c r="AA29" i="3"/>
  <c r="Y30" i="3"/>
  <c r="E32" i="3"/>
  <c r="AA32" i="3"/>
  <c r="G33" i="3"/>
  <c r="K33" i="3"/>
  <c r="O33" i="3"/>
  <c r="Y33" i="3"/>
  <c r="E34" i="3"/>
  <c r="I34" i="3"/>
  <c r="M34" i="3"/>
  <c r="Q34" i="3"/>
  <c r="AA34" i="3"/>
  <c r="G35" i="3"/>
  <c r="Y35" i="3"/>
  <c r="E36" i="3"/>
  <c r="I36" i="3"/>
  <c r="M36" i="3"/>
  <c r="Q36" i="3"/>
  <c r="AA36" i="3"/>
  <c r="N37" i="3"/>
  <c r="H38" i="3"/>
  <c r="L38" i="3"/>
  <c r="P38" i="3"/>
  <c r="Z38" i="3"/>
  <c r="AA40" i="3"/>
  <c r="E42" i="3"/>
  <c r="Y43" i="3"/>
  <c r="AA48" i="3"/>
  <c r="E50" i="3"/>
  <c r="Y51" i="3"/>
  <c r="AA52" i="3"/>
  <c r="M61" i="3"/>
  <c r="E102" i="3"/>
  <c r="Y102" i="3"/>
  <c r="Y69" i="3"/>
  <c r="AB108" i="3"/>
  <c r="AB197" i="3"/>
  <c r="AA62" i="4"/>
  <c r="AA138" i="4"/>
  <c r="Z2" i="2"/>
  <c r="Y12" i="2"/>
  <c r="E25" i="2"/>
  <c r="AA25" i="2"/>
  <c r="Y26" i="2"/>
  <c r="E27" i="2"/>
  <c r="AA27" i="2"/>
  <c r="Y28" i="2"/>
  <c r="E32" i="2"/>
  <c r="I32" i="2"/>
  <c r="M32" i="2"/>
  <c r="Q32" i="2"/>
  <c r="AA32" i="2"/>
  <c r="G33" i="2"/>
  <c r="K33" i="2"/>
  <c r="O33" i="2"/>
  <c r="Y33" i="2"/>
  <c r="E34" i="2"/>
  <c r="M34" i="2"/>
  <c r="G35" i="2"/>
  <c r="Z38" i="2"/>
  <c r="F39" i="2"/>
  <c r="AB39" i="2"/>
  <c r="Z40" i="2"/>
  <c r="F41" i="2"/>
  <c r="AB41" i="2"/>
  <c r="Z42" i="2"/>
  <c r="F47" i="2"/>
  <c r="AB47" i="2"/>
  <c r="Z48" i="2"/>
  <c r="F49" i="2"/>
  <c r="AB49" i="2"/>
  <c r="Z50" i="2"/>
  <c r="F51" i="2"/>
  <c r="AB51" i="2"/>
  <c r="Z52" i="2"/>
  <c r="Z57" i="2"/>
  <c r="Q40" i="5" s="1"/>
  <c r="AB68" i="2"/>
  <c r="Z129" i="2"/>
  <c r="F130" i="2"/>
  <c r="AB130" i="2"/>
  <c r="AB134" i="2"/>
  <c r="F186" i="2"/>
  <c r="AB186" i="2"/>
  <c r="Z187" i="2"/>
  <c r="Z191" i="2"/>
  <c r="Z194" i="2" s="1"/>
  <c r="AB202" i="2"/>
  <c r="Z12" i="3"/>
  <c r="F23" i="3"/>
  <c r="Z162" i="3"/>
  <c r="Z160" i="3"/>
  <c r="Z100" i="3"/>
  <c r="Z98" i="3"/>
  <c r="Z53" i="3"/>
  <c r="Z51" i="3"/>
  <c r="Z49" i="3"/>
  <c r="Z43" i="3"/>
  <c r="Z41" i="3"/>
  <c r="Z52" i="3"/>
  <c r="Z50" i="3"/>
  <c r="Z48" i="3"/>
  <c r="Z42" i="3"/>
  <c r="Z40" i="3"/>
  <c r="F163" i="3"/>
  <c r="F161" i="3"/>
  <c r="F101" i="3"/>
  <c r="F99" i="3"/>
  <c r="AB163" i="3"/>
  <c r="AB161" i="3"/>
  <c r="AB101" i="3"/>
  <c r="AB99" i="3"/>
  <c r="Z26" i="3"/>
  <c r="F27" i="3"/>
  <c r="AB27" i="3"/>
  <c r="Z28" i="3"/>
  <c r="F29" i="3"/>
  <c r="AB29" i="3"/>
  <c r="Z30" i="3"/>
  <c r="F32" i="3"/>
  <c r="AB32" i="3"/>
  <c r="H33" i="3"/>
  <c r="L33" i="3"/>
  <c r="P33" i="3"/>
  <c r="Z33" i="3"/>
  <c r="F34" i="3"/>
  <c r="J34" i="3"/>
  <c r="N34" i="3"/>
  <c r="R34" i="3"/>
  <c r="AB34" i="3"/>
  <c r="P35" i="3"/>
  <c r="Z35" i="3"/>
  <c r="M38" i="3"/>
  <c r="Y39" i="3"/>
  <c r="E40" i="3"/>
  <c r="E41" i="3"/>
  <c r="Y42" i="3"/>
  <c r="AA43" i="3"/>
  <c r="E49" i="3"/>
  <c r="Y50" i="3"/>
  <c r="AA51" i="3"/>
  <c r="E53" i="3"/>
  <c r="Z63" i="3"/>
  <c r="Z60" i="3"/>
  <c r="AB102" i="3"/>
  <c r="AA69" i="3"/>
  <c r="Z81" i="3"/>
  <c r="Y46" i="4"/>
  <c r="Y60" i="4"/>
  <c r="AA142" i="4"/>
  <c r="AA55" i="4"/>
  <c r="AB58" i="3"/>
  <c r="Z59" i="3"/>
  <c r="P63" i="3"/>
  <c r="AB63" i="3" s="1"/>
  <c r="Z69" i="3"/>
  <c r="Z103" i="3"/>
  <c r="AB104" i="3"/>
  <c r="J108" i="3"/>
  <c r="Z108" i="3" s="1"/>
  <c r="Z117" i="3"/>
  <c r="Z165" i="3"/>
  <c r="Z168" i="3" s="1"/>
  <c r="AB166" i="3"/>
  <c r="J170" i="3"/>
  <c r="Z170" i="3" s="1"/>
  <c r="AB176" i="3"/>
  <c r="E2" i="4"/>
  <c r="AA2" i="4"/>
  <c r="G8" i="4"/>
  <c r="H12" i="4"/>
  <c r="L12" i="4"/>
  <c r="P12" i="4"/>
  <c r="Z190" i="4"/>
  <c r="Z188" i="4"/>
  <c r="F191" i="4"/>
  <c r="F189" i="4"/>
  <c r="AB191" i="4"/>
  <c r="AB189" i="4"/>
  <c r="Z26" i="4"/>
  <c r="F27" i="4"/>
  <c r="AB27" i="4"/>
  <c r="Z28" i="4"/>
  <c r="F29" i="4"/>
  <c r="AB29" i="4"/>
  <c r="Z30" i="4"/>
  <c r="F34" i="4"/>
  <c r="F36" i="4"/>
  <c r="K37" i="4"/>
  <c r="O37" i="4"/>
  <c r="I38" i="4"/>
  <c r="M38" i="4"/>
  <c r="Q38" i="4"/>
  <c r="Y39" i="4"/>
  <c r="Y41" i="4"/>
  <c r="E42" i="4"/>
  <c r="AA42" i="4"/>
  <c r="Y43" i="4"/>
  <c r="Y47" i="4"/>
  <c r="Y49" i="4"/>
  <c r="Y48" i="4" s="1"/>
  <c r="E50" i="4"/>
  <c r="AA50" i="4"/>
  <c r="Y51" i="4"/>
  <c r="E57" i="4"/>
  <c r="AA57" i="4"/>
  <c r="Y58" i="4"/>
  <c r="G60" i="4"/>
  <c r="Y68" i="4"/>
  <c r="E133" i="4"/>
  <c r="Y134" i="4"/>
  <c r="E135" i="4"/>
  <c r="AA135" i="4"/>
  <c r="Y136" i="4"/>
  <c r="E137" i="4"/>
  <c r="AA137" i="4"/>
  <c r="E139" i="4"/>
  <c r="Z143" i="4"/>
  <c r="Y151" i="4"/>
  <c r="Z184" i="4"/>
  <c r="Y190" i="4"/>
  <c r="G192" i="4"/>
  <c r="AA198" i="4"/>
  <c r="Y225" i="4"/>
  <c r="E225" i="4"/>
  <c r="Y62" i="25"/>
  <c r="E62" i="25"/>
  <c r="AA103" i="3"/>
  <c r="Y104" i="3"/>
  <c r="G106" i="3"/>
  <c r="G108" i="3"/>
  <c r="AA117" i="3"/>
  <c r="Y156" i="3"/>
  <c r="G164" i="3"/>
  <c r="AA165" i="3"/>
  <c r="AA168" i="3" s="1"/>
  <c r="Y166" i="3"/>
  <c r="G168" i="3"/>
  <c r="E169" i="3"/>
  <c r="G170" i="3"/>
  <c r="Y176" i="3"/>
  <c r="M197" i="3"/>
  <c r="AA197" i="3" s="1"/>
  <c r="AB2" i="4"/>
  <c r="E5" i="4"/>
  <c r="H8" i="4"/>
  <c r="L8" i="4"/>
  <c r="Z8" i="4" s="1"/>
  <c r="P8" i="4"/>
  <c r="AB8" i="4" s="1"/>
  <c r="E9" i="4"/>
  <c r="E190" i="4"/>
  <c r="E188" i="4"/>
  <c r="AA190" i="4"/>
  <c r="AA188" i="4"/>
  <c r="Y191" i="4"/>
  <c r="Y189" i="4"/>
  <c r="E26" i="4"/>
  <c r="AA26" i="4"/>
  <c r="Y27" i="4"/>
  <c r="E28" i="4"/>
  <c r="AA28" i="4"/>
  <c r="Y29" i="4"/>
  <c r="E30" i="4"/>
  <c r="AA30" i="4"/>
  <c r="Y32" i="4"/>
  <c r="I33" i="4"/>
  <c r="M33" i="4"/>
  <c r="Q33" i="4"/>
  <c r="G34" i="4"/>
  <c r="K34" i="4"/>
  <c r="O34" i="4"/>
  <c r="Y34" i="4"/>
  <c r="I35" i="4"/>
  <c r="M35" i="4"/>
  <c r="Q35" i="4"/>
  <c r="AA35" i="4"/>
  <c r="G36" i="4"/>
  <c r="K36" i="4"/>
  <c r="O36" i="4"/>
  <c r="Y36" i="4"/>
  <c r="AB57" i="4"/>
  <c r="Z58" i="4"/>
  <c r="H62" i="4"/>
  <c r="Y62" i="4" s="1"/>
  <c r="P62" i="4"/>
  <c r="AB62" i="4" s="1"/>
  <c r="Z68" i="4"/>
  <c r="Z134" i="4"/>
  <c r="F135" i="4"/>
  <c r="AB135" i="4"/>
  <c r="Z136" i="4"/>
  <c r="F137" i="4"/>
  <c r="AB137" i="4"/>
  <c r="H138" i="4"/>
  <c r="E138" i="4" s="1"/>
  <c r="P138" i="4"/>
  <c r="AB138" i="4" s="1"/>
  <c r="AB139" i="4"/>
  <c r="Y143" i="4"/>
  <c r="AB192" i="4"/>
  <c r="Y184" i="4"/>
  <c r="Y188" i="4"/>
  <c r="E191" i="4"/>
  <c r="Z198" i="4"/>
  <c r="AB225" i="4"/>
  <c r="AA46" i="25"/>
  <c r="AA60" i="25"/>
  <c r="Z58" i="3"/>
  <c r="AB69" i="3"/>
  <c r="AB103" i="3"/>
  <c r="AB117" i="3"/>
  <c r="AB165" i="3"/>
  <c r="AB168" i="3" s="1"/>
  <c r="Z176" i="3"/>
  <c r="J12" i="4"/>
  <c r="E33" i="4" s="1"/>
  <c r="N12" i="4"/>
  <c r="R12" i="4"/>
  <c r="F22" i="4"/>
  <c r="F190" i="4"/>
  <c r="F188" i="4"/>
  <c r="AB190" i="4"/>
  <c r="AB188" i="4"/>
  <c r="Z191" i="4"/>
  <c r="Z189" i="4"/>
  <c r="F26" i="4"/>
  <c r="AB26" i="4"/>
  <c r="Z27" i="4"/>
  <c r="F28" i="4"/>
  <c r="AB28" i="4"/>
  <c r="Z29" i="4"/>
  <c r="F30" i="4"/>
  <c r="AB30" i="4"/>
  <c r="Z32" i="4"/>
  <c r="F33" i="4"/>
  <c r="G38" i="4"/>
  <c r="K38" i="4"/>
  <c r="O38" i="4"/>
  <c r="Y38" i="4"/>
  <c r="E39" i="4"/>
  <c r="AA39" i="4"/>
  <c r="E41" i="4"/>
  <c r="E40" i="4" s="1"/>
  <c r="AA41" i="4"/>
  <c r="AA40" i="4" s="1"/>
  <c r="Y42" i="4"/>
  <c r="E43" i="4"/>
  <c r="AA43" i="4"/>
  <c r="E47" i="4"/>
  <c r="AA47" i="4"/>
  <c r="E49" i="4"/>
  <c r="E48" i="4" s="1"/>
  <c r="AA49" i="4"/>
  <c r="AA48" i="4" s="1"/>
  <c r="Y50" i="4"/>
  <c r="E51" i="4"/>
  <c r="AA51" i="4"/>
  <c r="Y52" i="4"/>
  <c r="AA58" i="4"/>
  <c r="AA68" i="4"/>
  <c r="E134" i="4"/>
  <c r="AA134" i="4"/>
  <c r="Y135" i="4"/>
  <c r="E136" i="4"/>
  <c r="AA136" i="4"/>
  <c r="Y137" i="4"/>
  <c r="I144" i="4"/>
  <c r="Y144" i="4" s="1"/>
  <c r="M144" i="4"/>
  <c r="AA144" i="4" s="1"/>
  <c r="Q144" i="4"/>
  <c r="AB143" i="4"/>
  <c r="I192" i="4"/>
  <c r="M192" i="4"/>
  <c r="AA192" i="4" s="1"/>
  <c r="Q192" i="4"/>
  <c r="AB157" i="4"/>
  <c r="AA191" i="4"/>
  <c r="Y8" i="25"/>
  <c r="E46" i="25"/>
  <c r="E60" i="25"/>
  <c r="AA62" i="25"/>
  <c r="AA104" i="3"/>
  <c r="AA166" i="3"/>
  <c r="Z2" i="4"/>
  <c r="Y12" i="4"/>
  <c r="Y26" i="4"/>
  <c r="E27" i="4"/>
  <c r="AA27" i="4"/>
  <c r="Y28" i="4"/>
  <c r="E29" i="4"/>
  <c r="AA29" i="4"/>
  <c r="E32" i="4"/>
  <c r="AA32" i="4"/>
  <c r="G33" i="4"/>
  <c r="K33" i="4"/>
  <c r="O33" i="4"/>
  <c r="Y33" i="4"/>
  <c r="I34" i="4"/>
  <c r="M34" i="4"/>
  <c r="Q34" i="4"/>
  <c r="AA34" i="4"/>
  <c r="G35" i="4"/>
  <c r="Y35" i="4"/>
  <c r="M36" i="4"/>
  <c r="Z57" i="4"/>
  <c r="F134" i="4"/>
  <c r="AB134" i="4"/>
  <c r="Z135" i="4"/>
  <c r="F136" i="4"/>
  <c r="AB136" i="4"/>
  <c r="Z137" i="4"/>
  <c r="Z139" i="4"/>
  <c r="Z144" i="4"/>
  <c r="E144" i="4"/>
  <c r="Z192" i="4"/>
  <c r="AA184" i="4"/>
  <c r="AA225" i="4"/>
  <c r="AA193" i="4"/>
  <c r="AA196" i="4" s="1"/>
  <c r="Y194" i="4"/>
  <c r="G198" i="4"/>
  <c r="Y204" i="4"/>
  <c r="Y210" i="4"/>
  <c r="Y224" i="4"/>
  <c r="AB2" i="25"/>
  <c r="Y3" i="25"/>
  <c r="Z4" i="25"/>
  <c r="Y7" i="25"/>
  <c r="P8" i="25"/>
  <c r="Y11" i="25"/>
  <c r="AA12" i="25"/>
  <c r="Y21" i="25"/>
  <c r="Y188" i="25"/>
  <c r="Y186" i="25"/>
  <c r="Y131" i="25"/>
  <c r="Y129" i="25"/>
  <c r="E189" i="25"/>
  <c r="E187" i="25"/>
  <c r="E132" i="25"/>
  <c r="E130" i="25"/>
  <c r="AA189" i="25"/>
  <c r="AA187" i="25"/>
  <c r="AA132" i="25"/>
  <c r="AA130" i="25"/>
  <c r="Y25" i="25"/>
  <c r="Y27" i="25"/>
  <c r="Y29" i="25"/>
  <c r="Y32" i="25"/>
  <c r="E33" i="25"/>
  <c r="I33" i="25"/>
  <c r="M33" i="25"/>
  <c r="Q33" i="25"/>
  <c r="AA33" i="25"/>
  <c r="Y34" i="25"/>
  <c r="E35" i="25"/>
  <c r="I35" i="25"/>
  <c r="M35" i="25"/>
  <c r="Q35" i="25"/>
  <c r="AA35" i="25"/>
  <c r="AB57" i="25"/>
  <c r="Z58" i="25"/>
  <c r="P62" i="25"/>
  <c r="AB62" i="25" s="1"/>
  <c r="AB133" i="25"/>
  <c r="Z68" i="25"/>
  <c r="Y196" i="25"/>
  <c r="AA223" i="25"/>
  <c r="Z140" i="4"/>
  <c r="P144" i="4"/>
  <c r="AB144" i="4" s="1"/>
  <c r="AB151" i="4"/>
  <c r="AB193" i="4"/>
  <c r="AB196" i="4" s="1"/>
  <c r="Z194" i="4"/>
  <c r="P198" i="4"/>
  <c r="AB198" i="4" s="1"/>
  <c r="Z204" i="4"/>
  <c r="Y2" i="25"/>
  <c r="E4" i="25"/>
  <c r="M8" i="25"/>
  <c r="AB12" i="25"/>
  <c r="Z21" i="25"/>
  <c r="F22" i="25"/>
  <c r="AB22" i="25"/>
  <c r="Z188" i="25"/>
  <c r="Z186" i="25"/>
  <c r="Z131" i="25"/>
  <c r="Z129" i="25"/>
  <c r="F189" i="25"/>
  <c r="F187" i="25"/>
  <c r="F132" i="25"/>
  <c r="F130" i="25"/>
  <c r="AB189" i="25"/>
  <c r="AB187" i="25"/>
  <c r="AB132" i="25"/>
  <c r="AB130" i="25"/>
  <c r="Z25" i="25"/>
  <c r="F26" i="25"/>
  <c r="AB26" i="25"/>
  <c r="Z27" i="25"/>
  <c r="F28" i="25"/>
  <c r="AB28" i="25"/>
  <c r="Z29" i="25"/>
  <c r="F31" i="25"/>
  <c r="AB31" i="25"/>
  <c r="H32" i="25"/>
  <c r="L32" i="25"/>
  <c r="P32" i="25"/>
  <c r="Z32" i="25"/>
  <c r="F33" i="25"/>
  <c r="J33" i="25"/>
  <c r="N33" i="25"/>
  <c r="R33" i="25"/>
  <c r="AB33" i="25"/>
  <c r="H34" i="25"/>
  <c r="L34" i="25"/>
  <c r="P34" i="25"/>
  <c r="Z34" i="25"/>
  <c r="F35" i="25"/>
  <c r="J35" i="25"/>
  <c r="N35" i="25"/>
  <c r="R35" i="25"/>
  <c r="AB35" i="25"/>
  <c r="K36" i="25"/>
  <c r="O36" i="25"/>
  <c r="E37" i="25"/>
  <c r="I37" i="25"/>
  <c r="M37" i="25"/>
  <c r="Q37" i="25"/>
  <c r="AA37" i="25"/>
  <c r="Y38" i="25"/>
  <c r="E39" i="25"/>
  <c r="AA39" i="25"/>
  <c r="Y40" i="25"/>
  <c r="E41" i="25"/>
  <c r="AA41" i="25"/>
  <c r="Y42" i="25"/>
  <c r="E45" i="25"/>
  <c r="AA45" i="25"/>
  <c r="E47" i="25"/>
  <c r="AA47" i="25"/>
  <c r="Y48" i="25"/>
  <c r="E49" i="25"/>
  <c r="AA49" i="25"/>
  <c r="Y50" i="25"/>
  <c r="Y52" i="25"/>
  <c r="Y57" i="25"/>
  <c r="E58" i="25"/>
  <c r="AA58" i="25"/>
  <c r="M60" i="25"/>
  <c r="AA68" i="25"/>
  <c r="Y190" i="25"/>
  <c r="Z223" i="25"/>
  <c r="Z47" i="24"/>
  <c r="Z61" i="24"/>
  <c r="AA194" i="4"/>
  <c r="E204" i="4"/>
  <c r="Z2" i="25"/>
  <c r="Y12" i="25"/>
  <c r="E131" i="25"/>
  <c r="E129" i="25"/>
  <c r="E188" i="25"/>
  <c r="E186" i="25"/>
  <c r="AA131" i="25"/>
  <c r="AA129" i="25"/>
  <c r="AA188" i="25"/>
  <c r="AA186" i="25"/>
  <c r="Y132" i="25"/>
  <c r="Y130" i="25"/>
  <c r="Y189" i="25"/>
  <c r="Y187" i="25"/>
  <c r="E25" i="25"/>
  <c r="AA25" i="25"/>
  <c r="Y26" i="25"/>
  <c r="E27" i="25"/>
  <c r="AA27" i="25"/>
  <c r="Y28" i="25"/>
  <c r="E29" i="25"/>
  <c r="AA29" i="25"/>
  <c r="Y31" i="25"/>
  <c r="E32" i="25"/>
  <c r="I32" i="25"/>
  <c r="M32" i="25"/>
  <c r="Q32" i="25"/>
  <c r="AA32" i="25"/>
  <c r="G33" i="25"/>
  <c r="K33" i="25"/>
  <c r="O33" i="25"/>
  <c r="Y33" i="25"/>
  <c r="E34" i="25"/>
  <c r="M34" i="25"/>
  <c r="G35" i="25"/>
  <c r="K35" i="25"/>
  <c r="O35" i="25"/>
  <c r="Y35" i="25"/>
  <c r="H36" i="25"/>
  <c r="L36" i="25"/>
  <c r="P36" i="25"/>
  <c r="F37" i="25"/>
  <c r="J37" i="25"/>
  <c r="N37" i="25"/>
  <c r="R37" i="25"/>
  <c r="AB37" i="25"/>
  <c r="Z38" i="25"/>
  <c r="F39" i="25"/>
  <c r="AB39" i="25"/>
  <c r="Z40" i="25"/>
  <c r="F41" i="25"/>
  <c r="AB41" i="25"/>
  <c r="Z42" i="25"/>
  <c r="F45" i="25"/>
  <c r="J45" i="25"/>
  <c r="N45" i="25"/>
  <c r="R45" i="25"/>
  <c r="AB45" i="25"/>
  <c r="F47" i="25"/>
  <c r="AB47" i="25"/>
  <c r="Z48" i="25"/>
  <c r="F49" i="25"/>
  <c r="AB49" i="25"/>
  <c r="Z50" i="25"/>
  <c r="Z52" i="25"/>
  <c r="Z57" i="25"/>
  <c r="J60" i="25"/>
  <c r="Z133" i="25"/>
  <c r="AB68" i="25"/>
  <c r="Z98" i="25"/>
  <c r="Z63" i="24"/>
  <c r="Z151" i="4"/>
  <c r="Z193" i="4"/>
  <c r="Z196" i="4" s="1"/>
  <c r="AB204" i="4"/>
  <c r="E2" i="25"/>
  <c r="Z12" i="25"/>
  <c r="F21" i="25"/>
  <c r="F131" i="25"/>
  <c r="F129" i="25"/>
  <c r="F188" i="25"/>
  <c r="F186" i="25"/>
  <c r="AB131" i="25"/>
  <c r="AB129" i="25"/>
  <c r="AB188" i="25"/>
  <c r="AB186" i="25"/>
  <c r="Z132" i="25"/>
  <c r="Z130" i="25"/>
  <c r="Z189" i="25"/>
  <c r="Z187" i="25"/>
  <c r="F25" i="25"/>
  <c r="AB25" i="25"/>
  <c r="Z26" i="25"/>
  <c r="F27" i="25"/>
  <c r="AB27" i="25"/>
  <c r="Z28" i="25"/>
  <c r="F29" i="25"/>
  <c r="AB29" i="25"/>
  <c r="Z31" i="25"/>
  <c r="F32" i="25"/>
  <c r="J32" i="25"/>
  <c r="N32" i="25"/>
  <c r="R32" i="25"/>
  <c r="AB32" i="25"/>
  <c r="H33" i="25"/>
  <c r="L33" i="25"/>
  <c r="P33" i="25"/>
  <c r="Z33" i="25"/>
  <c r="J34" i="25"/>
  <c r="AB34" i="25"/>
  <c r="G37" i="25"/>
  <c r="E38" i="25"/>
  <c r="AA38" i="25"/>
  <c r="Y39" i="25"/>
  <c r="E40" i="25"/>
  <c r="AA40" i="25"/>
  <c r="Y41" i="25"/>
  <c r="E42" i="25"/>
  <c r="AA42" i="25"/>
  <c r="Y47" i="25"/>
  <c r="E48" i="25"/>
  <c r="AA48" i="25"/>
  <c r="Y49" i="25"/>
  <c r="E50" i="25"/>
  <c r="AA50" i="25"/>
  <c r="Y51" i="25"/>
  <c r="E52" i="25"/>
  <c r="AA52" i="25"/>
  <c r="Y58" i="25"/>
  <c r="E133" i="25"/>
  <c r="Y133" i="25"/>
  <c r="Y68" i="25"/>
  <c r="AA190" i="25"/>
  <c r="AA134" i="25"/>
  <c r="Y135" i="25"/>
  <c r="G137" i="25"/>
  <c r="G139" i="25"/>
  <c r="AA146" i="25"/>
  <c r="E182" i="25"/>
  <c r="Y191" i="25"/>
  <c r="Y194" i="25" s="1"/>
  <c r="E192" i="25"/>
  <c r="AA192" i="25"/>
  <c r="M194" i="25"/>
  <c r="E202" i="25"/>
  <c r="AA202" i="25"/>
  <c r="E208" i="25"/>
  <c r="E222" i="25"/>
  <c r="G223" i="25"/>
  <c r="Z2" i="24"/>
  <c r="E3" i="24"/>
  <c r="Z6" i="24"/>
  <c r="E7" i="24"/>
  <c r="J8" i="24"/>
  <c r="N8" i="24"/>
  <c r="N8" i="22" s="1"/>
  <c r="Z10" i="24"/>
  <c r="E11" i="24"/>
  <c r="Y12" i="24"/>
  <c r="Y22" i="24"/>
  <c r="AA23" i="24"/>
  <c r="Y52" i="24"/>
  <c r="Y50" i="24"/>
  <c r="Y48" i="24"/>
  <c r="Y162" i="24"/>
  <c r="Y160" i="24"/>
  <c r="Y100" i="24"/>
  <c r="Y98" i="24"/>
  <c r="Y53" i="24"/>
  <c r="Y51" i="24"/>
  <c r="Y49" i="24"/>
  <c r="E163" i="24"/>
  <c r="E161" i="24"/>
  <c r="E101" i="24"/>
  <c r="E99" i="24"/>
  <c r="AA163" i="24"/>
  <c r="AA161" i="24"/>
  <c r="AA101" i="24"/>
  <c r="AA99" i="24"/>
  <c r="Y26" i="24"/>
  <c r="E27" i="24"/>
  <c r="AA27" i="24"/>
  <c r="Y28" i="24"/>
  <c r="E29" i="24"/>
  <c r="AA29" i="24"/>
  <c r="Y30" i="24"/>
  <c r="E32" i="24"/>
  <c r="AA32" i="24"/>
  <c r="G33" i="24"/>
  <c r="K33" i="24"/>
  <c r="O33" i="24"/>
  <c r="Y33" i="24"/>
  <c r="E34" i="24"/>
  <c r="I34" i="24"/>
  <c r="M34" i="24"/>
  <c r="Q34" i="24"/>
  <c r="AA34" i="24"/>
  <c r="G35" i="24"/>
  <c r="K35" i="24"/>
  <c r="O35" i="24"/>
  <c r="Y35" i="24"/>
  <c r="E36" i="24"/>
  <c r="I36" i="24"/>
  <c r="M36" i="24"/>
  <c r="Q36" i="24"/>
  <c r="AA36" i="24"/>
  <c r="J37" i="24"/>
  <c r="N37" i="24"/>
  <c r="R37" i="24"/>
  <c r="H38" i="24"/>
  <c r="L38" i="24"/>
  <c r="P38" i="24"/>
  <c r="Z38" i="24"/>
  <c r="F39" i="24"/>
  <c r="AB39" i="24"/>
  <c r="Z40" i="24"/>
  <c r="F41" i="24"/>
  <c r="AB41" i="24"/>
  <c r="Z42" i="24"/>
  <c r="F43" i="24"/>
  <c r="AB43" i="24"/>
  <c r="F48" i="24"/>
  <c r="Z49" i="24"/>
  <c r="AB50" i="24"/>
  <c r="F52" i="24"/>
  <c r="AA58" i="24"/>
  <c r="Y60" i="24"/>
  <c r="J61" i="24"/>
  <c r="Y62" i="24"/>
  <c r="E69" i="24"/>
  <c r="AB69" i="24"/>
  <c r="E81" i="24"/>
  <c r="Y97" i="24"/>
  <c r="AB98" i="24"/>
  <c r="F100" i="24"/>
  <c r="Z101" i="24"/>
  <c r="J102" i="24"/>
  <c r="Y103" i="24"/>
  <c r="Z103" i="24"/>
  <c r="P108" i="24"/>
  <c r="AB108" i="24" s="1"/>
  <c r="AB104" i="24"/>
  <c r="AA105" i="24"/>
  <c r="AA107" i="24"/>
  <c r="Z170" i="24"/>
  <c r="Z197" i="24"/>
  <c r="AB134" i="25"/>
  <c r="Z135" i="25"/>
  <c r="P139" i="25"/>
  <c r="AB139" i="25" s="1"/>
  <c r="AB146" i="25"/>
  <c r="J190" i="25"/>
  <c r="Z191" i="25"/>
  <c r="Z194" i="25" s="1"/>
  <c r="AB192" i="25"/>
  <c r="J196" i="25"/>
  <c r="Z196" i="25" s="1"/>
  <c r="AB202" i="25"/>
  <c r="AA2" i="24"/>
  <c r="Y4" i="24"/>
  <c r="G8" i="24"/>
  <c r="K8" i="24"/>
  <c r="K8" i="22" s="1"/>
  <c r="O8" i="24"/>
  <c r="O8" i="22" s="1"/>
  <c r="Z12" i="24"/>
  <c r="Z22" i="24"/>
  <c r="F23" i="24"/>
  <c r="AB23" i="24"/>
  <c r="Z162" i="24"/>
  <c r="Z160" i="24"/>
  <c r="F163" i="24"/>
  <c r="F161" i="24"/>
  <c r="AB163" i="24"/>
  <c r="AB161" i="24"/>
  <c r="Z26" i="24"/>
  <c r="Z28" i="24"/>
  <c r="F29" i="24"/>
  <c r="AB29" i="24"/>
  <c r="Z30" i="24"/>
  <c r="F32" i="24"/>
  <c r="AB32" i="24"/>
  <c r="H33" i="24"/>
  <c r="L33" i="24"/>
  <c r="P33" i="24"/>
  <c r="Z33" i="24"/>
  <c r="F34" i="24"/>
  <c r="J34" i="24"/>
  <c r="N34" i="24"/>
  <c r="R34" i="24"/>
  <c r="AB34" i="24"/>
  <c r="H35" i="24"/>
  <c r="L35" i="24"/>
  <c r="P35" i="24"/>
  <c r="Z35" i="24"/>
  <c r="F36" i="24"/>
  <c r="J36" i="24"/>
  <c r="N36" i="24"/>
  <c r="R36" i="24"/>
  <c r="AB36" i="24"/>
  <c r="E38" i="24"/>
  <c r="I38" i="24"/>
  <c r="M38" i="24"/>
  <c r="Q38" i="24"/>
  <c r="AA38" i="24"/>
  <c r="Y39" i="24"/>
  <c r="E40" i="24"/>
  <c r="AA40" i="24"/>
  <c r="Y41" i="24"/>
  <c r="Y43" i="24"/>
  <c r="Z48" i="24"/>
  <c r="AB49" i="24"/>
  <c r="F51" i="24"/>
  <c r="Z52" i="24"/>
  <c r="AB53" i="24"/>
  <c r="Y63" i="24"/>
  <c r="E63" i="24"/>
  <c r="AA102" i="24"/>
  <c r="Y75" i="24"/>
  <c r="AA81" i="24"/>
  <c r="F99" i="24"/>
  <c r="Z100" i="24"/>
  <c r="AB101" i="24"/>
  <c r="E106" i="24"/>
  <c r="E56" i="24"/>
  <c r="AB103" i="24"/>
  <c r="AA108" i="24"/>
  <c r="H106" i="24"/>
  <c r="AB164" i="24"/>
  <c r="Y197" i="24"/>
  <c r="Z4" i="27"/>
  <c r="AA135" i="25"/>
  <c r="Y146" i="25"/>
  <c r="Y192" i="25"/>
  <c r="AB2" i="24"/>
  <c r="H8" i="24"/>
  <c r="H8" i="22" s="1"/>
  <c r="L8" i="24"/>
  <c r="L8" i="22" s="1"/>
  <c r="P8" i="24"/>
  <c r="AB8" i="24" s="1"/>
  <c r="AA12" i="24"/>
  <c r="E162" i="24"/>
  <c r="E160" i="24"/>
  <c r="E100" i="24"/>
  <c r="E98" i="24"/>
  <c r="E53" i="24"/>
  <c r="E51" i="24"/>
  <c r="E49" i="24"/>
  <c r="E52" i="24"/>
  <c r="E50" i="24"/>
  <c r="E48" i="24"/>
  <c r="AA162" i="24"/>
  <c r="AA160" i="24"/>
  <c r="AA100" i="24"/>
  <c r="AA98" i="24"/>
  <c r="AA53" i="24"/>
  <c r="AA51" i="24"/>
  <c r="AA49" i="24"/>
  <c r="AA52" i="24"/>
  <c r="AA50" i="24"/>
  <c r="AA48" i="24"/>
  <c r="Y163" i="24"/>
  <c r="Y161" i="24"/>
  <c r="Y101" i="24"/>
  <c r="Y99" i="24"/>
  <c r="E26" i="24"/>
  <c r="AA26" i="24"/>
  <c r="Y27" i="24"/>
  <c r="E28" i="24"/>
  <c r="AA28" i="24"/>
  <c r="Y29" i="24"/>
  <c r="E30" i="24"/>
  <c r="AA30" i="24"/>
  <c r="Y32" i="24"/>
  <c r="E33" i="24"/>
  <c r="I33" i="24"/>
  <c r="M33" i="24"/>
  <c r="Q33" i="24"/>
  <c r="AA33" i="24"/>
  <c r="G34" i="24"/>
  <c r="K34" i="24"/>
  <c r="O34" i="24"/>
  <c r="Y34" i="24"/>
  <c r="E35" i="24"/>
  <c r="M35" i="24"/>
  <c r="G36" i="24"/>
  <c r="K36" i="24"/>
  <c r="O36" i="24"/>
  <c r="Y36" i="24"/>
  <c r="H37" i="24"/>
  <c r="F38" i="24"/>
  <c r="J38" i="24"/>
  <c r="N38" i="24"/>
  <c r="R38" i="24"/>
  <c r="AB38" i="24"/>
  <c r="Z39" i="24"/>
  <c r="F40" i="24"/>
  <c r="AB40" i="24"/>
  <c r="Z41" i="24"/>
  <c r="F42" i="24"/>
  <c r="AB42" i="24"/>
  <c r="Z43" i="24"/>
  <c r="AB48" i="24"/>
  <c r="F50" i="24"/>
  <c r="Z51" i="24"/>
  <c r="AB52" i="24"/>
  <c r="AB59" i="24"/>
  <c r="N61" i="24"/>
  <c r="J108" i="24"/>
  <c r="Z108" i="24" s="1"/>
  <c r="AA35" i="27"/>
  <c r="AB62" i="27"/>
  <c r="Z134" i="25"/>
  <c r="AB191" i="25"/>
  <c r="AB194" i="25" s="1"/>
  <c r="Z202" i="25"/>
  <c r="AB12" i="24"/>
  <c r="F22" i="24"/>
  <c r="F162" i="24"/>
  <c r="F160" i="24"/>
  <c r="AB162" i="24"/>
  <c r="AB160" i="24"/>
  <c r="Z163" i="24"/>
  <c r="Z161" i="24"/>
  <c r="F26" i="24"/>
  <c r="AB26" i="24"/>
  <c r="Z27" i="24"/>
  <c r="F28" i="24"/>
  <c r="AB28" i="24"/>
  <c r="Z29" i="24"/>
  <c r="F30" i="24"/>
  <c r="AB30" i="24"/>
  <c r="Z32" i="24"/>
  <c r="F33" i="24"/>
  <c r="J33" i="24"/>
  <c r="N33" i="24"/>
  <c r="R33" i="24"/>
  <c r="AB33" i="24"/>
  <c r="H34" i="24"/>
  <c r="L34" i="24"/>
  <c r="P34" i="24"/>
  <c r="Z34" i="24"/>
  <c r="J35" i="24"/>
  <c r="AB35" i="24"/>
  <c r="G38" i="24"/>
  <c r="E39" i="24"/>
  <c r="AA39" i="24"/>
  <c r="Y40" i="24"/>
  <c r="E41" i="24"/>
  <c r="AA41" i="24"/>
  <c r="Y42" i="24"/>
  <c r="E43" i="24"/>
  <c r="AA43" i="24"/>
  <c r="F49" i="24"/>
  <c r="Z50" i="24"/>
  <c r="AB51" i="24"/>
  <c r="F53" i="24"/>
  <c r="E58" i="24"/>
  <c r="Y46" i="24"/>
  <c r="AB58" i="24"/>
  <c r="AA63" i="24"/>
  <c r="H61" i="24"/>
  <c r="Y69" i="24"/>
  <c r="AA75" i="24"/>
  <c r="Y81" i="24"/>
  <c r="Z98" i="24"/>
  <c r="AB99" i="24"/>
  <c r="F101" i="24"/>
  <c r="H102" i="24"/>
  <c r="H24" i="22" s="1"/>
  <c r="E104" i="24"/>
  <c r="E105" i="24"/>
  <c r="E107" i="24"/>
  <c r="Z164" i="24"/>
  <c r="AA170" i="24"/>
  <c r="Y58" i="24"/>
  <c r="E59" i="24"/>
  <c r="AA59" i="24"/>
  <c r="M61" i="24"/>
  <c r="AA69" i="24"/>
  <c r="G102" i="24"/>
  <c r="AA103" i="24"/>
  <c r="Y104" i="24"/>
  <c r="G106" i="24"/>
  <c r="G108" i="24"/>
  <c r="E117" i="24"/>
  <c r="AA117" i="24"/>
  <c r="G164" i="24"/>
  <c r="E165" i="24"/>
  <c r="E168" i="24" s="1"/>
  <c r="AA165" i="24"/>
  <c r="AA168" i="24" s="1"/>
  <c r="Y166" i="24"/>
  <c r="G168" i="24"/>
  <c r="G170" i="24"/>
  <c r="Y176" i="24"/>
  <c r="M197" i="24"/>
  <c r="AB2" i="27"/>
  <c r="Y3" i="27"/>
  <c r="H4" i="27"/>
  <c r="H4" i="26" s="1"/>
  <c r="Y4" i="26" s="1"/>
  <c r="P4" i="27"/>
  <c r="Y7" i="27"/>
  <c r="L8" i="27"/>
  <c r="P8" i="27"/>
  <c r="AA10" i="27"/>
  <c r="AB18" i="27"/>
  <c r="Y25" i="27"/>
  <c r="AA26" i="27"/>
  <c r="E28" i="27"/>
  <c r="AA31" i="27"/>
  <c r="K32" i="27"/>
  <c r="I33" i="27"/>
  <c r="Q33" i="27"/>
  <c r="G34" i="27"/>
  <c r="O34" i="27"/>
  <c r="M35" i="27"/>
  <c r="N36" i="27"/>
  <c r="F45" i="27"/>
  <c r="J45" i="27"/>
  <c r="R45" i="27"/>
  <c r="AA57" i="27"/>
  <c r="Y59" i="27"/>
  <c r="J60" i="27"/>
  <c r="R60" i="27"/>
  <c r="Y61" i="27"/>
  <c r="Z61" i="27"/>
  <c r="AA133" i="27"/>
  <c r="E137" i="27"/>
  <c r="E55" i="27"/>
  <c r="Y196" i="27"/>
  <c r="AA223" i="27"/>
  <c r="AB117" i="24"/>
  <c r="AB165" i="24"/>
  <c r="AB168" i="24" s="1"/>
  <c r="Z166" i="24"/>
  <c r="P170" i="24"/>
  <c r="AB170" i="24" s="1"/>
  <c r="Z176" i="24"/>
  <c r="Y2" i="27"/>
  <c r="I8" i="27"/>
  <c r="I8" i="26" s="1"/>
  <c r="I8" i="12" s="1"/>
  <c r="I8" i="9" s="1"/>
  <c r="M8" i="27"/>
  <c r="Q8" i="27"/>
  <c r="Q8" i="26" s="1"/>
  <c r="Q8" i="12" s="1"/>
  <c r="Q8" i="9" s="1"/>
  <c r="M37" i="27"/>
  <c r="Y22" i="27"/>
  <c r="Y131" i="27"/>
  <c r="Y186" i="27"/>
  <c r="Y129" i="27"/>
  <c r="Y51" i="27"/>
  <c r="Y49" i="27"/>
  <c r="Y47" i="27"/>
  <c r="Y41" i="27"/>
  <c r="Y39" i="27"/>
  <c r="Y188" i="27"/>
  <c r="Y52" i="27"/>
  <c r="Y50" i="27"/>
  <c r="Y48" i="27"/>
  <c r="Y42" i="27"/>
  <c r="Y40" i="27"/>
  <c r="Y38" i="27"/>
  <c r="E189" i="27"/>
  <c r="E132" i="27"/>
  <c r="E130" i="27"/>
  <c r="E187" i="27"/>
  <c r="AA187" i="27"/>
  <c r="AA189" i="27"/>
  <c r="AA132" i="27"/>
  <c r="AA130" i="27"/>
  <c r="E27" i="27"/>
  <c r="Y28" i="27"/>
  <c r="AA29" i="27"/>
  <c r="M32" i="27"/>
  <c r="AA32" i="27"/>
  <c r="I34" i="27"/>
  <c r="Q34" i="27"/>
  <c r="H36" i="27"/>
  <c r="P36" i="27"/>
  <c r="Z35" i="27"/>
  <c r="J34" i="27"/>
  <c r="Z33" i="27"/>
  <c r="J32" i="27"/>
  <c r="Z12" i="27"/>
  <c r="J35" i="27"/>
  <c r="Z34" i="27"/>
  <c r="J33" i="27"/>
  <c r="Z32" i="27"/>
  <c r="AA45" i="27"/>
  <c r="N12" i="27"/>
  <c r="AA37" i="27" s="1"/>
  <c r="R34" i="27"/>
  <c r="R32" i="27"/>
  <c r="R35" i="27"/>
  <c r="R33" i="27"/>
  <c r="Y62" i="27"/>
  <c r="AB59" i="27"/>
  <c r="L60" i="27"/>
  <c r="Y133" i="27"/>
  <c r="Y190" i="27"/>
  <c r="Y59" i="24"/>
  <c r="AA104" i="24"/>
  <c r="AA166" i="24"/>
  <c r="E176" i="24"/>
  <c r="Z2" i="27"/>
  <c r="J8" i="27"/>
  <c r="N8" i="27"/>
  <c r="Y10" i="27"/>
  <c r="G37" i="27"/>
  <c r="Z18" i="27"/>
  <c r="AA22" i="27"/>
  <c r="E26" i="27"/>
  <c r="Y27" i="27"/>
  <c r="G32" i="27"/>
  <c r="O32" i="27"/>
  <c r="M33" i="27"/>
  <c r="AA33" i="27"/>
  <c r="K34" i="27"/>
  <c r="I35" i="27"/>
  <c r="Q35" i="27"/>
  <c r="Z37" i="27"/>
  <c r="L45" i="27"/>
  <c r="P45" i="27"/>
  <c r="AB45" i="27"/>
  <c r="Z57" i="27"/>
  <c r="AA59" i="27"/>
  <c r="N60" i="27"/>
  <c r="AA61" i="27"/>
  <c r="AA137" i="27"/>
  <c r="AA55" i="27"/>
  <c r="Y139" i="27"/>
  <c r="Z117" i="24"/>
  <c r="Z165" i="24"/>
  <c r="Z168" i="24" s="1"/>
  <c r="AB176" i="24"/>
  <c r="K8" i="27"/>
  <c r="E188" i="27"/>
  <c r="E52" i="27"/>
  <c r="E50" i="27"/>
  <c r="E48" i="27"/>
  <c r="E42" i="27"/>
  <c r="E40" i="27"/>
  <c r="E38" i="27"/>
  <c r="E186" i="27"/>
  <c r="E131" i="27"/>
  <c r="E129" i="27"/>
  <c r="E51" i="27"/>
  <c r="E49" i="27"/>
  <c r="E47" i="27"/>
  <c r="E41" i="27"/>
  <c r="E39" i="27"/>
  <c r="AA186" i="27"/>
  <c r="AA129" i="27"/>
  <c r="AA52" i="27"/>
  <c r="AA50" i="27"/>
  <c r="AA48" i="27"/>
  <c r="AA42" i="27"/>
  <c r="AA40" i="27"/>
  <c r="AA38" i="27"/>
  <c r="AA188" i="27"/>
  <c r="AA131" i="27"/>
  <c r="AA51" i="27"/>
  <c r="AA49" i="27"/>
  <c r="AA47" i="27"/>
  <c r="AA41" i="27"/>
  <c r="AA39" i="27"/>
  <c r="Y189" i="27"/>
  <c r="Y132" i="27"/>
  <c r="Y130" i="27"/>
  <c r="Y187" i="27"/>
  <c r="E25" i="27"/>
  <c r="Y26" i="27"/>
  <c r="AA27" i="27"/>
  <c r="E29" i="27"/>
  <c r="Y31" i="27"/>
  <c r="I32" i="27"/>
  <c r="Q32" i="27"/>
  <c r="M34" i="27"/>
  <c r="AA34" i="27"/>
  <c r="AB37" i="27"/>
  <c r="E57" i="27"/>
  <c r="Y45" i="27"/>
  <c r="H12" i="27"/>
  <c r="Y37" i="27" s="1"/>
  <c r="E45" i="27"/>
  <c r="L35" i="27"/>
  <c r="L33" i="27"/>
  <c r="L34" i="27"/>
  <c r="L32" i="27"/>
  <c r="P35" i="27"/>
  <c r="AB34" i="27"/>
  <c r="P33" i="27"/>
  <c r="AB32" i="27"/>
  <c r="AB35" i="27"/>
  <c r="P34" i="27"/>
  <c r="AB33" i="27"/>
  <c r="P32" i="27"/>
  <c r="AB12" i="27"/>
  <c r="AB57" i="27"/>
  <c r="AA62" i="27"/>
  <c r="H60" i="27"/>
  <c r="P60" i="27"/>
  <c r="H62" i="27"/>
  <c r="E62" i="27" s="1"/>
  <c r="Z21" i="27"/>
  <c r="F22" i="27"/>
  <c r="AB22" i="27"/>
  <c r="Z131" i="27"/>
  <c r="Z129" i="27"/>
  <c r="Z188" i="27"/>
  <c r="Z186" i="27"/>
  <c r="F132" i="27"/>
  <c r="F130" i="27"/>
  <c r="F189" i="27"/>
  <c r="F187" i="27"/>
  <c r="AB132" i="27"/>
  <c r="AB130" i="27"/>
  <c r="AB189" i="27"/>
  <c r="AB187" i="27"/>
  <c r="Z25" i="27"/>
  <c r="F26" i="27"/>
  <c r="AB26" i="27"/>
  <c r="Z27" i="27"/>
  <c r="F28" i="27"/>
  <c r="AB28" i="27"/>
  <c r="Z29" i="27"/>
  <c r="F31" i="27"/>
  <c r="AB31" i="27"/>
  <c r="F33" i="27"/>
  <c r="F35" i="27"/>
  <c r="E43" i="27"/>
  <c r="AA43" i="27"/>
  <c r="I55" i="27"/>
  <c r="M55" i="27"/>
  <c r="Q55" i="27"/>
  <c r="Y57" i="27"/>
  <c r="E58" i="27"/>
  <c r="AA58" i="27"/>
  <c r="M60" i="27"/>
  <c r="E68" i="27"/>
  <c r="AA68" i="27"/>
  <c r="E74" i="27"/>
  <c r="E80" i="27"/>
  <c r="E98" i="27"/>
  <c r="AB129" i="27"/>
  <c r="Z135" i="27"/>
  <c r="K137" i="27"/>
  <c r="E138" i="27"/>
  <c r="AB146" i="27"/>
  <c r="AA146" i="27"/>
  <c r="AB152" i="27"/>
  <c r="AB158" i="27"/>
  <c r="AB182" i="27"/>
  <c r="Z193" i="27"/>
  <c r="G194" i="27"/>
  <c r="Q194" i="27"/>
  <c r="Z195" i="27"/>
  <c r="M196" i="27"/>
  <c r="AA196" i="27" s="1"/>
  <c r="AB223" i="27"/>
  <c r="AA202" i="27"/>
  <c r="AB208" i="27"/>
  <c r="K223" i="27"/>
  <c r="K40" i="26" s="1"/>
  <c r="K40" i="12" s="1"/>
  <c r="AA4" i="28"/>
  <c r="AA6" i="28"/>
  <c r="L8" i="28"/>
  <c r="E10" i="28"/>
  <c r="Y11" i="28"/>
  <c r="E38" i="28"/>
  <c r="E36" i="28"/>
  <c r="Y35" i="28"/>
  <c r="G35" i="28"/>
  <c r="E34" i="28"/>
  <c r="Y33" i="28"/>
  <c r="G33" i="28"/>
  <c r="Y38" i="28"/>
  <c r="G38" i="28"/>
  <c r="Y34" i="28"/>
  <c r="E33" i="28"/>
  <c r="G36" i="28"/>
  <c r="Y36" i="28"/>
  <c r="E35" i="28"/>
  <c r="G34" i="28"/>
  <c r="K35" i="28"/>
  <c r="K33" i="28"/>
  <c r="K38" i="28"/>
  <c r="K36" i="28"/>
  <c r="K34" i="28"/>
  <c r="O35" i="28"/>
  <c r="O33" i="28"/>
  <c r="O38" i="28"/>
  <c r="O36" i="28"/>
  <c r="O34" i="28"/>
  <c r="Y12" i="28"/>
  <c r="AA22" i="28"/>
  <c r="AA23" i="28"/>
  <c r="AB68" i="27"/>
  <c r="Y92" i="27"/>
  <c r="K133" i="27"/>
  <c r="K24" i="26" s="1"/>
  <c r="K24" i="12" s="1"/>
  <c r="Y134" i="27"/>
  <c r="Y135" i="27"/>
  <c r="G137" i="27"/>
  <c r="M137" i="27"/>
  <c r="M139" i="27"/>
  <c r="AA139" i="27" s="1"/>
  <c r="E146" i="27"/>
  <c r="E152" i="27"/>
  <c r="E158" i="27"/>
  <c r="E182" i="27"/>
  <c r="E185" i="27"/>
  <c r="K190" i="27"/>
  <c r="K32" i="26" s="1"/>
  <c r="K32" i="12" s="1"/>
  <c r="Y192" i="27"/>
  <c r="M194" i="27"/>
  <c r="E202" i="27"/>
  <c r="E208" i="27"/>
  <c r="Y222" i="27"/>
  <c r="G223" i="27"/>
  <c r="N8" i="28"/>
  <c r="AA8" i="28" s="1"/>
  <c r="F21" i="27"/>
  <c r="F188" i="27"/>
  <c r="F186" i="27"/>
  <c r="AB188" i="27"/>
  <c r="AB186" i="27"/>
  <c r="Z189" i="27"/>
  <c r="Z187" i="27"/>
  <c r="Z132" i="27"/>
  <c r="F25" i="27"/>
  <c r="AB25" i="27"/>
  <c r="Z26" i="27"/>
  <c r="F27" i="27"/>
  <c r="AB27" i="27"/>
  <c r="Z28" i="27"/>
  <c r="F29" i="27"/>
  <c r="AB29" i="27"/>
  <c r="Z31" i="27"/>
  <c r="F32" i="27"/>
  <c r="Y43" i="27"/>
  <c r="G55" i="27"/>
  <c r="K55" i="27"/>
  <c r="O55" i="27"/>
  <c r="Y58" i="27"/>
  <c r="AB92" i="27"/>
  <c r="AB128" i="27"/>
  <c r="F131" i="27"/>
  <c r="AB136" i="27"/>
  <c r="Z190" i="27"/>
  <c r="Z185" i="27"/>
  <c r="AB192" i="27"/>
  <c r="AB222" i="27"/>
  <c r="Z2" i="28"/>
  <c r="Y4" i="28"/>
  <c r="E6" i="28"/>
  <c r="H8" i="28"/>
  <c r="Y8" i="28" s="1"/>
  <c r="P8" i="28"/>
  <c r="AB8" i="28" s="1"/>
  <c r="AA10" i="28"/>
  <c r="I38" i="28"/>
  <c r="I36" i="28"/>
  <c r="I34" i="28"/>
  <c r="I35" i="28"/>
  <c r="I33" i="28"/>
  <c r="AA38" i="28"/>
  <c r="M38" i="28"/>
  <c r="AA36" i="28"/>
  <c r="M36" i="28"/>
  <c r="AA34" i="28"/>
  <c r="M34" i="28"/>
  <c r="AA33" i="28"/>
  <c r="M35" i="28"/>
  <c r="M33" i="28"/>
  <c r="AA35" i="28"/>
  <c r="Q38" i="28"/>
  <c r="Q36" i="28"/>
  <c r="Q34" i="28"/>
  <c r="Q35" i="28"/>
  <c r="Q33" i="28"/>
  <c r="AB38" i="28"/>
  <c r="AB12" i="28"/>
  <c r="AB133" i="27"/>
  <c r="Z68" i="27"/>
  <c r="Z130" i="27"/>
  <c r="Q139" i="27"/>
  <c r="AB139" i="27" s="1"/>
  <c r="Y146" i="27"/>
  <c r="K196" i="27"/>
  <c r="Z196" i="27" s="1"/>
  <c r="AB2" i="28"/>
  <c r="J8" i="28"/>
  <c r="J139" i="27"/>
  <c r="Z139" i="27" s="1"/>
  <c r="P190" i="27"/>
  <c r="P196" i="27"/>
  <c r="AB196" i="27" s="1"/>
  <c r="Y2" i="28"/>
  <c r="Y6" i="28"/>
  <c r="Y10" i="28"/>
  <c r="F36" i="28"/>
  <c r="F34" i="28"/>
  <c r="F35" i="28"/>
  <c r="F33" i="28"/>
  <c r="J36" i="28"/>
  <c r="Z35" i="28"/>
  <c r="J34" i="28"/>
  <c r="Z33" i="28"/>
  <c r="Z38" i="28"/>
  <c r="Z36" i="28"/>
  <c r="J35" i="28"/>
  <c r="Z34" i="28"/>
  <c r="J33" i="28"/>
  <c r="N36" i="28"/>
  <c r="N34" i="28"/>
  <c r="N35" i="28"/>
  <c r="N33" i="28"/>
  <c r="R36" i="28"/>
  <c r="R34" i="28"/>
  <c r="R35" i="28"/>
  <c r="R33" i="28"/>
  <c r="Z23" i="28"/>
  <c r="F160" i="28"/>
  <c r="F162" i="28"/>
  <c r="F100" i="28"/>
  <c r="F53" i="28"/>
  <c r="F51" i="28"/>
  <c r="F49" i="28"/>
  <c r="F43" i="28"/>
  <c r="F41" i="28"/>
  <c r="F39" i="28"/>
  <c r="AB162" i="28"/>
  <c r="AB98" i="28"/>
  <c r="AB53" i="28"/>
  <c r="AB51" i="28"/>
  <c r="AB49" i="28"/>
  <c r="AB43" i="28"/>
  <c r="AB41" i="28"/>
  <c r="AB39" i="28"/>
  <c r="Z101" i="28"/>
  <c r="Z161" i="28"/>
  <c r="F26" i="28"/>
  <c r="AB26" i="28"/>
  <c r="F28" i="28"/>
  <c r="AB28" i="28"/>
  <c r="F30" i="28"/>
  <c r="AB30" i="28"/>
  <c r="F38" i="28"/>
  <c r="F50" i="28"/>
  <c r="AB52" i="28"/>
  <c r="Z67" i="28"/>
  <c r="Z44" i="28"/>
  <c r="AB100" i="28"/>
  <c r="Y162" i="28"/>
  <c r="Y160" i="28"/>
  <c r="Y100" i="28"/>
  <c r="Y98" i="28"/>
  <c r="Y53" i="28"/>
  <c r="Y51" i="28"/>
  <c r="Y49" i="28"/>
  <c r="Y43" i="28"/>
  <c r="Y41" i="28"/>
  <c r="Y39" i="28"/>
  <c r="Y52" i="28"/>
  <c r="Y50" i="28"/>
  <c r="Y48" i="28"/>
  <c r="Y42" i="28"/>
  <c r="Y40" i="28"/>
  <c r="E163" i="28"/>
  <c r="E161" i="28"/>
  <c r="E101" i="28"/>
  <c r="E99" i="28"/>
  <c r="AA163" i="28"/>
  <c r="AA161" i="28"/>
  <c r="AA101" i="28"/>
  <c r="AA99" i="28"/>
  <c r="Y26" i="28"/>
  <c r="E27" i="28"/>
  <c r="AA27" i="28"/>
  <c r="Y28" i="28"/>
  <c r="E29" i="28"/>
  <c r="AA29" i="28"/>
  <c r="Y30" i="28"/>
  <c r="H37" i="28"/>
  <c r="J38" i="28"/>
  <c r="Z39" i="28"/>
  <c r="F42" i="28"/>
  <c r="F48" i="28"/>
  <c r="AB50" i="28"/>
  <c r="Y47" i="28"/>
  <c r="Y61" i="28"/>
  <c r="AA63" i="28"/>
  <c r="Z63" i="28"/>
  <c r="E69" i="28"/>
  <c r="J102" i="28"/>
  <c r="Z69" i="28"/>
  <c r="R108" i="28"/>
  <c r="AB104" i="28"/>
  <c r="J108" i="28"/>
  <c r="Z108" i="28" s="1"/>
  <c r="AB160" i="28"/>
  <c r="AB134" i="27"/>
  <c r="Z191" i="27"/>
  <c r="Z194" i="27" s="1"/>
  <c r="AB202" i="27"/>
  <c r="E2" i="28"/>
  <c r="AA2" i="28"/>
  <c r="K8" i="28"/>
  <c r="O8" i="28"/>
  <c r="O8" i="26" s="1"/>
  <c r="O8" i="12" s="1"/>
  <c r="O8" i="9" s="1"/>
  <c r="H35" i="28"/>
  <c r="H33" i="28"/>
  <c r="H38" i="28"/>
  <c r="H36" i="28"/>
  <c r="H34" i="28"/>
  <c r="L35" i="28"/>
  <c r="L33" i="28"/>
  <c r="L38" i="28"/>
  <c r="L36" i="28"/>
  <c r="L34" i="28"/>
  <c r="AB36" i="28"/>
  <c r="P35" i="28"/>
  <c r="AB34" i="28"/>
  <c r="P33" i="28"/>
  <c r="P38" i="28"/>
  <c r="P36" i="28"/>
  <c r="AB35" i="28"/>
  <c r="P34" i="28"/>
  <c r="AB33" i="28"/>
  <c r="Z12" i="28"/>
  <c r="F23" i="28"/>
  <c r="Z162" i="28"/>
  <c r="Z160" i="28"/>
  <c r="Z100" i="28"/>
  <c r="Z52" i="28"/>
  <c r="Z50" i="28"/>
  <c r="Z48" i="28"/>
  <c r="Z42" i="28"/>
  <c r="Z40" i="28"/>
  <c r="Z98" i="28"/>
  <c r="F163" i="28"/>
  <c r="F161" i="28"/>
  <c r="F99" i="28"/>
  <c r="F101" i="28"/>
  <c r="AB163" i="28"/>
  <c r="AB161" i="28"/>
  <c r="AB101" i="28"/>
  <c r="AB99" i="28"/>
  <c r="Z26" i="28"/>
  <c r="F27" i="28"/>
  <c r="AB27" i="28"/>
  <c r="Z28" i="28"/>
  <c r="F29" i="28"/>
  <c r="AB29" i="28"/>
  <c r="Z30" i="28"/>
  <c r="F32" i="28"/>
  <c r="AB32" i="28"/>
  <c r="N38" i="28"/>
  <c r="F40" i="28"/>
  <c r="AB42" i="28"/>
  <c r="AB48" i="28"/>
  <c r="Z51" i="28"/>
  <c r="E46" i="28"/>
  <c r="H61" i="28"/>
  <c r="H46" i="28"/>
  <c r="Y46" i="28"/>
  <c r="L61" i="28"/>
  <c r="Z46" i="28"/>
  <c r="L46" i="28"/>
  <c r="P61" i="28"/>
  <c r="AB58" i="28"/>
  <c r="P46" i="28"/>
  <c r="E59" i="28"/>
  <c r="Z59" i="28"/>
  <c r="F98" i="28"/>
  <c r="Z163" i="28"/>
  <c r="R170" i="28"/>
  <c r="AB166" i="28"/>
  <c r="E162" i="28"/>
  <c r="E160" i="28"/>
  <c r="E100" i="28"/>
  <c r="E98" i="28"/>
  <c r="E52" i="28"/>
  <c r="E50" i="28"/>
  <c r="E48" i="28"/>
  <c r="E42" i="28"/>
  <c r="E40" i="28"/>
  <c r="E53" i="28"/>
  <c r="E51" i="28"/>
  <c r="E49" i="28"/>
  <c r="E43" i="28"/>
  <c r="E41" i="28"/>
  <c r="E39" i="28"/>
  <c r="AA162" i="28"/>
  <c r="AA160" i="28"/>
  <c r="AA100" i="28"/>
  <c r="AA98" i="28"/>
  <c r="AA52" i="28"/>
  <c r="AA50" i="28"/>
  <c r="AA48" i="28"/>
  <c r="AA42" i="28"/>
  <c r="AA40" i="28"/>
  <c r="AA53" i="28"/>
  <c r="AA51" i="28"/>
  <c r="AA49" i="28"/>
  <c r="AA43" i="28"/>
  <c r="AA41" i="28"/>
  <c r="AA39" i="28"/>
  <c r="Y163" i="28"/>
  <c r="Y161" i="28"/>
  <c r="Y101" i="28"/>
  <c r="Y99" i="28"/>
  <c r="E26" i="28"/>
  <c r="AA26" i="28"/>
  <c r="Y27" i="28"/>
  <c r="E28" i="28"/>
  <c r="AA28" i="28"/>
  <c r="Y29" i="28"/>
  <c r="E30" i="28"/>
  <c r="AA30" i="28"/>
  <c r="Y32" i="28"/>
  <c r="R38" i="28"/>
  <c r="AB40" i="28"/>
  <c r="Z43" i="28"/>
  <c r="Z49" i="28"/>
  <c r="F52" i="28"/>
  <c r="AA61" i="28"/>
  <c r="AA47" i="28"/>
  <c r="E63" i="28"/>
  <c r="Y63" i="28"/>
  <c r="Y62" i="28"/>
  <c r="H102" i="28"/>
  <c r="H24" i="26" s="1"/>
  <c r="H24" i="12" s="1"/>
  <c r="L102" i="28"/>
  <c r="L24" i="26" s="1"/>
  <c r="L24" i="12" s="1"/>
  <c r="Z99" i="28"/>
  <c r="AA106" i="28"/>
  <c r="AA56" i="28"/>
  <c r="H168" i="28"/>
  <c r="E165" i="28"/>
  <c r="E168" i="28" s="1"/>
  <c r="L168" i="28"/>
  <c r="Z165" i="28"/>
  <c r="Z168" i="28" s="1"/>
  <c r="P168" i="28"/>
  <c r="AB165" i="28"/>
  <c r="AB168" i="28" s="1"/>
  <c r="J170" i="28"/>
  <c r="E58" i="28"/>
  <c r="Y59" i="28"/>
  <c r="E60" i="28"/>
  <c r="G61" i="28"/>
  <c r="E62" i="28"/>
  <c r="G102" i="28"/>
  <c r="Y69" i="28"/>
  <c r="AA75" i="28"/>
  <c r="Y81" i="28"/>
  <c r="P102" i="28"/>
  <c r="AA197" i="28"/>
  <c r="AA182" i="28"/>
  <c r="E81" i="28"/>
  <c r="Y97" i="28"/>
  <c r="Z103" i="28"/>
  <c r="H108" i="28"/>
  <c r="Y108" i="28" s="1"/>
  <c r="L108" i="28"/>
  <c r="P108" i="28"/>
  <c r="AB108" i="28" s="1"/>
  <c r="Y107" i="28"/>
  <c r="H164" i="28"/>
  <c r="H32" i="26" s="1"/>
  <c r="E117" i="28"/>
  <c r="L164" i="28"/>
  <c r="L32" i="26" s="1"/>
  <c r="L32" i="12" s="1"/>
  <c r="P164" i="28"/>
  <c r="AB164" i="28" s="1"/>
  <c r="AB117" i="28"/>
  <c r="AA156" i="28"/>
  <c r="E159" i="28"/>
  <c r="H170" i="28"/>
  <c r="Y170" i="28" s="1"/>
  <c r="L170" i="28"/>
  <c r="E170" i="28" s="1"/>
  <c r="P170" i="28"/>
  <c r="Y169" i="28"/>
  <c r="J197" i="28"/>
  <c r="Z176" i="28"/>
  <c r="AA59" i="28"/>
  <c r="AA69" i="28"/>
  <c r="M102" i="28"/>
  <c r="Y75" i="28"/>
  <c r="AA81" i="28"/>
  <c r="H106" i="28"/>
  <c r="E103" i="28"/>
  <c r="AB103" i="28"/>
  <c r="AA108" i="28"/>
  <c r="Y105" i="28"/>
  <c r="E131" i="28"/>
  <c r="Z156" i="28"/>
  <c r="E156" i="28"/>
  <c r="AA170" i="28"/>
  <c r="Y167" i="28"/>
  <c r="Y103" i="28"/>
  <c r="E104" i="28"/>
  <c r="AA104" i="28"/>
  <c r="M106" i="28"/>
  <c r="Y117" i="28"/>
  <c r="Y131" i="28"/>
  <c r="Y159" i="28"/>
  <c r="M164" i="28"/>
  <c r="Y165" i="28"/>
  <c r="Y168" i="28" s="1"/>
  <c r="E166" i="28"/>
  <c r="AA166" i="28"/>
  <c r="M168" i="28"/>
  <c r="E176" i="28"/>
  <c r="AA176" i="28"/>
  <c r="E182" i="28"/>
  <c r="E196" i="28"/>
  <c r="G197" i="28"/>
  <c r="Y104" i="28"/>
  <c r="Y166" i="28"/>
  <c r="E22" i="4"/>
  <c r="E23" i="24"/>
  <c r="E21" i="27"/>
  <c r="E23" i="28"/>
  <c r="E21" i="25"/>
  <c r="E22" i="27"/>
  <c r="E22" i="24"/>
  <c r="E22" i="3"/>
  <c r="E22" i="25"/>
  <c r="E21" i="2"/>
  <c r="E23" i="3"/>
  <c r="E22" i="2"/>
  <c r="E197" i="28" l="1"/>
  <c r="Y197" i="28"/>
  <c r="E108" i="28"/>
  <c r="Z164" i="28"/>
  <c r="E8" i="28"/>
  <c r="AB170" i="28"/>
  <c r="AB47" i="28"/>
  <c r="AB61" i="28"/>
  <c r="AB190" i="27"/>
  <c r="P32" i="26"/>
  <c r="Z223" i="27"/>
  <c r="Y60" i="27"/>
  <c r="Y46" i="27"/>
  <c r="AB60" i="27"/>
  <c r="AB46" i="27"/>
  <c r="Y34" i="27"/>
  <c r="E33" i="27"/>
  <c r="Z8" i="27"/>
  <c r="J8" i="26"/>
  <c r="E133" i="27"/>
  <c r="E4" i="27"/>
  <c r="E196" i="27"/>
  <c r="Y32" i="27"/>
  <c r="AB8" i="27"/>
  <c r="P8" i="26"/>
  <c r="AB4" i="27"/>
  <c r="P4" i="26"/>
  <c r="AA197" i="24"/>
  <c r="M40" i="22"/>
  <c r="E35" i="27"/>
  <c r="Y4" i="27"/>
  <c r="Z102" i="24"/>
  <c r="J24" i="22"/>
  <c r="Z24" i="22" s="1"/>
  <c r="Z46" i="25"/>
  <c r="Z60" i="25"/>
  <c r="Z41" i="9"/>
  <c r="AA8" i="25"/>
  <c r="M8" i="22"/>
  <c r="AA8" i="22" s="1"/>
  <c r="E196" i="25"/>
  <c r="Z46" i="4"/>
  <c r="Z60" i="4"/>
  <c r="E34" i="4"/>
  <c r="E8" i="25"/>
  <c r="N35" i="4"/>
  <c r="N33" i="4"/>
  <c r="N38" i="4"/>
  <c r="N36" i="4"/>
  <c r="N34" i="4"/>
  <c r="AA33" i="4"/>
  <c r="AA12" i="4"/>
  <c r="AA106" i="3"/>
  <c r="AA56" i="3"/>
  <c r="Y40" i="4"/>
  <c r="P38" i="4"/>
  <c r="P36" i="4"/>
  <c r="AB35" i="4"/>
  <c r="P34" i="4"/>
  <c r="AB33" i="4"/>
  <c r="AB12" i="4"/>
  <c r="AB38" i="4"/>
  <c r="AB36" i="4"/>
  <c r="P35" i="4"/>
  <c r="AB34" i="4"/>
  <c r="P33" i="4"/>
  <c r="P12" i="9"/>
  <c r="AB60" i="2"/>
  <c r="AB41" i="5"/>
  <c r="Z40" i="5"/>
  <c r="AB46" i="2"/>
  <c r="E8" i="3"/>
  <c r="E133" i="2"/>
  <c r="Z8" i="2"/>
  <c r="AA40" i="23"/>
  <c r="Z46" i="5"/>
  <c r="Z44" i="5"/>
  <c r="Z42" i="5"/>
  <c r="Z36" i="5"/>
  <c r="Z34" i="5"/>
  <c r="Z28" i="5"/>
  <c r="Z25" i="5"/>
  <c r="Z45" i="5"/>
  <c r="Z43" i="5"/>
  <c r="Z37" i="5"/>
  <c r="Z35" i="5"/>
  <c r="Z33" i="5"/>
  <c r="Z26" i="5"/>
  <c r="Z23" i="5"/>
  <c r="Z24" i="5"/>
  <c r="Z22" i="5"/>
  <c r="AB31" i="5"/>
  <c r="AB29" i="5"/>
  <c r="AB32" i="5"/>
  <c r="AB30" i="5"/>
  <c r="AB46" i="23"/>
  <c r="AB60" i="23"/>
  <c r="E144" i="23"/>
  <c r="Y144" i="23"/>
  <c r="Y48" i="23"/>
  <c r="F48" i="23"/>
  <c r="E36" i="26"/>
  <c r="F33" i="26"/>
  <c r="F36" i="26" s="1"/>
  <c r="E38" i="22"/>
  <c r="F38" i="22" s="1"/>
  <c r="F23" i="9"/>
  <c r="E45" i="9"/>
  <c r="E43" i="9"/>
  <c r="E37" i="9"/>
  <c r="E35" i="9"/>
  <c r="E29" i="9"/>
  <c r="E27" i="9"/>
  <c r="E25" i="9"/>
  <c r="E46" i="9"/>
  <c r="E44" i="9"/>
  <c r="E42" i="9"/>
  <c r="E38" i="9"/>
  <c r="E36" i="9"/>
  <c r="E34" i="9"/>
  <c r="E28" i="9"/>
  <c r="E26" i="9"/>
  <c r="E24" i="9"/>
  <c r="E138" i="23"/>
  <c r="E38" i="26"/>
  <c r="F38" i="26" s="1"/>
  <c r="F28" i="12"/>
  <c r="F49" i="9"/>
  <c r="F20" i="12"/>
  <c r="F41" i="9"/>
  <c r="E22" i="12"/>
  <c r="F22" i="12" s="1"/>
  <c r="Y22" i="12"/>
  <c r="Y106" i="28"/>
  <c r="Y56" i="28"/>
  <c r="H32" i="12"/>
  <c r="E164" i="28"/>
  <c r="E46" i="27"/>
  <c r="E60" i="27"/>
  <c r="Z60" i="27"/>
  <c r="Z46" i="27"/>
  <c r="L8" i="26"/>
  <c r="L8" i="12" s="1"/>
  <c r="L8" i="9" s="1"/>
  <c r="H4" i="12"/>
  <c r="E4" i="26"/>
  <c r="F4" i="26" s="1"/>
  <c r="AA106" i="24"/>
  <c r="AA56" i="24"/>
  <c r="E47" i="24"/>
  <c r="E61" i="24"/>
  <c r="Z137" i="25"/>
  <c r="Z55" i="25"/>
  <c r="Z49" i="9"/>
  <c r="Z190" i="25"/>
  <c r="J32" i="22"/>
  <c r="AB137" i="25"/>
  <c r="AB55" i="25"/>
  <c r="AB49" i="9"/>
  <c r="AA137" i="25"/>
  <c r="AA55" i="25"/>
  <c r="AA49" i="9"/>
  <c r="Y60" i="25"/>
  <c r="Y46" i="25"/>
  <c r="Y41" i="9"/>
  <c r="AB8" i="25"/>
  <c r="P8" i="22"/>
  <c r="AB8" i="22" s="1"/>
  <c r="E198" i="4"/>
  <c r="Y198" i="4"/>
  <c r="Z142" i="4"/>
  <c r="Z55" i="4"/>
  <c r="Z38" i="4"/>
  <c r="Z36" i="4"/>
  <c r="J35" i="4"/>
  <c r="Z34" i="4"/>
  <c r="J33" i="4"/>
  <c r="J38" i="4"/>
  <c r="J36" i="4"/>
  <c r="Z35" i="4"/>
  <c r="J34" i="4"/>
  <c r="Z33" i="4"/>
  <c r="Z12" i="4"/>
  <c r="J12" i="9"/>
  <c r="AB56" i="3"/>
  <c r="AB106" i="3"/>
  <c r="AB142" i="4"/>
  <c r="AB55" i="4"/>
  <c r="E170" i="3"/>
  <c r="Y170" i="3"/>
  <c r="E108" i="3"/>
  <c r="Y108" i="3"/>
  <c r="L38" i="4"/>
  <c r="L36" i="4"/>
  <c r="L34" i="4"/>
  <c r="L35" i="4"/>
  <c r="L33" i="4"/>
  <c r="L12" i="9"/>
  <c r="Z106" i="3"/>
  <c r="Z56" i="3"/>
  <c r="AB61" i="3"/>
  <c r="AB47" i="3"/>
  <c r="Z8" i="3"/>
  <c r="J8" i="5"/>
  <c r="Z8" i="5" s="1"/>
  <c r="AA47" i="3"/>
  <c r="AA61" i="3"/>
  <c r="E62" i="4"/>
  <c r="E196" i="2"/>
  <c r="Y196" i="2"/>
  <c r="E8" i="2"/>
  <c r="Y8" i="2"/>
  <c r="G8" i="5"/>
  <c r="Y8" i="3"/>
  <c r="O40" i="5"/>
  <c r="M40" i="5"/>
  <c r="AA46" i="5"/>
  <c r="AA44" i="5"/>
  <c r="AA42" i="5"/>
  <c r="AA36" i="5"/>
  <c r="AA34" i="5"/>
  <c r="AA28" i="5"/>
  <c r="AA25" i="5"/>
  <c r="AA45" i="5"/>
  <c r="AA43" i="5"/>
  <c r="AA37" i="5"/>
  <c r="AA35" i="5"/>
  <c r="AA33" i="5"/>
  <c r="AA26" i="5"/>
  <c r="AA23" i="5"/>
  <c r="AA24" i="5"/>
  <c r="AA22" i="5"/>
  <c r="AA49" i="5"/>
  <c r="AB142" i="23"/>
  <c r="AB55" i="23"/>
  <c r="E63" i="3"/>
  <c r="E198" i="23"/>
  <c r="Y198" i="23"/>
  <c r="E192" i="23"/>
  <c r="Y192" i="23"/>
  <c r="Y40" i="23"/>
  <c r="AB45" i="9"/>
  <c r="AB43" i="9"/>
  <c r="AB37" i="9"/>
  <c r="AB35" i="9"/>
  <c r="AB29" i="9"/>
  <c r="AB27" i="9"/>
  <c r="AB25" i="9"/>
  <c r="AB46" i="9"/>
  <c r="AB44" i="9"/>
  <c r="AB42" i="9"/>
  <c r="AB38" i="9"/>
  <c r="AB36" i="9"/>
  <c r="AB34" i="9"/>
  <c r="AB28" i="9"/>
  <c r="AB26" i="9"/>
  <c r="AB24" i="9"/>
  <c r="Y32" i="26"/>
  <c r="Z46" i="9"/>
  <c r="Z44" i="9"/>
  <c r="Z42" i="9"/>
  <c r="Z38" i="9"/>
  <c r="Z36" i="9"/>
  <c r="Z34" i="9"/>
  <c r="Z28" i="9"/>
  <c r="Z26" i="9"/>
  <c r="Z24" i="9"/>
  <c r="Z45" i="9"/>
  <c r="Z43" i="9"/>
  <c r="Z37" i="9"/>
  <c r="Z35" i="9"/>
  <c r="Z29" i="9"/>
  <c r="Z27" i="9"/>
  <c r="Z25" i="9"/>
  <c r="Y46" i="9"/>
  <c r="Y44" i="9"/>
  <c r="Y42" i="9"/>
  <c r="Y38" i="9"/>
  <c r="Y36" i="9"/>
  <c r="Y34" i="9"/>
  <c r="Y28" i="9"/>
  <c r="Y26" i="9"/>
  <c r="Y24" i="9"/>
  <c r="Y45" i="9"/>
  <c r="Y43" i="9"/>
  <c r="Y37" i="9"/>
  <c r="Y35" i="9"/>
  <c r="Y29" i="9"/>
  <c r="Y27" i="9"/>
  <c r="Y25" i="9"/>
  <c r="AB56" i="28"/>
  <c r="AB106" i="28"/>
  <c r="AB102" i="28"/>
  <c r="P24" i="26"/>
  <c r="Y102" i="28"/>
  <c r="E102" i="28"/>
  <c r="G24" i="26"/>
  <c r="Z102" i="28"/>
  <c r="J24" i="26"/>
  <c r="AA164" i="28"/>
  <c r="M32" i="26"/>
  <c r="E106" i="28"/>
  <c r="E56" i="28"/>
  <c r="AA102" i="28"/>
  <c r="M24" i="26"/>
  <c r="Z197" i="28"/>
  <c r="J40" i="26"/>
  <c r="Z106" i="28"/>
  <c r="Z56" i="28"/>
  <c r="Y164" i="28"/>
  <c r="E61" i="28"/>
  <c r="E47" i="28"/>
  <c r="Z8" i="28"/>
  <c r="E223" i="27"/>
  <c r="Y223" i="27"/>
  <c r="G40" i="26"/>
  <c r="Y137" i="27"/>
  <c r="Y55" i="27"/>
  <c r="Z133" i="27"/>
  <c r="K8" i="26"/>
  <c r="K8" i="12" s="1"/>
  <c r="K8" i="9" s="1"/>
  <c r="E139" i="27"/>
  <c r="E190" i="27"/>
  <c r="N34" i="27"/>
  <c r="N32" i="27"/>
  <c r="N35" i="27"/>
  <c r="N33" i="27"/>
  <c r="N37" i="27"/>
  <c r="N12" i="26"/>
  <c r="AA12" i="27"/>
  <c r="AA8" i="27"/>
  <c r="M8" i="26"/>
  <c r="AA46" i="27"/>
  <c r="AA60" i="27"/>
  <c r="H8" i="27"/>
  <c r="E170" i="24"/>
  <c r="Y170" i="24"/>
  <c r="E108" i="24"/>
  <c r="Y108" i="24"/>
  <c r="E102" i="24"/>
  <c r="Y102" i="24"/>
  <c r="G24" i="22"/>
  <c r="E197" i="24"/>
  <c r="E8" i="24"/>
  <c r="Y8" i="24"/>
  <c r="G8" i="22"/>
  <c r="Z106" i="24"/>
  <c r="Z56" i="24"/>
  <c r="Z8" i="24"/>
  <c r="J8" i="22"/>
  <c r="Z8" i="22" s="1"/>
  <c r="E139" i="25"/>
  <c r="Y139" i="25"/>
  <c r="AA8" i="24"/>
  <c r="AB60" i="25"/>
  <c r="AB46" i="25"/>
  <c r="AB41" i="9"/>
  <c r="F22" i="9"/>
  <c r="AB60" i="4"/>
  <c r="AB46" i="4"/>
  <c r="E164" i="3"/>
  <c r="Y164" i="3"/>
  <c r="E192" i="4"/>
  <c r="Y192" i="4"/>
  <c r="AA60" i="4"/>
  <c r="AA46" i="4"/>
  <c r="AA38" i="4"/>
  <c r="E38" i="4"/>
  <c r="H38" i="4"/>
  <c r="H36" i="4"/>
  <c r="H34" i="4"/>
  <c r="H35" i="4"/>
  <c r="H33" i="4"/>
  <c r="AB55" i="2"/>
  <c r="AB49" i="5"/>
  <c r="AB137" i="2"/>
  <c r="E197" i="3"/>
  <c r="AA8" i="3"/>
  <c r="M8" i="5"/>
  <c r="AA8" i="5" s="1"/>
  <c r="Z137" i="2"/>
  <c r="Z55" i="2"/>
  <c r="Z49" i="5"/>
  <c r="Y138" i="4"/>
  <c r="Y47" i="3"/>
  <c r="Y61" i="3"/>
  <c r="Y49" i="5"/>
  <c r="Y137" i="2"/>
  <c r="Y55" i="2"/>
  <c r="AA60" i="2"/>
  <c r="AA41" i="5"/>
  <c r="Y40" i="5"/>
  <c r="AA46" i="2"/>
  <c r="E223" i="2"/>
  <c r="N40" i="5"/>
  <c r="L40" i="5"/>
  <c r="E46" i="5"/>
  <c r="E44" i="5"/>
  <c r="E42" i="5"/>
  <c r="E36" i="5"/>
  <c r="E34" i="5"/>
  <c r="E28" i="5"/>
  <c r="E45" i="5"/>
  <c r="E43" i="5"/>
  <c r="E37" i="5"/>
  <c r="E35" i="5"/>
  <c r="E33" i="5"/>
  <c r="E26" i="5"/>
  <c r="E25" i="5"/>
  <c r="E23" i="5"/>
  <c r="E24" i="5"/>
  <c r="E22" i="5"/>
  <c r="F21" i="5"/>
  <c r="E48" i="23"/>
  <c r="E190" i="2"/>
  <c r="Y45" i="5"/>
  <c r="Y43" i="5"/>
  <c r="Y37" i="5"/>
  <c r="Y35" i="5"/>
  <c r="Y33" i="5"/>
  <c r="Y26" i="5"/>
  <c r="Y46" i="5"/>
  <c r="Y44" i="5"/>
  <c r="Y42" i="5"/>
  <c r="Y36" i="5"/>
  <c r="Y34" i="5"/>
  <c r="Y28" i="5"/>
  <c r="Y25" i="5"/>
  <c r="Y24" i="5"/>
  <c r="Y22" i="5"/>
  <c r="Y23" i="5"/>
  <c r="AA60" i="23"/>
  <c r="AA46" i="23"/>
  <c r="E8" i="23"/>
  <c r="Y8" i="23"/>
  <c r="Z60" i="23"/>
  <c r="Z46" i="23"/>
  <c r="AB40" i="23"/>
  <c r="Z8" i="23"/>
  <c r="E30" i="26"/>
  <c r="F30" i="26" s="1"/>
  <c r="Y30" i="26"/>
  <c r="Z32" i="26"/>
  <c r="E225" i="23"/>
  <c r="Z170" i="28"/>
  <c r="AB137" i="27"/>
  <c r="AB55" i="27"/>
  <c r="H35" i="27"/>
  <c r="H33" i="27"/>
  <c r="H34" i="27"/>
  <c r="H32" i="27"/>
  <c r="Y35" i="27"/>
  <c r="E34" i="27"/>
  <c r="Y33" i="27"/>
  <c r="E32" i="27"/>
  <c r="H37" i="27"/>
  <c r="Y12" i="27"/>
  <c r="H12" i="26"/>
  <c r="E37" i="27"/>
  <c r="N8" i="26"/>
  <c r="N8" i="12" s="1"/>
  <c r="N8" i="9" s="1"/>
  <c r="E164" i="24"/>
  <c r="Y164" i="24"/>
  <c r="G32" i="22"/>
  <c r="Y61" i="24"/>
  <c r="Y47" i="24"/>
  <c r="AB47" i="24"/>
  <c r="AB61" i="24"/>
  <c r="AB106" i="24"/>
  <c r="AB56" i="24"/>
  <c r="Y56" i="24"/>
  <c r="Y106" i="24"/>
  <c r="Y49" i="9"/>
  <c r="AA47" i="24"/>
  <c r="AA61" i="24"/>
  <c r="AA41" i="9"/>
  <c r="E223" i="25"/>
  <c r="Y223" i="25"/>
  <c r="G40" i="22"/>
  <c r="E190" i="25"/>
  <c r="R35" i="4"/>
  <c r="R33" i="4"/>
  <c r="R38" i="4"/>
  <c r="R36" i="4"/>
  <c r="R34" i="4"/>
  <c r="R12" i="9"/>
  <c r="Z47" i="3"/>
  <c r="Z61" i="3"/>
  <c r="E35" i="4"/>
  <c r="E142" i="4"/>
  <c r="E55" i="4"/>
  <c r="E49" i="9"/>
  <c r="E60" i="4"/>
  <c r="E46" i="4"/>
  <c r="E41" i="9"/>
  <c r="E8" i="4"/>
  <c r="Y8" i="4"/>
  <c r="Z46" i="2"/>
  <c r="Z60" i="2"/>
  <c r="Z41" i="5"/>
  <c r="E36" i="4"/>
  <c r="AB8" i="3"/>
  <c r="P8" i="5"/>
  <c r="AB8" i="5" s="1"/>
  <c r="E62" i="2"/>
  <c r="Y62" i="2"/>
  <c r="R40" i="5"/>
  <c r="P40" i="5"/>
  <c r="Y31" i="5"/>
  <c r="Y29" i="5"/>
  <c r="Y32" i="5"/>
  <c r="Y30" i="5"/>
  <c r="AA8" i="2"/>
  <c r="E139" i="2"/>
  <c r="AA32" i="5"/>
  <c r="AA30" i="5"/>
  <c r="AA31" i="5"/>
  <c r="AA29" i="5"/>
  <c r="AA142" i="23"/>
  <c r="AA55" i="23"/>
  <c r="E62" i="23"/>
  <c r="Y62" i="23"/>
  <c r="AB45" i="5"/>
  <c r="AB43" i="5"/>
  <c r="AB37" i="5"/>
  <c r="AB35" i="5"/>
  <c r="AB33" i="5"/>
  <c r="AB26" i="5"/>
  <c r="AB46" i="5"/>
  <c r="AB44" i="5"/>
  <c r="AB42" i="5"/>
  <c r="AB36" i="5"/>
  <c r="AB34" i="5"/>
  <c r="AB28" i="5"/>
  <c r="AB24" i="5"/>
  <c r="AB22" i="5"/>
  <c r="AB25" i="5"/>
  <c r="AB23" i="5"/>
  <c r="Z142" i="23"/>
  <c r="Z55" i="23"/>
  <c r="E22" i="22"/>
  <c r="F22" i="22" s="1"/>
  <c r="AA45" i="9"/>
  <c r="AA43" i="9"/>
  <c r="AA37" i="9"/>
  <c r="AA35" i="9"/>
  <c r="AA29" i="9"/>
  <c r="AA27" i="9"/>
  <c r="AA25" i="9"/>
  <c r="AA46" i="9"/>
  <c r="AA44" i="9"/>
  <c r="AA42" i="9"/>
  <c r="AA38" i="9"/>
  <c r="AA36" i="9"/>
  <c r="AA34" i="9"/>
  <c r="AA28" i="9"/>
  <c r="AA26" i="9"/>
  <c r="AA24" i="9"/>
  <c r="E38" i="12"/>
  <c r="F38" i="12" s="1"/>
  <c r="Y38" i="12"/>
  <c r="E30" i="12"/>
  <c r="F30" i="12" s="1"/>
  <c r="Y30" i="12"/>
  <c r="Y40" i="22" l="1"/>
  <c r="E40" i="22"/>
  <c r="F40" i="22" s="1"/>
  <c r="H12" i="12"/>
  <c r="Y12" i="26"/>
  <c r="F12" i="26"/>
  <c r="F45" i="5"/>
  <c r="F43" i="5"/>
  <c r="F37" i="5"/>
  <c r="F35" i="5"/>
  <c r="F33" i="5"/>
  <c r="F26" i="5"/>
  <c r="F46" i="5"/>
  <c r="F44" i="5"/>
  <c r="F42" i="5"/>
  <c r="F36" i="5"/>
  <c r="F34" i="5"/>
  <c r="F28" i="5"/>
  <c r="F24" i="5"/>
  <c r="F22" i="5"/>
  <c r="F25" i="5"/>
  <c r="F23" i="5"/>
  <c r="H8" i="26"/>
  <c r="Y8" i="27"/>
  <c r="E8" i="27"/>
  <c r="AB24" i="26"/>
  <c r="P24" i="12"/>
  <c r="AB24" i="12" s="1"/>
  <c r="Z32" i="22"/>
  <c r="J32" i="12"/>
  <c r="Z32" i="12" s="1"/>
  <c r="R33" i="9"/>
  <c r="R31" i="9"/>
  <c r="R32" i="9"/>
  <c r="R30" i="9"/>
  <c r="Y8" i="22"/>
  <c r="E8" i="22"/>
  <c r="G8" i="12"/>
  <c r="Y24" i="22"/>
  <c r="E24" i="22"/>
  <c r="F24" i="22" s="1"/>
  <c r="AA24" i="26"/>
  <c r="M24" i="12"/>
  <c r="AA24" i="12" s="1"/>
  <c r="AA32" i="26"/>
  <c r="M32" i="12"/>
  <c r="AA32" i="12" s="1"/>
  <c r="E24" i="26"/>
  <c r="F24" i="26" s="1"/>
  <c r="Y24" i="26"/>
  <c r="G24" i="12"/>
  <c r="E8" i="5"/>
  <c r="Y8" i="5"/>
  <c r="J33" i="9"/>
  <c r="J31" i="9"/>
  <c r="Z12" i="9"/>
  <c r="J32" i="9"/>
  <c r="J30" i="9"/>
  <c r="F45" i="9"/>
  <c r="F43" i="9"/>
  <c r="F37" i="9"/>
  <c r="F35" i="9"/>
  <c r="F29" i="9"/>
  <c r="F27" i="9"/>
  <c r="F25" i="9"/>
  <c r="F46" i="9"/>
  <c r="F44" i="9"/>
  <c r="F42" i="9"/>
  <c r="F38" i="9"/>
  <c r="F36" i="9"/>
  <c r="F34" i="9"/>
  <c r="F28" i="9"/>
  <c r="F26" i="9"/>
  <c r="F24" i="9"/>
  <c r="D9" i="25"/>
  <c r="D5" i="25"/>
  <c r="D10" i="25"/>
  <c r="D6" i="25"/>
  <c r="D2" i="25"/>
  <c r="D11" i="25"/>
  <c r="D7" i="25"/>
  <c r="D3" i="25"/>
  <c r="D4" i="25"/>
  <c r="AB4" i="26"/>
  <c r="P4" i="12"/>
  <c r="Z8" i="26"/>
  <c r="J8" i="12"/>
  <c r="N12" i="12"/>
  <c r="AA12" i="26"/>
  <c r="E40" i="26"/>
  <c r="F40" i="26" s="1"/>
  <c r="Y40" i="26"/>
  <c r="G40" i="12"/>
  <c r="E4" i="12"/>
  <c r="F4" i="12" s="1"/>
  <c r="H4" i="9"/>
  <c r="Y4" i="12"/>
  <c r="E32" i="26"/>
  <c r="F32" i="26" s="1"/>
  <c r="D9" i="3"/>
  <c r="D5" i="3"/>
  <c r="D10" i="3"/>
  <c r="D6" i="3"/>
  <c r="D2" i="3"/>
  <c r="D11" i="3"/>
  <c r="D7" i="3"/>
  <c r="D3" i="3"/>
  <c r="D4" i="3"/>
  <c r="AB32" i="26"/>
  <c r="P32" i="12"/>
  <c r="AB32" i="12" s="1"/>
  <c r="D10" i="4"/>
  <c r="D6" i="4"/>
  <c r="D2" i="4"/>
  <c r="D11" i="4"/>
  <c r="D7" i="4"/>
  <c r="D3" i="4"/>
  <c r="D4" i="4"/>
  <c r="D9" i="4"/>
  <c r="D5" i="4"/>
  <c r="Y32" i="22"/>
  <c r="E32" i="22"/>
  <c r="F32" i="22" s="1"/>
  <c r="G32" i="12"/>
  <c r="D11" i="23"/>
  <c r="D7" i="23"/>
  <c r="D3" i="23"/>
  <c r="D4" i="23"/>
  <c r="D9" i="23"/>
  <c r="D5" i="23"/>
  <c r="D10" i="23"/>
  <c r="D6" i="23"/>
  <c r="D2" i="23"/>
  <c r="D11" i="24"/>
  <c r="D7" i="24"/>
  <c r="D3" i="24"/>
  <c r="D4" i="24"/>
  <c r="D9" i="24"/>
  <c r="D5" i="24"/>
  <c r="D10" i="24"/>
  <c r="D6" i="24"/>
  <c r="D2" i="24"/>
  <c r="D8" i="24" s="1"/>
  <c r="M8" i="12"/>
  <c r="AA8" i="26"/>
  <c r="Z40" i="26"/>
  <c r="J40" i="12"/>
  <c r="Z40" i="12" s="1"/>
  <c r="Z24" i="26"/>
  <c r="J24" i="12"/>
  <c r="Z24" i="12" s="1"/>
  <c r="D10" i="2"/>
  <c r="D6" i="2"/>
  <c r="D2" i="2"/>
  <c r="D11" i="2"/>
  <c r="D7" i="2"/>
  <c r="D3" i="2"/>
  <c r="D4" i="2"/>
  <c r="D9" i="2"/>
  <c r="D5" i="2"/>
  <c r="L32" i="9"/>
  <c r="L30" i="9"/>
  <c r="L33" i="9"/>
  <c r="L31" i="9"/>
  <c r="P32" i="9"/>
  <c r="P30" i="9"/>
  <c r="P33" i="9"/>
  <c r="P31" i="9"/>
  <c r="AB12" i="9"/>
  <c r="AA40" i="22"/>
  <c r="M40" i="12"/>
  <c r="AA40" i="12" s="1"/>
  <c r="AB8" i="26"/>
  <c r="P8" i="12"/>
  <c r="D9" i="28"/>
  <c r="D5" i="28"/>
  <c r="D11" i="28"/>
  <c r="D7" i="28"/>
  <c r="D3" i="28"/>
  <c r="D10" i="28"/>
  <c r="D6" i="28"/>
  <c r="D4" i="28"/>
  <c r="D2" i="28"/>
  <c r="D8" i="28" s="1"/>
  <c r="AB8" i="12" l="1"/>
  <c r="P8" i="9"/>
  <c r="AB8" i="9" s="1"/>
  <c r="E32" i="12"/>
  <c r="F32" i="12" s="1"/>
  <c r="Y32" i="12"/>
  <c r="Z8" i="12"/>
  <c r="J8" i="9"/>
  <c r="Z8" i="9" s="1"/>
  <c r="D8" i="25"/>
  <c r="E24" i="12"/>
  <c r="F24" i="12" s="1"/>
  <c r="Y24" i="12"/>
  <c r="D11" i="27"/>
  <c r="D9" i="27"/>
  <c r="D5" i="27"/>
  <c r="D6" i="27"/>
  <c r="D2" i="27"/>
  <c r="D7" i="27"/>
  <c r="D3" i="27"/>
  <c r="D10" i="27"/>
  <c r="D4" i="27"/>
  <c r="D8" i="2"/>
  <c r="AA8" i="12"/>
  <c r="M8" i="9"/>
  <c r="AA8" i="9" s="1"/>
  <c r="D8" i="4"/>
  <c r="E4" i="9"/>
  <c r="F4" i="9" s="1"/>
  <c r="Y4" i="9"/>
  <c r="G8" i="9"/>
  <c r="H12" i="9"/>
  <c r="F12" i="12"/>
  <c r="Y12" i="12"/>
  <c r="AB33" i="9"/>
  <c r="AB31" i="9"/>
  <c r="AB32" i="9"/>
  <c r="AB30" i="9"/>
  <c r="D8" i="3"/>
  <c r="AB4" i="12"/>
  <c r="P4" i="9"/>
  <c r="AB4" i="9" s="1"/>
  <c r="D9" i="22"/>
  <c r="D5" i="22"/>
  <c r="D10" i="22"/>
  <c r="F8" i="22"/>
  <c r="D6" i="22"/>
  <c r="D2" i="22"/>
  <c r="D11" i="22"/>
  <c r="D7" i="22"/>
  <c r="D3" i="22"/>
  <c r="D4" i="22"/>
  <c r="H8" i="12"/>
  <c r="H8" i="9" s="1"/>
  <c r="Y8" i="26"/>
  <c r="E8" i="26"/>
  <c r="D8" i="23"/>
  <c r="E40" i="12"/>
  <c r="F40" i="12" s="1"/>
  <c r="Y40" i="12"/>
  <c r="N12" i="9"/>
  <c r="AA12" i="12"/>
  <c r="Z32" i="9"/>
  <c r="Z30" i="9"/>
  <c r="Z33" i="9"/>
  <c r="Z31" i="9"/>
  <c r="D10" i="5"/>
  <c r="F8" i="5"/>
  <c r="D6" i="5"/>
  <c r="D2" i="5"/>
  <c r="D8" i="5" s="1"/>
  <c r="D11" i="5"/>
  <c r="D7" i="5"/>
  <c r="D3" i="5"/>
  <c r="D4" i="5"/>
  <c r="D9" i="5"/>
  <c r="D5" i="5"/>
  <c r="H32" i="9" l="1"/>
  <c r="H30" i="9"/>
  <c r="H33" i="9"/>
  <c r="H31" i="9"/>
  <c r="F12" i="9"/>
  <c r="Y12" i="9"/>
  <c r="D8" i="22"/>
  <c r="Y8" i="12"/>
  <c r="D9" i="26"/>
  <c r="D5" i="26"/>
  <c r="D10" i="26"/>
  <c r="F8" i="26"/>
  <c r="D6" i="26"/>
  <c r="D2" i="26"/>
  <c r="D11" i="26"/>
  <c r="D7" i="26"/>
  <c r="D3" i="26"/>
  <c r="D4" i="26"/>
  <c r="Y8" i="9"/>
  <c r="E8" i="9"/>
  <c r="D8" i="27"/>
  <c r="N33" i="9"/>
  <c r="N31" i="9"/>
  <c r="N32" i="9"/>
  <c r="N30" i="9"/>
  <c r="AA12" i="9"/>
  <c r="E8" i="12"/>
  <c r="D9" i="9" l="1"/>
  <c r="D5" i="9"/>
  <c r="D10" i="9"/>
  <c r="F8" i="9"/>
  <c r="D6" i="9"/>
  <c r="D2" i="9"/>
  <c r="D8" i="9" s="1"/>
  <c r="D11" i="9"/>
  <c r="D7" i="9"/>
  <c r="D3" i="9"/>
  <c r="D4" i="9"/>
  <c r="AA33" i="9"/>
  <c r="AA31" i="9"/>
  <c r="AA32" i="9"/>
  <c r="AA30" i="9"/>
  <c r="Y32" i="9"/>
  <c r="Y30" i="9"/>
  <c r="Y33" i="9"/>
  <c r="Y31" i="9"/>
  <c r="D11" i="12"/>
  <c r="D7" i="12"/>
  <c r="D3" i="12"/>
  <c r="D4" i="12"/>
  <c r="D9" i="12"/>
  <c r="D5" i="12"/>
  <c r="D10" i="12"/>
  <c r="F8" i="12"/>
  <c r="D6" i="12"/>
  <c r="D2" i="12"/>
  <c r="D8" i="26"/>
  <c r="F33" i="9"/>
  <c r="F31" i="9"/>
  <c r="F32" i="9"/>
  <c r="F30" i="9"/>
  <c r="D8" i="12" l="1"/>
</calcChain>
</file>

<file path=xl/comments1.xml><?xml version="1.0" encoding="utf-8"?>
<comments xmlns="http://schemas.openxmlformats.org/spreadsheetml/2006/main">
  <authors>
    <author>ppmmjjyy</author>
  </authors>
  <commentList>
    <comment ref="D146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小计包含班组长费用
</t>
        </r>
      </text>
    </comment>
  </commentList>
</comments>
</file>

<file path=xl/comments2.xml><?xml version="1.0" encoding="utf-8"?>
<comments xmlns="http://schemas.openxmlformats.org/spreadsheetml/2006/main">
  <authors>
    <author>ppmmjjyy</author>
  </authors>
  <commentList>
    <comment ref="C17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常规座位数和特色基地座位</t>
        </r>
      </text>
    </comment>
  </commentList>
</comments>
</file>

<file path=xl/comments3.xml><?xml version="1.0" encoding="utf-8"?>
<comments xmlns="http://schemas.openxmlformats.org/spreadsheetml/2006/main">
  <authors>
    <author>ppmmjjyy</author>
  </authors>
  <commentList>
    <comment ref="D146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小计包含班组长费用
</t>
        </r>
      </text>
    </comment>
  </commentList>
</comments>
</file>

<file path=xl/comments4.xml><?xml version="1.0" encoding="utf-8"?>
<comments xmlns="http://schemas.openxmlformats.org/spreadsheetml/2006/main">
  <authors>
    <author>ppmmjjyy</author>
  </authors>
  <commentList>
    <comment ref="C17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常规座位数和特色基地座位</t>
        </r>
      </text>
    </comment>
  </commentList>
</comments>
</file>

<file path=xl/comments5.xml><?xml version="1.0" encoding="utf-8"?>
<comments xmlns="http://schemas.openxmlformats.org/spreadsheetml/2006/main">
  <authors>
    <author>ppmmjjyy</author>
  </authors>
  <commentList>
    <comment ref="D146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小计包含班组长费用
</t>
        </r>
      </text>
    </comment>
  </commentList>
</comments>
</file>

<file path=xl/comments6.xml><?xml version="1.0" encoding="utf-8"?>
<comments xmlns="http://schemas.openxmlformats.org/spreadsheetml/2006/main">
  <authors>
    <author>ppmmjjyy</author>
  </authors>
  <commentList>
    <comment ref="C17" authorId="0" shapeId="0">
      <text>
        <r>
          <rPr>
            <b/>
            <sz val="9"/>
            <rFont val="Tahoma"/>
            <family val="2"/>
          </rPr>
          <t>ppmmjjyy: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常规座位数和特色基地座位</t>
        </r>
      </text>
    </comment>
  </commentList>
</comments>
</file>

<file path=xl/sharedStrings.xml><?xml version="1.0" encoding="utf-8"?>
<sst xmlns="http://schemas.openxmlformats.org/spreadsheetml/2006/main" count="2713" uniqueCount="236">
  <si>
    <t>分类</t>
  </si>
  <si>
    <t>项目</t>
  </si>
  <si>
    <t>占比</t>
  </si>
  <si>
    <t>合计</t>
  </si>
  <si>
    <t>月均数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</si>
  <si>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</si>
  <si>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</si>
  <si>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</si>
  <si>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</si>
  <si>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</si>
  <si>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</si>
  <si>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</si>
  <si>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</si>
  <si>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</si>
  <si>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</si>
  <si>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</si>
  <si>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</si>
  <si>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r>
      <rPr>
        <b/>
        <sz val="10"/>
        <color theme="1"/>
        <rFont val="Times New Roman"/>
        <family val="1"/>
      </rPr>
      <t>2020</t>
    </r>
    <r>
      <rPr>
        <b/>
        <sz val="10"/>
        <color theme="1"/>
        <rFont val="宋体"/>
        <charset val="134"/>
      </rPr>
      <t>年累计经营月份</t>
    </r>
  </si>
  <si>
    <r>
      <rPr>
        <sz val="10"/>
        <color theme="1"/>
        <rFont val="宋体"/>
        <charset val="134"/>
      </rPr>
      <t>报送期间</t>
    </r>
  </si>
  <si>
    <t>区域合并</t>
  </si>
  <si>
    <t>Q1</t>
  </si>
  <si>
    <t>Q2</t>
  </si>
  <si>
    <t>Q3</t>
  </si>
  <si>
    <t>Q4</t>
  </si>
  <si>
    <t>成本总计</t>
  </si>
  <si>
    <t>人工工资</t>
  </si>
  <si>
    <t>人工奖金</t>
  </si>
  <si>
    <t>人工福利</t>
  </si>
  <si>
    <t>营销</t>
  </si>
  <si>
    <t>教学</t>
  </si>
  <si>
    <t>管理</t>
  </si>
  <si>
    <t>总计</t>
  </si>
  <si>
    <t>其中房租</t>
  </si>
  <si>
    <t>其中折旧</t>
  </si>
  <si>
    <t>其中差旅</t>
  </si>
  <si>
    <t>运营规模</t>
  </si>
  <si>
    <t>员工数</t>
  </si>
  <si>
    <t>中心数</t>
  </si>
  <si>
    <t>教室数</t>
  </si>
  <si>
    <t>自有场地面积</t>
  </si>
  <si>
    <t>中心座位数</t>
  </si>
  <si>
    <t>在校生人数</t>
  </si>
  <si>
    <t>成人-在校脱产班人数</t>
  </si>
  <si>
    <t>成人-业余班/孵化班人数</t>
  </si>
  <si>
    <t>童程-在注册人数</t>
  </si>
  <si>
    <t>座位利用率</t>
  </si>
  <si>
    <t>成人-脱产座位利用率</t>
  </si>
  <si>
    <t>成人-整体座位利用率</t>
  </si>
  <si>
    <t>童程-座位利用率</t>
  </si>
  <si>
    <t>总体分析</t>
  </si>
  <si>
    <t>汇总</t>
  </si>
  <si>
    <t>招生数</t>
  </si>
  <si>
    <t>生均成本</t>
  </si>
  <si>
    <t xml:space="preserve">    生均招生成本</t>
  </si>
  <si>
    <t xml:space="preserve">        其中：生均销售成本</t>
  </si>
  <si>
    <t xml:space="preserve">    生均教学成本</t>
  </si>
  <si>
    <t xml:space="preserve">    生均管理成本</t>
  </si>
  <si>
    <t>生均奖金</t>
  </si>
  <si>
    <t>整体人均招生</t>
  </si>
  <si>
    <t>人均工资</t>
  </si>
  <si>
    <t>人均奖金</t>
  </si>
  <si>
    <t>人均成本</t>
  </si>
  <si>
    <t>招生成本</t>
  </si>
  <si>
    <t>招生生均成本</t>
  </si>
  <si>
    <t>生均人工成本</t>
  </si>
  <si>
    <t>市场人工成本</t>
  </si>
  <si>
    <t>咨询人工成本</t>
  </si>
  <si>
    <t>生均销售成本</t>
  </si>
  <si>
    <t>人均招生-市场</t>
  </si>
  <si>
    <t>人均招生-咨询</t>
  </si>
  <si>
    <t>人均月薪</t>
  </si>
  <si>
    <t>教学成本</t>
  </si>
  <si>
    <r>
      <t>教学</t>
    </r>
    <r>
      <rPr>
        <sz val="10"/>
        <color theme="1"/>
        <rFont val="等线"/>
        <charset val="134"/>
      </rPr>
      <t>生均成本</t>
    </r>
  </si>
  <si>
    <t>教学人工成本</t>
  </si>
  <si>
    <t>教管人工成本</t>
  </si>
  <si>
    <t>生均教耗成本</t>
  </si>
  <si>
    <t>人均教生-教学</t>
  </si>
  <si>
    <t>人均管生-教管</t>
  </si>
  <si>
    <t>招生</t>
  </si>
  <si>
    <t>招生人员
合计</t>
  </si>
  <si>
    <t>工资</t>
  </si>
  <si>
    <t>奖金</t>
  </si>
  <si>
    <t>社保公积</t>
  </si>
  <si>
    <t>小计</t>
  </si>
  <si>
    <t>销售成本</t>
  </si>
  <si>
    <t>招生成本合计</t>
  </si>
  <si>
    <t>教学人员
合计</t>
  </si>
  <si>
    <t>教耗成本</t>
  </si>
  <si>
    <t>教学成本合计</t>
  </si>
  <si>
    <t>管理人员
合计</t>
  </si>
  <si>
    <t>其他成本</t>
  </si>
  <si>
    <t>管理成本合计</t>
  </si>
  <si>
    <t>成人合并</t>
  </si>
  <si>
    <r>
      <rPr>
        <b/>
        <sz val="10"/>
        <color theme="1"/>
        <rFont val="Times New Roman"/>
        <family val="1"/>
      </rPr>
      <t>2020</t>
    </r>
    <r>
      <rPr>
        <b/>
        <sz val="10"/>
        <color indexed="8"/>
        <rFont val="宋体"/>
        <charset val="134"/>
      </rPr>
      <t>年累计经营月份</t>
    </r>
  </si>
  <si>
    <r>
      <rPr>
        <sz val="10"/>
        <color indexed="8"/>
        <rFont val="宋体"/>
        <charset val="134"/>
      </rPr>
      <t>报送期间</t>
    </r>
  </si>
  <si>
    <t>K12营销</t>
  </si>
  <si>
    <t>场地面积</t>
  </si>
  <si>
    <t>在注册人数</t>
  </si>
  <si>
    <t>课耗常规班级数</t>
  </si>
  <si>
    <t>课耗常规班学员人次</t>
  </si>
  <si>
    <t>运营监控指标</t>
  </si>
  <si>
    <t>常规班每班人数</t>
  </si>
  <si>
    <t>教室使用率</t>
  </si>
  <si>
    <t>常规班结课学员续班率</t>
  </si>
  <si>
    <t>招生人次总计</t>
  </si>
  <si>
    <t>现金收入总计</t>
  </si>
  <si>
    <t xml:space="preserve">    生均集团成本</t>
  </si>
  <si>
    <t>-</t>
  </si>
  <si>
    <t>人均招生</t>
  </si>
  <si>
    <t>工资变动</t>
  </si>
  <si>
    <t>教学生均成本</t>
  </si>
  <si>
    <t>生均学员划转结算</t>
  </si>
  <si>
    <t>SEM人员</t>
  </si>
  <si>
    <t>电销人员</t>
  </si>
  <si>
    <t>市场其他</t>
  </si>
  <si>
    <t>网咨人员</t>
  </si>
  <si>
    <t>咨询顾问</t>
  </si>
  <si>
    <t>百度PC</t>
  </si>
  <si>
    <t>百度无线</t>
  </si>
  <si>
    <t>搜狗</t>
  </si>
  <si>
    <t>神马</t>
  </si>
  <si>
    <t>搜索品专</t>
  </si>
  <si>
    <t>今日头条搜索</t>
  </si>
  <si>
    <t>其他搜索</t>
  </si>
  <si>
    <t>百度信息流</t>
  </si>
  <si>
    <t>360信息流</t>
  </si>
  <si>
    <t>今日头条</t>
  </si>
  <si>
    <t>UC头条</t>
  </si>
  <si>
    <t>腾讯信息流</t>
  </si>
  <si>
    <t>其他信息流</t>
  </si>
  <si>
    <t>招聘类网站</t>
  </si>
  <si>
    <t>本地网站</t>
  </si>
  <si>
    <t>线下广告费用</t>
  </si>
  <si>
    <t>市场活动费用</t>
  </si>
  <si>
    <t>美团点评</t>
  </si>
  <si>
    <t>营销礼品</t>
  </si>
  <si>
    <t>商务BD渠道合作</t>
  </si>
  <si>
    <t>KOL大号推广</t>
  </si>
  <si>
    <t>代理招生</t>
  </si>
  <si>
    <t>企业合作</t>
  </si>
  <si>
    <t>公校合作</t>
  </si>
  <si>
    <t>兼职费用</t>
  </si>
  <si>
    <t>促销费用</t>
  </si>
  <si>
    <t>口碑推荐费</t>
  </si>
  <si>
    <t>差旅费</t>
  </si>
  <si>
    <t>宣传品费</t>
  </si>
  <si>
    <t>招待费</t>
  </si>
  <si>
    <t>员工福利费</t>
  </si>
  <si>
    <t>办公用品</t>
  </si>
  <si>
    <t>通讯费</t>
  </si>
  <si>
    <t>交通费</t>
  </si>
  <si>
    <t>信息共享费</t>
  </si>
  <si>
    <t>技术支持费</t>
  </si>
  <si>
    <t>快递费</t>
  </si>
  <si>
    <t>会议费</t>
  </si>
  <si>
    <t>其他</t>
  </si>
  <si>
    <t xml:space="preserve">小计 </t>
  </si>
  <si>
    <t>生均奖金-市场</t>
  </si>
  <si>
    <t>提成比例</t>
  </si>
  <si>
    <t>生均奖金-咨询</t>
  </si>
  <si>
    <t>助理讲师\讲师\研发人员</t>
  </si>
  <si>
    <t>兼职讲师费用</t>
  </si>
  <si>
    <t>学管</t>
  </si>
  <si>
    <t>房租物业费</t>
  </si>
  <si>
    <t>水费</t>
  </si>
  <si>
    <t>电费</t>
  </si>
  <si>
    <t>机房租赁费</t>
  </si>
  <si>
    <t>日租金</t>
  </si>
  <si>
    <t>单机电费</t>
  </si>
  <si>
    <t>折旧费</t>
  </si>
  <si>
    <t>维修及耗材</t>
  </si>
  <si>
    <t>装修摊销</t>
  </si>
  <si>
    <t>专线费</t>
  </si>
  <si>
    <t>学员活动费</t>
  </si>
  <si>
    <t>商品成本</t>
  </si>
  <si>
    <t>教具成本</t>
  </si>
  <si>
    <t>教材成本</t>
  </si>
  <si>
    <t>证书费</t>
  </si>
  <si>
    <t>游学费用</t>
  </si>
  <si>
    <t>赛事费用</t>
  </si>
  <si>
    <t>其它</t>
  </si>
  <si>
    <t>学员划转结算</t>
  </si>
  <si>
    <t>划入</t>
  </si>
  <si>
    <t>划出</t>
  </si>
  <si>
    <t>生均奖金-教学</t>
  </si>
  <si>
    <t>生均奖金-教管</t>
  </si>
  <si>
    <t>中心主任\行政\人事\信息专员\MIS</t>
  </si>
  <si>
    <t>财务</t>
  </si>
  <si>
    <t>管理成本</t>
  </si>
  <si>
    <t>财务费用</t>
  </si>
  <si>
    <t>咨询服务费</t>
  </si>
  <si>
    <t>残保金</t>
  </si>
  <si>
    <t>补贴</t>
  </si>
  <si>
    <t>当月消耗课时合计</t>
  </si>
  <si>
    <t>教室排课课时数合计</t>
  </si>
  <si>
    <t>常规班结课学生数量合计</t>
  </si>
  <si>
    <t>常规班结课学生中续费数量合计</t>
  </si>
  <si>
    <t>前端人均招生</t>
  </si>
  <si>
    <r>
      <rPr>
        <sz val="10"/>
        <rFont val="宋体"/>
        <charset val="134"/>
      </rPr>
      <t>教学</t>
    </r>
    <r>
      <rPr>
        <sz val="10"/>
        <color theme="1"/>
        <rFont val="宋体"/>
        <charset val="134"/>
      </rPr>
      <t>生均成本</t>
    </r>
  </si>
  <si>
    <t>社招营销</t>
  </si>
  <si>
    <t>每教室人数</t>
  </si>
  <si>
    <t>在校脱产班人数</t>
  </si>
  <si>
    <t>在校业余班人数</t>
  </si>
  <si>
    <t>整体座位利用率</t>
  </si>
  <si>
    <t>脱产座位利用率</t>
  </si>
  <si>
    <t>合同销售总值（优惠后）</t>
  </si>
  <si>
    <t>技术支持</t>
  </si>
  <si>
    <t>智联、前程、中华英才网</t>
  </si>
  <si>
    <t>58、赶集</t>
  </si>
  <si>
    <t>网络优化</t>
  </si>
  <si>
    <t>淘宝天猫</t>
  </si>
  <si>
    <t>线下渠道</t>
  </si>
  <si>
    <t>其它渠道</t>
  </si>
  <si>
    <t>项目经理\讲师\研发人员</t>
  </si>
  <si>
    <t>班组长费用</t>
  </si>
  <si>
    <t>职业发展</t>
  </si>
  <si>
    <t>就业服务</t>
  </si>
  <si>
    <t>就业推荐费</t>
  </si>
  <si>
    <t>学员退费</t>
  </si>
  <si>
    <t>渠道营销</t>
  </si>
  <si>
    <t>特色基地座位数</t>
  </si>
  <si>
    <t>就业班人数</t>
  </si>
  <si>
    <t>孵化及共建班人数</t>
  </si>
  <si>
    <t>就业班座位利用率</t>
  </si>
  <si>
    <t>孵化班座位利用率</t>
  </si>
  <si>
    <t>经理人工成本</t>
  </si>
  <si>
    <t>人均招生-经理</t>
  </si>
  <si>
    <t>渠道经理</t>
  </si>
  <si>
    <t>咨询人员</t>
  </si>
  <si>
    <t>院校拓展费</t>
  </si>
  <si>
    <t>生均奖金-经理</t>
  </si>
  <si>
    <t>其中：就业班项目经理数</t>
  </si>
  <si>
    <t>其中：孵化班项目经理数</t>
  </si>
  <si>
    <t>其中：就业班员工数</t>
  </si>
  <si>
    <t>其中：孵化班员工数</t>
  </si>
  <si>
    <t>AI实验室费用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</si>
</sst>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_);[Red]\(#,##0.0\)"/>
    <numFmt numFmtId="177" formatCode="0_);[Red]\(0\)"/>
    <numFmt numFmtId="178" formatCode="#,##0_);[Red]\(#,##0\)"/>
    <numFmt numFmtId="179" formatCode="0.0%"/>
    <numFmt numFmtId="180" formatCode="_ * #,##0_ ;_ * \-#,##0_ ;_ * &quot;-&quot;??_ ;_ @_ "/>
    <numFmt numFmtId="181" formatCode="0.0_);[Red]\(0.0\)"/>
  </numFmts>
  <fonts count="44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name val="Times New Roman"/>
      <family val="1"/>
    </font>
    <font>
      <sz val="10"/>
      <name val="宋体"/>
      <charset val="134"/>
    </font>
    <font>
      <sz val="10"/>
      <name val="等线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0"/>
      <color indexed="8"/>
      <name val="MS Sans Serif"/>
      <family val="2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2"/>
      <name val="Times New Roman"/>
      <family val="1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0"/>
      <color indexed="8"/>
      <name val="Calibri"/>
      <family val="2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等线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B7DED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3">
    <xf numFmtId="0" fontId="0" fillId="0" borderId="0"/>
    <xf numFmtId="0" fontId="1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Protection="0">
      <alignment vertical="top"/>
    </xf>
    <xf numFmtId="0" fontId="14" fillId="22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top"/>
    </xf>
    <xf numFmtId="0" fontId="14" fillId="0" borderId="0" applyNumberFormat="0" applyFont="0" applyFill="0" applyBorder="0" applyProtection="0">
      <alignment vertical="top"/>
    </xf>
    <xf numFmtId="9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5" borderId="17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14" fillId="0" borderId="0" applyNumberFormat="0" applyFont="0" applyFill="0" applyBorder="0" applyProtection="0">
      <alignment vertical="top"/>
    </xf>
    <xf numFmtId="0" fontId="3" fillId="0" borderId="0">
      <alignment vertical="center"/>
    </xf>
    <xf numFmtId="0" fontId="14" fillId="0" borderId="0">
      <alignment vertical="top"/>
    </xf>
    <xf numFmtId="0" fontId="14" fillId="0" borderId="0">
      <alignment vertical="top"/>
    </xf>
    <xf numFmtId="0" fontId="25" fillId="0" borderId="19" applyNumberFormat="0" applyFill="0" applyAlignment="0" applyProtection="0">
      <alignment vertical="center"/>
    </xf>
    <xf numFmtId="0" fontId="14" fillId="0" borderId="0" applyNumberFormat="0" applyFont="0" applyFill="0" applyBorder="0" applyProtection="0">
      <alignment vertical="top"/>
    </xf>
    <xf numFmtId="0" fontId="14" fillId="0" borderId="0" applyNumberFormat="0" applyFont="0" applyFill="0" applyBorder="0" applyProtection="0">
      <alignment vertical="top"/>
    </xf>
    <xf numFmtId="0" fontId="14" fillId="0" borderId="0" applyNumberFormat="0" applyFont="0" applyFill="0" applyBorder="0" applyProtection="0">
      <alignment vertical="top"/>
    </xf>
    <xf numFmtId="0" fontId="14" fillId="0" borderId="0" applyNumberFormat="0" applyFont="0" applyFill="0" applyBorder="0" applyProtection="0">
      <alignment vertical="top"/>
    </xf>
    <xf numFmtId="0" fontId="14" fillId="0" borderId="0" applyNumberFormat="0" applyFont="0" applyFill="0" applyBorder="0" applyProtection="0">
      <alignment vertical="top"/>
    </xf>
    <xf numFmtId="0" fontId="12" fillId="0" borderId="0"/>
    <xf numFmtId="0" fontId="12" fillId="0" borderId="0"/>
    <xf numFmtId="0" fontId="33" fillId="15" borderId="16" applyNumberFormat="0" applyAlignment="0" applyProtection="0">
      <alignment vertical="center"/>
    </xf>
    <xf numFmtId="0" fontId="12" fillId="0" borderId="0"/>
    <xf numFmtId="0" fontId="3" fillId="0" borderId="0">
      <alignment vertical="center"/>
    </xf>
    <xf numFmtId="0" fontId="34" fillId="0" borderId="0"/>
    <xf numFmtId="0" fontId="14" fillId="0" borderId="0">
      <alignment vertical="top"/>
    </xf>
    <xf numFmtId="0" fontId="18" fillId="0" borderId="0"/>
    <xf numFmtId="0" fontId="3" fillId="0" borderId="0"/>
    <xf numFmtId="0" fontId="14" fillId="0" borderId="0" applyNumberFormat="0" applyFont="0" applyFill="0" applyBorder="0" applyProtection="0">
      <alignment vertical="top"/>
    </xf>
    <xf numFmtId="0" fontId="14" fillId="0" borderId="0" applyNumberFormat="0" applyFont="0" applyFill="0" applyBorder="0" applyProtection="0">
      <alignment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43" fontId="14" fillId="0" borderId="0" applyNumberFormat="0" applyFont="0" applyFill="0" applyBorder="0" applyAlignment="0" applyProtection="0">
      <alignment vertical="center"/>
    </xf>
    <xf numFmtId="0" fontId="24" fillId="11" borderId="1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0" borderId="0"/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24" applyNumberFormat="0" applyFont="0" applyAlignment="0" applyProtection="0">
      <alignment vertical="center"/>
    </xf>
  </cellStyleXfs>
  <cellXfs count="387">
    <xf numFmtId="0" fontId="0" fillId="0" borderId="0" xfId="0"/>
    <xf numFmtId="0" fontId="1" fillId="0" borderId="0" xfId="46" applyFont="1" applyFill="1" applyAlignment="1">
      <alignment vertical="center"/>
    </xf>
    <xf numFmtId="0" fontId="2" fillId="0" borderId="0" xfId="46" applyFont="1" applyFill="1" applyAlignment="1" applyProtection="1">
      <alignment vertical="center"/>
      <protection locked="0"/>
    </xf>
    <xf numFmtId="0" fontId="1" fillId="0" borderId="0" xfId="46" applyFont="1" applyFill="1" applyAlignment="1" applyProtection="1">
      <alignment vertical="center"/>
      <protection locked="0"/>
    </xf>
    <xf numFmtId="0" fontId="2" fillId="0" borderId="0" xfId="46" applyFont="1" applyFill="1" applyAlignment="1">
      <alignment vertical="center"/>
    </xf>
    <xf numFmtId="0" fontId="1" fillId="0" borderId="0" xfId="46" applyFont="1" applyFill="1" applyBorder="1" applyAlignment="1">
      <alignment vertical="center"/>
    </xf>
    <xf numFmtId="0" fontId="3" fillId="0" borderId="0" xfId="46">
      <alignment vertical="center"/>
    </xf>
    <xf numFmtId="178" fontId="2" fillId="2" borderId="1" xfId="0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horizontal="center" vertical="center"/>
    </xf>
    <xf numFmtId="177" fontId="4" fillId="2" borderId="1" xfId="46" applyNumberFormat="1" applyFont="1" applyFill="1" applyBorder="1" applyAlignment="1" applyProtection="1">
      <alignment horizontal="center" vertical="center" wrapText="1"/>
      <protection locked="0"/>
    </xf>
    <xf numFmtId="177" fontId="4" fillId="2" borderId="2" xfId="46" applyNumberFormat="1" applyFont="1" applyFill="1" applyBorder="1" applyAlignment="1" applyProtection="1">
      <alignment horizontal="center" vertical="center" wrapText="1"/>
      <protection locked="0"/>
    </xf>
    <xf numFmtId="9" fontId="2" fillId="3" borderId="1" xfId="46" applyNumberFormat="1" applyFont="1" applyFill="1" applyBorder="1" applyAlignment="1">
      <alignment horizontal="center" vertical="center"/>
    </xf>
    <xf numFmtId="9" fontId="5" fillId="3" borderId="1" xfId="46" applyNumberFormat="1" applyFont="1" applyFill="1" applyBorder="1" applyAlignment="1">
      <alignment horizontal="center"/>
    </xf>
    <xf numFmtId="178" fontId="6" fillId="3" borderId="1" xfId="46" applyNumberFormat="1" applyFont="1" applyFill="1" applyBorder="1" applyAlignment="1">
      <alignment horizontal="right"/>
    </xf>
    <xf numFmtId="178" fontId="6" fillId="4" borderId="2" xfId="46" applyNumberFormat="1" applyFont="1" applyFill="1" applyBorder="1" applyAlignment="1" applyProtection="1">
      <alignment horizontal="right" vertical="center"/>
    </xf>
    <xf numFmtId="178" fontId="6" fillId="5" borderId="2" xfId="46" applyNumberFormat="1" applyFont="1" applyFill="1" applyBorder="1" applyAlignment="1" applyProtection="1">
      <alignment horizontal="right" vertical="center"/>
    </xf>
    <xf numFmtId="0" fontId="1" fillId="6" borderId="1" xfId="46" applyFont="1" applyFill="1" applyBorder="1" applyAlignment="1" applyProtection="1">
      <alignment horizontal="center" vertical="center" wrapText="1"/>
    </xf>
    <xf numFmtId="0" fontId="1" fillId="6" borderId="1" xfId="46" applyFont="1" applyFill="1" applyBorder="1" applyAlignment="1" applyProtection="1">
      <alignment horizontal="left" vertical="center" wrapText="1"/>
    </xf>
    <xf numFmtId="178" fontId="6" fillId="6" borderId="1" xfId="46" applyNumberFormat="1" applyFont="1" applyFill="1" applyBorder="1" applyAlignment="1" applyProtection="1">
      <alignment horizontal="right" vertical="center"/>
    </xf>
    <xf numFmtId="178" fontId="6" fillId="0" borderId="2" xfId="46" applyNumberFormat="1" applyFont="1" applyFill="1" applyBorder="1" applyAlignment="1" applyProtection="1">
      <alignment horizontal="right" vertical="center"/>
    </xf>
    <xf numFmtId="0" fontId="2" fillId="6" borderId="1" xfId="46" applyFont="1" applyFill="1" applyBorder="1" applyAlignment="1" applyProtection="1">
      <alignment horizontal="left" vertical="center" wrapText="1"/>
    </xf>
    <xf numFmtId="0" fontId="1" fillId="6" borderId="1" xfId="46" applyNumberFormat="1" applyFont="1" applyFill="1" applyBorder="1" applyAlignment="1" applyProtection="1">
      <alignment horizontal="left" vertical="center" wrapText="1"/>
    </xf>
    <xf numFmtId="10" fontId="6" fillId="6" borderId="1" xfId="46" applyNumberFormat="1" applyFont="1" applyFill="1" applyBorder="1" applyAlignment="1" applyProtection="1">
      <alignment horizontal="right" vertical="center"/>
    </xf>
    <xf numFmtId="10" fontId="6" fillId="4" borderId="2" xfId="46" applyNumberFormat="1" applyFont="1" applyFill="1" applyBorder="1" applyAlignment="1" applyProtection="1">
      <alignment horizontal="right" vertical="center"/>
    </xf>
    <xf numFmtId="178" fontId="1" fillId="3" borderId="1" xfId="46" applyNumberFormat="1" applyFont="1" applyFill="1" applyBorder="1" applyAlignment="1">
      <alignment horizontal="left" vertical="center"/>
    </xf>
    <xf numFmtId="178" fontId="2" fillId="3" borderId="1" xfId="46" applyNumberFormat="1" applyFont="1" applyFill="1" applyBorder="1" applyAlignment="1">
      <alignment horizontal="left" vertical="center"/>
    </xf>
    <xf numFmtId="176" fontId="6" fillId="3" borderId="1" xfId="46" applyNumberFormat="1" applyFont="1" applyFill="1" applyBorder="1" applyAlignment="1">
      <alignment horizontal="right"/>
    </xf>
    <xf numFmtId="176" fontId="6" fillId="4" borderId="2" xfId="46" applyNumberFormat="1" applyFont="1" applyFill="1" applyBorder="1" applyAlignment="1" applyProtection="1">
      <alignment horizontal="right" vertical="center"/>
    </xf>
    <xf numFmtId="178" fontId="1" fillId="6" borderId="1" xfId="46" applyNumberFormat="1" applyFont="1" applyFill="1" applyBorder="1" applyAlignment="1">
      <alignment horizontal="left" vertical="center"/>
    </xf>
    <xf numFmtId="178" fontId="6" fillId="6" borderId="1" xfId="46" applyNumberFormat="1" applyFont="1" applyFill="1" applyBorder="1" applyAlignment="1" applyProtection="1">
      <alignment horizontal="right"/>
    </xf>
    <xf numFmtId="178" fontId="1" fillId="6" borderId="1" xfId="46" applyNumberFormat="1" applyFont="1" applyFill="1" applyBorder="1" applyAlignment="1">
      <alignment horizontal="right" vertical="center"/>
    </xf>
    <xf numFmtId="178" fontId="2" fillId="6" borderId="1" xfId="46" applyNumberFormat="1" applyFont="1" applyFill="1" applyBorder="1" applyAlignment="1">
      <alignment horizontal="right" vertical="center"/>
    </xf>
    <xf numFmtId="178" fontId="6" fillId="6" borderId="1" xfId="46" applyNumberFormat="1" applyFont="1" applyFill="1" applyBorder="1" applyAlignment="1">
      <alignment horizontal="right"/>
    </xf>
    <xf numFmtId="176" fontId="6" fillId="6" borderId="1" xfId="46" applyNumberFormat="1" applyFont="1" applyFill="1" applyBorder="1" applyAlignment="1">
      <alignment horizontal="right"/>
    </xf>
    <xf numFmtId="176" fontId="6" fillId="5" borderId="2" xfId="46" applyNumberFormat="1" applyFont="1" applyFill="1" applyBorder="1" applyAlignment="1" applyProtection="1">
      <alignment horizontal="right" vertical="center"/>
    </xf>
    <xf numFmtId="178" fontId="1" fillId="3" borderId="1" xfId="46" applyNumberFormat="1" applyFont="1" applyFill="1" applyBorder="1" applyAlignment="1">
      <alignment horizontal="right" vertical="center"/>
    </xf>
    <xf numFmtId="178" fontId="1" fillId="3" borderId="1" xfId="0" applyNumberFormat="1" applyFont="1" applyFill="1" applyBorder="1" applyAlignment="1">
      <alignment horizontal="left" vertical="center"/>
    </xf>
    <xf numFmtId="178" fontId="6" fillId="3" borderId="1" xfId="0" applyNumberFormat="1" applyFont="1" applyFill="1" applyBorder="1" applyAlignment="1">
      <alignment horizontal="right"/>
    </xf>
    <xf numFmtId="178" fontId="6" fillId="4" borderId="2" xfId="0" applyNumberFormat="1" applyFont="1" applyFill="1" applyBorder="1" applyAlignment="1" applyProtection="1">
      <alignment horizontal="right" vertical="center"/>
    </xf>
    <xf numFmtId="0" fontId="1" fillId="0" borderId="0" xfId="46" applyFont="1" applyFill="1" applyBorder="1" applyAlignment="1">
      <alignment horizontal="center" vertical="center" wrapText="1"/>
    </xf>
    <xf numFmtId="0" fontId="2" fillId="0" borderId="0" xfId="46" applyFont="1" applyFill="1" applyBorder="1" applyAlignment="1">
      <alignment horizontal="right" vertical="center"/>
    </xf>
    <xf numFmtId="0" fontId="7" fillId="0" borderId="12" xfId="46" applyFont="1" applyFill="1" applyBorder="1" applyAlignment="1">
      <alignment vertical="center" wrapText="1"/>
    </xf>
    <xf numFmtId="0" fontId="7" fillId="0" borderId="12" xfId="46" applyFont="1" applyFill="1" applyBorder="1" applyAlignment="1">
      <alignment vertical="center"/>
    </xf>
    <xf numFmtId="0" fontId="7" fillId="0" borderId="12" xfId="46" applyFont="1" applyFill="1" applyBorder="1" applyAlignment="1" applyProtection="1">
      <alignment vertical="center" wrapText="1"/>
      <protection locked="0"/>
    </xf>
    <xf numFmtId="0" fontId="1" fillId="6" borderId="1" xfId="46" applyNumberFormat="1" applyFont="1" applyFill="1" applyBorder="1" applyAlignment="1">
      <alignment horizontal="right" vertical="center"/>
    </xf>
    <xf numFmtId="0" fontId="1" fillId="3" borderId="1" xfId="46" applyNumberFormat="1" applyFont="1" applyFill="1" applyBorder="1" applyAlignment="1">
      <alignment horizontal="right" vertical="center"/>
    </xf>
    <xf numFmtId="178" fontId="6" fillId="7" borderId="2" xfId="46" applyNumberFormat="1" applyFont="1" applyFill="1" applyBorder="1" applyAlignment="1" applyProtection="1">
      <alignment horizontal="right"/>
    </xf>
    <xf numFmtId="178" fontId="6" fillId="7" borderId="1" xfId="46" applyNumberFormat="1" applyFont="1" applyFill="1" applyBorder="1" applyAlignment="1" applyProtection="1">
      <alignment horizontal="right"/>
    </xf>
    <xf numFmtId="177" fontId="8" fillId="0" borderId="1" xfId="43" applyNumberFormat="1" applyFont="1" applyBorder="1" applyAlignment="1" applyProtection="1">
      <alignment horizontal="center" vertical="center"/>
      <protection locked="0"/>
    </xf>
    <xf numFmtId="177" fontId="8" fillId="0" borderId="1" xfId="0" applyNumberFormat="1" applyFont="1" applyFill="1" applyBorder="1" applyAlignment="1" applyProtection="1">
      <alignment horizontal="center" vertical="center"/>
      <protection locked="0"/>
    </xf>
    <xf numFmtId="177" fontId="9" fillId="0" borderId="1" xfId="0" applyNumberFormat="1" applyFont="1" applyFill="1" applyBorder="1" applyAlignment="1" applyProtection="1">
      <alignment horizontal="center" vertical="center"/>
      <protection locked="0"/>
    </xf>
    <xf numFmtId="177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8" fontId="6" fillId="5" borderId="1" xfId="46" applyNumberFormat="1" applyFont="1" applyFill="1" applyBorder="1" applyAlignment="1">
      <alignment horizontal="right"/>
    </xf>
    <xf numFmtId="178" fontId="6" fillId="5" borderId="1" xfId="46" applyNumberFormat="1" applyFont="1" applyFill="1" applyBorder="1" applyAlignment="1" applyProtection="1">
      <alignment horizontal="right" vertical="center"/>
    </xf>
    <xf numFmtId="10" fontId="6" fillId="5" borderId="1" xfId="46" applyNumberFormat="1" applyFont="1" applyFill="1" applyBorder="1" applyAlignment="1" applyProtection="1">
      <alignment horizontal="right" vertical="center"/>
    </xf>
    <xf numFmtId="178" fontId="6" fillId="8" borderId="2" xfId="46" applyNumberFormat="1" applyFont="1" applyFill="1" applyBorder="1" applyAlignment="1" applyProtection="1">
      <alignment horizontal="right" vertical="center"/>
    </xf>
    <xf numFmtId="0" fontId="1" fillId="6" borderId="1" xfId="46" applyNumberFormat="1" applyFont="1" applyFill="1" applyBorder="1" applyAlignment="1">
      <alignment horizontal="left" vertical="center"/>
    </xf>
    <xf numFmtId="178" fontId="2" fillId="3" borderId="1" xfId="46" applyNumberFormat="1" applyFont="1" applyFill="1" applyBorder="1" applyAlignment="1">
      <alignment horizontal="right" vertical="center"/>
    </xf>
    <xf numFmtId="179" fontId="2" fillId="3" borderId="1" xfId="46" applyNumberFormat="1" applyFont="1" applyFill="1" applyBorder="1" applyAlignment="1">
      <alignment horizontal="right" vertical="center"/>
    </xf>
    <xf numFmtId="10" fontId="6" fillId="3" borderId="1" xfId="10" applyNumberFormat="1" applyFont="1" applyFill="1" applyBorder="1" applyAlignment="1">
      <alignment horizontal="right"/>
    </xf>
    <xf numFmtId="10" fontId="6" fillId="4" borderId="2" xfId="10" applyNumberFormat="1" applyFont="1" applyFill="1" applyBorder="1" applyAlignment="1" applyProtection="1">
      <alignment horizontal="right" vertical="center"/>
    </xf>
    <xf numFmtId="10" fontId="6" fillId="3" borderId="1" xfId="46" applyNumberFormat="1" applyFont="1" applyFill="1" applyBorder="1" applyAlignment="1">
      <alignment horizontal="right"/>
    </xf>
    <xf numFmtId="43" fontId="1" fillId="9" borderId="1" xfId="46" applyNumberFormat="1" applyFont="1" applyFill="1" applyBorder="1" applyAlignment="1">
      <alignment horizontal="right" vertical="center"/>
    </xf>
    <xf numFmtId="0" fontId="1" fillId="9" borderId="1" xfId="46" applyFont="1" applyFill="1" applyBorder="1" applyAlignment="1">
      <alignment vertical="center"/>
    </xf>
    <xf numFmtId="178" fontId="6" fillId="9" borderId="1" xfId="46" applyNumberFormat="1" applyFont="1" applyFill="1" applyBorder="1" applyAlignment="1">
      <alignment horizontal="right"/>
    </xf>
    <xf numFmtId="178" fontId="6" fillId="9" borderId="1" xfId="46" applyNumberFormat="1" applyFont="1" applyFill="1" applyBorder="1" applyAlignment="1" applyProtection="1">
      <alignment horizontal="right"/>
    </xf>
    <xf numFmtId="178" fontId="6" fillId="3" borderId="1" xfId="46" applyNumberFormat="1" applyFont="1" applyFill="1" applyBorder="1" applyAlignment="1" applyProtection="1">
      <alignment horizontal="right"/>
    </xf>
    <xf numFmtId="178" fontId="6" fillId="3" borderId="1" xfId="46" applyNumberFormat="1" applyFont="1" applyFill="1" applyBorder="1" applyAlignment="1" applyProtection="1">
      <alignment horizontal="right" vertical="center"/>
    </xf>
    <xf numFmtId="0" fontId="1" fillId="10" borderId="1" xfId="46" applyNumberFormat="1" applyFont="1" applyFill="1" applyBorder="1" applyAlignment="1">
      <alignment horizontal="right" vertical="center"/>
    </xf>
    <xf numFmtId="178" fontId="6" fillId="10" borderId="1" xfId="46" applyNumberFormat="1" applyFont="1" applyFill="1" applyBorder="1" applyAlignment="1">
      <alignment horizontal="right"/>
    </xf>
    <xf numFmtId="178" fontId="6" fillId="10" borderId="1" xfId="46" applyNumberFormat="1" applyFont="1" applyFill="1" applyBorder="1" applyAlignment="1" applyProtection="1">
      <alignment horizontal="right"/>
    </xf>
    <xf numFmtId="178" fontId="6" fillId="10" borderId="1" xfId="46" applyNumberFormat="1" applyFont="1" applyFill="1" applyBorder="1" applyAlignment="1" applyProtection="1">
      <alignment horizontal="right" vertical="center"/>
    </xf>
    <xf numFmtId="0" fontId="1" fillId="9" borderId="1" xfId="46" applyNumberFormat="1" applyFont="1" applyFill="1" applyBorder="1" applyAlignment="1">
      <alignment horizontal="right" vertical="center"/>
    </xf>
    <xf numFmtId="178" fontId="6" fillId="4" borderId="1" xfId="46" applyNumberFormat="1" applyFont="1" applyFill="1" applyBorder="1" applyAlignment="1" applyProtection="1">
      <alignment horizontal="right" vertical="center"/>
    </xf>
    <xf numFmtId="178" fontId="6" fillId="9" borderId="1" xfId="46" applyNumberFormat="1" applyFont="1" applyFill="1" applyBorder="1" applyAlignment="1" applyProtection="1">
      <alignment horizontal="right" vertical="center"/>
    </xf>
    <xf numFmtId="178" fontId="6" fillId="7" borderId="2" xfId="46" applyNumberFormat="1" applyFont="1" applyFill="1" applyBorder="1" applyAlignment="1">
      <alignment horizontal="right"/>
    </xf>
    <xf numFmtId="0" fontId="2" fillId="9" borderId="1" xfId="46" applyNumberFormat="1" applyFont="1" applyFill="1" applyBorder="1" applyAlignment="1">
      <alignment horizontal="right" vertical="center"/>
    </xf>
    <xf numFmtId="10" fontId="6" fillId="3" borderId="1" xfId="46" applyNumberFormat="1" applyFont="1" applyFill="1" applyBorder="1" applyAlignment="1" applyProtection="1">
      <alignment horizontal="right" vertical="center"/>
    </xf>
    <xf numFmtId="178" fontId="6" fillId="7" borderId="1" xfId="46" applyNumberFormat="1" applyFont="1" applyFill="1" applyBorder="1" applyAlignment="1">
      <alignment horizontal="right"/>
    </xf>
    <xf numFmtId="10" fontId="6" fillId="4" borderId="1" xfId="46" applyNumberFormat="1" applyFont="1" applyFill="1" applyBorder="1" applyAlignment="1" applyProtection="1">
      <alignment horizontal="right" vertical="center"/>
    </xf>
    <xf numFmtId="0" fontId="1" fillId="3" borderId="1" xfId="46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77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9" fontId="2" fillId="3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/>
    </xf>
    <xf numFmtId="178" fontId="6" fillId="5" borderId="2" xfId="0" applyNumberFormat="1" applyFont="1" applyFill="1" applyBorder="1" applyAlignment="1" applyProtection="1">
      <alignment horizontal="right" vertical="center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left" vertical="center" wrapText="1"/>
    </xf>
    <xf numFmtId="178" fontId="6" fillId="6" borderId="1" xfId="0" applyNumberFormat="1" applyFont="1" applyFill="1" applyBorder="1" applyAlignment="1" applyProtection="1">
      <alignment horizontal="right" vertical="center"/>
    </xf>
    <xf numFmtId="178" fontId="6" fillId="0" borderId="2" xfId="0" applyNumberFormat="1" applyFont="1" applyFill="1" applyBorder="1" applyAlignment="1" applyProtection="1">
      <alignment horizontal="right" vertical="center"/>
    </xf>
    <xf numFmtId="0" fontId="2" fillId="6" borderId="1" xfId="0" applyFont="1" applyFill="1" applyBorder="1" applyAlignment="1" applyProtection="1">
      <alignment horizontal="lef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</xf>
    <xf numFmtId="10" fontId="6" fillId="6" borderId="1" xfId="0" applyNumberFormat="1" applyFont="1" applyFill="1" applyBorder="1" applyAlignment="1" applyProtection="1">
      <alignment horizontal="right" vertical="center"/>
    </xf>
    <xf numFmtId="10" fontId="6" fillId="4" borderId="2" xfId="0" applyNumberFormat="1" applyFont="1" applyFill="1" applyBorder="1" applyAlignment="1" applyProtection="1">
      <alignment horizontal="right" vertical="center"/>
    </xf>
    <xf numFmtId="0" fontId="2" fillId="6" borderId="1" xfId="0" applyNumberFormat="1" applyFont="1" applyFill="1" applyBorder="1" applyAlignment="1" applyProtection="1">
      <alignment horizontal="left" vertical="center" wrapText="1"/>
    </xf>
    <xf numFmtId="178" fontId="1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right"/>
    </xf>
    <xf numFmtId="176" fontId="6" fillId="4" borderId="2" xfId="0" applyNumberFormat="1" applyFont="1" applyFill="1" applyBorder="1" applyAlignment="1" applyProtection="1">
      <alignment horizontal="right" vertical="center"/>
    </xf>
    <xf numFmtId="178" fontId="1" fillId="6" borderId="1" xfId="0" applyNumberFormat="1" applyFont="1" applyFill="1" applyBorder="1" applyAlignment="1">
      <alignment horizontal="left" vertical="center"/>
    </xf>
    <xf numFmtId="178" fontId="6" fillId="6" borderId="1" xfId="0" applyNumberFormat="1" applyFont="1" applyFill="1" applyBorder="1" applyAlignment="1" applyProtection="1">
      <alignment horizontal="right"/>
    </xf>
    <xf numFmtId="178" fontId="1" fillId="6" borderId="1" xfId="0" applyNumberFormat="1" applyFont="1" applyFill="1" applyBorder="1" applyAlignment="1">
      <alignment horizontal="right" vertical="center"/>
    </xf>
    <xf numFmtId="178" fontId="6" fillId="6" borderId="1" xfId="0" applyNumberFormat="1" applyFont="1" applyFill="1" applyBorder="1" applyAlignment="1">
      <alignment horizontal="right"/>
    </xf>
    <xf numFmtId="178" fontId="2" fillId="6" borderId="1" xfId="0" applyNumberFormat="1" applyFont="1" applyFill="1" applyBorder="1" applyAlignment="1">
      <alignment horizontal="right" vertical="center"/>
    </xf>
    <xf numFmtId="176" fontId="6" fillId="6" borderId="1" xfId="0" applyNumberFormat="1" applyFont="1" applyFill="1" applyBorder="1" applyAlignment="1">
      <alignment horizontal="right"/>
    </xf>
    <xf numFmtId="176" fontId="6" fillId="5" borderId="2" xfId="0" applyNumberFormat="1" applyFont="1" applyFill="1" applyBorder="1" applyAlignment="1" applyProtection="1">
      <alignment horizontal="right" vertical="center"/>
    </xf>
    <xf numFmtId="178" fontId="1" fillId="3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12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/>
    </xf>
    <xf numFmtId="0" fontId="7" fillId="0" borderId="12" xfId="0" applyFont="1" applyFill="1" applyBorder="1" applyAlignment="1" applyProtection="1">
      <alignment vertical="center" wrapText="1"/>
      <protection locked="0"/>
    </xf>
    <xf numFmtId="0" fontId="1" fillId="6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right" vertical="center"/>
    </xf>
    <xf numFmtId="178" fontId="6" fillId="3" borderId="1" xfId="0" applyNumberFormat="1" applyFont="1" applyFill="1" applyBorder="1" applyAlignment="1" applyProtection="1">
      <alignment horizontal="right"/>
    </xf>
    <xf numFmtId="178" fontId="6" fillId="7" borderId="2" xfId="0" applyNumberFormat="1" applyFont="1" applyFill="1" applyBorder="1" applyAlignment="1" applyProtection="1">
      <alignment horizontal="right"/>
    </xf>
    <xf numFmtId="178" fontId="6" fillId="7" borderId="1" xfId="0" applyNumberFormat="1" applyFont="1" applyFill="1" applyBorder="1" applyAlignment="1" applyProtection="1">
      <alignment horizontal="right"/>
    </xf>
    <xf numFmtId="178" fontId="6" fillId="5" borderId="1" xfId="0" applyNumberFormat="1" applyFont="1" applyFill="1" applyBorder="1" applyAlignment="1">
      <alignment horizontal="right"/>
    </xf>
    <xf numFmtId="178" fontId="6" fillId="5" borderId="1" xfId="0" applyNumberFormat="1" applyFont="1" applyFill="1" applyBorder="1" applyAlignment="1" applyProtection="1">
      <alignment horizontal="right" vertical="center"/>
    </xf>
    <xf numFmtId="10" fontId="6" fillId="5" borderId="1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>
      <alignment horizontal="left" vertical="center"/>
    </xf>
    <xf numFmtId="178" fontId="2" fillId="6" borderId="1" xfId="0" applyNumberFormat="1" applyFont="1" applyFill="1" applyBorder="1" applyAlignment="1">
      <alignment horizontal="left" vertical="center"/>
    </xf>
    <xf numFmtId="179" fontId="2" fillId="6" borderId="1" xfId="0" applyNumberFormat="1" applyFont="1" applyFill="1" applyBorder="1" applyAlignment="1">
      <alignment horizontal="right" vertical="center"/>
    </xf>
    <xf numFmtId="43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 applyProtection="1">
      <alignment horizontal="right" vertical="center"/>
    </xf>
    <xf numFmtId="178" fontId="1" fillId="9" borderId="1" xfId="0" applyNumberFormat="1" applyFont="1" applyFill="1" applyBorder="1" applyAlignment="1">
      <alignment horizontal="right" vertical="center"/>
    </xf>
    <xf numFmtId="176" fontId="6" fillId="9" borderId="1" xfId="0" applyNumberFormat="1" applyFont="1" applyFill="1" applyBorder="1" applyAlignment="1">
      <alignment horizontal="right"/>
    </xf>
    <xf numFmtId="178" fontId="6" fillId="7" borderId="2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vertical="center"/>
    </xf>
    <xf numFmtId="178" fontId="2" fillId="9" borderId="1" xfId="0" applyNumberFormat="1" applyFont="1" applyFill="1" applyBorder="1" applyAlignment="1">
      <alignment horizontal="left" vertical="center"/>
    </xf>
    <xf numFmtId="178" fontId="6" fillId="9" borderId="1" xfId="0" applyNumberFormat="1" applyFont="1" applyFill="1" applyBorder="1" applyAlignment="1" applyProtection="1">
      <alignment horizontal="right" vertical="center"/>
    </xf>
    <xf numFmtId="179" fontId="2" fillId="9" borderId="1" xfId="0" applyNumberFormat="1" applyFont="1" applyFill="1" applyBorder="1" applyAlignment="1">
      <alignment horizontal="right" vertical="center"/>
    </xf>
    <xf numFmtId="10" fontId="6" fillId="9" borderId="1" xfId="0" applyNumberFormat="1" applyFont="1" applyFill="1" applyBorder="1" applyAlignment="1">
      <alignment horizontal="right"/>
    </xf>
    <xf numFmtId="10" fontId="6" fillId="9" borderId="1" xfId="0" applyNumberFormat="1" applyFont="1" applyFill="1" applyBorder="1" applyAlignment="1" applyProtection="1">
      <alignment horizontal="right" vertical="center"/>
    </xf>
    <xf numFmtId="178" fontId="6" fillId="4" borderId="1" xfId="0" applyNumberFormat="1" applyFont="1" applyFill="1" applyBorder="1" applyAlignment="1" applyProtection="1">
      <alignment horizontal="right" vertical="center"/>
    </xf>
    <xf numFmtId="178" fontId="6" fillId="7" borderId="1" xfId="0" applyNumberFormat="1" applyFont="1" applyFill="1" applyBorder="1" applyAlignment="1">
      <alignment horizontal="right"/>
    </xf>
    <xf numFmtId="0" fontId="1" fillId="9" borderId="1" xfId="0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8" fontId="6" fillId="3" borderId="1" xfId="73" applyNumberFormat="1" applyFont="1" applyFill="1" applyBorder="1" applyAlignment="1" applyProtection="1">
      <alignment horizontal="right" vertical="center"/>
      <protection locked="0"/>
    </xf>
    <xf numFmtId="9" fontId="10" fillId="3" borderId="1" xfId="0" applyNumberFormat="1" applyFont="1" applyFill="1" applyBorder="1" applyAlignment="1">
      <alignment horizontal="center"/>
    </xf>
    <xf numFmtId="178" fontId="7" fillId="3" borderId="1" xfId="73" applyNumberFormat="1" applyFont="1" applyFill="1" applyBorder="1" applyAlignment="1" applyProtection="1">
      <alignment horizontal="right" vertical="center"/>
      <protection locked="0"/>
    </xf>
    <xf numFmtId="178" fontId="7" fillId="5" borderId="2" xfId="0" applyNumberFormat="1" applyFont="1" applyFill="1" applyBorder="1" applyAlignment="1" applyProtection="1">
      <alignment horizontal="right" vertical="center"/>
    </xf>
    <xf numFmtId="180" fontId="12" fillId="9" borderId="1" xfId="0" applyNumberFormat="1" applyFont="1" applyFill="1" applyBorder="1" applyAlignment="1" applyProtection="1">
      <alignment horizontal="center" vertical="center" wrapText="1"/>
    </xf>
    <xf numFmtId="178" fontId="6" fillId="9" borderId="1" xfId="0" applyNumberFormat="1" applyFont="1" applyFill="1" applyBorder="1" applyAlignment="1" applyProtection="1">
      <alignment horizontal="right" vertical="center"/>
      <protection locked="0"/>
    </xf>
    <xf numFmtId="178" fontId="6" fillId="9" borderId="1" xfId="73" applyNumberFormat="1" applyFont="1" applyFill="1" applyBorder="1" applyAlignment="1" applyProtection="1">
      <alignment horizontal="right" vertical="center"/>
      <protection locked="0"/>
    </xf>
    <xf numFmtId="180" fontId="12" fillId="9" borderId="1" xfId="0" applyNumberFormat="1" applyFont="1" applyFill="1" applyBorder="1" applyAlignment="1" applyProtection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/>
    </xf>
    <xf numFmtId="176" fontId="6" fillId="3" borderId="1" xfId="73" applyNumberFormat="1" applyFont="1" applyFill="1" applyBorder="1" applyAlignment="1" applyProtection="1">
      <alignment horizontal="right" vertical="center"/>
      <protection locked="0"/>
    </xf>
    <xf numFmtId="9" fontId="6" fillId="3" borderId="1" xfId="7" applyFont="1" applyFill="1" applyBorder="1" applyAlignment="1" applyProtection="1">
      <alignment horizontal="right" vertical="center"/>
      <protection locked="0"/>
    </xf>
    <xf numFmtId="9" fontId="6" fillId="4" borderId="2" xfId="7" applyFont="1" applyFill="1" applyBorder="1" applyAlignment="1" applyProtection="1">
      <alignment horizontal="right" vertical="center"/>
    </xf>
    <xf numFmtId="178" fontId="9" fillId="3" borderId="1" xfId="0" applyNumberFormat="1" applyFont="1" applyFill="1" applyBorder="1" applyAlignment="1">
      <alignment horizontal="left" vertical="center"/>
    </xf>
    <xf numFmtId="178" fontId="10" fillId="3" borderId="1" xfId="0" applyNumberFormat="1" applyFont="1" applyFill="1" applyBorder="1" applyAlignment="1">
      <alignment horizontal="left" vertical="center"/>
    </xf>
    <xf numFmtId="10" fontId="6" fillId="3" borderId="1" xfId="73" applyNumberFormat="1" applyFont="1" applyFill="1" applyBorder="1" applyAlignment="1" applyProtection="1">
      <alignment horizontal="right" vertical="center"/>
      <protection locked="0"/>
    </xf>
    <xf numFmtId="178" fontId="9" fillId="9" borderId="1" xfId="0" applyNumberFormat="1" applyFont="1" applyFill="1" applyBorder="1" applyAlignment="1">
      <alignment horizontal="left" vertical="center"/>
    </xf>
    <xf numFmtId="178" fontId="9" fillId="9" borderId="1" xfId="0" applyNumberFormat="1" applyFont="1" applyFill="1" applyBorder="1" applyAlignment="1">
      <alignment horizontal="right" vertical="center"/>
    </xf>
    <xf numFmtId="178" fontId="10" fillId="9" borderId="1" xfId="0" applyNumberFormat="1" applyFont="1" applyFill="1" applyBorder="1" applyAlignment="1">
      <alignment horizontal="right" vertical="center"/>
    </xf>
    <xf numFmtId="178" fontId="10" fillId="9" borderId="1" xfId="0" applyNumberFormat="1" applyFont="1" applyFill="1" applyBorder="1" applyAlignment="1">
      <alignment horizontal="left" vertical="center"/>
    </xf>
    <xf numFmtId="177" fontId="6" fillId="9" borderId="1" xfId="0" applyNumberFormat="1" applyFont="1" applyFill="1" applyBorder="1" applyAlignment="1">
      <alignment horizontal="right"/>
    </xf>
    <xf numFmtId="178" fontId="9" fillId="3" borderId="1" xfId="0" applyNumberFormat="1" applyFont="1" applyFill="1" applyBorder="1" applyAlignment="1">
      <alignment horizontal="right" vertical="center"/>
    </xf>
    <xf numFmtId="0" fontId="9" fillId="9" borderId="1" xfId="0" applyNumberFormat="1" applyFont="1" applyFill="1" applyBorder="1" applyAlignment="1">
      <alignment horizontal="right" vertical="center"/>
    </xf>
    <xf numFmtId="0" fontId="9" fillId="3" borderId="1" xfId="0" applyNumberFormat="1" applyFont="1" applyFill="1" applyBorder="1" applyAlignment="1">
      <alignment horizontal="right" vertical="center"/>
    </xf>
    <xf numFmtId="177" fontId="9" fillId="0" borderId="1" xfId="0" applyNumberFormat="1" applyFont="1" applyFill="1" applyBorder="1" applyAlignment="1" applyProtection="1">
      <alignment horizontal="left" vertical="center"/>
      <protection locked="0"/>
    </xf>
    <xf numFmtId="178" fontId="6" fillId="7" borderId="2" xfId="0" applyNumberFormat="1" applyFont="1" applyFill="1" applyBorder="1" applyAlignment="1" applyProtection="1">
      <alignment horizontal="right"/>
      <protection locked="0"/>
    </xf>
    <xf numFmtId="178" fontId="6" fillId="5" borderId="1" xfId="73" applyNumberFormat="1" applyFont="1" applyFill="1" applyBorder="1" applyAlignment="1" applyProtection="1">
      <alignment horizontal="right" vertical="center"/>
      <protection locked="0"/>
    </xf>
    <xf numFmtId="176" fontId="6" fillId="5" borderId="1" xfId="73" applyNumberFormat="1" applyFont="1" applyFill="1" applyBorder="1" applyAlignment="1" applyProtection="1">
      <alignment horizontal="right" vertical="center"/>
      <protection locked="0"/>
    </xf>
    <xf numFmtId="9" fontId="6" fillId="5" borderId="1" xfId="7" applyFont="1" applyFill="1" applyBorder="1" applyAlignment="1" applyProtection="1">
      <alignment horizontal="right" vertical="center"/>
      <protection locked="0"/>
    </xf>
    <xf numFmtId="178" fontId="7" fillId="0" borderId="2" xfId="0" applyNumberFormat="1" applyFont="1" applyFill="1" applyBorder="1" applyAlignment="1">
      <alignment horizontal="right" vertical="center"/>
    </xf>
    <xf numFmtId="178" fontId="7" fillId="0" borderId="1" xfId="0" applyNumberFormat="1" applyFont="1" applyFill="1" applyBorder="1" applyAlignment="1">
      <alignment horizontal="right" vertical="center"/>
    </xf>
    <xf numFmtId="178" fontId="10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 applyProtection="1">
      <alignment horizontal="right" vertical="center"/>
    </xf>
    <xf numFmtId="178" fontId="7" fillId="5" borderId="2" xfId="0" applyNumberFormat="1" applyFont="1" applyFill="1" applyBorder="1" applyAlignment="1">
      <alignment horizontal="right" vertical="center"/>
    </xf>
    <xf numFmtId="178" fontId="7" fillId="5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/>
    </xf>
    <xf numFmtId="178" fontId="7" fillId="9" borderId="1" xfId="46" applyNumberFormat="1" applyFont="1" applyFill="1" applyBorder="1" applyAlignment="1">
      <alignment horizontal="right"/>
    </xf>
    <xf numFmtId="178" fontId="7" fillId="7" borderId="1" xfId="0" applyNumberFormat="1" applyFont="1" applyFill="1" applyBorder="1" applyAlignment="1" applyProtection="1">
      <alignment horizontal="right"/>
    </xf>
    <xf numFmtId="0" fontId="2" fillId="3" borderId="1" xfId="46" applyNumberFormat="1" applyFont="1" applyFill="1" applyBorder="1" applyAlignment="1">
      <alignment horizontal="right" vertical="center"/>
    </xf>
    <xf numFmtId="179" fontId="10" fillId="9" borderId="1" xfId="0" applyNumberFormat="1" applyFont="1" applyFill="1" applyBorder="1" applyAlignment="1">
      <alignment horizontal="right" vertical="center"/>
    </xf>
    <xf numFmtId="179" fontId="6" fillId="9" borderId="1" xfId="0" applyNumberFormat="1" applyFont="1" applyFill="1" applyBorder="1" applyAlignment="1">
      <alignment horizontal="right"/>
    </xf>
    <xf numFmtId="178" fontId="6" fillId="9" borderId="1" xfId="0" applyNumberFormat="1" applyFont="1" applyFill="1" applyBorder="1" applyAlignment="1" applyProtection="1">
      <alignment horizontal="right"/>
    </xf>
    <xf numFmtId="178" fontId="7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Fill="1" applyAlignment="1"/>
    <xf numFmtId="178" fontId="2" fillId="2" borderId="1" xfId="44" applyNumberFormat="1" applyFont="1" applyFill="1" applyBorder="1" applyAlignment="1">
      <alignment vertical="center"/>
    </xf>
    <xf numFmtId="9" fontId="2" fillId="2" borderId="1" xfId="44" applyNumberFormat="1" applyFont="1" applyFill="1" applyBorder="1" applyAlignment="1">
      <alignment horizontal="center" vertical="center"/>
    </xf>
    <xf numFmtId="177" fontId="4" fillId="2" borderId="1" xfId="44" applyNumberFormat="1" applyFont="1" applyFill="1" applyBorder="1" applyAlignment="1" applyProtection="1">
      <alignment horizontal="center" vertical="center"/>
      <protection locked="0"/>
    </xf>
    <xf numFmtId="177" fontId="4" fillId="2" borderId="2" xfId="44" applyNumberFormat="1" applyFont="1" applyFill="1" applyBorder="1" applyAlignment="1" applyProtection="1">
      <alignment horizontal="center" vertical="center"/>
      <protection locked="0"/>
    </xf>
    <xf numFmtId="9" fontId="2" fillId="3" borderId="1" xfId="44" applyNumberFormat="1" applyFont="1" applyFill="1" applyBorder="1" applyAlignment="1">
      <alignment horizontal="center" vertical="center"/>
    </xf>
    <xf numFmtId="9" fontId="5" fillId="3" borderId="1" xfId="44" applyNumberFormat="1" applyFont="1" applyFill="1" applyBorder="1" applyAlignment="1">
      <alignment horizontal="center"/>
    </xf>
    <xf numFmtId="178" fontId="6" fillId="3" borderId="1" xfId="44" applyNumberFormat="1" applyFont="1" applyFill="1" applyBorder="1" applyAlignment="1">
      <alignment horizontal="right"/>
    </xf>
    <xf numFmtId="178" fontId="6" fillId="5" borderId="2" xfId="44" applyNumberFormat="1" applyFont="1" applyFill="1" applyBorder="1" applyAlignment="1" applyProtection="1">
      <alignment horizontal="right" vertical="center"/>
    </xf>
    <xf numFmtId="0" fontId="1" fillId="3" borderId="1" xfId="44" applyFont="1" applyFill="1" applyBorder="1" applyAlignment="1" applyProtection="1">
      <alignment horizontal="center" vertical="center"/>
    </xf>
    <xf numFmtId="0" fontId="1" fillId="3" borderId="1" xfId="44" applyFont="1" applyFill="1" applyBorder="1" applyAlignment="1" applyProtection="1">
      <alignment horizontal="left" vertical="center"/>
    </xf>
    <xf numFmtId="178" fontId="6" fillId="3" borderId="1" xfId="44" applyNumberFormat="1" applyFont="1" applyFill="1" applyBorder="1" applyAlignment="1" applyProtection="1">
      <alignment horizontal="right" vertical="center"/>
    </xf>
    <xf numFmtId="0" fontId="2" fillId="3" borderId="1" xfId="44" applyFont="1" applyFill="1" applyBorder="1" applyAlignment="1" applyProtection="1">
      <alignment horizontal="left" vertical="center"/>
    </xf>
    <xf numFmtId="0" fontId="2" fillId="3" borderId="1" xfId="44" applyNumberFormat="1" applyFont="1" applyFill="1" applyBorder="1" applyAlignment="1" applyProtection="1">
      <alignment horizontal="left" vertical="center"/>
    </xf>
    <xf numFmtId="10" fontId="6" fillId="3" borderId="1" xfId="44" applyNumberFormat="1" applyFont="1" applyFill="1" applyBorder="1" applyAlignment="1" applyProtection="1">
      <alignment horizontal="right" vertical="center"/>
    </xf>
    <xf numFmtId="10" fontId="6" fillId="5" borderId="2" xfId="44" applyNumberFormat="1" applyFont="1" applyFill="1" applyBorder="1" applyAlignment="1" applyProtection="1">
      <alignment horizontal="right" vertical="center"/>
    </xf>
    <xf numFmtId="0" fontId="1" fillId="3" borderId="1" xfId="44" applyNumberFormat="1" applyFont="1" applyFill="1" applyBorder="1" applyAlignment="1" applyProtection="1">
      <alignment horizontal="left" vertical="center"/>
    </xf>
    <xf numFmtId="178" fontId="1" fillId="3" borderId="1" xfId="44" applyNumberFormat="1" applyFont="1" applyFill="1" applyBorder="1" applyAlignment="1">
      <alignment horizontal="left" vertical="center"/>
    </xf>
    <xf numFmtId="178" fontId="2" fillId="3" borderId="1" xfId="44" applyNumberFormat="1" applyFont="1" applyFill="1" applyBorder="1" applyAlignment="1">
      <alignment horizontal="left" vertical="center"/>
    </xf>
    <xf numFmtId="178" fontId="6" fillId="5" borderId="1" xfId="44" applyNumberFormat="1" applyFont="1" applyFill="1" applyBorder="1" applyAlignment="1">
      <alignment horizontal="right"/>
    </xf>
    <xf numFmtId="176" fontId="6" fillId="3" borderId="1" xfId="44" applyNumberFormat="1" applyFont="1" applyFill="1" applyBorder="1" applyAlignment="1">
      <alignment horizontal="right"/>
    </xf>
    <xf numFmtId="176" fontId="6" fillId="5" borderId="2" xfId="44" applyNumberFormat="1" applyFont="1" applyFill="1" applyBorder="1" applyAlignment="1" applyProtection="1">
      <alignment horizontal="right" vertical="center"/>
    </xf>
    <xf numFmtId="178" fontId="1" fillId="6" borderId="1" xfId="44" applyNumberFormat="1" applyFont="1" applyFill="1" applyBorder="1" applyAlignment="1">
      <alignment horizontal="left" vertical="center"/>
    </xf>
    <xf numFmtId="178" fontId="6" fillId="6" borderId="1" xfId="44" applyNumberFormat="1" applyFont="1" applyFill="1" applyBorder="1" applyAlignment="1" applyProtection="1">
      <alignment horizontal="right"/>
    </xf>
    <xf numFmtId="178" fontId="6" fillId="5" borderId="1" xfId="44" applyNumberFormat="1" applyFont="1" applyFill="1" applyBorder="1" applyAlignment="1" applyProtection="1">
      <alignment horizontal="right"/>
    </xf>
    <xf numFmtId="178" fontId="1" fillId="6" borderId="1" xfId="44" applyNumberFormat="1" applyFont="1" applyFill="1" applyBorder="1" applyAlignment="1">
      <alignment horizontal="right" vertical="center"/>
    </xf>
    <xf numFmtId="178" fontId="6" fillId="6" borderId="1" xfId="44" applyNumberFormat="1" applyFont="1" applyFill="1" applyBorder="1" applyAlignment="1">
      <alignment horizontal="right"/>
    </xf>
    <xf numFmtId="178" fontId="2" fillId="6" borderId="1" xfId="44" applyNumberFormat="1" applyFont="1" applyFill="1" applyBorder="1" applyAlignment="1">
      <alignment horizontal="right" vertical="center"/>
    </xf>
    <xf numFmtId="176" fontId="6" fillId="6" borderId="1" xfId="44" applyNumberFormat="1" applyFont="1" applyFill="1" applyBorder="1" applyAlignment="1">
      <alignment horizontal="right"/>
    </xf>
    <xf numFmtId="176" fontId="6" fillId="5" borderId="1" xfId="44" applyNumberFormat="1" applyFont="1" applyFill="1" applyBorder="1" applyAlignment="1">
      <alignment horizontal="right"/>
    </xf>
    <xf numFmtId="181" fontId="6" fillId="6" borderId="1" xfId="6" applyNumberFormat="1" applyFont="1" applyFill="1" applyBorder="1" applyAlignment="1">
      <alignment horizontal="right"/>
    </xf>
    <xf numFmtId="181" fontId="6" fillId="5" borderId="1" xfId="6" applyNumberFormat="1" applyFont="1" applyFill="1" applyBorder="1" applyAlignment="1">
      <alignment horizontal="right"/>
    </xf>
    <xf numFmtId="178" fontId="1" fillId="3" borderId="1" xfId="44" applyNumberFormat="1" applyFont="1" applyFill="1" applyBorder="1" applyAlignment="1">
      <alignment horizontal="right" vertical="center"/>
    </xf>
    <xf numFmtId="10" fontId="6" fillId="5" borderId="1" xfId="44" applyNumberFormat="1" applyFont="1" applyFill="1" applyBorder="1" applyAlignment="1" applyProtection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178" fontId="6" fillId="3" borderId="2" xfId="44" applyNumberFormat="1" applyFont="1" applyFill="1" applyBorder="1" applyAlignment="1" applyProtection="1">
      <alignment horizontal="right" vertical="center"/>
    </xf>
    <xf numFmtId="178" fontId="6" fillId="4" borderId="2" xfId="44" applyNumberFormat="1" applyFont="1" applyFill="1" applyBorder="1" applyAlignment="1" applyProtection="1">
      <alignment horizontal="right" vertical="center"/>
    </xf>
    <xf numFmtId="10" fontId="6" fillId="4" borderId="2" xfId="44" applyNumberFormat="1" applyFont="1" applyFill="1" applyBorder="1" applyAlignment="1" applyProtection="1">
      <alignment horizontal="right" vertical="center"/>
    </xf>
    <xf numFmtId="176" fontId="6" fillId="3" borderId="2" xfId="44" applyNumberFormat="1" applyFont="1" applyFill="1" applyBorder="1" applyAlignment="1" applyProtection="1">
      <alignment horizontal="right" vertical="center"/>
    </xf>
    <xf numFmtId="176" fontId="6" fillId="4" borderId="2" xfId="44" applyNumberFormat="1" applyFont="1" applyFill="1" applyBorder="1" applyAlignment="1" applyProtection="1">
      <alignment horizontal="right" vertical="center"/>
    </xf>
    <xf numFmtId="178" fontId="1" fillId="12" borderId="1" xfId="44" applyNumberFormat="1" applyFont="1" applyFill="1" applyBorder="1" applyAlignment="1">
      <alignment horizontal="right" vertical="center"/>
    </xf>
    <xf numFmtId="178" fontId="6" fillId="3" borderId="1" xfId="44" applyNumberFormat="1" applyFont="1" applyFill="1" applyBorder="1" applyAlignment="1" applyProtection="1">
      <alignment horizontal="right"/>
    </xf>
    <xf numFmtId="178" fontId="2" fillId="12" borderId="1" xfId="44" applyNumberFormat="1" applyFont="1" applyFill="1" applyBorder="1" applyAlignment="1">
      <alignment horizontal="right" vertical="center"/>
    </xf>
    <xf numFmtId="178" fontId="1" fillId="12" borderId="1" xfId="44" applyNumberFormat="1" applyFont="1" applyFill="1" applyBorder="1" applyAlignment="1">
      <alignment horizontal="left" vertical="center"/>
    </xf>
    <xf numFmtId="178" fontId="13" fillId="3" borderId="1" xfId="44" applyNumberFormat="1" applyFont="1" applyFill="1" applyBorder="1" applyAlignment="1">
      <alignment horizontal="left" vertical="center"/>
    </xf>
    <xf numFmtId="178" fontId="1" fillId="13" borderId="1" xfId="44" applyNumberFormat="1" applyFont="1" applyFill="1" applyBorder="1" applyAlignment="1">
      <alignment horizontal="right" vertical="center"/>
    </xf>
    <xf numFmtId="178" fontId="1" fillId="13" borderId="1" xfId="44" applyNumberFormat="1" applyFont="1" applyFill="1" applyBorder="1" applyAlignment="1">
      <alignment horizontal="left" vertical="center"/>
    </xf>
    <xf numFmtId="176" fontId="6" fillId="3" borderId="1" xfId="44" applyNumberFormat="1" applyFont="1" applyFill="1" applyBorder="1" applyAlignment="1" applyProtection="1">
      <alignment horizontal="right" vertical="center"/>
    </xf>
    <xf numFmtId="178" fontId="1" fillId="3" borderId="1" xfId="44" applyNumberFormat="1" applyFont="1" applyFill="1" applyBorder="1" applyAlignment="1">
      <alignment horizontal="center" vertical="center"/>
    </xf>
    <xf numFmtId="178" fontId="1" fillId="3" borderId="1" xfId="44" applyNumberFormat="1" applyFont="1" applyFill="1" applyBorder="1" applyAlignment="1">
      <alignment horizontal="center" vertical="center" wrapText="1"/>
    </xf>
    <xf numFmtId="178" fontId="2" fillId="3" borderId="1" xfId="44" applyNumberFormat="1" applyFont="1" applyFill="1" applyBorder="1" applyAlignment="1">
      <alignment horizontal="center" vertical="center" textRotation="255"/>
    </xf>
    <xf numFmtId="0" fontId="2" fillId="3" borderId="3" xfId="44" applyFont="1" applyFill="1" applyBorder="1" applyAlignment="1" applyProtection="1">
      <alignment horizontal="center" vertical="center" textRotation="255"/>
    </xf>
    <xf numFmtId="0" fontId="2" fillId="3" borderId="4" xfId="44" applyFont="1" applyFill="1" applyBorder="1" applyAlignment="1" applyProtection="1">
      <alignment horizontal="center" vertical="center" textRotation="255"/>
    </xf>
    <xf numFmtId="0" fontId="2" fillId="3" borderId="5" xfId="44" applyFont="1" applyFill="1" applyBorder="1" applyAlignment="1" applyProtection="1">
      <alignment horizontal="center" vertical="center" textRotation="255"/>
    </xf>
    <xf numFmtId="0" fontId="2" fillId="3" borderId="6" xfId="44" applyFont="1" applyFill="1" applyBorder="1" applyAlignment="1" applyProtection="1">
      <alignment horizontal="center" vertical="center" textRotation="255"/>
    </xf>
    <xf numFmtId="0" fontId="2" fillId="3" borderId="10" xfId="44" applyFont="1" applyFill="1" applyBorder="1" applyAlignment="1" applyProtection="1">
      <alignment horizontal="center" vertical="center" textRotation="255"/>
    </xf>
    <xf numFmtId="0" fontId="2" fillId="3" borderId="11" xfId="44" applyFont="1" applyFill="1" applyBorder="1" applyAlignment="1" applyProtection="1">
      <alignment horizontal="center" vertical="center" textRotation="255"/>
    </xf>
    <xf numFmtId="178" fontId="2" fillId="2" borderId="1" xfId="44" applyNumberFormat="1" applyFont="1" applyFill="1" applyBorder="1" applyAlignment="1">
      <alignment horizontal="center" vertical="center"/>
    </xf>
    <xf numFmtId="0" fontId="1" fillId="3" borderId="8" xfId="44" applyFont="1" applyFill="1" applyBorder="1" applyAlignment="1" applyProtection="1">
      <alignment horizontal="center" vertical="center"/>
    </xf>
    <xf numFmtId="0" fontId="1" fillId="3" borderId="9" xfId="44" applyFont="1" applyFill="1" applyBorder="1" applyAlignment="1" applyProtection="1">
      <alignment horizontal="center" vertical="center"/>
    </xf>
    <xf numFmtId="0" fontId="2" fillId="3" borderId="8" xfId="44" applyNumberFormat="1" applyFont="1" applyFill="1" applyBorder="1" applyAlignment="1" applyProtection="1">
      <alignment horizontal="center" vertical="center"/>
    </xf>
    <xf numFmtId="0" fontId="2" fillId="3" borderId="9" xfId="44" applyNumberFormat="1" applyFont="1" applyFill="1" applyBorder="1" applyAlignment="1" applyProtection="1">
      <alignment horizontal="center" vertical="center"/>
    </xf>
    <xf numFmtId="178" fontId="1" fillId="6" borderId="1" xfId="44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43" fontId="1" fillId="3" borderId="1" xfId="0" applyNumberFormat="1" applyFont="1" applyFill="1" applyBorder="1" applyAlignment="1">
      <alignment horizontal="center" vertical="center" textRotation="255" wrapText="1"/>
    </xf>
    <xf numFmtId="43" fontId="1" fillId="3" borderId="13" xfId="0" applyNumberFormat="1" applyFont="1" applyFill="1" applyBorder="1" applyAlignment="1">
      <alignment horizontal="center" vertical="center" textRotation="255" wrapText="1"/>
    </xf>
    <xf numFmtId="43" fontId="1" fillId="3" borderId="4" xfId="0" applyNumberFormat="1" applyFont="1" applyFill="1" applyBorder="1" applyAlignment="1">
      <alignment horizontal="center" vertical="center" textRotation="255" wrapText="1"/>
    </xf>
    <xf numFmtId="43" fontId="1" fillId="3" borderId="0" xfId="0" applyNumberFormat="1" applyFont="1" applyFill="1" applyBorder="1" applyAlignment="1">
      <alignment horizontal="center" vertical="center" textRotation="255" wrapText="1"/>
    </xf>
    <xf numFmtId="43" fontId="1" fillId="3" borderId="6" xfId="0" applyNumberFormat="1" applyFont="1" applyFill="1" applyBorder="1" applyAlignment="1">
      <alignment horizontal="center" vertical="center" textRotation="255" wrapText="1"/>
    </xf>
    <xf numFmtId="43" fontId="1" fillId="3" borderId="14" xfId="0" applyNumberFormat="1" applyFont="1" applyFill="1" applyBorder="1" applyAlignment="1">
      <alignment horizontal="center" vertical="center" textRotation="255" wrapText="1"/>
    </xf>
    <xf numFmtId="43" fontId="1" fillId="3" borderId="11" xfId="0" applyNumberFormat="1" applyFont="1" applyFill="1" applyBorder="1" applyAlignment="1">
      <alignment horizontal="center" vertical="center" textRotation="255" wrapText="1"/>
    </xf>
    <xf numFmtId="43" fontId="1" fillId="11" borderId="13" xfId="0" applyNumberFormat="1" applyFont="1" applyFill="1" applyBorder="1" applyAlignment="1">
      <alignment horizontal="center" vertical="center" textRotation="255" wrapText="1"/>
    </xf>
    <xf numFmtId="43" fontId="1" fillId="11" borderId="4" xfId="0" applyNumberFormat="1" applyFont="1" applyFill="1" applyBorder="1" applyAlignment="1">
      <alignment horizontal="center" vertical="center" textRotation="255" wrapText="1"/>
    </xf>
    <xf numFmtId="43" fontId="1" fillId="11" borderId="0" xfId="0" applyNumberFormat="1" applyFont="1" applyFill="1" applyBorder="1" applyAlignment="1">
      <alignment horizontal="center" vertical="center" textRotation="255" wrapText="1"/>
    </xf>
    <xf numFmtId="43" fontId="1" fillId="11" borderId="6" xfId="0" applyNumberFormat="1" applyFont="1" applyFill="1" applyBorder="1" applyAlignment="1">
      <alignment horizontal="center" vertical="center" textRotation="255" wrapText="1"/>
    </xf>
    <xf numFmtId="43" fontId="1" fillId="11" borderId="14" xfId="0" applyNumberFormat="1" applyFont="1" applyFill="1" applyBorder="1" applyAlignment="1">
      <alignment horizontal="center" vertical="center" textRotation="255" wrapText="1"/>
    </xf>
    <xf numFmtId="43" fontId="1" fillId="11" borderId="11" xfId="0" applyNumberFormat="1" applyFont="1" applyFill="1" applyBorder="1" applyAlignment="1">
      <alignment horizontal="center" vertical="center" textRotation="255" wrapText="1"/>
    </xf>
    <xf numFmtId="0" fontId="9" fillId="3" borderId="1" xfId="0" applyFont="1" applyFill="1" applyBorder="1" applyAlignment="1">
      <alignment horizontal="center" vertical="center" wrapText="1"/>
    </xf>
    <xf numFmtId="178" fontId="9" fillId="3" borderId="3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9" fillId="3" borderId="5" xfId="0" applyNumberFormat="1" applyFont="1" applyFill="1" applyBorder="1" applyAlignment="1">
      <alignment horizontal="center" vertical="center" wrapText="1"/>
    </xf>
    <xf numFmtId="178" fontId="9" fillId="3" borderId="6" xfId="0" applyNumberFormat="1" applyFont="1" applyFill="1" applyBorder="1" applyAlignment="1">
      <alignment horizontal="center" vertical="center" wrapText="1"/>
    </xf>
    <xf numFmtId="178" fontId="9" fillId="3" borderId="10" xfId="0" applyNumberFormat="1" applyFont="1" applyFill="1" applyBorder="1" applyAlignment="1">
      <alignment horizontal="center" vertical="center" wrapText="1"/>
    </xf>
    <xf numFmtId="178" fontId="9" fillId="3" borderId="11" xfId="0" applyNumberFormat="1" applyFont="1" applyFill="1" applyBorder="1" applyAlignment="1">
      <alignment horizontal="center" vertical="center" wrapText="1"/>
    </xf>
    <xf numFmtId="178" fontId="11" fillId="9" borderId="3" xfId="0" applyNumberFormat="1" applyFont="1" applyFill="1" applyBorder="1" applyAlignment="1" applyProtection="1">
      <alignment horizontal="center" vertical="center"/>
      <protection locked="0"/>
    </xf>
    <xf numFmtId="178" fontId="11" fillId="9" borderId="4" xfId="0" applyNumberFormat="1" applyFont="1" applyFill="1" applyBorder="1" applyAlignment="1" applyProtection="1">
      <alignment horizontal="center" vertical="center"/>
      <protection locked="0"/>
    </xf>
    <xf numFmtId="178" fontId="11" fillId="9" borderId="5" xfId="0" applyNumberFormat="1" applyFont="1" applyFill="1" applyBorder="1" applyAlignment="1" applyProtection="1">
      <alignment horizontal="center" vertical="center"/>
      <protection locked="0"/>
    </xf>
    <xf numFmtId="178" fontId="11" fillId="9" borderId="6" xfId="0" applyNumberFormat="1" applyFont="1" applyFill="1" applyBorder="1" applyAlignment="1" applyProtection="1">
      <alignment horizontal="center" vertical="center"/>
      <protection locked="0"/>
    </xf>
    <xf numFmtId="43" fontId="9" fillId="3" borderId="3" xfId="0" applyNumberFormat="1" applyFont="1" applyFill="1" applyBorder="1" applyAlignment="1">
      <alignment horizontal="center" vertical="center" wrapText="1"/>
    </xf>
    <xf numFmtId="43" fontId="9" fillId="3" borderId="4" xfId="0" applyNumberFormat="1" applyFont="1" applyFill="1" applyBorder="1" applyAlignment="1">
      <alignment horizontal="center" vertical="center" wrapText="1"/>
    </xf>
    <xf numFmtId="43" fontId="9" fillId="3" borderId="5" xfId="0" applyNumberFormat="1" applyFont="1" applyFill="1" applyBorder="1" applyAlignment="1">
      <alignment horizontal="center" vertical="center" wrapText="1"/>
    </xf>
    <xf numFmtId="43" fontId="9" fillId="3" borderId="6" xfId="0" applyNumberFormat="1" applyFont="1" applyFill="1" applyBorder="1" applyAlignment="1">
      <alignment horizontal="center" vertical="center" wrapText="1"/>
    </xf>
    <xf numFmtId="43" fontId="9" fillId="3" borderId="10" xfId="0" applyNumberFormat="1" applyFont="1" applyFill="1" applyBorder="1" applyAlignment="1">
      <alignment horizontal="center" vertical="center" wrapText="1"/>
    </xf>
    <xf numFmtId="43" fontId="9" fillId="3" borderId="11" xfId="0" applyNumberFormat="1" applyFont="1" applyFill="1" applyBorder="1" applyAlignment="1">
      <alignment horizontal="center" vertical="center" wrapText="1"/>
    </xf>
    <xf numFmtId="43" fontId="9" fillId="6" borderId="3" xfId="0" applyNumberFormat="1" applyFont="1" applyFill="1" applyBorder="1" applyAlignment="1">
      <alignment horizontal="center" vertical="center" textRotation="255" wrapText="1"/>
    </xf>
    <xf numFmtId="43" fontId="9" fillId="6" borderId="4" xfId="0" applyNumberFormat="1" applyFont="1" applyFill="1" applyBorder="1" applyAlignment="1">
      <alignment horizontal="center" vertical="center" textRotation="255" wrapText="1"/>
    </xf>
    <xf numFmtId="43" fontId="9" fillId="6" borderId="5" xfId="0" applyNumberFormat="1" applyFont="1" applyFill="1" applyBorder="1" applyAlignment="1">
      <alignment horizontal="center" vertical="center" textRotation="255" wrapText="1"/>
    </xf>
    <xf numFmtId="43" fontId="9" fillId="6" borderId="6" xfId="0" applyNumberFormat="1" applyFont="1" applyFill="1" applyBorder="1" applyAlignment="1">
      <alignment horizontal="center" vertical="center" textRotation="255" wrapText="1"/>
    </xf>
    <xf numFmtId="43" fontId="9" fillId="6" borderId="10" xfId="0" applyNumberFormat="1" applyFont="1" applyFill="1" applyBorder="1" applyAlignment="1">
      <alignment horizontal="center" vertical="center" textRotation="255" wrapText="1"/>
    </xf>
    <xf numFmtId="43" fontId="9" fillId="6" borderId="11" xfId="0" applyNumberFormat="1" applyFont="1" applyFill="1" applyBorder="1" applyAlignment="1">
      <alignment horizontal="center" vertical="center" textRotation="255" wrapText="1"/>
    </xf>
    <xf numFmtId="178" fontId="1" fillId="3" borderId="7" xfId="46" applyNumberFormat="1" applyFont="1" applyFill="1" applyBorder="1" applyAlignment="1">
      <alignment horizontal="center" vertical="center"/>
    </xf>
    <xf numFmtId="178" fontId="1" fillId="3" borderId="8" xfId="46" applyNumberFormat="1" applyFont="1" applyFill="1" applyBorder="1" applyAlignment="1">
      <alignment horizontal="center" vertical="center"/>
    </xf>
    <xf numFmtId="178" fontId="1" fillId="3" borderId="9" xfId="46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3" fontId="9" fillId="9" borderId="1" xfId="0" applyNumberFormat="1" applyFont="1" applyFill="1" applyBorder="1" applyAlignment="1">
      <alignment horizontal="right"/>
    </xf>
    <xf numFmtId="0" fontId="9" fillId="9" borderId="1" xfId="0" applyFont="1" applyFill="1" applyBorder="1" applyAlignment="1">
      <alignment vertical="center"/>
    </xf>
    <xf numFmtId="43" fontId="9" fillId="3" borderId="1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9" borderId="15" xfId="0" applyNumberFormat="1" applyFont="1" applyFill="1" applyBorder="1" applyAlignment="1">
      <alignment horizontal="center" vertical="center"/>
    </xf>
    <xf numFmtId="0" fontId="9" fillId="9" borderId="2" xfId="0" applyNumberFormat="1" applyFont="1" applyFill="1" applyBorder="1" applyAlignment="1">
      <alignment horizontal="center" vertical="center"/>
    </xf>
    <xf numFmtId="178" fontId="9" fillId="3" borderId="1" xfId="0" applyNumberFormat="1" applyFont="1" applyFill="1" applyBorder="1" applyAlignment="1">
      <alignment horizontal="center" vertical="center" wrapText="1"/>
    </xf>
    <xf numFmtId="0" fontId="1" fillId="3" borderId="7" xfId="44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textRotation="255" wrapText="1"/>
    </xf>
    <xf numFmtId="0" fontId="2" fillId="6" borderId="3" xfId="0" applyFont="1" applyFill="1" applyBorder="1" applyAlignment="1" applyProtection="1">
      <alignment horizontal="center" vertical="center" textRotation="255" wrapText="1"/>
    </xf>
    <xf numFmtId="0" fontId="2" fillId="6" borderId="4" xfId="0" applyFont="1" applyFill="1" applyBorder="1" applyAlignment="1" applyProtection="1">
      <alignment horizontal="center" vertical="center" textRotation="255" wrapText="1"/>
    </xf>
    <xf numFmtId="0" fontId="2" fillId="6" borderId="5" xfId="0" applyFont="1" applyFill="1" applyBorder="1" applyAlignment="1" applyProtection="1">
      <alignment horizontal="center" vertical="center" textRotation="255" wrapText="1"/>
    </xf>
    <xf numFmtId="0" fontId="2" fillId="6" borderId="6" xfId="0" applyFont="1" applyFill="1" applyBorder="1" applyAlignment="1" applyProtection="1">
      <alignment horizontal="center" vertical="center" textRotation="255" wrapText="1"/>
    </xf>
    <xf numFmtId="0" fontId="2" fillId="6" borderId="10" xfId="0" applyFont="1" applyFill="1" applyBorder="1" applyAlignment="1" applyProtection="1">
      <alignment horizontal="center" vertical="center" textRotation="255" wrapText="1"/>
    </xf>
    <xf numFmtId="0" fontId="2" fillId="6" borderId="11" xfId="0" applyFont="1" applyFill="1" applyBorder="1" applyAlignment="1" applyProtection="1">
      <alignment horizontal="center" vertical="center" textRotation="255" wrapText="1"/>
    </xf>
    <xf numFmtId="178" fontId="1" fillId="3" borderId="1" xfId="0" applyNumberFormat="1" applyFont="1" applyFill="1" applyBorder="1" applyAlignment="1">
      <alignment horizontal="center" vertical="center" wrapText="1"/>
    </xf>
    <xf numFmtId="43" fontId="1" fillId="6" borderId="13" xfId="0" applyNumberFormat="1" applyFont="1" applyFill="1" applyBorder="1" applyAlignment="1">
      <alignment horizontal="center" vertical="center" textRotation="255" wrapText="1"/>
    </xf>
    <xf numFmtId="43" fontId="1" fillId="6" borderId="4" xfId="0" applyNumberFormat="1" applyFont="1" applyFill="1" applyBorder="1" applyAlignment="1">
      <alignment horizontal="center" vertical="center" textRotation="255" wrapText="1"/>
    </xf>
    <xf numFmtId="43" fontId="1" fillId="6" borderId="0" xfId="0" applyNumberFormat="1" applyFont="1" applyFill="1" applyBorder="1" applyAlignment="1">
      <alignment horizontal="center" vertical="center" textRotation="255" wrapText="1"/>
    </xf>
    <xf numFmtId="43" fontId="1" fillId="6" borderId="6" xfId="0" applyNumberFormat="1" applyFont="1" applyFill="1" applyBorder="1" applyAlignment="1">
      <alignment horizontal="center" vertical="center" textRotation="255" wrapText="1"/>
    </xf>
    <xf numFmtId="43" fontId="1" fillId="6" borderId="14" xfId="0" applyNumberFormat="1" applyFont="1" applyFill="1" applyBorder="1" applyAlignment="1">
      <alignment horizontal="center" vertical="center" textRotation="255" wrapText="1"/>
    </xf>
    <xf numFmtId="43" fontId="1" fillId="6" borderId="11" xfId="0" applyNumberFormat="1" applyFont="1" applyFill="1" applyBorder="1" applyAlignment="1">
      <alignment horizontal="center" vertical="center" textRotation="255" wrapText="1"/>
    </xf>
    <xf numFmtId="178" fontId="1" fillId="3" borderId="7" xfId="0" applyNumberFormat="1" applyFont="1" applyFill="1" applyBorder="1" applyAlignment="1">
      <alignment horizontal="center" vertical="center"/>
    </xf>
    <xf numFmtId="178" fontId="1" fillId="3" borderId="8" xfId="0" applyNumberFormat="1" applyFont="1" applyFill="1" applyBorder="1" applyAlignment="1">
      <alignment horizontal="center" vertical="center"/>
    </xf>
    <xf numFmtId="178" fontId="1" fillId="3" borderId="9" xfId="0" applyNumberFormat="1" applyFont="1" applyFill="1" applyBorder="1" applyAlignment="1">
      <alignment horizontal="center" vertical="center"/>
    </xf>
    <xf numFmtId="178" fontId="2" fillId="9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8" fontId="1" fillId="9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6" borderId="1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 applyProtection="1">
      <alignment horizontal="center" vertical="center" wrapText="1"/>
    </xf>
    <xf numFmtId="0" fontId="1" fillId="6" borderId="8" xfId="0" applyFont="1" applyFill="1" applyBorder="1" applyAlignment="1" applyProtection="1">
      <alignment horizontal="center" vertical="center" wrapText="1"/>
    </xf>
    <xf numFmtId="0" fontId="1" fillId="6" borderId="9" xfId="0" applyFont="1" applyFill="1" applyBorder="1" applyAlignment="1" applyProtection="1">
      <alignment horizontal="center" vertical="center" wrapText="1"/>
    </xf>
    <xf numFmtId="0" fontId="2" fillId="6" borderId="7" xfId="0" applyNumberFormat="1" applyFont="1" applyFill="1" applyBorder="1" applyAlignment="1" applyProtection="1">
      <alignment horizontal="center" vertical="center" wrapText="1"/>
    </xf>
    <xf numFmtId="0" fontId="2" fillId="6" borderId="9" xfId="0" applyNumberFormat="1" applyFont="1" applyFill="1" applyBorder="1" applyAlignment="1" applyProtection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1" fillId="9" borderId="1" xfId="46" applyNumberFormat="1" applyFont="1" applyFill="1" applyBorder="1" applyAlignment="1">
      <alignment horizontal="center" vertical="center" wrapText="1"/>
    </xf>
    <xf numFmtId="0" fontId="1" fillId="3" borderId="1" xfId="46" applyNumberFormat="1" applyFont="1" applyFill="1" applyBorder="1" applyAlignment="1">
      <alignment horizontal="center" vertical="center" wrapText="1"/>
    </xf>
    <xf numFmtId="178" fontId="2" fillId="3" borderId="1" xfId="46" applyNumberFormat="1" applyFont="1" applyFill="1" applyBorder="1" applyAlignment="1">
      <alignment horizontal="center" vertical="center" textRotation="255" wrapText="1"/>
    </xf>
    <xf numFmtId="0" fontId="2" fillId="6" borderId="3" xfId="46" applyFont="1" applyFill="1" applyBorder="1" applyAlignment="1" applyProtection="1">
      <alignment horizontal="center" vertical="center" textRotation="255" wrapText="1"/>
    </xf>
    <xf numFmtId="0" fontId="2" fillId="6" borderId="4" xfId="46" applyFont="1" applyFill="1" applyBorder="1" applyAlignment="1" applyProtection="1">
      <alignment horizontal="center" vertical="center" textRotation="255" wrapText="1"/>
    </xf>
    <xf numFmtId="0" fontId="2" fillId="6" borderId="5" xfId="46" applyFont="1" applyFill="1" applyBorder="1" applyAlignment="1" applyProtection="1">
      <alignment horizontal="center" vertical="center" textRotation="255" wrapText="1"/>
    </xf>
    <xf numFmtId="0" fontId="2" fillId="6" borderId="6" xfId="46" applyFont="1" applyFill="1" applyBorder="1" applyAlignment="1" applyProtection="1">
      <alignment horizontal="center" vertical="center" textRotation="255" wrapText="1"/>
    </xf>
    <xf numFmtId="0" fontId="2" fillId="6" borderId="10" xfId="46" applyFont="1" applyFill="1" applyBorder="1" applyAlignment="1" applyProtection="1">
      <alignment horizontal="center" vertical="center" textRotation="255" wrapText="1"/>
    </xf>
    <xf numFmtId="0" fontId="2" fillId="6" borderId="11" xfId="46" applyFont="1" applyFill="1" applyBorder="1" applyAlignment="1" applyProtection="1">
      <alignment horizontal="center" vertical="center" textRotation="255" wrapText="1"/>
    </xf>
    <xf numFmtId="178" fontId="1" fillId="3" borderId="1" xfId="46" applyNumberFormat="1" applyFont="1" applyFill="1" applyBorder="1" applyAlignment="1">
      <alignment horizontal="center" vertical="center" wrapText="1"/>
    </xf>
    <xf numFmtId="43" fontId="1" fillId="3" borderId="1" xfId="46" applyNumberFormat="1" applyFont="1" applyFill="1" applyBorder="1" applyAlignment="1">
      <alignment horizontal="center" vertical="center" textRotation="255" wrapText="1"/>
    </xf>
    <xf numFmtId="43" fontId="1" fillId="6" borderId="3" xfId="46" applyNumberFormat="1" applyFont="1" applyFill="1" applyBorder="1" applyAlignment="1">
      <alignment horizontal="center" vertical="center" textRotation="255" wrapText="1"/>
    </xf>
    <xf numFmtId="43" fontId="1" fillId="6" borderId="4" xfId="46" applyNumberFormat="1" applyFont="1" applyFill="1" applyBorder="1" applyAlignment="1">
      <alignment horizontal="center" vertical="center" textRotation="255" wrapText="1"/>
    </xf>
    <xf numFmtId="43" fontId="1" fillId="6" borderId="5" xfId="46" applyNumberFormat="1" applyFont="1" applyFill="1" applyBorder="1" applyAlignment="1">
      <alignment horizontal="center" vertical="center" textRotation="255" wrapText="1"/>
    </xf>
    <xf numFmtId="43" fontId="1" fillId="6" borderId="6" xfId="46" applyNumberFormat="1" applyFont="1" applyFill="1" applyBorder="1" applyAlignment="1">
      <alignment horizontal="center" vertical="center" textRotation="255" wrapText="1"/>
    </xf>
    <xf numFmtId="43" fontId="1" fillId="6" borderId="10" xfId="46" applyNumberFormat="1" applyFont="1" applyFill="1" applyBorder="1" applyAlignment="1">
      <alignment horizontal="center" vertical="center" textRotation="255" wrapText="1"/>
    </xf>
    <xf numFmtId="43" fontId="1" fillId="6" borderId="11" xfId="46" applyNumberFormat="1" applyFont="1" applyFill="1" applyBorder="1" applyAlignment="1">
      <alignment horizontal="center" vertical="center" textRotation="255" wrapText="1"/>
    </xf>
    <xf numFmtId="43" fontId="1" fillId="11" borderId="3" xfId="46" applyNumberFormat="1" applyFont="1" applyFill="1" applyBorder="1" applyAlignment="1">
      <alignment horizontal="center" vertical="center" textRotation="255" wrapText="1"/>
    </xf>
    <xf numFmtId="43" fontId="1" fillId="11" borderId="4" xfId="46" applyNumberFormat="1" applyFont="1" applyFill="1" applyBorder="1" applyAlignment="1">
      <alignment horizontal="center" vertical="center" textRotation="255" wrapText="1"/>
    </xf>
    <xf numFmtId="43" fontId="1" fillId="11" borderId="5" xfId="46" applyNumberFormat="1" applyFont="1" applyFill="1" applyBorder="1" applyAlignment="1">
      <alignment horizontal="center" vertical="center" textRotation="255" wrapText="1"/>
    </xf>
    <xf numFmtId="43" fontId="1" fillId="11" borderId="6" xfId="46" applyNumberFormat="1" applyFont="1" applyFill="1" applyBorder="1" applyAlignment="1">
      <alignment horizontal="center" vertical="center" textRotation="255" wrapText="1"/>
    </xf>
    <xf numFmtId="43" fontId="1" fillId="11" borderId="10" xfId="46" applyNumberFormat="1" applyFont="1" applyFill="1" applyBorder="1" applyAlignment="1">
      <alignment horizontal="center" vertical="center" textRotation="255" wrapText="1"/>
    </xf>
    <xf numFmtId="43" fontId="1" fillId="11" borderId="11" xfId="46" applyNumberFormat="1" applyFont="1" applyFill="1" applyBorder="1" applyAlignment="1">
      <alignment horizontal="center" vertical="center" textRotation="255" wrapText="1"/>
    </xf>
    <xf numFmtId="0" fontId="1" fillId="10" borderId="1" xfId="46" applyNumberFormat="1" applyFont="1" applyFill="1" applyBorder="1" applyAlignment="1">
      <alignment horizontal="center" vertical="center"/>
    </xf>
    <xf numFmtId="178" fontId="1" fillId="3" borderId="1" xfId="46" applyNumberFormat="1" applyFont="1" applyFill="1" applyBorder="1" applyAlignment="1">
      <alignment horizontal="center" vertical="center"/>
    </xf>
    <xf numFmtId="178" fontId="1" fillId="9" borderId="7" xfId="46" applyNumberFormat="1" applyFont="1" applyFill="1" applyBorder="1" applyAlignment="1">
      <alignment horizontal="center" vertical="center"/>
    </xf>
    <xf numFmtId="178" fontId="1" fillId="9" borderId="8" xfId="46" applyNumberFormat="1" applyFont="1" applyFill="1" applyBorder="1" applyAlignment="1">
      <alignment horizontal="center" vertical="center"/>
    </xf>
    <xf numFmtId="178" fontId="1" fillId="9" borderId="9" xfId="46" applyNumberFormat="1" applyFont="1" applyFill="1" applyBorder="1" applyAlignment="1">
      <alignment horizontal="center" vertical="center"/>
    </xf>
    <xf numFmtId="178" fontId="2" fillId="3" borderId="1" xfId="46" applyNumberFormat="1" applyFont="1" applyFill="1" applyBorder="1" applyAlignment="1">
      <alignment horizontal="center" vertical="center"/>
    </xf>
    <xf numFmtId="0" fontId="2" fillId="3" borderId="1" xfId="46" applyNumberFormat="1" applyFont="1" applyFill="1" applyBorder="1" applyAlignment="1">
      <alignment horizontal="center" vertical="center" wrapText="1"/>
    </xf>
    <xf numFmtId="178" fontId="1" fillId="6" borderId="1" xfId="46" applyNumberFormat="1" applyFont="1" applyFill="1" applyBorder="1" applyAlignment="1">
      <alignment horizontal="center" vertical="center"/>
    </xf>
    <xf numFmtId="0" fontId="1" fillId="10" borderId="1" xfId="46" applyNumberFormat="1" applyFont="1" applyFill="1" applyBorder="1" applyAlignment="1">
      <alignment horizontal="center" vertical="center" wrapText="1"/>
    </xf>
    <xf numFmtId="0" fontId="1" fillId="3" borderId="1" xfId="46" applyNumberFormat="1" applyFont="1" applyFill="1" applyBorder="1" applyAlignment="1">
      <alignment horizontal="center" vertical="center"/>
    </xf>
    <xf numFmtId="0" fontId="1" fillId="6" borderId="1" xfId="46" applyNumberFormat="1" applyFont="1" applyFill="1" applyBorder="1" applyAlignment="1">
      <alignment horizontal="center" vertical="center"/>
    </xf>
    <xf numFmtId="0" fontId="1" fillId="6" borderId="7" xfId="46" applyFont="1" applyFill="1" applyBorder="1" applyAlignment="1" applyProtection="1">
      <alignment horizontal="center" vertical="center" wrapText="1"/>
    </xf>
    <xf numFmtId="0" fontId="1" fillId="6" borderId="8" xfId="46" applyFont="1" applyFill="1" applyBorder="1" applyAlignment="1" applyProtection="1">
      <alignment horizontal="center" vertical="center" wrapText="1"/>
    </xf>
    <xf numFmtId="0" fontId="1" fillId="6" borderId="9" xfId="46" applyFont="1" applyFill="1" applyBorder="1" applyAlignment="1" applyProtection="1">
      <alignment horizontal="center" vertical="center" wrapText="1"/>
    </xf>
    <xf numFmtId="0" fontId="2" fillId="6" borderId="7" xfId="46" applyNumberFormat="1" applyFont="1" applyFill="1" applyBorder="1" applyAlignment="1" applyProtection="1">
      <alignment horizontal="center" vertical="center" wrapText="1"/>
    </xf>
    <xf numFmtId="0" fontId="2" fillId="6" borderId="9" xfId="46" applyNumberFormat="1" applyFont="1" applyFill="1" applyBorder="1" applyAlignment="1" applyProtection="1">
      <alignment horizontal="center" vertical="center" wrapText="1"/>
    </xf>
  </cellXfs>
  <cellStyles count="83">
    <cellStyle name="20% - 强调文字颜色 2 2" xfId="23"/>
    <cellStyle name="20% - 着色 1 2" xfId="13"/>
    <cellStyle name="20% - 着色 2 2" xfId="15"/>
    <cellStyle name="20% - 着色 3 2" xfId="21"/>
    <cellStyle name="20% - 着色 4 2" xfId="24"/>
    <cellStyle name="20% - 着色 5 2" xfId="26"/>
    <cellStyle name="20% - 着色 6 2" xfId="2"/>
    <cellStyle name="40% - 着色 1 2" xfId="27"/>
    <cellStyle name="40% - 着色 2 2" xfId="12"/>
    <cellStyle name="40% - 着色 3 2" xfId="11"/>
    <cellStyle name="40% - 着色 4 2" xfId="4"/>
    <cellStyle name="40% - 着色 5 2" xfId="14"/>
    <cellStyle name="40% - 着色 6 2" xfId="28"/>
    <cellStyle name="60% - 着色 1 2" xfId="22"/>
    <cellStyle name="60% - 着色 2 2" xfId="29"/>
    <cellStyle name="60% - 着色 3 2" xfId="30"/>
    <cellStyle name="60% - 着色 4 2" xfId="31"/>
    <cellStyle name="60% - 着色 5 2" xfId="32"/>
    <cellStyle name="60% - 着色 6 2" xfId="18"/>
    <cellStyle name="Normal_analytical review" xfId="33"/>
    <cellStyle name="百分比" xfId="7" builtinId="5"/>
    <cellStyle name="百分比 2" xfId="34"/>
    <cellStyle name="百分比 3" xfId="35"/>
    <cellStyle name="百分比 4" xfId="10"/>
    <cellStyle name="标题 1 2" xfId="36"/>
    <cellStyle name="标题 2 2" xfId="37"/>
    <cellStyle name="标题 3 2" xfId="38"/>
    <cellStyle name="标题 4 2" xfId="40"/>
    <cellStyle name="标题 5" xfId="41"/>
    <cellStyle name="差 2" xfId="42"/>
    <cellStyle name="常规" xfId="0" builtinId="0"/>
    <cellStyle name="常规 10" xfId="43"/>
    <cellStyle name="常规 2" xfId="44"/>
    <cellStyle name="常规 2 12" xfId="45"/>
    <cellStyle name="常规 2 2" xfId="46"/>
    <cellStyle name="常规 2 2 10" xfId="47"/>
    <cellStyle name="常规 2 2 2" xfId="48"/>
    <cellStyle name="常规 2 2 27" xfId="50"/>
    <cellStyle name="常规 2 2_%e5%b9%b4%e6%8a%a5(1)" xfId="51"/>
    <cellStyle name="常规 2 3" xfId="52"/>
    <cellStyle name="常规 2 31" xfId="3"/>
    <cellStyle name="常规 2 4" xfId="53"/>
    <cellStyle name="常规 2 5" xfId="54"/>
    <cellStyle name="常规 2 6" xfId="55"/>
    <cellStyle name="常规 2 7" xfId="56"/>
    <cellStyle name="常规 2 8" xfId="58"/>
    <cellStyle name="常规 3" xfId="59"/>
    <cellStyle name="常规 3 2" xfId="60"/>
    <cellStyle name="常规 4" xfId="61"/>
    <cellStyle name="常规 4 2" xfId="62"/>
    <cellStyle name="常规 5" xfId="63"/>
    <cellStyle name="常规 5 2" xfId="9"/>
    <cellStyle name="常规 6" xfId="8"/>
    <cellStyle name="常规 8" xfId="64"/>
    <cellStyle name="常规 9" xfId="65"/>
    <cellStyle name="超链接 2" xfId="66"/>
    <cellStyle name="好 2" xfId="67"/>
    <cellStyle name="汇总 2" xfId="68"/>
    <cellStyle name="计算 2" xfId="5"/>
    <cellStyle name="检查单元格 2" xfId="70"/>
    <cellStyle name="解释性文本 2" xfId="71"/>
    <cellStyle name="警告文本 2" xfId="72"/>
    <cellStyle name="链接单元格 2" xfId="49"/>
    <cellStyle name="千位分隔" xfId="6" builtinId="3"/>
    <cellStyle name="千位分隔 2" xfId="73"/>
    <cellStyle name="千位分隔 2 10" xfId="74"/>
    <cellStyle name="千位分隔 2 2" xfId="75"/>
    <cellStyle name="千位分隔 3" xfId="39"/>
    <cellStyle name="千位分隔 4" xfId="76"/>
    <cellStyle name="千位分隔 5" xfId="69"/>
    <cellStyle name="千位分隔 6" xfId="77"/>
    <cellStyle name="千位分隔[0] 2" xfId="17"/>
    <cellStyle name="适中 2" xfId="20"/>
    <cellStyle name="输出 2" xfId="16"/>
    <cellStyle name="输入 2" xfId="57"/>
    <cellStyle name="样式 1" xfId="78"/>
    <cellStyle name="着色 1 2" xfId="25"/>
    <cellStyle name="着色 2 2" xfId="1"/>
    <cellStyle name="着色 3 2" xfId="79"/>
    <cellStyle name="着色 4 2" xfId="80"/>
    <cellStyle name="着色 5 2" xfId="19"/>
    <cellStyle name="着色 6 2" xfId="81"/>
    <cellStyle name="注释 2" xfId="82"/>
  </cellStyles>
  <dxfs count="0"/>
  <tableStyles count="0" defaultTableStyle="TableStyleMedium2"/>
  <colors>
    <mruColors>
      <color rgb="FFCCFFCC"/>
      <color rgb="FFB7DEDE"/>
      <color rgb="FFB7E8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189" customWidth="1"/>
    <col min="2" max="2" width="5.625" style="189" customWidth="1"/>
    <col min="3" max="3" width="13.125" style="189" customWidth="1"/>
    <col min="4" max="4" width="20.25" style="189" customWidth="1"/>
    <col min="5" max="5" width="10.625" style="189" customWidth="1"/>
    <col min="6" max="18" width="9.625" style="189" customWidth="1"/>
    <col min="19" max="19" width="17.75" style="190" customWidth="1"/>
    <col min="20" max="20" width="3.25" style="189" customWidth="1"/>
    <col min="21" max="21" width="8.25" style="189" customWidth="1"/>
    <col min="22" max="22" width="3.25" style="189" customWidth="1"/>
    <col min="23" max="24" width="9" style="189"/>
    <col min="25" max="28" width="10.625" style="189" customWidth="1"/>
    <col min="29" max="16384" width="9" style="189"/>
  </cols>
  <sheetData>
    <row r="1" spans="1:28" x14ac:dyDescent="0.2">
      <c r="A1" s="248" t="s">
        <v>0</v>
      </c>
      <c r="B1" s="248"/>
      <c r="C1" s="191" t="s">
        <v>1</v>
      </c>
      <c r="D1" s="192" t="s">
        <v>2</v>
      </c>
      <c r="E1" s="193" t="s">
        <v>3</v>
      </c>
      <c r="F1" s="193" t="s">
        <v>4</v>
      </c>
      <c r="G1" s="194" t="s">
        <v>5</v>
      </c>
      <c r="H1" s="194" t="s">
        <v>6</v>
      </c>
      <c r="I1" s="194" t="s">
        <v>7</v>
      </c>
      <c r="J1" s="194" t="s">
        <v>8</v>
      </c>
      <c r="K1" s="194" t="s">
        <v>9</v>
      </c>
      <c r="L1" s="194" t="s">
        <v>10</v>
      </c>
      <c r="M1" s="194" t="s">
        <v>11</v>
      </c>
      <c r="N1" s="194" t="s">
        <v>12</v>
      </c>
      <c r="O1" s="194" t="s">
        <v>13</v>
      </c>
      <c r="P1" s="194" t="s">
        <v>14</v>
      </c>
      <c r="Q1" s="194" t="s">
        <v>15</v>
      </c>
      <c r="R1" s="194" t="s">
        <v>16</v>
      </c>
      <c r="S1" s="49" t="s">
        <v>17</v>
      </c>
      <c r="T1" s="49">
        <v>5</v>
      </c>
      <c r="U1" s="49" t="s">
        <v>18</v>
      </c>
      <c r="V1" s="49">
        <v>5</v>
      </c>
      <c r="W1" s="50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</row>
    <row r="2" spans="1:28" x14ac:dyDescent="0.2">
      <c r="A2" s="241" t="s">
        <v>24</v>
      </c>
      <c r="B2" s="241"/>
      <c r="C2" s="195" t="s">
        <v>25</v>
      </c>
      <c r="D2" s="196">
        <f t="shared" ref="D2:D7" si="0">IF($E$8&lt;&gt;0,E2/$E$8,)</f>
        <v>0</v>
      </c>
      <c r="E2" s="197">
        <f t="shared" ref="E2:E11" si="1">SUM(G2:R2)</f>
        <v>0</v>
      </c>
      <c r="F2" s="197">
        <f t="shared" ref="F2:F11" si="2">IF($T$1=0,0,E2/$T$1)</f>
        <v>0</v>
      </c>
      <c r="G2" s="227">
        <f>总部合并!G2+社招区域合并!G2+渠道区域合并!G2+K12区域合并!G2</f>
        <v>0</v>
      </c>
      <c r="H2" s="227">
        <f>总部合并!H2+社招区域合并!H2+渠道区域合并!H2+K12区域合并!H2</f>
        <v>0</v>
      </c>
      <c r="I2" s="227">
        <f>总部合并!I2+社招区域合并!I2+渠道区域合并!I2+K12区域合并!I2</f>
        <v>0</v>
      </c>
      <c r="J2" s="227">
        <f>总部合并!J2+社招区域合并!J2+渠道区域合并!J2+K12区域合并!J2</f>
        <v>0</v>
      </c>
      <c r="K2" s="227">
        <f>总部合并!K2+社招区域合并!K2+渠道区域合并!K2+K12区域合并!K2</f>
        <v>0</v>
      </c>
      <c r="L2" s="227">
        <f>总部合并!L2+社招区域合并!L2+渠道区域合并!L2+K12区域合并!L2</f>
        <v>0</v>
      </c>
      <c r="M2" s="227">
        <f>总部合并!M2+社招区域合并!M2+渠道区域合并!M2+K12区域合并!M2</f>
        <v>0</v>
      </c>
      <c r="N2" s="227">
        <f>总部合并!N2+社招区域合并!N2+渠道区域合并!N2+K12区域合并!N2</f>
        <v>0</v>
      </c>
      <c r="O2" s="227">
        <f>总部合并!O2+社招区域合并!O2+渠道区域合并!O2+K12区域合并!O2</f>
        <v>0</v>
      </c>
      <c r="P2" s="227">
        <f>总部合并!P2+社招区域合并!P2+渠道区域合并!P2+K12区域合并!P2</f>
        <v>0</v>
      </c>
      <c r="Q2" s="227">
        <f>总部合并!Q2+社招区域合并!Q2+渠道区域合并!Q2+K12区域合并!Q2</f>
        <v>0</v>
      </c>
      <c r="R2" s="227">
        <f>总部合并!R2+社招区域合并!R2+渠道区域合并!R2+K12区域合并!R2</f>
        <v>0</v>
      </c>
      <c r="Y2" s="197">
        <f t="shared" ref="Y2:Y19" si="3">SUM(G2:I2)</f>
        <v>0</v>
      </c>
      <c r="Z2" s="197">
        <f t="shared" ref="Z2:Z19" si="4">SUM(J2:L2)</f>
        <v>0</v>
      </c>
      <c r="AA2" s="197">
        <f t="shared" ref="AA2:AA19" si="5">SUM(M2:O2)</f>
        <v>0</v>
      </c>
      <c r="AB2" s="197">
        <f t="shared" ref="AB2:AB19" si="6">SUM(P2:R2)</f>
        <v>0</v>
      </c>
    </row>
    <row r="3" spans="1:28" x14ac:dyDescent="0.2">
      <c r="A3" s="241"/>
      <c r="B3" s="241"/>
      <c r="C3" s="195" t="s">
        <v>26</v>
      </c>
      <c r="D3" s="196">
        <f t="shared" si="0"/>
        <v>0</v>
      </c>
      <c r="E3" s="197">
        <f t="shared" si="1"/>
        <v>0</v>
      </c>
      <c r="F3" s="197">
        <f t="shared" si="2"/>
        <v>0</v>
      </c>
      <c r="G3" s="227">
        <f>总部合并!G3+社招区域合并!G3+渠道区域合并!G3+K12区域合并!G3</f>
        <v>0</v>
      </c>
      <c r="H3" s="227">
        <f>总部合并!H3+社招区域合并!H3+渠道区域合并!H3+K12区域合并!H3</f>
        <v>0</v>
      </c>
      <c r="I3" s="227">
        <f>总部合并!I3+社招区域合并!I3+渠道区域合并!I3+K12区域合并!I3</f>
        <v>0</v>
      </c>
      <c r="J3" s="227">
        <f>总部合并!J3+社招区域合并!J3+渠道区域合并!J3+K12区域合并!J3</f>
        <v>0</v>
      </c>
      <c r="K3" s="227">
        <f>总部合并!K3+社招区域合并!K3+渠道区域合并!K3+K12区域合并!K3</f>
        <v>0</v>
      </c>
      <c r="L3" s="227">
        <f>总部合并!L3+社招区域合并!L3+渠道区域合并!L3+K12区域合并!L3</f>
        <v>0</v>
      </c>
      <c r="M3" s="227">
        <f>总部合并!M3+社招区域合并!M3+渠道区域合并!M3+K12区域合并!M3</f>
        <v>0</v>
      </c>
      <c r="N3" s="227">
        <f>总部合并!N3+社招区域合并!N3+渠道区域合并!N3+K12区域合并!N3</f>
        <v>0</v>
      </c>
      <c r="O3" s="227">
        <f>总部合并!O3+社招区域合并!O3+渠道区域合并!O3+K12区域合并!O3</f>
        <v>0</v>
      </c>
      <c r="P3" s="227">
        <f>总部合并!P3+社招区域合并!P3+渠道区域合并!P3+K12区域合并!P3</f>
        <v>0</v>
      </c>
      <c r="Q3" s="227">
        <f>总部合并!Q3+社招区域合并!Q3+渠道区域合并!Q3+K12区域合并!Q3</f>
        <v>0</v>
      </c>
      <c r="R3" s="227">
        <f>总部合并!R3+社招区域合并!R3+渠道区域合并!R3+K12区域合并!R3</f>
        <v>0</v>
      </c>
      <c r="Y3" s="197">
        <f t="shared" si="3"/>
        <v>0</v>
      </c>
      <c r="Z3" s="197">
        <f t="shared" si="4"/>
        <v>0</v>
      </c>
      <c r="AA3" s="197">
        <f t="shared" si="5"/>
        <v>0</v>
      </c>
      <c r="AB3" s="197">
        <f t="shared" si="6"/>
        <v>0</v>
      </c>
    </row>
    <row r="4" spans="1:28" x14ac:dyDescent="0.2">
      <c r="A4" s="241"/>
      <c r="B4" s="241"/>
      <c r="C4" s="195" t="s">
        <v>27</v>
      </c>
      <c r="D4" s="196">
        <f t="shared" si="0"/>
        <v>0</v>
      </c>
      <c r="E4" s="197">
        <f t="shared" si="1"/>
        <v>0</v>
      </c>
      <c r="F4" s="197">
        <f t="shared" si="2"/>
        <v>0</v>
      </c>
      <c r="G4" s="227">
        <f>总部合并!G4+社招区域合并!G4+渠道区域合并!G4+K12区域合并!G4</f>
        <v>0</v>
      </c>
      <c r="H4" s="227">
        <f>总部合并!H4+社招区域合并!H4+渠道区域合并!H4+K12区域合并!H4</f>
        <v>0</v>
      </c>
      <c r="I4" s="227">
        <f>总部合并!I4+社招区域合并!I4+渠道区域合并!I4+K12区域合并!I4</f>
        <v>0</v>
      </c>
      <c r="J4" s="227">
        <f>总部合并!J4+社招区域合并!J4+渠道区域合并!J4+K12区域合并!J4</f>
        <v>0</v>
      </c>
      <c r="K4" s="227">
        <f>总部合并!K4+社招区域合并!K4+渠道区域合并!K4+K12区域合并!K4</f>
        <v>0</v>
      </c>
      <c r="L4" s="227">
        <f>总部合并!L4+社招区域合并!L4+渠道区域合并!L4+K12区域合并!L4</f>
        <v>0</v>
      </c>
      <c r="M4" s="227">
        <f>总部合并!M4+社招区域合并!M4+渠道区域合并!M4+K12区域合并!M4</f>
        <v>0</v>
      </c>
      <c r="N4" s="227">
        <f>总部合并!N4+社招区域合并!N4+渠道区域合并!N4+K12区域合并!N4</f>
        <v>0</v>
      </c>
      <c r="O4" s="227">
        <f>总部合并!O4+社招区域合并!O4+渠道区域合并!O4+K12区域合并!O4</f>
        <v>0</v>
      </c>
      <c r="P4" s="227">
        <f>总部合并!P4+社招区域合并!P4+渠道区域合并!P4+K12区域合并!P4</f>
        <v>0</v>
      </c>
      <c r="Q4" s="227">
        <f>总部合并!Q4+社招区域合并!Q4+渠道区域合并!Q4+K12区域合并!Q4</f>
        <v>0</v>
      </c>
      <c r="R4" s="227">
        <f>总部合并!R4+社招区域合并!R4+渠道区域合并!R4+K12区域合并!R4</f>
        <v>0</v>
      </c>
      <c r="Y4" s="197">
        <f t="shared" si="3"/>
        <v>0</v>
      </c>
      <c r="Z4" s="197">
        <f t="shared" si="4"/>
        <v>0</v>
      </c>
      <c r="AA4" s="197">
        <f t="shared" si="5"/>
        <v>0</v>
      </c>
      <c r="AB4" s="197">
        <f t="shared" si="6"/>
        <v>0</v>
      </c>
    </row>
    <row r="5" spans="1:28" x14ac:dyDescent="0.2">
      <c r="A5" s="241"/>
      <c r="B5" s="241"/>
      <c r="C5" s="195" t="s">
        <v>28</v>
      </c>
      <c r="D5" s="196">
        <f t="shared" si="0"/>
        <v>0</v>
      </c>
      <c r="E5" s="197">
        <f t="shared" si="1"/>
        <v>0</v>
      </c>
      <c r="F5" s="197">
        <f t="shared" si="2"/>
        <v>0</v>
      </c>
      <c r="G5" s="227">
        <f>总部合并!G5+社招区域合并!G5+渠道区域合并!G5+K12区域合并!G5</f>
        <v>0</v>
      </c>
      <c r="H5" s="227">
        <f>总部合并!H5+社招区域合并!H5+渠道区域合并!H5+K12区域合并!H5</f>
        <v>0</v>
      </c>
      <c r="I5" s="227">
        <f>总部合并!I5+社招区域合并!I5+渠道区域合并!I5+K12区域合并!I5</f>
        <v>0</v>
      </c>
      <c r="J5" s="227">
        <f>总部合并!J5+社招区域合并!J5+渠道区域合并!J5+K12区域合并!J5</f>
        <v>0</v>
      </c>
      <c r="K5" s="227">
        <f>总部合并!K5+社招区域合并!K5+渠道区域合并!K5+K12区域合并!K5</f>
        <v>0</v>
      </c>
      <c r="L5" s="227">
        <f>总部合并!L5+社招区域合并!L5+渠道区域合并!L5+K12区域合并!L5</f>
        <v>0</v>
      </c>
      <c r="M5" s="227">
        <f>总部合并!M5+社招区域合并!M5+渠道区域合并!M5+K12区域合并!M5</f>
        <v>0</v>
      </c>
      <c r="N5" s="227">
        <f>总部合并!N5+社招区域合并!N5+渠道区域合并!N5+K12区域合并!N5</f>
        <v>0</v>
      </c>
      <c r="O5" s="227">
        <f>总部合并!O5+社招区域合并!O5+渠道区域合并!O5+K12区域合并!O5</f>
        <v>0</v>
      </c>
      <c r="P5" s="227">
        <f>总部合并!P5+社招区域合并!P5+渠道区域合并!P5+K12区域合并!P5</f>
        <v>0</v>
      </c>
      <c r="Q5" s="227">
        <f>总部合并!Q5+社招区域合并!Q5+渠道区域合并!Q5+K12区域合并!Q5</f>
        <v>0</v>
      </c>
      <c r="R5" s="227">
        <f>总部合并!R5+社招区域合并!R5+渠道区域合并!R5+K12区域合并!R5</f>
        <v>0</v>
      </c>
      <c r="Y5" s="197">
        <f t="shared" si="3"/>
        <v>0</v>
      </c>
      <c r="Z5" s="197">
        <f t="shared" si="4"/>
        <v>0</v>
      </c>
      <c r="AA5" s="197">
        <f t="shared" si="5"/>
        <v>0</v>
      </c>
      <c r="AB5" s="197">
        <f t="shared" si="6"/>
        <v>0</v>
      </c>
    </row>
    <row r="6" spans="1:28" x14ac:dyDescent="0.2">
      <c r="A6" s="241"/>
      <c r="B6" s="241"/>
      <c r="C6" s="195" t="s">
        <v>29</v>
      </c>
      <c r="D6" s="196">
        <f t="shared" si="0"/>
        <v>0</v>
      </c>
      <c r="E6" s="197">
        <f t="shared" si="1"/>
        <v>0</v>
      </c>
      <c r="F6" s="197">
        <f t="shared" si="2"/>
        <v>0</v>
      </c>
      <c r="G6" s="227">
        <f>总部合并!G6+社招区域合并!G6+渠道区域合并!G6+K12区域合并!G6</f>
        <v>0</v>
      </c>
      <c r="H6" s="227">
        <f>总部合并!H6+社招区域合并!H6+渠道区域合并!H6+K12区域合并!H6</f>
        <v>0</v>
      </c>
      <c r="I6" s="227">
        <f>总部合并!I6+社招区域合并!I6+渠道区域合并!I6+K12区域合并!I6</f>
        <v>0</v>
      </c>
      <c r="J6" s="227">
        <f>总部合并!J6+社招区域合并!J6+渠道区域合并!J6+K12区域合并!J6</f>
        <v>0</v>
      </c>
      <c r="K6" s="227">
        <f>总部合并!K6+社招区域合并!K6+渠道区域合并!K6+K12区域合并!K6</f>
        <v>0</v>
      </c>
      <c r="L6" s="227">
        <f>总部合并!L6+社招区域合并!L6+渠道区域合并!L6+K12区域合并!L6</f>
        <v>0</v>
      </c>
      <c r="M6" s="227">
        <f>总部合并!M6+社招区域合并!M6+渠道区域合并!M6+K12区域合并!M6</f>
        <v>0</v>
      </c>
      <c r="N6" s="227">
        <f>总部合并!N6+社招区域合并!N6+渠道区域合并!N6+K12区域合并!N6</f>
        <v>0</v>
      </c>
      <c r="O6" s="227">
        <f>总部合并!O6+社招区域合并!O6+渠道区域合并!O6+K12区域合并!O6</f>
        <v>0</v>
      </c>
      <c r="P6" s="227">
        <f>总部合并!P6+社招区域合并!P6+渠道区域合并!P6+K12区域合并!P6</f>
        <v>0</v>
      </c>
      <c r="Q6" s="227">
        <f>总部合并!Q6+社招区域合并!Q6+渠道区域合并!Q6+K12区域合并!Q6</f>
        <v>0</v>
      </c>
      <c r="R6" s="227">
        <f>总部合并!R6+社招区域合并!R6+渠道区域合并!R6+K12区域合并!R6</f>
        <v>0</v>
      </c>
      <c r="Y6" s="197">
        <f t="shared" si="3"/>
        <v>0</v>
      </c>
      <c r="Z6" s="197">
        <f t="shared" si="4"/>
        <v>0</v>
      </c>
      <c r="AA6" s="197">
        <f t="shared" si="5"/>
        <v>0</v>
      </c>
      <c r="AB6" s="197">
        <f t="shared" si="6"/>
        <v>0</v>
      </c>
    </row>
    <row r="7" spans="1:28" x14ac:dyDescent="0.2">
      <c r="A7" s="241"/>
      <c r="B7" s="241"/>
      <c r="C7" s="195" t="s">
        <v>30</v>
      </c>
      <c r="D7" s="196">
        <f t="shared" si="0"/>
        <v>0</v>
      </c>
      <c r="E7" s="197">
        <f t="shared" si="1"/>
        <v>0</v>
      </c>
      <c r="F7" s="197">
        <f t="shared" si="2"/>
        <v>0</v>
      </c>
      <c r="G7" s="227">
        <f>总部合并!G7+社招区域合并!G7+渠道区域合并!G7+K12区域合并!G7</f>
        <v>0</v>
      </c>
      <c r="H7" s="227">
        <f>总部合并!H7+社招区域合并!H7+渠道区域合并!H7+K12区域合并!H7</f>
        <v>0</v>
      </c>
      <c r="I7" s="227">
        <f>总部合并!I7+社招区域合并!I7+渠道区域合并!I7+K12区域合并!I7</f>
        <v>0</v>
      </c>
      <c r="J7" s="227">
        <f>总部合并!J7+社招区域合并!J7+渠道区域合并!J7+K12区域合并!J7</f>
        <v>0</v>
      </c>
      <c r="K7" s="227">
        <f>总部合并!K7+社招区域合并!K7+渠道区域合并!K7+K12区域合并!K7</f>
        <v>0</v>
      </c>
      <c r="L7" s="227">
        <f>总部合并!L7+社招区域合并!L7+渠道区域合并!L7+K12区域合并!L7</f>
        <v>0</v>
      </c>
      <c r="M7" s="227">
        <f>总部合并!M7+社招区域合并!M7+渠道区域合并!M7+K12区域合并!M7</f>
        <v>0</v>
      </c>
      <c r="N7" s="227">
        <f>总部合并!N7+社招区域合并!N7+渠道区域合并!N7+K12区域合并!N7</f>
        <v>0</v>
      </c>
      <c r="O7" s="227">
        <f>总部合并!O7+社招区域合并!O7+渠道区域合并!O7+K12区域合并!O7</f>
        <v>0</v>
      </c>
      <c r="P7" s="227">
        <f>总部合并!P7+社招区域合并!P7+渠道区域合并!P7+K12区域合并!P7</f>
        <v>0</v>
      </c>
      <c r="Q7" s="227">
        <f>总部合并!Q7+社招区域合并!Q7+渠道区域合并!Q7+K12区域合并!Q7</f>
        <v>0</v>
      </c>
      <c r="R7" s="227">
        <f>总部合并!R7+社招区域合并!R7+渠道区域合并!R7+K12区域合并!R7</f>
        <v>0</v>
      </c>
      <c r="Y7" s="197">
        <f t="shared" si="3"/>
        <v>0</v>
      </c>
      <c r="Z7" s="197">
        <f t="shared" si="4"/>
        <v>0</v>
      </c>
      <c r="AA7" s="197">
        <f t="shared" si="5"/>
        <v>0</v>
      </c>
      <c r="AB7" s="197">
        <f t="shared" si="6"/>
        <v>0</v>
      </c>
    </row>
    <row r="8" spans="1:28" x14ac:dyDescent="0.2">
      <c r="A8" s="241"/>
      <c r="B8" s="241"/>
      <c r="C8" s="195" t="s">
        <v>31</v>
      </c>
      <c r="D8" s="196">
        <f>SUM(D2:D7)</f>
        <v>0</v>
      </c>
      <c r="E8" s="197">
        <f t="shared" si="1"/>
        <v>0</v>
      </c>
      <c r="F8" s="197">
        <f t="shared" si="2"/>
        <v>0</v>
      </c>
      <c r="G8" s="227">
        <f>总部合并!G8+社招区域合并!G8+渠道区域合并!G8+K12区域合并!G8</f>
        <v>0</v>
      </c>
      <c r="H8" s="227">
        <f>总部合并!H8+社招区域合并!H8+渠道区域合并!H8+K12区域合并!H8</f>
        <v>0</v>
      </c>
      <c r="I8" s="227">
        <f>总部合并!I8+社招区域合并!I8+渠道区域合并!I8+K12区域合并!I8</f>
        <v>0</v>
      </c>
      <c r="J8" s="227">
        <f>总部合并!J8+社招区域合并!J8+渠道区域合并!J8+K12区域合并!J8</f>
        <v>0</v>
      </c>
      <c r="K8" s="227">
        <f>总部合并!K8+社招区域合并!K8+渠道区域合并!K8+K12区域合并!K8</f>
        <v>0</v>
      </c>
      <c r="L8" s="227">
        <f>总部合并!L8+社招区域合并!L8+渠道区域合并!L8+K12区域合并!L8</f>
        <v>0</v>
      </c>
      <c r="M8" s="227">
        <f>总部合并!M8+社招区域合并!M8+渠道区域合并!M8+K12区域合并!M8</f>
        <v>0</v>
      </c>
      <c r="N8" s="227">
        <f>总部合并!N8+社招区域合并!N8+渠道区域合并!N8+K12区域合并!N8</f>
        <v>0</v>
      </c>
      <c r="O8" s="227">
        <f>总部合并!O8+社招区域合并!O8+渠道区域合并!O8+K12区域合并!O8</f>
        <v>0</v>
      </c>
      <c r="P8" s="227">
        <f>总部合并!P8+社招区域合并!P8+渠道区域合并!P8+K12区域合并!P8</f>
        <v>0</v>
      </c>
      <c r="Q8" s="227">
        <f>总部合并!Q8+社招区域合并!Q8+渠道区域合并!Q8+K12区域合并!Q8</f>
        <v>0</v>
      </c>
      <c r="R8" s="227">
        <f>总部合并!R8+社招区域合并!R8+渠道区域合并!R8+K12区域合并!R8</f>
        <v>0</v>
      </c>
      <c r="Y8" s="197">
        <f t="shared" si="3"/>
        <v>0</v>
      </c>
      <c r="Z8" s="197">
        <f t="shared" si="4"/>
        <v>0</v>
      </c>
      <c r="AA8" s="197">
        <f t="shared" si="5"/>
        <v>0</v>
      </c>
      <c r="AB8" s="197">
        <f t="shared" si="6"/>
        <v>0</v>
      </c>
    </row>
    <row r="9" spans="1:28" x14ac:dyDescent="0.2">
      <c r="A9" s="241"/>
      <c r="B9" s="241"/>
      <c r="C9" s="195" t="s">
        <v>32</v>
      </c>
      <c r="D9" s="196">
        <f>IF($E$8&lt;&gt;0,E9/$E$8,)</f>
        <v>0</v>
      </c>
      <c r="E9" s="197">
        <f t="shared" si="1"/>
        <v>0</v>
      </c>
      <c r="F9" s="197">
        <f t="shared" si="2"/>
        <v>0</v>
      </c>
      <c r="G9" s="227">
        <f>总部合并!G9+社招区域合并!G9+渠道区域合并!G9+K12区域合并!G9</f>
        <v>0</v>
      </c>
      <c r="H9" s="227">
        <f>总部合并!H9+社招区域合并!H9+渠道区域合并!H9+K12区域合并!H9</f>
        <v>0</v>
      </c>
      <c r="I9" s="227">
        <f>总部合并!I9+社招区域合并!I9+渠道区域合并!I9+K12区域合并!I9</f>
        <v>0</v>
      </c>
      <c r="J9" s="227">
        <f>总部合并!J9+社招区域合并!J9+渠道区域合并!J9+K12区域合并!J9</f>
        <v>0</v>
      </c>
      <c r="K9" s="227">
        <f>总部合并!K9+社招区域合并!K9+渠道区域合并!K9+K12区域合并!K9</f>
        <v>0</v>
      </c>
      <c r="L9" s="227">
        <f>总部合并!L9+社招区域合并!L9+渠道区域合并!L9+K12区域合并!L9</f>
        <v>0</v>
      </c>
      <c r="M9" s="227">
        <f>总部合并!M9+社招区域合并!M9+渠道区域合并!M9+K12区域合并!M9</f>
        <v>0</v>
      </c>
      <c r="N9" s="227">
        <f>总部合并!N9+社招区域合并!N9+渠道区域合并!N9+K12区域合并!N9</f>
        <v>0</v>
      </c>
      <c r="O9" s="227">
        <f>总部合并!O9+社招区域合并!O9+渠道区域合并!O9+K12区域合并!O9</f>
        <v>0</v>
      </c>
      <c r="P9" s="227">
        <f>总部合并!P9+社招区域合并!P9+渠道区域合并!P9+K12区域合并!P9</f>
        <v>0</v>
      </c>
      <c r="Q9" s="227">
        <f>总部合并!Q9+社招区域合并!Q9+渠道区域合并!Q9+K12区域合并!Q9</f>
        <v>0</v>
      </c>
      <c r="R9" s="227">
        <f>总部合并!R9+社招区域合并!R9+渠道区域合并!R9+K12区域合并!R9</f>
        <v>0</v>
      </c>
      <c r="Y9" s="197">
        <f t="shared" si="3"/>
        <v>0</v>
      </c>
      <c r="Z9" s="197">
        <f t="shared" si="4"/>
        <v>0</v>
      </c>
      <c r="AA9" s="197">
        <f t="shared" si="5"/>
        <v>0</v>
      </c>
      <c r="AB9" s="197">
        <f t="shared" si="6"/>
        <v>0</v>
      </c>
    </row>
    <row r="10" spans="1:28" x14ac:dyDescent="0.2">
      <c r="A10" s="241"/>
      <c r="B10" s="241"/>
      <c r="C10" s="195" t="s">
        <v>33</v>
      </c>
      <c r="D10" s="196">
        <f>IF($E$8&lt;&gt;0,E10/$E$8,)</f>
        <v>0</v>
      </c>
      <c r="E10" s="197">
        <f t="shared" si="1"/>
        <v>0</v>
      </c>
      <c r="F10" s="197">
        <f t="shared" si="2"/>
        <v>0</v>
      </c>
      <c r="G10" s="227">
        <f>总部合并!G10+社招区域合并!G10+渠道区域合并!G10+K12区域合并!G10</f>
        <v>0</v>
      </c>
      <c r="H10" s="227">
        <f>总部合并!H10+社招区域合并!H10+渠道区域合并!H10+K12区域合并!H10</f>
        <v>0</v>
      </c>
      <c r="I10" s="227">
        <f>总部合并!I10+社招区域合并!I10+渠道区域合并!I10+K12区域合并!I10</f>
        <v>0</v>
      </c>
      <c r="J10" s="227">
        <f>总部合并!J10+社招区域合并!J10+渠道区域合并!J10+K12区域合并!J10</f>
        <v>0</v>
      </c>
      <c r="K10" s="227">
        <f>总部合并!K10+社招区域合并!K10+渠道区域合并!K10+K12区域合并!K10</f>
        <v>0</v>
      </c>
      <c r="L10" s="227">
        <f>总部合并!L10+社招区域合并!L10+渠道区域合并!L10+K12区域合并!L10</f>
        <v>0</v>
      </c>
      <c r="M10" s="227">
        <f>总部合并!M10+社招区域合并!M10+渠道区域合并!M10+K12区域合并!M10</f>
        <v>0</v>
      </c>
      <c r="N10" s="227">
        <f>总部合并!N10+社招区域合并!N10+渠道区域合并!N10+K12区域合并!N10</f>
        <v>0</v>
      </c>
      <c r="O10" s="227">
        <f>总部合并!O10+社招区域合并!O10+渠道区域合并!O10+K12区域合并!O10</f>
        <v>0</v>
      </c>
      <c r="P10" s="227">
        <f>总部合并!P10+社招区域合并!P10+渠道区域合并!P10+K12区域合并!P10</f>
        <v>0</v>
      </c>
      <c r="Q10" s="227">
        <f>总部合并!Q10+社招区域合并!Q10+渠道区域合并!Q10+K12区域合并!Q10</f>
        <v>0</v>
      </c>
      <c r="R10" s="227">
        <f>总部合并!R10+社招区域合并!R10+渠道区域合并!R10+K12区域合并!R10</f>
        <v>0</v>
      </c>
      <c r="Y10" s="197">
        <f t="shared" si="3"/>
        <v>0</v>
      </c>
      <c r="Z10" s="197">
        <f t="shared" si="4"/>
        <v>0</v>
      </c>
      <c r="AA10" s="197">
        <f t="shared" si="5"/>
        <v>0</v>
      </c>
      <c r="AB10" s="197">
        <f t="shared" si="6"/>
        <v>0</v>
      </c>
    </row>
    <row r="11" spans="1:28" x14ac:dyDescent="0.2">
      <c r="A11" s="241"/>
      <c r="B11" s="241"/>
      <c r="C11" s="195" t="s">
        <v>34</v>
      </c>
      <c r="D11" s="196">
        <f>IF($E$8&lt;&gt;0,E11/$E$8,)</f>
        <v>0</v>
      </c>
      <c r="E11" s="197">
        <f t="shared" si="1"/>
        <v>0</v>
      </c>
      <c r="F11" s="197">
        <f t="shared" si="2"/>
        <v>0</v>
      </c>
      <c r="G11" s="227">
        <f>总部合并!G11+社招区域合并!G11+渠道区域合并!G11+K12区域合并!G11</f>
        <v>0</v>
      </c>
      <c r="H11" s="227">
        <f>总部合并!H11+社招区域合并!H11+渠道区域合并!H11+K12区域合并!H11</f>
        <v>0</v>
      </c>
      <c r="I11" s="227">
        <f>总部合并!I11+社招区域合并!I11+渠道区域合并!I11+K12区域合并!I11</f>
        <v>0</v>
      </c>
      <c r="J11" s="227">
        <f>总部合并!J11+社招区域合并!J11+渠道区域合并!J11+K12区域合并!J11</f>
        <v>0</v>
      </c>
      <c r="K11" s="227">
        <f>总部合并!K11+社招区域合并!K11+渠道区域合并!K11+K12区域合并!K11</f>
        <v>0</v>
      </c>
      <c r="L11" s="227">
        <f>总部合并!L11+社招区域合并!L11+渠道区域合并!L11+K12区域合并!L11</f>
        <v>0</v>
      </c>
      <c r="M11" s="227">
        <f>总部合并!M11+社招区域合并!M11+渠道区域合并!M11+K12区域合并!M11</f>
        <v>0</v>
      </c>
      <c r="N11" s="227">
        <f>总部合并!N11+社招区域合并!N11+渠道区域合并!N11+K12区域合并!N11</f>
        <v>0</v>
      </c>
      <c r="O11" s="227">
        <f>总部合并!O11+社招区域合并!O11+渠道区域合并!O11+K12区域合并!O11</f>
        <v>0</v>
      </c>
      <c r="P11" s="227">
        <f>总部合并!P11+社招区域合并!P11+渠道区域合并!P11+K12区域合并!P11</f>
        <v>0</v>
      </c>
      <c r="Q11" s="227">
        <f>总部合并!Q11+社招区域合并!Q11+渠道区域合并!Q11+K12区域合并!Q11</f>
        <v>0</v>
      </c>
      <c r="R11" s="227">
        <f>总部合并!R11+社招区域合并!R11+渠道区域合并!R11+K12区域合并!R11</f>
        <v>0</v>
      </c>
      <c r="Y11" s="197">
        <f t="shared" si="3"/>
        <v>0</v>
      </c>
      <c r="Z11" s="197">
        <f t="shared" si="4"/>
        <v>0</v>
      </c>
      <c r="AA11" s="197">
        <f t="shared" si="5"/>
        <v>0</v>
      </c>
      <c r="AB11" s="197">
        <f t="shared" si="6"/>
        <v>0</v>
      </c>
    </row>
    <row r="12" spans="1:28" ht="14.25" customHeight="1" x14ac:dyDescent="0.2">
      <c r="A12" s="242" t="s">
        <v>35</v>
      </c>
      <c r="B12" s="243"/>
      <c r="C12" s="199" t="s">
        <v>36</v>
      </c>
      <c r="D12" s="200"/>
      <c r="E12" s="201">
        <f t="shared" ref="E12:E22" ca="1" si="7">INDIRECT(ADDRESS(ROW(),$T$1+6))</f>
        <v>0</v>
      </c>
      <c r="F12" s="201">
        <f t="shared" ref="F12:F19" si="8">IF($T$1=0,,SUM(G12:R12)/$T$1)</f>
        <v>0</v>
      </c>
      <c r="G12" s="227">
        <f>总部合并!G12+社招区域合并!G12+渠道区域合并!G12+K12区域合并!G12</f>
        <v>0</v>
      </c>
      <c r="H12" s="227">
        <f>总部合并!H12+社招区域合并!H12+渠道区域合并!H12+K12区域合并!H12</f>
        <v>0</v>
      </c>
      <c r="I12" s="227">
        <f>总部合并!I12+社招区域合并!I12+渠道区域合并!I12+K12区域合并!I12</f>
        <v>0</v>
      </c>
      <c r="J12" s="227">
        <f>总部合并!J12+社招区域合并!J12+渠道区域合并!J12+K12区域合并!J12</f>
        <v>0</v>
      </c>
      <c r="K12" s="227">
        <f>总部合并!K12+社招区域合并!K12+渠道区域合并!K12+K12区域合并!K12</f>
        <v>0</v>
      </c>
      <c r="L12" s="227">
        <f>总部合并!L12+社招区域合并!L12+渠道区域合并!L12+K12区域合并!L12</f>
        <v>0</v>
      </c>
      <c r="M12" s="227">
        <f>总部合并!M12+社招区域合并!M12+渠道区域合并!M12+K12区域合并!M12</f>
        <v>0</v>
      </c>
      <c r="N12" s="227">
        <f>总部合并!N12+社招区域合并!N12+渠道区域合并!N12+K12区域合并!N12</f>
        <v>0</v>
      </c>
      <c r="O12" s="227">
        <f>总部合并!O12+社招区域合并!O12+渠道区域合并!O12+K12区域合并!O12</f>
        <v>0</v>
      </c>
      <c r="P12" s="227">
        <f>总部合并!P12+社招区域合并!P12+渠道区域合并!P12+K12区域合并!P12</f>
        <v>0</v>
      </c>
      <c r="Q12" s="227">
        <f>总部合并!Q12+社招区域合并!Q12+渠道区域合并!Q12+K12区域合并!Q12</f>
        <v>0</v>
      </c>
      <c r="R12" s="227">
        <f>总部合并!R12+社招区域合并!R12+渠道区域合并!R12+K12区域合并!R12</f>
        <v>0</v>
      </c>
      <c r="Y12" s="209">
        <f t="shared" si="3"/>
        <v>0</v>
      </c>
      <c r="Z12" s="209">
        <f t="shared" si="4"/>
        <v>0</v>
      </c>
      <c r="AA12" s="209">
        <f t="shared" si="5"/>
        <v>0</v>
      </c>
      <c r="AB12" s="209">
        <f t="shared" si="6"/>
        <v>0</v>
      </c>
    </row>
    <row r="13" spans="1:28" x14ac:dyDescent="0.2">
      <c r="A13" s="244"/>
      <c r="B13" s="245"/>
      <c r="C13" s="199" t="s">
        <v>37</v>
      </c>
      <c r="D13" s="200"/>
      <c r="E13" s="201">
        <f t="shared" ca="1" si="7"/>
        <v>0</v>
      </c>
      <c r="F13" s="201">
        <f t="shared" si="8"/>
        <v>0</v>
      </c>
      <c r="G13" s="227">
        <f>总部合并!G13+社招区域合并!G13+渠道区域合并!G13+K12区域合并!G13</f>
        <v>0</v>
      </c>
      <c r="H13" s="227">
        <f>总部合并!H13+社招区域合并!H13+渠道区域合并!H13+K12区域合并!H13</f>
        <v>0</v>
      </c>
      <c r="I13" s="227">
        <f>总部合并!I13+社招区域合并!I13+渠道区域合并!I13+K12区域合并!I13</f>
        <v>0</v>
      </c>
      <c r="J13" s="227">
        <f>总部合并!J13+社招区域合并!J13+渠道区域合并!J13+K12区域合并!J13</f>
        <v>0</v>
      </c>
      <c r="K13" s="227">
        <f>总部合并!K13+社招区域合并!K13+渠道区域合并!K13+K12区域合并!K13</f>
        <v>0</v>
      </c>
      <c r="L13" s="227">
        <f>总部合并!L13+社招区域合并!L13+渠道区域合并!L13+K12区域合并!L13</f>
        <v>0</v>
      </c>
      <c r="M13" s="227">
        <f>总部合并!M13+社招区域合并!M13+渠道区域合并!M13+K12区域合并!M13</f>
        <v>0</v>
      </c>
      <c r="N13" s="227">
        <f>总部合并!N13+社招区域合并!N13+渠道区域合并!N13+K12区域合并!N13</f>
        <v>0</v>
      </c>
      <c r="O13" s="227">
        <f>总部合并!O13+社招区域合并!O13+渠道区域合并!O13+K12区域合并!O13</f>
        <v>0</v>
      </c>
      <c r="P13" s="227">
        <f>总部合并!P13+社招区域合并!P13+渠道区域合并!P13+K12区域合并!P13</f>
        <v>0</v>
      </c>
      <c r="Q13" s="227">
        <f>总部合并!Q13+社招区域合并!Q13+渠道区域合并!Q13+K12区域合并!Q13</f>
        <v>0</v>
      </c>
      <c r="R13" s="227">
        <f>总部合并!R13+社招区域合并!R13+渠道区域合并!R13+K12区域合并!R13</f>
        <v>0</v>
      </c>
      <c r="Y13" s="209">
        <f t="shared" si="3"/>
        <v>0</v>
      </c>
      <c r="Z13" s="209">
        <f t="shared" si="4"/>
        <v>0</v>
      </c>
      <c r="AA13" s="209">
        <f t="shared" si="5"/>
        <v>0</v>
      </c>
      <c r="AB13" s="209">
        <f t="shared" si="6"/>
        <v>0</v>
      </c>
    </row>
    <row r="14" spans="1:28" x14ac:dyDescent="0.2">
      <c r="A14" s="244"/>
      <c r="B14" s="245"/>
      <c r="C14" s="199" t="s">
        <v>38</v>
      </c>
      <c r="D14" s="200"/>
      <c r="E14" s="201">
        <f t="shared" ca="1" si="7"/>
        <v>0</v>
      </c>
      <c r="F14" s="201">
        <f t="shared" si="8"/>
        <v>0</v>
      </c>
      <c r="G14" s="227">
        <f>总部合并!G14+社招区域合并!G14+渠道区域合并!G14+K12区域合并!G14</f>
        <v>0</v>
      </c>
      <c r="H14" s="227">
        <f>总部合并!H14+社招区域合并!H14+渠道区域合并!H14+K12区域合并!H14</f>
        <v>0</v>
      </c>
      <c r="I14" s="227">
        <f>总部合并!I14+社招区域合并!I14+渠道区域合并!I14+K12区域合并!I14</f>
        <v>0</v>
      </c>
      <c r="J14" s="227">
        <f>总部合并!J14+社招区域合并!J14+渠道区域合并!J14+K12区域合并!J14</f>
        <v>0</v>
      </c>
      <c r="K14" s="227">
        <f>总部合并!K14+社招区域合并!K14+渠道区域合并!K14+K12区域合并!K14</f>
        <v>0</v>
      </c>
      <c r="L14" s="227">
        <f>总部合并!L14+社招区域合并!L14+渠道区域合并!L14+K12区域合并!L14</f>
        <v>0</v>
      </c>
      <c r="M14" s="227">
        <f>总部合并!M14+社招区域合并!M14+渠道区域合并!M14+K12区域合并!M14</f>
        <v>0</v>
      </c>
      <c r="N14" s="227">
        <f>总部合并!N14+社招区域合并!N14+渠道区域合并!N14+K12区域合并!N14</f>
        <v>0</v>
      </c>
      <c r="O14" s="227">
        <f>总部合并!O14+社招区域合并!O14+渠道区域合并!O14+K12区域合并!O14</f>
        <v>0</v>
      </c>
      <c r="P14" s="227">
        <f>总部合并!P14+社招区域合并!P14+渠道区域合并!P14+K12区域合并!P14</f>
        <v>0</v>
      </c>
      <c r="Q14" s="227">
        <f>总部合并!Q14+社招区域合并!Q14+渠道区域合并!Q14+K12区域合并!Q14</f>
        <v>0</v>
      </c>
      <c r="R14" s="227">
        <f>总部合并!R14+社招区域合并!R14+渠道区域合并!R14+K12区域合并!R14</f>
        <v>0</v>
      </c>
      <c r="Y14" s="209">
        <f t="shared" si="3"/>
        <v>0</v>
      </c>
      <c r="Z14" s="209">
        <f t="shared" si="4"/>
        <v>0</v>
      </c>
      <c r="AA14" s="209">
        <f t="shared" si="5"/>
        <v>0</v>
      </c>
      <c r="AB14" s="209">
        <f t="shared" si="6"/>
        <v>0</v>
      </c>
    </row>
    <row r="15" spans="1:28" x14ac:dyDescent="0.2">
      <c r="A15" s="244"/>
      <c r="B15" s="245"/>
      <c r="C15" s="199" t="s">
        <v>39</v>
      </c>
      <c r="D15" s="200"/>
      <c r="E15" s="201">
        <f t="shared" ca="1" si="7"/>
        <v>0</v>
      </c>
      <c r="F15" s="201">
        <f t="shared" si="8"/>
        <v>0</v>
      </c>
      <c r="G15" s="227">
        <f>总部合并!G15+社招区域合并!G16+渠道区域合并!G16+K12区域合并!G15</f>
        <v>0</v>
      </c>
      <c r="H15" s="227">
        <f>总部合并!H15+社招区域合并!H16+渠道区域合并!H16+K12区域合并!H15</f>
        <v>0</v>
      </c>
      <c r="I15" s="227">
        <f>总部合并!I15+社招区域合并!I16+渠道区域合并!I16+K12区域合并!I15</f>
        <v>0</v>
      </c>
      <c r="J15" s="227">
        <f>总部合并!J15+社招区域合并!J16+渠道区域合并!J16+K12区域合并!J15</f>
        <v>0</v>
      </c>
      <c r="K15" s="227">
        <f>总部合并!K15+社招区域合并!K16+渠道区域合并!K16+K12区域合并!K15</f>
        <v>0</v>
      </c>
      <c r="L15" s="227">
        <f>总部合并!L15+社招区域合并!L16+渠道区域合并!L16+K12区域合并!L15</f>
        <v>0</v>
      </c>
      <c r="M15" s="227">
        <f>总部合并!M15+社招区域合并!M16+渠道区域合并!M16+K12区域合并!M15</f>
        <v>0</v>
      </c>
      <c r="N15" s="227">
        <f>总部合并!N15+社招区域合并!N16+渠道区域合并!N16+K12区域合并!N15</f>
        <v>0</v>
      </c>
      <c r="O15" s="227">
        <f>总部合并!O15+社招区域合并!O16+渠道区域合并!O16+K12区域合并!O15</f>
        <v>0</v>
      </c>
      <c r="P15" s="227">
        <f>总部合并!P15+社招区域合并!P16+渠道区域合并!P16+K12区域合并!P15</f>
        <v>0</v>
      </c>
      <c r="Q15" s="227">
        <f>总部合并!Q15+社招区域合并!Q16+渠道区域合并!Q16+K12区域合并!Q15</f>
        <v>0</v>
      </c>
      <c r="R15" s="227">
        <f>总部合并!R15+社招区域合并!R16+渠道区域合并!R16+K12区域合并!R15</f>
        <v>0</v>
      </c>
      <c r="Y15" s="209">
        <f t="shared" si="3"/>
        <v>0</v>
      </c>
      <c r="Z15" s="209">
        <f t="shared" si="4"/>
        <v>0</v>
      </c>
      <c r="AA15" s="209">
        <f t="shared" si="5"/>
        <v>0</v>
      </c>
      <c r="AB15" s="209">
        <f t="shared" si="6"/>
        <v>0</v>
      </c>
    </row>
    <row r="16" spans="1:28" x14ac:dyDescent="0.2">
      <c r="A16" s="244"/>
      <c r="B16" s="245"/>
      <c r="C16" s="199" t="s">
        <v>40</v>
      </c>
      <c r="D16" s="200"/>
      <c r="E16" s="201">
        <f t="shared" ca="1" si="7"/>
        <v>0</v>
      </c>
      <c r="F16" s="201">
        <f t="shared" si="8"/>
        <v>0</v>
      </c>
      <c r="G16" s="227">
        <f>总部合并!G16+社招区域合并!G17+渠道区域合并!G17+K12区域合并!G16</f>
        <v>0</v>
      </c>
      <c r="H16" s="227">
        <f>总部合并!H16+社招区域合并!H17+渠道区域合并!H17+K12区域合并!H16</f>
        <v>0</v>
      </c>
      <c r="I16" s="227">
        <f>总部合并!I16+社招区域合并!I17+渠道区域合并!I17+K12区域合并!I16</f>
        <v>0</v>
      </c>
      <c r="J16" s="227">
        <f>总部合并!J16+社招区域合并!J17+渠道区域合并!J17+K12区域合并!J16</f>
        <v>0</v>
      </c>
      <c r="K16" s="227">
        <f>总部合并!K16+社招区域合并!K17+渠道区域合并!K17+K12区域合并!K16</f>
        <v>0</v>
      </c>
      <c r="L16" s="227">
        <f>总部合并!L16+社招区域合并!L17+渠道区域合并!L17+K12区域合并!L16</f>
        <v>0</v>
      </c>
      <c r="M16" s="227">
        <f>总部合并!M16+社招区域合并!M17+渠道区域合并!M17+K12区域合并!M16</f>
        <v>0</v>
      </c>
      <c r="N16" s="227">
        <f>总部合并!N16+社招区域合并!N17+渠道区域合并!N17+K12区域合并!N16</f>
        <v>0</v>
      </c>
      <c r="O16" s="227">
        <f>总部合并!O16+社招区域合并!O17+渠道区域合并!O17+K12区域合并!O16</f>
        <v>0</v>
      </c>
      <c r="P16" s="227">
        <f>总部合并!P16+社招区域合并!P17+渠道区域合并!P17+K12区域合并!P16</f>
        <v>0</v>
      </c>
      <c r="Q16" s="227">
        <f>总部合并!Q16+社招区域合并!Q17+渠道区域合并!Q17+K12区域合并!Q16</f>
        <v>0</v>
      </c>
      <c r="R16" s="227">
        <f>总部合并!R16+社招区域合并!R17+渠道区域合并!R17+K12区域合并!R16</f>
        <v>0</v>
      </c>
      <c r="Y16" s="209">
        <f t="shared" si="3"/>
        <v>0</v>
      </c>
      <c r="Z16" s="209">
        <f t="shared" si="4"/>
        <v>0</v>
      </c>
      <c r="AA16" s="209">
        <f t="shared" si="5"/>
        <v>0</v>
      </c>
      <c r="AB16" s="209">
        <f t="shared" si="6"/>
        <v>0</v>
      </c>
    </row>
    <row r="17" spans="1:28" x14ac:dyDescent="0.2">
      <c r="A17" s="244"/>
      <c r="B17" s="245"/>
      <c r="C17" s="249" t="s">
        <v>41</v>
      </c>
      <c r="D17" s="202" t="s">
        <v>42</v>
      </c>
      <c r="E17" s="201">
        <f t="shared" ca="1" si="7"/>
        <v>0</v>
      </c>
      <c r="F17" s="201">
        <f t="shared" si="8"/>
        <v>0</v>
      </c>
      <c r="G17" s="227">
        <f>社招区域合并!G19+渠道区域合并!G20</f>
        <v>0</v>
      </c>
      <c r="H17" s="227">
        <f>社招区域合并!H19+渠道区域合并!H20</f>
        <v>0</v>
      </c>
      <c r="I17" s="227">
        <f>社招区域合并!I19+渠道区域合并!I20</f>
        <v>0</v>
      </c>
      <c r="J17" s="227">
        <f>社招区域合并!J19+渠道区域合并!J20</f>
        <v>0</v>
      </c>
      <c r="K17" s="227">
        <f>社招区域合并!K19+渠道区域合并!K20</f>
        <v>0</v>
      </c>
      <c r="L17" s="227">
        <f>社招区域合并!L19+渠道区域合并!L20</f>
        <v>0</v>
      </c>
      <c r="M17" s="227">
        <f>社招区域合并!M19+渠道区域合并!M20</f>
        <v>0</v>
      </c>
      <c r="N17" s="227">
        <f>社招区域合并!N19+渠道区域合并!N20</f>
        <v>0</v>
      </c>
      <c r="O17" s="227">
        <f>社招区域合并!O19+渠道区域合并!O20</f>
        <v>0</v>
      </c>
      <c r="P17" s="227">
        <f>社招区域合并!P19+渠道区域合并!P20</f>
        <v>0</v>
      </c>
      <c r="Q17" s="227">
        <f>社招区域合并!Q19+渠道区域合并!Q20</f>
        <v>0</v>
      </c>
      <c r="R17" s="227">
        <f>社招区域合并!R19+渠道区域合并!R20</f>
        <v>0</v>
      </c>
      <c r="Y17" s="209">
        <f t="shared" si="3"/>
        <v>0</v>
      </c>
      <c r="Z17" s="209">
        <f t="shared" si="4"/>
        <v>0</v>
      </c>
      <c r="AA17" s="209">
        <f t="shared" si="5"/>
        <v>0</v>
      </c>
      <c r="AB17" s="209">
        <f t="shared" si="6"/>
        <v>0</v>
      </c>
    </row>
    <row r="18" spans="1:28" x14ac:dyDescent="0.2">
      <c r="A18" s="244"/>
      <c r="B18" s="245"/>
      <c r="C18" s="249"/>
      <c r="D18" s="200" t="s">
        <v>43</v>
      </c>
      <c r="E18" s="201">
        <f t="shared" ca="1" si="7"/>
        <v>0</v>
      </c>
      <c r="F18" s="201">
        <f t="shared" si="8"/>
        <v>0</v>
      </c>
      <c r="G18" s="227">
        <f>社招区域合并!G20+渠道区域合并!G21</f>
        <v>0</v>
      </c>
      <c r="H18" s="227">
        <f>社招区域合并!H20+渠道区域合并!H21</f>
        <v>0</v>
      </c>
      <c r="I18" s="227">
        <f>社招区域合并!I20+渠道区域合并!I21</f>
        <v>0</v>
      </c>
      <c r="J18" s="227">
        <f>社招区域合并!J20+渠道区域合并!J21</f>
        <v>0</v>
      </c>
      <c r="K18" s="227">
        <f>社招区域合并!K20+渠道区域合并!K21</f>
        <v>0</v>
      </c>
      <c r="L18" s="227">
        <f>社招区域合并!L20+渠道区域合并!L21</f>
        <v>0</v>
      </c>
      <c r="M18" s="227">
        <f>社招区域合并!M20+渠道区域合并!M21</f>
        <v>0</v>
      </c>
      <c r="N18" s="227">
        <f>社招区域合并!N20+渠道区域合并!N21</f>
        <v>0</v>
      </c>
      <c r="O18" s="227">
        <f>社招区域合并!O20+渠道区域合并!O21</f>
        <v>0</v>
      </c>
      <c r="P18" s="227">
        <f>社招区域合并!P20+渠道区域合并!P21</f>
        <v>0</v>
      </c>
      <c r="Q18" s="227">
        <f>社招区域合并!Q20+渠道区域合并!Q21</f>
        <v>0</v>
      </c>
      <c r="R18" s="227">
        <f>社招区域合并!R20+渠道区域合并!R21</f>
        <v>0</v>
      </c>
      <c r="Y18" s="209">
        <f t="shared" si="3"/>
        <v>0</v>
      </c>
      <c r="Z18" s="209">
        <f t="shared" si="4"/>
        <v>0</v>
      </c>
      <c r="AA18" s="209">
        <f t="shared" si="5"/>
        <v>0</v>
      </c>
      <c r="AB18" s="209">
        <f t="shared" si="6"/>
        <v>0</v>
      </c>
    </row>
    <row r="19" spans="1:28" x14ac:dyDescent="0.2">
      <c r="A19" s="244"/>
      <c r="B19" s="245"/>
      <c r="C19" s="250"/>
      <c r="D19" s="200" t="s">
        <v>44</v>
      </c>
      <c r="E19" s="201">
        <f t="shared" ca="1" si="7"/>
        <v>0</v>
      </c>
      <c r="F19" s="201">
        <f t="shared" si="8"/>
        <v>0</v>
      </c>
      <c r="G19" s="227">
        <f>K12区域合并!G17</f>
        <v>0</v>
      </c>
      <c r="H19" s="227">
        <f>K12区域合并!H17</f>
        <v>0</v>
      </c>
      <c r="I19" s="227">
        <f>K12区域合并!I17</f>
        <v>0</v>
      </c>
      <c r="J19" s="227">
        <f>K12区域合并!J17</f>
        <v>0</v>
      </c>
      <c r="K19" s="227">
        <f>K12区域合并!K17</f>
        <v>0</v>
      </c>
      <c r="L19" s="227">
        <f>K12区域合并!L17</f>
        <v>0</v>
      </c>
      <c r="M19" s="227">
        <f>K12区域合并!M17</f>
        <v>0</v>
      </c>
      <c r="N19" s="227">
        <f>K12区域合并!N17</f>
        <v>0</v>
      </c>
      <c r="O19" s="227">
        <f>K12区域合并!O17</f>
        <v>0</v>
      </c>
      <c r="P19" s="227">
        <f>K12区域合并!P17</f>
        <v>0</v>
      </c>
      <c r="Q19" s="227">
        <f>K12区域合并!Q17</f>
        <v>0</v>
      </c>
      <c r="R19" s="227">
        <f>K12区域合并!R17</f>
        <v>0</v>
      </c>
      <c r="Y19" s="209">
        <f t="shared" si="3"/>
        <v>0</v>
      </c>
      <c r="Z19" s="209">
        <f t="shared" si="4"/>
        <v>0</v>
      </c>
      <c r="AA19" s="209">
        <f t="shared" si="5"/>
        <v>0</v>
      </c>
      <c r="AB19" s="209">
        <f t="shared" si="6"/>
        <v>0</v>
      </c>
    </row>
    <row r="20" spans="1:28" x14ac:dyDescent="0.2">
      <c r="A20" s="244"/>
      <c r="B20" s="245"/>
      <c r="C20" s="251" t="s">
        <v>45</v>
      </c>
      <c r="D20" s="203" t="s">
        <v>46</v>
      </c>
      <c r="E20" s="204">
        <f t="shared" ca="1" si="7"/>
        <v>0</v>
      </c>
      <c r="F20" s="204">
        <f>成人区域合并!F19</f>
        <v>0</v>
      </c>
      <c r="G20" s="228">
        <f>成人区域合并!G19</f>
        <v>0</v>
      </c>
      <c r="H20" s="228">
        <f>成人区域合并!H19</f>
        <v>0</v>
      </c>
      <c r="I20" s="228">
        <f>成人区域合并!I19</f>
        <v>0</v>
      </c>
      <c r="J20" s="228">
        <f>成人区域合并!J19</f>
        <v>0</v>
      </c>
      <c r="K20" s="228">
        <f>成人区域合并!K19</f>
        <v>0</v>
      </c>
      <c r="L20" s="228">
        <f>成人区域合并!L19</f>
        <v>0</v>
      </c>
      <c r="M20" s="228">
        <f>成人区域合并!M19</f>
        <v>0</v>
      </c>
      <c r="N20" s="228">
        <f>成人区域合并!N19</f>
        <v>0</v>
      </c>
      <c r="O20" s="228">
        <f>成人区域合并!O19</f>
        <v>0</v>
      </c>
      <c r="P20" s="228">
        <f>成人区域合并!P19</f>
        <v>0</v>
      </c>
      <c r="Q20" s="228">
        <f>成人区域合并!Q19</f>
        <v>0</v>
      </c>
      <c r="R20" s="228">
        <f>成人区域合并!R19</f>
        <v>0</v>
      </c>
      <c r="Y20" s="223">
        <f>IF((社招区域合并!Y17+渠道区域合并!Y17+社招总部!Y17+渠道总部!Y17)=0,,(社招区域合并!Y19+渠道区域合并!Y20+社招总部!Y19+渠道总部!Y20)/(社招区域合并!Y17+渠道区域合并!Y17+社招总部!Y17+渠道总部!Y17))</f>
        <v>0</v>
      </c>
      <c r="Z20" s="223">
        <f>IF((社招区域合并!Z17+渠道区域合并!Z17+社招总部!Z17+渠道总部!Z17)=0,,(社招区域合并!Z19+渠道区域合并!Z20+社招总部!Z19+渠道总部!Z20)/(社招区域合并!Z17+渠道区域合并!Z17+社招总部!Z17+渠道总部!Z17))</f>
        <v>0</v>
      </c>
      <c r="AA20" s="223">
        <f>IF((社招区域合并!AA17+渠道区域合并!AA17+社招总部!AA17+渠道总部!AA17)=0,,(社招区域合并!AA19+渠道区域合并!AA20+社招总部!AA19+渠道总部!AA20)/(社招区域合并!AA17+渠道区域合并!AA17+社招总部!AA17+渠道总部!AA17))</f>
        <v>0</v>
      </c>
      <c r="AB20" s="223">
        <f>IF((社招区域合并!AB17+渠道区域合并!AB17+社招总部!AB17+渠道总部!AB17)=0,,(社招区域合并!AB19+渠道区域合并!AB20+社招总部!AB19+渠道总部!AB20)/(社招区域合并!AB17+渠道区域合并!AB17+社招总部!AB17+渠道总部!AB17))</f>
        <v>0</v>
      </c>
    </row>
    <row r="21" spans="1:28" x14ac:dyDescent="0.2">
      <c r="A21" s="244"/>
      <c r="B21" s="245"/>
      <c r="C21" s="251"/>
      <c r="D21" s="206" t="s">
        <v>47</v>
      </c>
      <c r="E21" s="204">
        <f t="shared" ca="1" si="7"/>
        <v>0</v>
      </c>
      <c r="F21" s="177">
        <f>成人区域合并!F20</f>
        <v>0</v>
      </c>
      <c r="G21" s="228">
        <f>成人区域合并!G20</f>
        <v>0</v>
      </c>
      <c r="H21" s="228">
        <f>成人区域合并!H20</f>
        <v>0</v>
      </c>
      <c r="I21" s="228">
        <f>成人区域合并!I20</f>
        <v>0</v>
      </c>
      <c r="J21" s="228">
        <f>成人区域合并!J20</f>
        <v>0</v>
      </c>
      <c r="K21" s="228">
        <f>成人区域合并!K20</f>
        <v>0</v>
      </c>
      <c r="L21" s="228">
        <f>成人区域合并!L20</f>
        <v>0</v>
      </c>
      <c r="M21" s="228">
        <f>成人区域合并!M20</f>
        <v>0</v>
      </c>
      <c r="N21" s="228">
        <f>成人区域合并!N20</f>
        <v>0</v>
      </c>
      <c r="O21" s="228">
        <f>成人区域合并!O20</f>
        <v>0</v>
      </c>
      <c r="P21" s="228">
        <f>成人区域合并!P20</f>
        <v>0</v>
      </c>
      <c r="Q21" s="228">
        <f>成人区域合并!Q20</f>
        <v>0</v>
      </c>
      <c r="R21" s="228">
        <f>成人区域合并!R20</f>
        <v>0</v>
      </c>
      <c r="Y21" s="120">
        <f>IF((社招区域合并!Y17+渠道区域合并!Y17+社招总部!Y17+渠道总部!Y17)=0,,(社招区域合并!Y18+渠道区域合并!Y19+社招总部!Y18+渠道总部!Y19)/(社招区域合并!Y17+渠道区域合并!Y17+社招总部!Y17+渠道总部!Y17))</f>
        <v>0</v>
      </c>
      <c r="Z21" s="120">
        <f>IF((社招区域合并!Z17+渠道区域合并!Z17+社招总部!Z17+渠道总部!Z17)=0,,(社招区域合并!Z18+渠道区域合并!Z19+社招总部!Z18+渠道总部!Z19)/(社招区域合并!Z17+渠道区域合并!Z17+社招总部!Z17+渠道总部!Z17))</f>
        <v>0</v>
      </c>
      <c r="AA21" s="120">
        <f>IF((社招区域合并!AA17+渠道区域合并!AA17+社招总部!AA17+渠道总部!AA17)=0,,(社招区域合并!AA18+渠道区域合并!AA19+社招总部!AA18+渠道总部!AA19)/(社招区域合并!AA17+渠道区域合并!AA17+社招总部!AA17+渠道总部!AA17))</f>
        <v>0</v>
      </c>
      <c r="AB21" s="120">
        <f>IF((社招区域合并!AB17+渠道区域合并!AB17+社招总部!AB17+渠道总部!AB17)=0,,(社招区域合并!AB18+渠道区域合并!AB19+社招总部!AB18+渠道总部!AB19)/(社招区域合并!AB17+渠道区域合并!AB17+社招总部!AB17+渠道总部!AB17))</f>
        <v>0</v>
      </c>
    </row>
    <row r="22" spans="1:28" x14ac:dyDescent="0.2">
      <c r="A22" s="246"/>
      <c r="B22" s="247"/>
      <c r="C22" s="252"/>
      <c r="D22" s="206" t="s">
        <v>48</v>
      </c>
      <c r="E22" s="204">
        <f t="shared" ca="1" si="7"/>
        <v>0</v>
      </c>
      <c r="F22" s="204">
        <f>K12区域合并!F22</f>
        <v>0</v>
      </c>
      <c r="G22" s="228">
        <f>K12区域合并!G22</f>
        <v>0</v>
      </c>
      <c r="H22" s="228">
        <f>K12区域合并!H22</f>
        <v>0</v>
      </c>
      <c r="I22" s="228">
        <f>K12区域合并!I22</f>
        <v>0</v>
      </c>
      <c r="J22" s="228">
        <f>K12区域合并!J22</f>
        <v>0</v>
      </c>
      <c r="K22" s="228">
        <f>K12区域合并!K22</f>
        <v>0</v>
      </c>
      <c r="L22" s="228">
        <f>K12区域合并!L22</f>
        <v>0</v>
      </c>
      <c r="M22" s="228">
        <f>K12区域合并!M22</f>
        <v>0</v>
      </c>
      <c r="N22" s="228">
        <f>K12区域合并!N22</f>
        <v>0</v>
      </c>
      <c r="O22" s="228">
        <f>K12区域合并!O22</f>
        <v>0</v>
      </c>
      <c r="P22" s="228">
        <f>K12区域合并!P22</f>
        <v>0</v>
      </c>
      <c r="Q22" s="228">
        <f>K12区域合并!Q22</f>
        <v>0</v>
      </c>
      <c r="R22" s="228">
        <f>K12区域合并!R22</f>
        <v>0</v>
      </c>
      <c r="Y22" s="223">
        <f>K12区域合并!Y22</f>
        <v>0</v>
      </c>
      <c r="Z22" s="223">
        <f>K12区域合并!Z22</f>
        <v>0</v>
      </c>
      <c r="AA22" s="223">
        <f>K12区域合并!AA22</f>
        <v>0</v>
      </c>
      <c r="AB22" s="223">
        <f>K12区域合并!AB22</f>
        <v>0</v>
      </c>
    </row>
    <row r="23" spans="1:28" x14ac:dyDescent="0.2">
      <c r="A23" s="240" t="s">
        <v>49</v>
      </c>
      <c r="B23" s="240"/>
      <c r="C23" s="239" t="s">
        <v>50</v>
      </c>
      <c r="D23" s="207" t="s">
        <v>51</v>
      </c>
      <c r="E23" s="226">
        <f t="shared" ref="E23" si="9">SUM(G23:R23)</f>
        <v>0</v>
      </c>
      <c r="F23" s="226">
        <f t="shared" ref="F23" si="10">IF($T$1=0,0,E23/$T$1)</f>
        <v>0</v>
      </c>
      <c r="G23" s="227">
        <f>总部合并!G41+社招区域合并!G23+渠道区域合并!G24+K12区域合并!G24</f>
        <v>0</v>
      </c>
      <c r="H23" s="227">
        <f>总部合并!H41+社招区域合并!H23+渠道区域合并!H24+K12区域合并!H24</f>
        <v>0</v>
      </c>
      <c r="I23" s="227">
        <f>总部合并!I41+社招区域合并!I23+渠道区域合并!I24+K12区域合并!I24</f>
        <v>0</v>
      </c>
      <c r="J23" s="227">
        <f>总部合并!J41+社招区域合并!J23+渠道区域合并!J24+K12区域合并!J24</f>
        <v>0</v>
      </c>
      <c r="K23" s="227">
        <f>总部合并!K41+社招区域合并!K23+渠道区域合并!K24+K12区域合并!K24</f>
        <v>0</v>
      </c>
      <c r="L23" s="227">
        <f>总部合并!L41+社招区域合并!L23+渠道区域合并!L24+K12区域合并!L24</f>
        <v>0</v>
      </c>
      <c r="M23" s="227">
        <f>总部合并!M41+社招区域合并!M23+渠道区域合并!M24+K12区域合并!M24</f>
        <v>0</v>
      </c>
      <c r="N23" s="227">
        <f>总部合并!N41+社招区域合并!N23+渠道区域合并!N24+K12区域合并!N24</f>
        <v>0</v>
      </c>
      <c r="O23" s="227">
        <f>总部合并!O41+社招区域合并!O23+渠道区域合并!O24+K12区域合并!O24</f>
        <v>0</v>
      </c>
      <c r="P23" s="227">
        <f>总部合并!P41+社招区域合并!P23+渠道区域合并!P24+K12区域合并!P24</f>
        <v>0</v>
      </c>
      <c r="Q23" s="227">
        <f>总部合并!Q41+社招区域合并!Q23+渠道区域合并!Q24+K12区域合并!Q24</f>
        <v>0</v>
      </c>
      <c r="R23" s="227">
        <f>总部合并!R41+社招区域合并!R23+渠道区域合并!R24+K12区域合并!R24</f>
        <v>0</v>
      </c>
      <c r="Y23" s="197">
        <f>SUM(G23:I23)</f>
        <v>0</v>
      </c>
      <c r="Z23" s="197">
        <f>SUM(J23:L23)</f>
        <v>0</v>
      </c>
      <c r="AA23" s="197">
        <f>SUM(M23:O23)</f>
        <v>0</v>
      </c>
      <c r="AB23" s="197">
        <f>SUM(P23:R23)</f>
        <v>0</v>
      </c>
    </row>
    <row r="24" spans="1:28" x14ac:dyDescent="0.2">
      <c r="A24" s="240"/>
      <c r="B24" s="240"/>
      <c r="C24" s="239"/>
      <c r="D24" s="208" t="s">
        <v>52</v>
      </c>
      <c r="E24" s="226">
        <f>IF(E23&lt;&gt;0,E8/E23,)</f>
        <v>0</v>
      </c>
      <c r="F24" s="226">
        <f>IF(F23&lt;&gt;0,F8/F23,)</f>
        <v>0</v>
      </c>
      <c r="G24" s="227">
        <f>IF(G23&lt;&gt;0,G8/G23,)</f>
        <v>0</v>
      </c>
      <c r="H24" s="227">
        <f t="shared" ref="H24:R24" si="11">IF(H23&lt;&gt;0,H8/H23,)</f>
        <v>0</v>
      </c>
      <c r="I24" s="227">
        <f t="shared" si="11"/>
        <v>0</v>
      </c>
      <c r="J24" s="227">
        <f t="shared" si="11"/>
        <v>0</v>
      </c>
      <c r="K24" s="227">
        <f t="shared" si="11"/>
        <v>0</v>
      </c>
      <c r="L24" s="227">
        <f t="shared" si="11"/>
        <v>0</v>
      </c>
      <c r="M24" s="227">
        <f t="shared" si="11"/>
        <v>0</v>
      </c>
      <c r="N24" s="227">
        <f t="shared" si="11"/>
        <v>0</v>
      </c>
      <c r="O24" s="227">
        <f t="shared" si="11"/>
        <v>0</v>
      </c>
      <c r="P24" s="227">
        <f t="shared" si="11"/>
        <v>0</v>
      </c>
      <c r="Q24" s="227">
        <f t="shared" si="11"/>
        <v>0</v>
      </c>
      <c r="R24" s="227">
        <f t="shared" si="11"/>
        <v>0</v>
      </c>
      <c r="Y24" s="197">
        <f t="shared" ref="Y24:AB24" si="12">IF(Y23&lt;&gt;0,Y8/Y23,)</f>
        <v>0</v>
      </c>
      <c r="Z24" s="197">
        <f t="shared" si="12"/>
        <v>0</v>
      </c>
      <c r="AA24" s="197">
        <f t="shared" si="12"/>
        <v>0</v>
      </c>
      <c r="AB24" s="197">
        <f t="shared" si="12"/>
        <v>0</v>
      </c>
    </row>
    <row r="25" spans="1:28" x14ac:dyDescent="0.2">
      <c r="A25" s="240"/>
      <c r="B25" s="240"/>
      <c r="C25" s="239"/>
      <c r="D25" s="207" t="s">
        <v>53</v>
      </c>
      <c r="E25" s="226">
        <f>IF(E23&lt;&gt;0,(社招区域合并!E133+渠道区域合并!E102+K12区域合并!E138+总部合并!E24)/E23,)</f>
        <v>0</v>
      </c>
      <c r="F25" s="226">
        <f>IF(F23&lt;&gt;0,(社招区域合并!F133+渠道区域合并!F102+K12区域合并!F138+总部合并!F24)/F23,)</f>
        <v>0</v>
      </c>
      <c r="G25" s="227">
        <f>IF(G23&lt;&gt;0,(社招区域合并!G133+渠道区域合并!G102+K12区域合并!G138+总部合并!G24)/G23,)</f>
        <v>0</v>
      </c>
      <c r="H25" s="227">
        <f>IF(H23&lt;&gt;0,(社招区域合并!H133+渠道区域合并!H102+K12区域合并!H138+总部合并!H24)/H23,)</f>
        <v>0</v>
      </c>
      <c r="I25" s="227">
        <f>IF(I23&lt;&gt;0,(社招区域合并!I133+渠道区域合并!I102+K12区域合并!I138+总部合并!I24)/I23,)</f>
        <v>0</v>
      </c>
      <c r="J25" s="227">
        <f>IF(J23&lt;&gt;0,(社招区域合并!J133+渠道区域合并!J102+K12区域合并!J138+总部合并!J24)/J23,)</f>
        <v>0</v>
      </c>
      <c r="K25" s="227">
        <f>IF(K23&lt;&gt;0,(社招区域合并!K133+渠道区域合并!K102+K12区域合并!K138+总部合并!K24)/K23,)</f>
        <v>0</v>
      </c>
      <c r="L25" s="227">
        <f>IF(L23&lt;&gt;0,(社招区域合并!L133+渠道区域合并!L102+K12区域合并!L138+总部合并!L24)/L23,)</f>
        <v>0</v>
      </c>
      <c r="M25" s="227">
        <f>IF(M23&lt;&gt;0,(社招区域合并!M133+渠道区域合并!M102+K12区域合并!M138+总部合并!M24)/M23,)</f>
        <v>0</v>
      </c>
      <c r="N25" s="227">
        <f>IF(N23&lt;&gt;0,(社招区域合并!N133+渠道区域合并!N102+K12区域合并!N138+总部合并!N24)/N23,)</f>
        <v>0</v>
      </c>
      <c r="O25" s="227">
        <f>IF(O23&lt;&gt;0,(社招区域合并!O133+渠道区域合并!O102+K12区域合并!O138+总部合并!O24)/O23,)</f>
        <v>0</v>
      </c>
      <c r="P25" s="227">
        <f>IF(P23&lt;&gt;0,(社招区域合并!P133+渠道区域合并!P102+K12区域合并!P138+总部合并!P24)/P23,)</f>
        <v>0</v>
      </c>
      <c r="Q25" s="227">
        <f>IF(Q23&lt;&gt;0,(社招区域合并!Q133+渠道区域合并!Q102+K12区域合并!Q138+总部合并!Q24)/Q23,)</f>
        <v>0</v>
      </c>
      <c r="R25" s="227">
        <f>IF(R23&lt;&gt;0,(社招区域合并!R133+渠道区域合并!R102+K12区域合并!R138+总部合并!R24)/R23,)</f>
        <v>0</v>
      </c>
      <c r="Y25" s="201">
        <f>IF(Y23&lt;&gt;0,(社招区域合并!Y133+渠道区域合并!Y102+K12区域合并!Y138+社招总部!Y133+渠道总部!Y102+K12总部!Y138)/Y23,)</f>
        <v>0</v>
      </c>
      <c r="Z25" s="226">
        <f>IF(Z23&lt;&gt;0,(社招区域合并!Z133+渠道区域合并!Z102+K12区域合并!Z138+社招总部!Z133+渠道总部!Z102+K12总部!Z138)/Z23,)</f>
        <v>0</v>
      </c>
      <c r="AA25" s="226">
        <f>IF(AA23&lt;&gt;0,(社招区域合并!AA133+渠道区域合并!AA102+K12区域合并!AA138+社招总部!AA133+渠道总部!AA102+K12总部!AA138)/AA23,)</f>
        <v>0</v>
      </c>
      <c r="AB25" s="226">
        <f>IF(AB23&lt;&gt;0,(社招区域合并!AB133+渠道区域合并!AB102+K12区域合并!AB138+社招总部!AB133+渠道总部!AB102+K12总部!AB138)/AB23,)</f>
        <v>0</v>
      </c>
    </row>
    <row r="26" spans="1:28" x14ac:dyDescent="0.2">
      <c r="A26" s="240"/>
      <c r="B26" s="240"/>
      <c r="C26" s="239"/>
      <c r="D26" s="208" t="s">
        <v>54</v>
      </c>
      <c r="E26" s="226">
        <f>IF(E23&lt;&gt;0,(社招区域合并!E128+渠道区域合并!E97+K12区域合并!E133+总部合并!E23)/E23,)</f>
        <v>0</v>
      </c>
      <c r="F26" s="226">
        <f>IF(F23&lt;&gt;0,(社招区域合并!F128+渠道区域合并!F97+K12区域合并!F133+总部合并!F23)/F23,)</f>
        <v>0</v>
      </c>
      <c r="G26" s="227">
        <f>IF(G23&lt;&gt;0,(社招区域合并!G128+渠道区域合并!G97+K12区域合并!G133+总部合并!G23)/G23,)</f>
        <v>0</v>
      </c>
      <c r="H26" s="227">
        <f>IF(H23&lt;&gt;0,(社招区域合并!H128+渠道区域合并!H97+K12区域合并!H133+总部合并!H23)/H23,)</f>
        <v>0</v>
      </c>
      <c r="I26" s="227">
        <f>IF(I23&lt;&gt;0,(社招区域合并!I128+渠道区域合并!I97+K12区域合并!I133+总部合并!I23)/I23,)</f>
        <v>0</v>
      </c>
      <c r="J26" s="227">
        <f>IF(J23&lt;&gt;0,(社招区域合并!J128+渠道区域合并!J97+K12区域合并!J133+总部合并!J23)/J23,)</f>
        <v>0</v>
      </c>
      <c r="K26" s="227">
        <f>IF(K23&lt;&gt;0,(社招区域合并!K128+渠道区域合并!K97+K12区域合并!K133+总部合并!K23)/K23,)</f>
        <v>0</v>
      </c>
      <c r="L26" s="227">
        <f>IF(L23&lt;&gt;0,(社招区域合并!L128+渠道区域合并!L97+K12区域合并!L133+总部合并!L23)/L23,)</f>
        <v>0</v>
      </c>
      <c r="M26" s="227">
        <f>IF(M23&lt;&gt;0,(社招区域合并!M128+渠道区域合并!M97+K12区域合并!M133+总部合并!M23)/M23,)</f>
        <v>0</v>
      </c>
      <c r="N26" s="227">
        <f>IF(N23&lt;&gt;0,(社招区域合并!N128+渠道区域合并!N97+K12区域合并!N133+总部合并!N23)/N23,)</f>
        <v>0</v>
      </c>
      <c r="O26" s="227">
        <f>IF(O23&lt;&gt;0,(社招区域合并!O128+渠道区域合并!O97+K12区域合并!O133+总部合并!O23)/O23,)</f>
        <v>0</v>
      </c>
      <c r="P26" s="227">
        <f>IF(P23&lt;&gt;0,(社招区域合并!P128+渠道区域合并!P97+K12区域合并!P133+总部合并!P23)/P23,)</f>
        <v>0</v>
      </c>
      <c r="Q26" s="227">
        <f>IF(Q23&lt;&gt;0,(社招区域合并!Q128+渠道区域合并!Q97+K12区域合并!Q133+总部合并!Q23)/Q23,)</f>
        <v>0</v>
      </c>
      <c r="R26" s="227">
        <f>IF(R23&lt;&gt;0,(社招区域合并!R128+渠道区域合并!R97+K12区域合并!R133+总部合并!R23)/R23,)</f>
        <v>0</v>
      </c>
      <c r="Y26" s="201">
        <f>IF(Y23&lt;&gt;0,(社招区域合并!Y128+渠道区域合并!Y97+K12区域合并!Y133+社招总部!Y128+渠道总部!Y97+K12总部!Y133)/Y23,)</f>
        <v>0</v>
      </c>
      <c r="Z26" s="226">
        <f>IF(Z23&lt;&gt;0,(社招区域合并!Z128+渠道区域合并!Z97+K12区域合并!Z133+社招总部!Z128+渠道总部!Z97+K12总部!Z133)/Z23,)</f>
        <v>0</v>
      </c>
      <c r="AA26" s="226">
        <f>IF(AA23&lt;&gt;0,(社招区域合并!AA128+渠道区域合并!AA97+K12区域合并!AA133+社招总部!AA128+渠道总部!AA97+K12总部!AA133)/AA23,)</f>
        <v>0</v>
      </c>
      <c r="AB26" s="226">
        <f>IF(AB23&lt;&gt;0,(社招区域合并!AB128+渠道区域合并!AB97+K12区域合并!AB133+社招总部!AB128+渠道总部!AB97+K12总部!AB133)/AB23,)</f>
        <v>0</v>
      </c>
    </row>
    <row r="27" spans="1:28" x14ac:dyDescent="0.2">
      <c r="A27" s="240"/>
      <c r="B27" s="240"/>
      <c r="C27" s="239"/>
      <c r="D27" s="207" t="s">
        <v>55</v>
      </c>
      <c r="E27" s="226">
        <f>IF(E23&lt;&gt;0,(社招区域合并!E190+渠道区域合并!E164+K12区域合并!E192+总部合并!E32)/E23,)</f>
        <v>0</v>
      </c>
      <c r="F27" s="226">
        <f>IF(F23&lt;&gt;0,(社招区域合并!F190+渠道区域合并!F164+K12区域合并!F192+总部合并!F32)/F23,)</f>
        <v>0</v>
      </c>
      <c r="G27" s="227">
        <f>IF(G23&lt;&gt;0,(社招区域合并!G190+渠道区域合并!G164+K12区域合并!G192+总部合并!G32)/G23,)</f>
        <v>0</v>
      </c>
      <c r="H27" s="227">
        <f>IF(H23&lt;&gt;0,(社招区域合并!H190+渠道区域合并!H164+K12区域合并!H192+总部合并!H32)/H23,)</f>
        <v>0</v>
      </c>
      <c r="I27" s="227">
        <f>IF(I23&lt;&gt;0,(社招区域合并!I190+渠道区域合并!I164+K12区域合并!I192+总部合并!I32)/I23,)</f>
        <v>0</v>
      </c>
      <c r="J27" s="227">
        <f>IF(J23&lt;&gt;0,(社招区域合并!J190+渠道区域合并!J164+K12区域合并!J192+总部合并!J32)/J23,)</f>
        <v>0</v>
      </c>
      <c r="K27" s="227">
        <f>IF(K23&lt;&gt;0,(社招区域合并!K190+渠道区域合并!K164+K12区域合并!K192+总部合并!K32)/K23,)</f>
        <v>0</v>
      </c>
      <c r="L27" s="227">
        <f>IF(L23&lt;&gt;0,(社招区域合并!L190+渠道区域合并!L164+K12区域合并!L192+总部合并!L32)/L23,)</f>
        <v>0</v>
      </c>
      <c r="M27" s="227">
        <f>IF(M23&lt;&gt;0,(社招区域合并!M190+渠道区域合并!M164+K12区域合并!M192+总部合并!M32)/M23,)</f>
        <v>0</v>
      </c>
      <c r="N27" s="227">
        <f>IF(N23&lt;&gt;0,(社招区域合并!N190+渠道区域合并!N164+K12区域合并!N192+总部合并!N32)/N23,)</f>
        <v>0</v>
      </c>
      <c r="O27" s="227">
        <f>IF(O23&lt;&gt;0,(社招区域合并!O190+渠道区域合并!O164+K12区域合并!O192+总部合并!O32)/O23,)</f>
        <v>0</v>
      </c>
      <c r="P27" s="227">
        <f>IF(P23&lt;&gt;0,(社招区域合并!P190+渠道区域合并!P164+K12区域合并!P192+总部合并!P32)/P23,)</f>
        <v>0</v>
      </c>
      <c r="Q27" s="227">
        <f>IF(Q23&lt;&gt;0,(社招区域合并!Q190+渠道区域合并!Q164+K12区域合并!Q192+总部合并!Q32)/Q23,)</f>
        <v>0</v>
      </c>
      <c r="R27" s="227">
        <f>IF(R23&lt;&gt;0,(社招区域合并!R190+渠道区域合并!R164+K12区域合并!R192+总部合并!R32)/R23,)</f>
        <v>0</v>
      </c>
      <c r="Y27" s="201">
        <f>IF(Y23&lt;&gt;0,(社招区域合并!Y190+渠道区域合并!Y164+K12区域合并!Y192+社招总部!Y190+渠道总部!Y164+K12总部!Y192)/Y23,)</f>
        <v>0</v>
      </c>
      <c r="Z27" s="226">
        <f>IF(Z23&lt;&gt;0,(社招区域合并!Z190+渠道区域合并!Z164+K12区域合并!Z192+社招总部!Z190+渠道总部!Z164+K12总部!Z192)/Z23,)</f>
        <v>0</v>
      </c>
      <c r="AA27" s="226">
        <f>IF(AA23&lt;&gt;0,(社招区域合并!AA190+渠道区域合并!AA164+K12区域合并!AA192+社招总部!AA190+渠道总部!AA164+K12总部!AA192)/AA23,)</f>
        <v>0</v>
      </c>
      <c r="AB27" s="226">
        <f>IF(AB23&lt;&gt;0,(社招区域合并!AB190+渠道区域合并!AB164+K12区域合并!AB192+社招总部!AB190+渠道总部!AB164+K12总部!AB192)/AB23,)</f>
        <v>0</v>
      </c>
    </row>
    <row r="28" spans="1:28" x14ac:dyDescent="0.2">
      <c r="A28" s="240"/>
      <c r="B28" s="240"/>
      <c r="C28" s="239"/>
      <c r="D28" s="207" t="s">
        <v>56</v>
      </c>
      <c r="E28" s="226">
        <f>IF(E23&lt;&gt;0,(社招区域合并!E223+渠道区域合并!E197+K12区域合并!E225+总部合并!E40)/E23,)</f>
        <v>0</v>
      </c>
      <c r="F28" s="226">
        <f>IF(F23&lt;&gt;0,(社招区域合并!F223+渠道区域合并!F197+K12区域合并!F225+总部合并!F40)/F23,)</f>
        <v>0</v>
      </c>
      <c r="G28" s="227">
        <f>IF(G23&lt;&gt;0,(社招区域合并!G223+渠道区域合并!G197+K12区域合并!G225+总部合并!G40)/G23,)</f>
        <v>0</v>
      </c>
      <c r="H28" s="227">
        <f>IF(H23&lt;&gt;0,(社招区域合并!H223+渠道区域合并!H197+K12区域合并!H225+总部合并!H40)/H23,)</f>
        <v>0</v>
      </c>
      <c r="I28" s="227">
        <f>IF(I23&lt;&gt;0,(社招区域合并!I223+渠道区域合并!I197+K12区域合并!I225+总部合并!I40)/I23,)</f>
        <v>0</v>
      </c>
      <c r="J28" s="227">
        <f>IF(J23&lt;&gt;0,(社招区域合并!J223+渠道区域合并!J197+K12区域合并!J225+总部合并!J40)/J23,)</f>
        <v>0</v>
      </c>
      <c r="K28" s="227">
        <f>IF(K23&lt;&gt;0,(社招区域合并!K223+渠道区域合并!K197+K12区域合并!K225+总部合并!K40)/K23,)</f>
        <v>0</v>
      </c>
      <c r="L28" s="227">
        <f>IF(L23&lt;&gt;0,(社招区域合并!L223+渠道区域合并!L197+K12区域合并!L225+总部合并!L40)/L23,)</f>
        <v>0</v>
      </c>
      <c r="M28" s="227">
        <f>IF(M23&lt;&gt;0,(社招区域合并!M223+渠道区域合并!M197+K12区域合并!M225+总部合并!M40)/M23,)</f>
        <v>0</v>
      </c>
      <c r="N28" s="227">
        <f>IF(N23&lt;&gt;0,(社招区域合并!N223+渠道区域合并!N197+K12区域合并!N225+总部合并!N40)/N23,)</f>
        <v>0</v>
      </c>
      <c r="O28" s="227">
        <f>IF(O23&lt;&gt;0,(社招区域合并!O223+渠道区域合并!O197+K12区域合并!O225+总部合并!O40)/O23,)</f>
        <v>0</v>
      </c>
      <c r="P28" s="227">
        <f>IF(P23&lt;&gt;0,(社招区域合并!P223+渠道区域合并!P197+K12区域合并!P225+总部合并!P40)/P23,)</f>
        <v>0</v>
      </c>
      <c r="Q28" s="227">
        <f>IF(Q23&lt;&gt;0,(社招区域合并!Q223+渠道区域合并!Q197+K12区域合并!Q225+总部合并!Q40)/Q23,)</f>
        <v>0</v>
      </c>
      <c r="R28" s="227">
        <f>IF(R23&lt;&gt;0,(社招区域合并!R223+渠道区域合并!R197+K12区域合并!R225+总部合并!R40)/R23,)</f>
        <v>0</v>
      </c>
      <c r="Y28" s="201">
        <f>IF(Y23&lt;&gt;0,(社招区域合并!Y223+渠道区域合并!Y197+K12区域合并!Y225+社招总部!Y223+渠道总部!Y197+K12总部!Y225)/Y23,)</f>
        <v>0</v>
      </c>
      <c r="Z28" s="226">
        <f>IF(Z23&lt;&gt;0,(社招区域合并!Z223+渠道区域合并!Z197+K12区域合并!Z225+社招总部!Z223+渠道总部!Z197+K12总部!Z225)/Z23,)</f>
        <v>0</v>
      </c>
      <c r="AA28" s="226">
        <f>IF(AA23&lt;&gt;0,(社招区域合并!AA223+渠道区域合并!AA197+K12区域合并!AA225+社招总部!AA223+渠道总部!AA197+K12总部!AA225)/AA23,)</f>
        <v>0</v>
      </c>
      <c r="AB28" s="226">
        <f>IF(AB23&lt;&gt;0,(社招区域合并!AB223+渠道区域合并!AB197+K12区域合并!AB225+社招总部!AB223+渠道总部!AB197+K12总部!AB225)/AB23,)</f>
        <v>0</v>
      </c>
    </row>
    <row r="29" spans="1:28" x14ac:dyDescent="0.2">
      <c r="A29" s="240"/>
      <c r="B29" s="240"/>
      <c r="C29" s="239"/>
      <c r="D29" s="207" t="s">
        <v>57</v>
      </c>
      <c r="E29" s="226">
        <f>IF(E23&lt;&gt;0,E3/E23,)</f>
        <v>0</v>
      </c>
      <c r="F29" s="226">
        <f>IF(F23&lt;&gt;0,F3/F23,)</f>
        <v>0</v>
      </c>
      <c r="G29" s="227">
        <f>IF(G23&lt;&gt;0,G3/G23,)</f>
        <v>0</v>
      </c>
      <c r="H29" s="227">
        <f t="shared" ref="H29:R29" si="13">IF(H23&lt;&gt;0,H3/H23,)</f>
        <v>0</v>
      </c>
      <c r="I29" s="227">
        <f t="shared" si="13"/>
        <v>0</v>
      </c>
      <c r="J29" s="227">
        <f t="shared" si="13"/>
        <v>0</v>
      </c>
      <c r="K29" s="227">
        <f t="shared" si="13"/>
        <v>0</v>
      </c>
      <c r="L29" s="227">
        <f t="shared" si="13"/>
        <v>0</v>
      </c>
      <c r="M29" s="227">
        <f t="shared" si="13"/>
        <v>0</v>
      </c>
      <c r="N29" s="227">
        <f t="shared" si="13"/>
        <v>0</v>
      </c>
      <c r="O29" s="227">
        <f t="shared" si="13"/>
        <v>0</v>
      </c>
      <c r="P29" s="227">
        <f t="shared" si="13"/>
        <v>0</v>
      </c>
      <c r="Q29" s="227">
        <f t="shared" si="13"/>
        <v>0</v>
      </c>
      <c r="R29" s="227">
        <f t="shared" si="13"/>
        <v>0</v>
      </c>
      <c r="Y29" s="201">
        <f>IF(Y23&lt;&gt;0,Y3/Y23,)</f>
        <v>0</v>
      </c>
      <c r="Z29" s="226">
        <f>IF(Z23&lt;&gt;0,Z3/Z23,)</f>
        <v>0</v>
      </c>
      <c r="AA29" s="226">
        <f>IF(AA23&lt;&gt;0,AA3/AA23,)</f>
        <v>0</v>
      </c>
      <c r="AB29" s="226">
        <f>IF(AB23&lt;&gt;0,AB3/AB23,)</f>
        <v>0</v>
      </c>
    </row>
    <row r="30" spans="1:28" x14ac:dyDescent="0.2">
      <c r="A30" s="240"/>
      <c r="B30" s="240"/>
      <c r="C30" s="239"/>
      <c r="D30" s="207" t="s">
        <v>58</v>
      </c>
      <c r="E30" s="229">
        <f ca="1">IF(E12&lt;&gt;0,E23/E12,)</f>
        <v>0</v>
      </c>
      <c r="F30" s="229">
        <f>IF(F12&lt;&gt;0,F23/F12,)</f>
        <v>0</v>
      </c>
      <c r="G30" s="230">
        <f>IF(G12&lt;&gt;0,G23/G12,)</f>
        <v>0</v>
      </c>
      <c r="H30" s="230">
        <f t="shared" ref="H30:R30" si="14">IF(H12&lt;&gt;0,H23/H12,)</f>
        <v>0</v>
      </c>
      <c r="I30" s="230">
        <f t="shared" si="14"/>
        <v>0</v>
      </c>
      <c r="J30" s="230">
        <f t="shared" si="14"/>
        <v>0</v>
      </c>
      <c r="K30" s="230">
        <f t="shared" si="14"/>
        <v>0</v>
      </c>
      <c r="L30" s="230">
        <f t="shared" si="14"/>
        <v>0</v>
      </c>
      <c r="M30" s="230">
        <f t="shared" si="14"/>
        <v>0</v>
      </c>
      <c r="N30" s="230">
        <f t="shared" si="14"/>
        <v>0</v>
      </c>
      <c r="O30" s="230">
        <f t="shared" si="14"/>
        <v>0</v>
      </c>
      <c r="P30" s="230">
        <f t="shared" si="14"/>
        <v>0</v>
      </c>
      <c r="Q30" s="230">
        <f t="shared" si="14"/>
        <v>0</v>
      </c>
      <c r="R30" s="230">
        <f t="shared" si="14"/>
        <v>0</v>
      </c>
      <c r="Y30" s="238">
        <f>IF(Y12&lt;&gt;0,Y23/Y12,)</f>
        <v>0</v>
      </c>
      <c r="Z30" s="229">
        <f>IF(Z12&lt;&gt;0,Z23/Z12,)</f>
        <v>0</v>
      </c>
      <c r="AA30" s="229">
        <f>IF(AA12&lt;&gt;0,AA23/AA12,)</f>
        <v>0</v>
      </c>
      <c r="AB30" s="229">
        <f>IF(AB12&lt;&gt;0,AB23/AB12,)</f>
        <v>0</v>
      </c>
    </row>
    <row r="31" spans="1:28" x14ac:dyDescent="0.2">
      <c r="A31" s="240"/>
      <c r="B31" s="240"/>
      <c r="C31" s="239"/>
      <c r="D31" s="207" t="s">
        <v>59</v>
      </c>
      <c r="E31" s="226">
        <f ca="1">IF(E12&lt;&gt;0,E2/E12,)</f>
        <v>0</v>
      </c>
      <c r="F31" s="226">
        <f>IF(F12&lt;&gt;0,F2/F12,)</f>
        <v>0</v>
      </c>
      <c r="G31" s="227">
        <f>IF(G12&lt;&gt;0,G2/G12,)</f>
        <v>0</v>
      </c>
      <c r="H31" s="227">
        <f t="shared" ref="H31:R31" si="15">IF(H12&lt;&gt;0,H2/H12,)</f>
        <v>0</v>
      </c>
      <c r="I31" s="227">
        <f t="shared" si="15"/>
        <v>0</v>
      </c>
      <c r="J31" s="227">
        <f t="shared" si="15"/>
        <v>0</v>
      </c>
      <c r="K31" s="227">
        <f t="shared" si="15"/>
        <v>0</v>
      </c>
      <c r="L31" s="227">
        <f t="shared" si="15"/>
        <v>0</v>
      </c>
      <c r="M31" s="227">
        <f t="shared" si="15"/>
        <v>0</v>
      </c>
      <c r="N31" s="227">
        <f t="shared" si="15"/>
        <v>0</v>
      </c>
      <c r="O31" s="227">
        <f t="shared" si="15"/>
        <v>0</v>
      </c>
      <c r="P31" s="227">
        <f t="shared" si="15"/>
        <v>0</v>
      </c>
      <c r="Q31" s="227">
        <f t="shared" si="15"/>
        <v>0</v>
      </c>
      <c r="R31" s="227">
        <f t="shared" si="15"/>
        <v>0</v>
      </c>
      <c r="Y31" s="201">
        <f>IF(Y12&lt;&gt;0,Y2/Y12,)</f>
        <v>0</v>
      </c>
      <c r="Z31" s="226">
        <f>IF(Z12&lt;&gt;0,Z2/Z12,)</f>
        <v>0</v>
      </c>
      <c r="AA31" s="226">
        <f>IF(AA12&lt;&gt;0,AA2/AA12,)</f>
        <v>0</v>
      </c>
      <c r="AB31" s="226">
        <f>IF(AB12&lt;&gt;0,AB2/AB12,)</f>
        <v>0</v>
      </c>
    </row>
    <row r="32" spans="1:28" x14ac:dyDescent="0.2">
      <c r="A32" s="240"/>
      <c r="B32" s="240"/>
      <c r="C32" s="239"/>
      <c r="D32" s="207" t="s">
        <v>60</v>
      </c>
      <c r="E32" s="226">
        <f ca="1">IF(E12&lt;&gt;0,E3/E12,)</f>
        <v>0</v>
      </c>
      <c r="F32" s="226">
        <f>IF(F12&lt;&gt;0,F3/F12,)</f>
        <v>0</v>
      </c>
      <c r="G32" s="227">
        <f>IF(G12&lt;&gt;0,G3/G12,)</f>
        <v>0</v>
      </c>
      <c r="H32" s="227">
        <f t="shared" ref="H32:R32" si="16">IF(H12&lt;&gt;0,H3/H12,)</f>
        <v>0</v>
      </c>
      <c r="I32" s="227">
        <f t="shared" si="16"/>
        <v>0</v>
      </c>
      <c r="J32" s="227">
        <f t="shared" si="16"/>
        <v>0</v>
      </c>
      <c r="K32" s="227">
        <f t="shared" si="16"/>
        <v>0</v>
      </c>
      <c r="L32" s="227">
        <f t="shared" si="16"/>
        <v>0</v>
      </c>
      <c r="M32" s="227">
        <f t="shared" si="16"/>
        <v>0</v>
      </c>
      <c r="N32" s="227">
        <f t="shared" si="16"/>
        <v>0</v>
      </c>
      <c r="O32" s="227">
        <f t="shared" si="16"/>
        <v>0</v>
      </c>
      <c r="P32" s="227">
        <f t="shared" si="16"/>
        <v>0</v>
      </c>
      <c r="Q32" s="227">
        <f t="shared" si="16"/>
        <v>0</v>
      </c>
      <c r="R32" s="227">
        <f t="shared" si="16"/>
        <v>0</v>
      </c>
      <c r="Y32" s="201">
        <f>IF(Y12&lt;&gt;0,Y3/Y12,)</f>
        <v>0</v>
      </c>
      <c r="Z32" s="226">
        <f>IF(Z12&lt;&gt;0,Z3/Z12,)</f>
        <v>0</v>
      </c>
      <c r="AA32" s="226">
        <f>IF(AA12&lt;&gt;0,AA3/AA12,)</f>
        <v>0</v>
      </c>
      <c r="AB32" s="226">
        <f>IF(AB12&lt;&gt;0,AB3/AB12,)</f>
        <v>0</v>
      </c>
    </row>
    <row r="33" spans="1:28" x14ac:dyDescent="0.2">
      <c r="A33" s="240"/>
      <c r="B33" s="240"/>
      <c r="C33" s="239"/>
      <c r="D33" s="207" t="s">
        <v>61</v>
      </c>
      <c r="E33" s="226">
        <f ca="1">IF(E12&lt;&gt;0,E8/E12,)</f>
        <v>0</v>
      </c>
      <c r="F33" s="226">
        <f>IF(F12&lt;&gt;0,F8/F12,)</f>
        <v>0</v>
      </c>
      <c r="G33" s="227">
        <f>IF(G12&lt;&gt;0,G8/G12,)</f>
        <v>0</v>
      </c>
      <c r="H33" s="227">
        <f t="shared" ref="H33:R33" si="17">IF(H12&lt;&gt;0,H8/H12,)</f>
        <v>0</v>
      </c>
      <c r="I33" s="227">
        <f t="shared" si="17"/>
        <v>0</v>
      </c>
      <c r="J33" s="227">
        <f t="shared" si="17"/>
        <v>0</v>
      </c>
      <c r="K33" s="227">
        <f t="shared" si="17"/>
        <v>0</v>
      </c>
      <c r="L33" s="227">
        <f t="shared" si="17"/>
        <v>0</v>
      </c>
      <c r="M33" s="227">
        <f t="shared" si="17"/>
        <v>0</v>
      </c>
      <c r="N33" s="227">
        <f t="shared" si="17"/>
        <v>0</v>
      </c>
      <c r="O33" s="227">
        <f t="shared" si="17"/>
        <v>0</v>
      </c>
      <c r="P33" s="227">
        <f t="shared" si="17"/>
        <v>0</v>
      </c>
      <c r="Q33" s="227">
        <f t="shared" si="17"/>
        <v>0</v>
      </c>
      <c r="R33" s="227">
        <f t="shared" si="17"/>
        <v>0</v>
      </c>
      <c r="Y33" s="201">
        <f>IF(Y12&lt;&gt;0,Y8/Y12,)</f>
        <v>0</v>
      </c>
      <c r="Z33" s="226">
        <f>IF(Z12&lt;&gt;0,Z8/Z12,)</f>
        <v>0</v>
      </c>
      <c r="AA33" s="226">
        <f>IF(AA12&lt;&gt;0,AA8/AA12,)</f>
        <v>0</v>
      </c>
      <c r="AB33" s="226">
        <f>IF(AB12&lt;&gt;0,AB8/AB12,)</f>
        <v>0</v>
      </c>
    </row>
    <row r="34" spans="1:28" x14ac:dyDescent="0.2">
      <c r="A34" s="240"/>
      <c r="B34" s="240"/>
      <c r="C34" s="253" t="s">
        <v>62</v>
      </c>
      <c r="D34" s="212" t="s">
        <v>63</v>
      </c>
      <c r="E34" s="226">
        <f>IF(E23&lt;&gt;0,(社招区域合并!E133+渠道区域合并!E102+K12区域合并!E138+总部合并!E24)/E23,)</f>
        <v>0</v>
      </c>
      <c r="F34" s="226">
        <f>IF(F23&lt;&gt;0,(社招区域合并!F133+渠道区域合并!F102+K12区域合并!F138+总部合并!F24)/F23,)</f>
        <v>0</v>
      </c>
      <c r="G34" s="227">
        <f>IF(G23&lt;&gt;0,(社招区域合并!G133+渠道区域合并!G102+K12区域合并!G138+总部合并!G24)/G23,)</f>
        <v>0</v>
      </c>
      <c r="H34" s="227">
        <f>IF(H23&lt;&gt;0,(社招区域合并!H133+渠道区域合并!H102+K12区域合并!H138+总部合并!H24)/H23,)</f>
        <v>0</v>
      </c>
      <c r="I34" s="227">
        <f>IF(I23&lt;&gt;0,(社招区域合并!I133+渠道区域合并!I102+K12区域合并!I138+总部合并!I24)/I23,)</f>
        <v>0</v>
      </c>
      <c r="J34" s="227">
        <f>IF(J23&lt;&gt;0,(社招区域合并!J133+渠道区域合并!J102+K12区域合并!J138+总部合并!J24)/J23,)</f>
        <v>0</v>
      </c>
      <c r="K34" s="227">
        <f>IF(K23&lt;&gt;0,(社招区域合并!K133+渠道区域合并!K102+K12区域合并!K138+总部合并!K24)/K23,)</f>
        <v>0</v>
      </c>
      <c r="L34" s="227">
        <f>IF(L23&lt;&gt;0,(社招区域合并!L133+渠道区域合并!L102+K12区域合并!L138+总部合并!L24)/L23,)</f>
        <v>0</v>
      </c>
      <c r="M34" s="227">
        <f>IF(M23&lt;&gt;0,(社招区域合并!M133+渠道区域合并!M102+K12区域合并!M138+总部合并!M24)/M23,)</f>
        <v>0</v>
      </c>
      <c r="N34" s="227">
        <f>IF(N23&lt;&gt;0,(社招区域合并!N133+渠道区域合并!N102+K12区域合并!N138+总部合并!N24)/N23,)</f>
        <v>0</v>
      </c>
      <c r="O34" s="227">
        <f>IF(O23&lt;&gt;0,(社招区域合并!O133+渠道区域合并!O102+K12区域合并!O138+总部合并!O24)/O23,)</f>
        <v>0</v>
      </c>
      <c r="P34" s="227">
        <f>IF(P23&lt;&gt;0,(社招区域合并!P133+渠道区域合并!P102+K12区域合并!P138+总部合并!P24)/P23,)</f>
        <v>0</v>
      </c>
      <c r="Q34" s="227">
        <f>IF(Q23&lt;&gt;0,(社招区域合并!Q133+渠道区域合并!Q102+K12区域合并!Q138+总部合并!Q24)/Q23,)</f>
        <v>0</v>
      </c>
      <c r="R34" s="227">
        <f>IF(R23&lt;&gt;0,(社招区域合并!R133+渠道区域合并!R102+K12区域合并!R138+总部合并!R24)/R23,)</f>
        <v>0</v>
      </c>
      <c r="Y34" s="201">
        <f>IF(Y$23&lt;&gt;0,(社招总部!Y133+渠道总部!Y102+K12总部!Y138+社招区域合并!Y133+渠道区域合并!Y102+K12区域合并!Y138)/Y$23,)</f>
        <v>0</v>
      </c>
      <c r="Z34" s="226">
        <f>IF(Z$23&lt;&gt;0,(社招总部!Z133+渠道总部!Z102+K12总部!Z138+社招区域合并!Z133+渠道区域合并!Z102+K12区域合并!Z138)/Z$23,)</f>
        <v>0</v>
      </c>
      <c r="AA34" s="226">
        <f>IF(AA$23&lt;&gt;0,(社招总部!AA133+渠道总部!AA102+K12总部!AA138+社招区域合并!AA133+渠道区域合并!AA102+K12区域合并!AA138)/AA$23,)</f>
        <v>0</v>
      </c>
      <c r="AB34" s="226">
        <f>IF(AB$23&lt;&gt;0,(社招总部!AB133+渠道总部!AB102+K12总部!AB138+社招区域合并!AB133+渠道区域合并!AB102+K12区域合并!AB138)/AB$23,)</f>
        <v>0</v>
      </c>
    </row>
    <row r="35" spans="1:28" x14ac:dyDescent="0.2">
      <c r="A35" s="240"/>
      <c r="B35" s="240"/>
      <c r="C35" s="253"/>
      <c r="D35" s="215" t="s">
        <v>64</v>
      </c>
      <c r="E35" s="226">
        <f>IF(E$23&lt;&gt;0,(总部合并!E18+总部合并!E19+社招区域合并!E58+社招区域合并!E59+渠道区域合并!E59+渠道区域合并!E60+K12区域合并!E58+K12区域合并!E59)/E$23,)</f>
        <v>0</v>
      </c>
      <c r="F35" s="226">
        <f>IF(F$23&lt;&gt;0,(总部合并!F18+总部合并!F19+社招区域合并!F58+社招区域合并!F59+渠道区域合并!F59+渠道区域合并!F60+K12区域合并!F58+K12区域合并!F59)/F$23,)</f>
        <v>0</v>
      </c>
      <c r="G35" s="227">
        <f>IF(G$23&lt;&gt;0,(总部合并!G18+总部合并!G19+社招区域合并!G58+社招区域合并!G59+渠道区域合并!G59+渠道区域合并!G60+K12区域合并!G58+K12区域合并!G59)/G$23,)</f>
        <v>0</v>
      </c>
      <c r="H35" s="227">
        <f>IF(H$23&lt;&gt;0,(总部合并!H18+总部合并!H19+社招区域合并!H58+社招区域合并!H59+渠道区域合并!H59+渠道区域合并!H60+K12区域合并!H58+K12区域合并!H59)/H$23,)</f>
        <v>0</v>
      </c>
      <c r="I35" s="227">
        <f>IF(I$23&lt;&gt;0,(总部合并!I18+总部合并!I19+社招区域合并!I58+社招区域合并!I59+渠道区域合并!I59+渠道区域合并!I60+K12区域合并!I58+K12区域合并!I59)/I$23,)</f>
        <v>0</v>
      </c>
      <c r="J35" s="227">
        <f>IF(J$23&lt;&gt;0,(总部合并!J18+总部合并!J19+社招区域合并!J58+社招区域合并!J59+渠道区域合并!J59+渠道区域合并!J60+K12区域合并!J58+K12区域合并!J59)/J$23,)</f>
        <v>0</v>
      </c>
      <c r="K35" s="227">
        <f>IF(K$23&lt;&gt;0,(总部合并!K18+总部合并!K19+社招区域合并!K58+社招区域合并!K59+渠道区域合并!K59+渠道区域合并!K60+K12区域合并!K58+K12区域合并!K59)/K$23,)</f>
        <v>0</v>
      </c>
      <c r="L35" s="227">
        <f>IF(L$23&lt;&gt;0,(总部合并!L18+总部合并!L19+社招区域合并!L58+社招区域合并!L59+渠道区域合并!L59+渠道区域合并!L60+K12区域合并!L58+K12区域合并!L59)/L$23,)</f>
        <v>0</v>
      </c>
      <c r="M35" s="227">
        <f>IF(M$23&lt;&gt;0,(总部合并!M18+总部合并!M19+社招区域合并!M58+社招区域合并!M59+渠道区域合并!M59+渠道区域合并!M60+K12区域合并!M58+K12区域合并!M59)/M$23,)</f>
        <v>0</v>
      </c>
      <c r="N35" s="227">
        <f>IF(N$23&lt;&gt;0,(总部合并!N18+总部合并!N19+社招区域合并!N58+社招区域合并!N59+渠道区域合并!N59+渠道区域合并!N60+K12区域合并!N58+K12区域合并!N59)/N$23,)</f>
        <v>0</v>
      </c>
      <c r="O35" s="227">
        <f>IF(O$23&lt;&gt;0,(总部合并!O18+总部合并!O19+社招区域合并!O58+社招区域合并!O59+渠道区域合并!O59+渠道区域合并!O60+K12区域合并!O58+K12区域合并!O59)/O$23,)</f>
        <v>0</v>
      </c>
      <c r="P35" s="227">
        <f>IF(P$23&lt;&gt;0,(总部合并!P18+总部合并!P19+社招区域合并!P58+社招区域合并!P59+渠道区域合并!P59+渠道区域合并!P60+K12区域合并!P58+K12区域合并!P59)/P$23,)</f>
        <v>0</v>
      </c>
      <c r="Q35" s="227">
        <f>IF(Q$23&lt;&gt;0,(总部合并!Q18+总部合并!Q19+社招区域合并!Q58+社招区域合并!Q59+渠道区域合并!Q59+渠道区域合并!Q60+K12区域合并!Q58+K12区域合并!Q59)/Q$23,)</f>
        <v>0</v>
      </c>
      <c r="R35" s="227">
        <f>IF(R$23&lt;&gt;0,(总部合并!R18+总部合并!R19+社招区域合并!R58+社招区域合并!R59+渠道区域合并!R59+渠道区域合并!R60+K12区域合并!R58+K12区域合并!R59)/R$23,)</f>
        <v>0</v>
      </c>
      <c r="Y35" s="201">
        <f>IF(Y$23&lt;&gt;0,(社招总部!Y58+社招总部!Y59+渠道总部!Y59+渠道总部!Y60+K12总部!Y58+K12总部!Y59+社招区域合并!Y58+社招区域合并!Y59+渠道区域合并!Y59+渠道区域合并!Y60+K12区域合并!Y58+K12区域合并!Y59)/Y$23,)</f>
        <v>0</v>
      </c>
      <c r="Z35" s="226">
        <f>IF(Z$23&lt;&gt;0,(社招总部!Z58+社招总部!Z59+渠道总部!Z59+渠道总部!Z60+K12总部!Z58+K12总部!Z59+社招区域合并!Z58+社招区域合并!Z59+渠道区域合并!Z59+渠道区域合并!Z60+K12区域合并!Z58+K12区域合并!Z59)/Z$23,)</f>
        <v>0</v>
      </c>
      <c r="AA35" s="226">
        <f>IF(AA$23&lt;&gt;0,(社招总部!AA58+社招总部!AA59+渠道总部!AA59+渠道总部!AA60+K12总部!AA58+K12总部!AA59+社招区域合并!AA58+社招区域合并!AA59+渠道区域合并!AA59+渠道区域合并!AA60+K12区域合并!AA58+K12区域合并!AA59)/AA$23,)</f>
        <v>0</v>
      </c>
      <c r="AB35" s="226">
        <f>IF(AB$23&lt;&gt;0,(社招总部!AB58+社招总部!AB59+渠道总部!AB59+渠道总部!AB60+K12总部!AB58+K12总部!AB59+社招区域合并!AB58+社招区域合并!AB59+渠道区域合并!AB59+渠道区域合并!AB60+K12区域合并!AB58+K12区域合并!AB59)/AB$23,)</f>
        <v>0</v>
      </c>
    </row>
    <row r="36" spans="1:28" x14ac:dyDescent="0.2">
      <c r="A36" s="240"/>
      <c r="B36" s="240"/>
      <c r="C36" s="253"/>
      <c r="D36" s="231" t="s">
        <v>65</v>
      </c>
      <c r="E36" s="232">
        <f>IF(E$23&lt;&gt;0,(社招总部!E64+社招总部!E65+社招总部!E70+社招总部!E71+社招总部!E76+社招总部!E77+社招总部!E88+社招总部!E89+社招总部!E82+社招总部!E83+集团共享社招!E64+集团共享社招!E65+集团共享社招!E70+集团共享社招!E71+集团共享社招!E76+集团共享社招!E77+集团共享社招!E88+集团共享社招!E89+集团共享社招!E82+集团共享社招!E83+K12总部!E64+K12总部!E65+K12总部!E70+K12总部!E71+K12总部!E76+K12总部!E77+K12总部!E82+K12总部!E83+社招区域合并!E64+社招区域合并!E65+社招区域合并!E70+社招区域合并!E71+社招区域合并!E76+社招区域合并!E77+社招区域合并!E88+社招区域合并!E89+社招区域合并!E82+社招区域合并!E83+K12区域合并!E64+K12区域合并!E65+K12区域合并!E70+K12区域合并!E71+K12区域合并!E76+K12区域合并!E77+K12区域合并!E82+K12区域合并!E83)/E$23,)</f>
        <v>0</v>
      </c>
      <c r="F36" s="232">
        <f>IF(F$23&lt;&gt;0,(社招总部!F64+社招总部!F65+社招总部!F70+社招总部!F71+社招总部!F76+社招总部!F77+社招总部!F88+社招总部!F89+社招总部!F82+社招总部!F83+集团共享社招!F64+集团共享社招!F65+集团共享社招!F70+集团共享社招!F71+集团共享社招!F76+集团共享社招!F77+集团共享社招!F88+集团共享社招!F89+集团共享社招!F82+集团共享社招!F83+K12总部!F64+K12总部!F65+K12总部!F70+K12总部!F71+K12总部!F76+K12总部!F77+K12总部!F82+K12总部!F83+社招区域合并!F64+社招区域合并!F65+社招区域合并!F70+社招区域合并!F71+社招区域合并!F76+社招区域合并!F77+社招区域合并!F88+社招区域合并!F89+社招区域合并!F82+社招区域合并!F83+K12区域合并!F64+K12区域合并!F65+K12区域合并!F70+K12区域合并!F71+K12区域合并!F76+K12区域合并!F77+K12区域合并!F82+K12区域合并!F83)/F$23,)</f>
        <v>0</v>
      </c>
      <c r="G36" s="214">
        <f>IF(G$23&lt;&gt;0,(社招总部!G64+社招总部!G65+社招总部!G70+社招总部!G71+社招总部!G76+社招总部!G77+社招总部!G88+社招总部!G89+社招总部!G82+社招总部!G83+集团共享社招!G64+集团共享社招!G65+集团共享社招!G70+集团共享社招!G71+集团共享社招!G76+集团共享社招!G77+集团共享社招!G88+集团共享社招!G89+集团共享社招!G82+集团共享社招!G83+K12总部!G64+K12总部!G65+K12总部!G70+K12总部!G71+K12总部!G76+K12总部!G77+K12总部!G82+K12总部!G83+社招区域合并!G64+社招区域合并!G65+社招区域合并!G70+社招区域合并!G71+社招区域合并!G76+社招区域合并!G77+社招区域合并!G88+社招区域合并!G89+社招区域合并!G82+社招区域合并!G83+K12区域合并!G64+K12区域合并!G65+K12区域合并!G70+K12区域合并!G71+K12区域合并!G76+K12区域合并!G77+K12区域合并!G82+K12区域合并!G83)/G$23,)</f>
        <v>0</v>
      </c>
      <c r="H36" s="214">
        <f>IF(H$23&lt;&gt;0,(社招总部!H64+社招总部!H65+社招总部!H70+社招总部!H71+社招总部!H76+社招总部!H77+社招总部!H88+社招总部!H89+社招总部!H82+社招总部!H83+集团共享社招!H64+集团共享社招!H65+集团共享社招!H70+集团共享社招!H71+集团共享社招!H76+集团共享社招!H77+集团共享社招!H88+集团共享社招!H89+集团共享社招!H82+集团共享社招!H83+K12总部!H64+K12总部!H65+K12总部!H70+K12总部!H71+K12总部!H76+K12总部!H77+K12总部!H82+K12总部!H83+社招区域合并!H64+社招区域合并!H65+社招区域合并!H70+社招区域合并!H71+社招区域合并!H76+社招区域合并!H77+社招区域合并!H88+社招区域合并!H89+社招区域合并!H82+社招区域合并!H83+K12区域合并!H64+K12区域合并!H65+K12区域合并!H70+K12区域合并!H71+K12区域合并!H76+K12区域合并!H77+K12区域合并!H82+K12区域合并!H83)/H$23,)</f>
        <v>0</v>
      </c>
      <c r="I36" s="214">
        <f>IF(I$23&lt;&gt;0,(社招总部!I64+社招总部!I65+社招总部!I70+社招总部!I71+社招总部!I76+社招总部!I77+社招总部!I88+社招总部!I89+社招总部!I82+社招总部!I83+集团共享社招!I64+集团共享社招!I65+集团共享社招!I70+集团共享社招!I71+集团共享社招!I76+集团共享社招!I77+集团共享社招!I88+集团共享社招!I89+集团共享社招!I82+集团共享社招!I83+K12总部!I64+K12总部!I65+K12总部!I70+K12总部!I71+K12总部!I76+K12总部!I77+K12总部!I82+K12总部!I83+社招区域合并!I64+社招区域合并!I65+社招区域合并!I70+社招区域合并!I71+社招区域合并!I76+社招区域合并!I77+社招区域合并!I88+社招区域合并!I89+社招区域合并!I82+社招区域合并!I83+K12区域合并!I64+K12区域合并!I65+K12区域合并!I70+K12区域合并!I71+K12区域合并!I76+K12区域合并!I77+K12区域合并!I82+K12区域合并!I83)/I$23,)</f>
        <v>0</v>
      </c>
      <c r="J36" s="214">
        <f>IF(J$23&lt;&gt;0,(社招总部!J64+社招总部!J65+社招总部!J70+社招总部!J71+社招总部!J76+社招总部!J77+社招总部!J88+社招总部!J89+社招总部!J82+社招总部!J83+集团共享社招!J64+集团共享社招!J65+集团共享社招!J70+集团共享社招!J71+集团共享社招!J76+集团共享社招!J77+集团共享社招!J88+集团共享社招!J89+集团共享社招!J82+集团共享社招!J83+K12总部!J64+K12总部!J65+K12总部!J70+K12总部!J71+K12总部!J76+K12总部!J77+K12总部!J82+K12总部!J83+社招区域合并!J64+社招区域合并!J65+社招区域合并!J70+社招区域合并!J71+社招区域合并!J76+社招区域合并!J77+社招区域合并!J88+社招区域合并!J89+社招区域合并!J82+社招区域合并!J83+K12区域合并!J64+K12区域合并!J65+K12区域合并!J70+K12区域合并!J71+K12区域合并!J76+K12区域合并!J77+K12区域合并!J82+K12区域合并!J83)/J$23,)</f>
        <v>0</v>
      </c>
      <c r="K36" s="214">
        <f>IF(K$23&lt;&gt;0,(社招总部!K64+社招总部!K65+社招总部!K70+社招总部!K71+社招总部!K76+社招总部!K77+社招总部!K88+社招总部!K89+社招总部!K82+社招总部!K83+集团共享社招!K64+集团共享社招!K65+集团共享社招!K70+集团共享社招!K71+集团共享社招!K76+集团共享社招!K77+集团共享社招!K88+集团共享社招!K89+集团共享社招!K82+集团共享社招!K83+K12总部!K64+K12总部!K65+K12总部!K70+K12总部!K71+K12总部!K76+K12总部!K77+K12总部!K82+K12总部!K83+社招区域合并!K64+社招区域合并!K65+社招区域合并!K70+社招区域合并!K71+社招区域合并!K76+社招区域合并!K77+社招区域合并!K88+社招区域合并!K89+社招区域合并!K82+社招区域合并!K83+K12区域合并!K64+K12区域合并!K65+K12区域合并!K70+K12区域合并!K71+K12区域合并!K76+K12区域合并!K77+K12区域合并!K82+K12区域合并!K83)/K$23,)</f>
        <v>0</v>
      </c>
      <c r="L36" s="214">
        <f>IF(L$23&lt;&gt;0,(社招总部!L64+社招总部!L65+社招总部!L70+社招总部!L71+社招总部!L76+社招总部!L77+社招总部!L88+社招总部!L89+社招总部!L82+社招总部!L83+集团共享社招!L64+集团共享社招!L65+集团共享社招!L70+集团共享社招!L71+集团共享社招!L76+集团共享社招!L77+集团共享社招!L88+集团共享社招!L89+集团共享社招!L82+集团共享社招!L83+K12总部!L64+K12总部!L65+K12总部!L70+K12总部!L71+K12总部!L76+K12总部!L77+K12总部!L82+K12总部!L83+社招区域合并!L64+社招区域合并!L65+社招区域合并!L70+社招区域合并!L71+社招区域合并!L76+社招区域合并!L77+社招区域合并!L88+社招区域合并!L89+社招区域合并!L82+社招区域合并!L83+K12区域合并!L64+K12区域合并!L65+K12区域合并!L70+K12区域合并!L71+K12区域合并!L76+K12区域合并!L77+K12区域合并!L82+K12区域合并!L83)/L$23,)</f>
        <v>0</v>
      </c>
      <c r="M36" s="214">
        <f>IF(M$23&lt;&gt;0,(社招总部!M64+社招总部!M65+社招总部!M70+社招总部!M71+社招总部!M76+社招总部!M77+社招总部!M88+社招总部!M89+社招总部!M82+社招总部!M83+集团共享社招!M64+集团共享社招!M65+集团共享社招!M70+集团共享社招!M71+集团共享社招!M76+集团共享社招!M77+集团共享社招!M88+集团共享社招!M89+集团共享社招!M82+集团共享社招!M83+K12总部!M64+K12总部!M65+K12总部!M70+K12总部!M71+K12总部!M76+K12总部!M77+K12总部!M82+K12总部!M83+社招区域合并!M64+社招区域合并!M65+社招区域合并!M70+社招区域合并!M71+社招区域合并!M76+社招区域合并!M77+社招区域合并!M88+社招区域合并!M89+社招区域合并!M82+社招区域合并!M83+K12区域合并!M64+K12区域合并!M65+K12区域合并!M70+K12区域合并!M71+K12区域合并!M76+K12区域合并!M77+K12区域合并!M82+K12区域合并!M83)/M$23,)</f>
        <v>0</v>
      </c>
      <c r="N36" s="214">
        <f>IF(N$23&lt;&gt;0,(社招总部!N64+社招总部!N65+社招总部!N70+社招总部!N71+社招总部!N76+社招总部!N77+社招总部!N88+社招总部!N89+社招总部!N82+社招总部!N83+集团共享社招!N64+集团共享社招!N65+集团共享社招!N70+集团共享社招!N71+集团共享社招!N76+集团共享社招!N77+集团共享社招!N88+集团共享社招!N89+集团共享社招!N82+集团共享社招!N83+K12总部!N64+K12总部!N65+K12总部!N70+K12总部!N71+K12总部!N76+K12总部!N77+K12总部!N82+K12总部!N83+社招区域合并!N64+社招区域合并!N65+社招区域合并!N70+社招区域合并!N71+社招区域合并!N76+社招区域合并!N77+社招区域合并!N88+社招区域合并!N89+社招区域合并!N82+社招区域合并!N83+K12区域合并!N64+K12区域合并!N65+K12区域合并!N70+K12区域合并!N71+K12区域合并!N76+K12区域合并!N77+K12区域合并!N82+K12区域合并!N83)/N$23,)</f>
        <v>0</v>
      </c>
      <c r="O36" s="214">
        <f>IF(O$23&lt;&gt;0,(社招总部!O64+社招总部!O65+社招总部!O70+社招总部!O71+社招总部!O76+社招总部!O77+社招总部!O88+社招总部!O89+社招总部!O82+社招总部!O83+集团共享社招!O64+集团共享社招!O65+集团共享社招!O70+集团共享社招!O71+集团共享社招!O76+集团共享社招!O77+集团共享社招!O88+集团共享社招!O89+集团共享社招!O82+集团共享社招!O83+K12总部!O64+K12总部!O65+K12总部!O70+K12总部!O71+K12总部!O76+K12总部!O77+K12总部!O82+K12总部!O83+社招区域合并!O64+社招区域合并!O65+社招区域合并!O70+社招区域合并!O71+社招区域合并!O76+社招区域合并!O77+社招区域合并!O88+社招区域合并!O89+社招区域合并!O82+社招区域合并!O83+K12区域合并!O64+K12区域合并!O65+K12区域合并!O70+K12区域合并!O71+K12区域合并!O76+K12区域合并!O77+K12区域合并!O82+K12区域合并!O83)/O$23,)</f>
        <v>0</v>
      </c>
      <c r="P36" s="214">
        <f>IF(P$23&lt;&gt;0,(社招总部!P64+社招总部!P65+社招总部!P70+社招总部!P71+社招总部!P76+社招总部!P77+社招总部!P88+社招总部!P89+社招总部!P82+社招总部!P83+集团共享社招!P64+集团共享社招!P65+集团共享社招!P70+集团共享社招!P71+集团共享社招!P76+集团共享社招!P77+集团共享社招!P88+集团共享社招!P89+集团共享社招!P82+集团共享社招!P83+K12总部!P64+K12总部!P65+K12总部!P70+K12总部!P71+K12总部!P76+K12总部!P77+K12总部!P82+K12总部!P83+社招区域合并!P64+社招区域合并!P65+社招区域合并!P70+社招区域合并!P71+社招区域合并!P76+社招区域合并!P77+社招区域合并!P88+社招区域合并!P89+社招区域合并!P82+社招区域合并!P83+K12区域合并!P64+K12区域合并!P65+K12区域合并!P70+K12区域合并!P71+K12区域合并!P76+K12区域合并!P77+K12区域合并!P82+K12区域合并!P83)/P$23,)</f>
        <v>0</v>
      </c>
      <c r="Q36" s="214">
        <f>IF(Q$23&lt;&gt;0,(社招总部!Q64+社招总部!Q65+社招总部!Q70+社招总部!Q71+社招总部!Q76+社招总部!Q77+社招总部!Q88+社招总部!Q89+社招总部!Q82+社招总部!Q83+集团共享社招!Q64+集团共享社招!Q65+集团共享社招!Q70+集团共享社招!Q71+集团共享社招!Q76+集团共享社招!Q77+集团共享社招!Q88+集团共享社招!Q89+集团共享社招!Q82+集团共享社招!Q83+K12总部!Q64+K12总部!Q65+K12总部!Q70+K12总部!Q71+K12总部!Q76+K12总部!Q77+K12总部!Q82+K12总部!Q83+社招区域合并!Q64+社招区域合并!Q65+社招区域合并!Q70+社招区域合并!Q71+社招区域合并!Q76+社招区域合并!Q77+社招区域合并!Q88+社招区域合并!Q89+社招区域合并!Q82+社招区域合并!Q83+K12区域合并!Q64+K12区域合并!Q65+K12区域合并!Q70+K12区域合并!Q71+K12区域合并!Q76+K12区域合并!Q77+K12区域合并!Q82+K12区域合并!Q83)/Q$23,)</f>
        <v>0</v>
      </c>
      <c r="R36" s="214">
        <f>IF(R$23&lt;&gt;0,(社招总部!R64+社招总部!R65+社招总部!R70+社招总部!R71+社招总部!R76+社招总部!R77+社招总部!R88+社招总部!R89+社招总部!R82+社招总部!R83+集团共享社招!R64+集团共享社招!R65+集团共享社招!R70+集团共享社招!R71+集团共享社招!R76+集团共享社招!R77+集团共享社招!R88+集团共享社招!R89+集团共享社招!R82+集团共享社招!R83+K12总部!R64+K12总部!R65+K12总部!R70+K12总部!R71+K12总部!R76+K12总部!R77+K12总部!R82+K12总部!R83+社招区域合并!R64+社招区域合并!R65+社招区域合并!R70+社招区域合并!R71+社招区域合并!R76+社招区域合并!R77+社招区域合并!R88+社招区域合并!R89+社招区域合并!R82+社招区域合并!R83+K12区域合并!R64+K12区域合并!R65+K12区域合并!R70+K12区域合并!R71+K12区域合并!R76+K12区域合并!R77+K12区域合并!R82+K12区域合并!R83)/R$23,)</f>
        <v>0</v>
      </c>
      <c r="Y36" s="232">
        <f>IF(Y$23&lt;&gt;0,(社招总部!Y64+社招总部!Y65+社招总部!Y70+社招总部!Y71+社招总部!Y76+社招总部!Y77+社招总部!Y88+社招总部!Y89+社招总部!Y82+社招总部!Y83+K12总部!Y64+K12总部!Y65+K12总部!Y70+K12总部!Y71+K12总部!Y76+K12总部!Y77+K12总部!Y82+K12总部!Y83+社招区域合并!Y64+社招区域合并!Y65+社招区域合并!Y70+社招区域合并!Y71+社招区域合并!Y76+社招区域合并!Y77+社招区域合并!Y88+社招区域合并!Y89+社招区域合并!Y82+社招区域合并!Y83+K12区域合并!Y64+K12区域合并!Y65+K12区域合并!Y70+K12区域合并!Y71+K12区域合并!Y76+K12区域合并!Y77+K12区域合并!Y82+K12区域合并!Y83)/Y$23,)</f>
        <v>0</v>
      </c>
      <c r="Z36" s="232">
        <f>IF(Z$23&lt;&gt;0,(社招总部!Z64+社招总部!Z65+社招总部!Z70+社招总部!Z71+社招总部!Z76+社招总部!Z77+社招总部!Z88+社招总部!Z89+社招总部!Z82+社招总部!Z83+K12总部!Z64+K12总部!Z65+K12总部!Z70+K12总部!Z71+K12总部!Z76+K12总部!Z77+K12总部!Z82+K12总部!Z83+社招区域合并!Z64+社招区域合并!Z65+社招区域合并!Z70+社招区域合并!Z71+社招区域合并!Z76+社招区域合并!Z77+社招区域合并!Z88+社招区域合并!Z89+社招区域合并!Z82+社招区域合并!Z83+K12区域合并!Z64+K12区域合并!Z65+K12区域合并!Z70+K12区域合并!Z71+K12区域合并!Z76+K12区域合并!Z77+K12区域合并!Z82+K12区域合并!Z83)/Z$23,)</f>
        <v>0</v>
      </c>
      <c r="AA36" s="232">
        <f>IF(AA$23&lt;&gt;0,(社招总部!AA64+社招总部!AA65+社招总部!AA70+社招总部!AA71+社招总部!AA76+社招总部!AA77+社招总部!AA88+社招总部!AA89+社招总部!AA82+社招总部!AA83+K12总部!AA64+K12总部!AA65+K12总部!AA70+K12总部!AA71+K12总部!AA76+K12总部!AA77+K12总部!AA82+K12总部!AA83+社招区域合并!AA64+社招区域合并!AA65+社招区域合并!AA70+社招区域合并!AA71+社招区域合并!AA76+社招区域合并!AA77+社招区域合并!AA88+社招区域合并!AA89+社招区域合并!AA82+社招区域合并!AA83+K12区域合并!AA64+K12区域合并!AA65+K12区域合并!AA70+K12区域合并!AA71+K12区域合并!AA76+K12区域合并!AA77+K12区域合并!AA82+K12区域合并!AA83)/AA$23,)</f>
        <v>0</v>
      </c>
      <c r="AB36" s="232">
        <f>IF(AB$23&lt;&gt;0,(社招总部!AB64+社招总部!AB65+社招总部!AB70+社招总部!AB71+社招总部!AB76+社招总部!AB77+社招总部!AB88+社招总部!AB89+社招总部!AB82+社招总部!AB83+K12总部!AB64+K12总部!AB65+K12总部!AB70+K12总部!AB71+K12总部!AB76+K12总部!AB77+K12总部!AB82+K12总部!AB83+社招区域合并!AB64+社招区域合并!AB65+社招区域合并!AB70+社招区域合并!AB71+社招区域合并!AB76+社招区域合并!AB77+社招区域合并!AB88+社招区域合并!AB89+社招区域合并!AB82+社招区域合并!AB83+K12区域合并!AB64+K12区域合并!AB65+K12区域合并!AB70+K12区域合并!AB71+K12区域合并!AB76+K12区域合并!AB77+K12区域合并!AB82+K12区域合并!AB83)/AB$23,)</f>
        <v>0</v>
      </c>
    </row>
    <row r="37" spans="1:28" x14ac:dyDescent="0.2">
      <c r="A37" s="240"/>
      <c r="B37" s="240"/>
      <c r="C37" s="253"/>
      <c r="D37" s="231" t="s">
        <v>66</v>
      </c>
      <c r="E37" s="226">
        <f>IF(E$23&lt;&gt;0,(社招总部!E94+社招总部!E95+渠道总部!E65+渠道总部!E66+渠道总部!E77+渠道总部!E78+K12总部!E88+K12总部!E89+集团共享社招!E94+集团共享社招!E95+集团共享渠道!E65+集团共享渠道!E66+集团共享渠道!E77+集团共享渠道!E78+社招区域合并!E94+社招区域合并!E95+渠道区域合并!E65+渠道区域合并!E66+渠道区域合并!E77+渠道区域合并!E78+K12区域合并!E88+K12区域合并!E89)/E$23,)</f>
        <v>0</v>
      </c>
      <c r="F37" s="226">
        <f>IF(F$23&lt;&gt;0,(社招总部!F94+社招总部!F95+渠道总部!F65+渠道总部!F66+渠道总部!F77+渠道总部!F78+K12总部!F88+K12总部!F89+集团共享社招!F94+集团共享社招!F95+集团共享渠道!F65+集团共享渠道!F66+集团共享渠道!F77+集团共享渠道!F78+社招区域合并!F94+社招区域合并!F95+渠道区域合并!F65+渠道区域合并!F66+渠道区域合并!F77+渠道区域合并!F78+K12区域合并!F88+K12区域合并!F89)/F$23,)</f>
        <v>0</v>
      </c>
      <c r="G37" s="198">
        <f>IF(G$23&lt;&gt;0,(社招总部!G94+社招总部!G95+渠道总部!G65+渠道总部!G66+渠道总部!G77+渠道总部!G78+K12总部!G88+K12总部!G89+集团共享社招!G94+集团共享社招!G95+集团共享渠道!G65+集团共享渠道!G66+集团共享渠道!G77+集团共享渠道!G78+社招区域合并!G94+社招区域合并!G95+渠道区域合并!G65+渠道区域合并!G66+渠道区域合并!G77+渠道区域合并!G78+K12区域合并!G88+K12区域合并!G89)/G$23,)</f>
        <v>0</v>
      </c>
      <c r="H37" s="198">
        <f>IF(H$23&lt;&gt;0,(社招总部!H94+社招总部!H95+渠道总部!H65+渠道总部!H66+渠道总部!H77+渠道总部!H78+K12总部!H88+K12总部!H89+集团共享社招!H94+集团共享社招!H95+集团共享渠道!H65+集团共享渠道!H66+集团共享渠道!H77+集团共享渠道!H78+社招区域合并!H94+社招区域合并!H95+渠道区域合并!H65+渠道区域合并!H66+渠道区域合并!H77+渠道区域合并!H78+K12区域合并!H88+K12区域合并!H89)/H$23,)</f>
        <v>0</v>
      </c>
      <c r="I37" s="198">
        <f>IF(I$23&lt;&gt;0,(社招总部!I94+社招总部!I95+渠道总部!I65+渠道总部!I66+渠道总部!I77+渠道总部!I78+K12总部!I88+K12总部!I89+集团共享社招!I94+集团共享社招!I95+集团共享渠道!I65+集团共享渠道!I66+集团共享渠道!I77+集团共享渠道!I78+社招区域合并!I94+社招区域合并!I95+渠道区域合并!I65+渠道区域合并!I66+渠道区域合并!I77+渠道区域合并!I78+K12区域合并!I88+K12区域合并!I89)/I$23,)</f>
        <v>0</v>
      </c>
      <c r="J37" s="198">
        <f>IF(J$23&lt;&gt;0,(社招总部!J94+社招总部!J95+渠道总部!J65+渠道总部!J66+渠道总部!J77+渠道总部!J78+K12总部!J88+K12总部!J89+集团共享社招!J94+集团共享社招!J95+集团共享渠道!J65+集团共享渠道!J66+集团共享渠道!J77+集团共享渠道!J78+社招区域合并!J94+社招区域合并!J95+渠道区域合并!J65+渠道区域合并!J66+渠道区域合并!J77+渠道区域合并!J78+K12区域合并!J88+K12区域合并!J89)/J$23,)</f>
        <v>0</v>
      </c>
      <c r="K37" s="198">
        <f>IF(K$23&lt;&gt;0,(社招总部!K94+社招总部!K95+渠道总部!K65+渠道总部!K66+渠道总部!K77+渠道总部!K78+K12总部!K88+K12总部!K89+集团共享社招!K94+集团共享社招!K95+集团共享渠道!K65+集团共享渠道!K66+集团共享渠道!K77+集团共享渠道!K78+社招区域合并!K94+社招区域合并!K95+渠道区域合并!K65+渠道区域合并!K66+渠道区域合并!K77+渠道区域合并!K78+K12区域合并!K88+K12区域合并!K89)/K$23,)</f>
        <v>0</v>
      </c>
      <c r="L37" s="198">
        <f>IF(L$23&lt;&gt;0,(社招总部!L94+社招总部!L95+渠道总部!L65+渠道总部!L66+渠道总部!L77+渠道总部!L78+K12总部!L88+K12总部!L89+集团共享社招!L94+集团共享社招!L95+集团共享渠道!L65+集团共享渠道!L66+集团共享渠道!L77+集团共享渠道!L78+社招区域合并!L94+社招区域合并!L95+渠道区域合并!L65+渠道区域合并!L66+渠道区域合并!L77+渠道区域合并!L78+K12区域合并!L88+K12区域合并!L89)/L$23,)</f>
        <v>0</v>
      </c>
      <c r="M37" s="198">
        <f>IF(M$23&lt;&gt;0,(社招总部!M94+社招总部!M95+渠道总部!M65+渠道总部!M66+渠道总部!M77+渠道总部!M78+K12总部!M88+K12总部!M89+集团共享社招!M94+集团共享社招!M95+集团共享渠道!M65+集团共享渠道!M66+集团共享渠道!M77+集团共享渠道!M78+社招区域合并!M94+社招区域合并!M95+渠道区域合并!M65+渠道区域合并!M66+渠道区域合并!M77+渠道区域合并!M78+K12区域合并!M88+K12区域合并!M89)/M$23,)</f>
        <v>0</v>
      </c>
      <c r="N37" s="198">
        <f>IF(N$23&lt;&gt;0,(社招总部!N94+社招总部!N95+渠道总部!N65+渠道总部!N66+渠道总部!N77+渠道总部!N78+K12总部!N88+K12总部!N89+集团共享社招!N94+集团共享社招!N95+集团共享渠道!N65+集团共享渠道!N66+集团共享渠道!N77+集团共享渠道!N78+社招区域合并!N94+社招区域合并!N95+渠道区域合并!N65+渠道区域合并!N66+渠道区域合并!N77+渠道区域合并!N78+K12区域合并!N88+K12区域合并!N89)/N$23,)</f>
        <v>0</v>
      </c>
      <c r="O37" s="198">
        <f>IF(O$23&lt;&gt;0,(社招总部!O94+社招总部!O95+渠道总部!O65+渠道总部!O66+渠道总部!O77+渠道总部!O78+K12总部!O88+K12总部!O89+集团共享社招!O94+集团共享社招!O95+集团共享渠道!O65+集团共享渠道!O66+集团共享渠道!O77+集团共享渠道!O78+社招区域合并!O94+社招区域合并!O95+渠道区域合并!O65+渠道区域合并!O66+渠道区域合并!O77+渠道区域合并!O78+K12区域合并!O88+K12区域合并!O89)/O$23,)</f>
        <v>0</v>
      </c>
      <c r="P37" s="198">
        <f>IF(P$23&lt;&gt;0,(社招总部!P94+社招总部!P95+渠道总部!P65+渠道总部!P66+渠道总部!P77+渠道总部!P78+K12总部!P88+K12总部!P89+集团共享社招!P94+集团共享社招!P95+集团共享渠道!P65+集团共享渠道!P66+集团共享渠道!P77+集团共享渠道!P78+社招区域合并!P94+社招区域合并!P95+渠道区域合并!P65+渠道区域合并!P66+渠道区域合并!P77+渠道区域合并!P78+K12区域合并!P88+K12区域合并!P89)/P$23,)</f>
        <v>0</v>
      </c>
      <c r="Q37" s="198">
        <f>IF(Q$23&lt;&gt;0,(社招总部!Q94+社招总部!Q95+渠道总部!Q65+渠道总部!Q66+渠道总部!Q77+渠道总部!Q78+K12总部!Q88+K12总部!Q89+集团共享社招!Q94+集团共享社招!Q95+集团共享渠道!Q65+集团共享渠道!Q66+集团共享渠道!Q77+集团共享渠道!Q78+社招区域合并!Q94+社招区域合并!Q95+渠道区域合并!Q65+渠道区域合并!Q66+渠道区域合并!Q77+渠道区域合并!Q78+K12区域合并!Q88+K12区域合并!Q89)/Q$23,)</f>
        <v>0</v>
      </c>
      <c r="R37" s="198">
        <f>IF(R$23&lt;&gt;0,(社招总部!R94+社招总部!R95+渠道总部!R65+渠道总部!R66+渠道总部!R77+渠道总部!R78+K12总部!R88+K12总部!R89+集团共享社招!R94+集团共享社招!R95+集团共享渠道!R65+集团共享渠道!R66+集团共享渠道!R77+集团共享渠道!R78+社招区域合并!R94+社招区域合并!R95+渠道区域合并!R65+渠道区域合并!R66+渠道区域合并!R77+渠道区域合并!R78+K12区域合并!R88+K12区域合并!R89)/R$23,)</f>
        <v>0</v>
      </c>
      <c r="Y37" s="201">
        <f>IF(Y$23&lt;&gt;0,(社招总部!Y94+社招总部!Y95+渠道总部!Y65+渠道总部!Y66+渠道总部!Y77+渠道总部!Y78+K12总部!Y88+K12总部!Y89+社招区域合并!Y94+社招区域合并!Y95+渠道区域合并!Y65+渠道区域合并!Y66+渠道区域合并!Y77+渠道区域合并!Y78+K12区域合并!Y88+K12区域合并!Y89)/Y$23,)</f>
        <v>0</v>
      </c>
      <c r="Z37" s="226">
        <f>IF(Z$23&lt;&gt;0,(社招总部!Z94+社招总部!Z95+渠道总部!Z65+渠道总部!Z66+渠道总部!Z77+渠道总部!Z78+K12总部!Z88+K12总部!Z89+社招区域合并!Z94+社招区域合并!Z95+渠道区域合并!Z65+渠道区域合并!Z66+渠道区域合并!Z77+渠道区域合并!Z78+K12区域合并!Z88+K12区域合并!Z89)/Z$23,)</f>
        <v>0</v>
      </c>
      <c r="AA37" s="226">
        <f>IF(AA$23&lt;&gt;0,(社招总部!AA94+社招总部!AA95+渠道总部!AA65+渠道总部!AA66+渠道总部!AA77+渠道总部!AA78+K12总部!AA88+K12总部!AA89+社招区域合并!AA94+社招区域合并!AA95+渠道区域合并!AA65+渠道区域合并!AA66+渠道区域合并!AA77+渠道区域合并!AA78+K12区域合并!AA88+K12区域合并!AA89)/AA$23,)</f>
        <v>0</v>
      </c>
      <c r="AB37" s="226">
        <f>IF(AB$23&lt;&gt;0,(社招总部!AB94+社招总部!AB95+渠道总部!AB65+渠道总部!AB66+渠道总部!AB77+渠道总部!AB78+K12总部!AB88+K12总部!AB89+社招区域合并!AB94+社招区域合并!AB95+渠道区域合并!AB65+渠道区域合并!AB66+渠道区域合并!AB77+渠道区域合并!AB78+K12区域合并!AB88+K12区域合并!AB89)/AB$23,)</f>
        <v>0</v>
      </c>
    </row>
    <row r="38" spans="1:28" x14ac:dyDescent="0.2">
      <c r="A38" s="240"/>
      <c r="B38" s="240"/>
      <c r="C38" s="253"/>
      <c r="D38" s="233" t="s">
        <v>67</v>
      </c>
      <c r="E38" s="226">
        <f t="shared" ref="E38:F38" si="18">IF(E$23&lt;&gt;0,E5/E$23,)</f>
        <v>0</v>
      </c>
      <c r="F38" s="226">
        <f t="shared" si="18"/>
        <v>0</v>
      </c>
      <c r="G38" s="198">
        <f>IF(G$23&lt;&gt;0,G5/G$23,)</f>
        <v>0</v>
      </c>
      <c r="H38" s="198">
        <f t="shared" ref="H38:R38" si="19">IF(H$23&lt;&gt;0,H5/H$23,)</f>
        <v>0</v>
      </c>
      <c r="I38" s="198">
        <f t="shared" si="19"/>
        <v>0</v>
      </c>
      <c r="J38" s="198">
        <f t="shared" si="19"/>
        <v>0</v>
      </c>
      <c r="K38" s="198">
        <f t="shared" si="19"/>
        <v>0</v>
      </c>
      <c r="L38" s="198">
        <f t="shared" si="19"/>
        <v>0</v>
      </c>
      <c r="M38" s="198">
        <f t="shared" si="19"/>
        <v>0</v>
      </c>
      <c r="N38" s="198">
        <f t="shared" si="19"/>
        <v>0</v>
      </c>
      <c r="O38" s="198">
        <f t="shared" si="19"/>
        <v>0</v>
      </c>
      <c r="P38" s="198">
        <f t="shared" si="19"/>
        <v>0</v>
      </c>
      <c r="Q38" s="198">
        <f t="shared" si="19"/>
        <v>0</v>
      </c>
      <c r="R38" s="198">
        <f t="shared" si="19"/>
        <v>0</v>
      </c>
      <c r="Y38" s="201">
        <f t="shared" ref="Y38:AB38" si="20">IF(Y$23&lt;&gt;0,Y5/Y$23,)</f>
        <v>0</v>
      </c>
      <c r="Z38" s="226">
        <f t="shared" si="20"/>
        <v>0</v>
      </c>
      <c r="AA38" s="226">
        <f t="shared" si="20"/>
        <v>0</v>
      </c>
      <c r="AB38" s="226">
        <f t="shared" si="20"/>
        <v>0</v>
      </c>
    </row>
    <row r="39" spans="1:28" x14ac:dyDescent="0.2">
      <c r="A39" s="240"/>
      <c r="B39" s="240"/>
      <c r="C39" s="253"/>
      <c r="D39" s="234" t="s">
        <v>68</v>
      </c>
      <c r="E39" s="210">
        <f>IF((社招总部!E63+社招总部!E69+社招总部!E75+社招总部!E87+社招总部!E81+K12总部!E63+K12总部!E69+K12总部!E75+K12总部!E81+集团共享社招!E63+集团共享社招!E69+集团共享社招!E75+集团共享社招!E87+集团共享社招!E81+社招区域合并!E63+社招区域合并!E69+社招区域合并!E75+社招区域合并!E87+社招区域合并!E81+K12区域合并!E63+K12区域合并!E69+K12区域合并!E75+K12区域合并!E81)&lt;&gt;0,E$23/(社招总部!E63+社招总部!E69+社招总部!E75+社招总部!E87+社招总部!E81+K12总部!E63+K12总部!E69+K12总部!E75+K12总部!E81+集团共享社招!E63+集团共享社招!E69+集团共享社招!E75+集团共享社招!E87+集团共享社招!E81+社招区域合并!E63+社招区域合并!E69+社招区域合并!E75+社招区域合并!E87+社招区域合并!E81+K12区域合并!E63+K12区域合并!E69+K12区域合并!E75+K12区域合并!E81),0)</f>
        <v>0</v>
      </c>
      <c r="F39" s="210">
        <f>IF((社招总部!F63+社招总部!F69+社招总部!F75+社招总部!F87+社招总部!F81+K12总部!F63+K12总部!F69+K12总部!F75+K12总部!F81+集团共享社招!F63+集团共享社招!F69+集团共享社招!F75+集团共享社招!F87+集团共享社招!F81+社招区域合并!F63+社招区域合并!F69+社招区域合并!F75+社招区域合并!F87+社招区域合并!F81+K12区域合并!F63+K12区域合并!F69+K12区域合并!F75+K12区域合并!F81)&lt;&gt;0,F$23/(社招总部!F63+社招总部!F69+社招总部!F75+社招总部!F87+社招总部!F81+K12总部!F63+K12总部!F69+K12总部!F75+K12总部!F81+集团共享社招!F63+集团共享社招!F69+集团共享社招!F75+集团共享社招!F87+集团共享社招!F81+社招区域合并!F63+社招区域合并!F69+社招区域合并!F75+社招区域合并!F87+社招区域合并!F81+K12区域合并!F63+K12区域合并!F69+K12区域合并!F75+K12区域合并!F81),0)</f>
        <v>0</v>
      </c>
      <c r="G39" s="219">
        <f>IF((社招总部!G63+社招总部!G69+社招总部!G75+社招总部!G87+社招总部!G81+K12总部!G63+K12总部!G69+K12总部!G75+K12总部!G81+集团共享社招!G63+集团共享社招!G69+集团共享社招!G75+集团共享社招!G87+集团共享社招!G81+社招区域合并!G63+社招区域合并!G69+社招区域合并!G75+社招区域合并!G87+社招区域合并!G81+K12区域合并!G63+K12区域合并!G69+K12区域合并!G75+K12区域合并!G81)&lt;&gt;0,G$23/(社招总部!G63+社招总部!G69+社招总部!G75+社招总部!G87+社招总部!G81+K12总部!G63+K12总部!G69+K12总部!G75+K12总部!G81+集团共享社招!G63+集团共享社招!G69+集团共享社招!G75+集团共享社招!G87+集团共享社招!G81+社招区域合并!G63+社招区域合并!G69+社招区域合并!G75+社招区域合并!G87+社招区域合并!G81+K12区域合并!G63+K12区域合并!G69+K12区域合并!G75+K12区域合并!G81),0)</f>
        <v>0</v>
      </c>
      <c r="H39" s="219">
        <f>IF((社招总部!H63+社招总部!H69+社招总部!H75+社招总部!H87+社招总部!H81+K12总部!H63+K12总部!H69+K12总部!H75+K12总部!H81+集团共享社招!H63+集团共享社招!H69+集团共享社招!H75+集团共享社招!H87+集团共享社招!H81+社招区域合并!H63+社招区域合并!H69+社招区域合并!H75+社招区域合并!H87+社招区域合并!H81+K12区域合并!H63+K12区域合并!H69+K12区域合并!H75+K12区域合并!H81)&lt;&gt;0,H$23/(社招总部!H63+社招总部!H69+社招总部!H75+社招总部!H87+社招总部!H81+K12总部!H63+K12总部!H69+K12总部!H75+K12总部!H81+集团共享社招!H63+集团共享社招!H69+集团共享社招!H75+集团共享社招!H87+集团共享社招!H81+社招区域合并!H63+社招区域合并!H69+社招区域合并!H75+社招区域合并!H87+社招区域合并!H81+K12区域合并!H63+K12区域合并!H69+K12区域合并!H75+K12区域合并!H81),0)</f>
        <v>0</v>
      </c>
      <c r="I39" s="219">
        <f>IF((社招总部!I63+社招总部!I69+社招总部!I75+社招总部!I87+社招总部!I81+K12总部!I63+K12总部!I69+K12总部!I75+K12总部!I81+集团共享社招!I63+集团共享社招!I69+集团共享社招!I75+集团共享社招!I87+集团共享社招!I81+社招区域合并!I63+社招区域合并!I69+社招区域合并!I75+社招区域合并!I87+社招区域合并!I81+K12区域合并!I63+K12区域合并!I69+K12区域合并!I75+K12区域合并!I81)&lt;&gt;0,I$23/(社招总部!I63+社招总部!I69+社招总部!I75+社招总部!I87+社招总部!I81+K12总部!I63+K12总部!I69+K12总部!I75+K12总部!I81+集团共享社招!I63+集团共享社招!I69+集团共享社招!I75+集团共享社招!I87+集团共享社招!I81+社招区域合并!I63+社招区域合并!I69+社招区域合并!I75+社招区域合并!I87+社招区域合并!I81+K12区域合并!I63+K12区域合并!I69+K12区域合并!I75+K12区域合并!I81),0)</f>
        <v>0</v>
      </c>
      <c r="J39" s="219">
        <f>IF((社招总部!J63+社招总部!J69+社招总部!J75+社招总部!J87+社招总部!J81+K12总部!J63+K12总部!J69+K12总部!J75+K12总部!J81+集团共享社招!J63+集团共享社招!J69+集团共享社招!J75+集团共享社招!J87+集团共享社招!J81+社招区域合并!J63+社招区域合并!J69+社招区域合并!J75+社招区域合并!J87+社招区域合并!J81+K12区域合并!J63+K12区域合并!J69+K12区域合并!J75+K12区域合并!J81)&lt;&gt;0,J$23/(社招总部!J63+社招总部!J69+社招总部!J75+社招总部!J87+社招总部!J81+K12总部!J63+K12总部!J69+K12总部!J75+K12总部!J81+集团共享社招!J63+集团共享社招!J69+集团共享社招!J75+集团共享社招!J87+集团共享社招!J81+社招区域合并!J63+社招区域合并!J69+社招区域合并!J75+社招区域合并!J87+社招区域合并!J81+K12区域合并!J63+K12区域合并!J69+K12区域合并!J75+K12区域合并!J81),0)</f>
        <v>0</v>
      </c>
      <c r="K39" s="219">
        <f>IF((社招总部!K63+社招总部!K69+社招总部!K75+社招总部!K87+社招总部!K81+K12总部!K63+K12总部!K69+K12总部!K75+K12总部!K81+集团共享社招!K63+集团共享社招!K69+集团共享社招!K75+集团共享社招!K87+集团共享社招!K81+社招区域合并!K63+社招区域合并!K69+社招区域合并!K75+社招区域合并!K87+社招区域合并!K81+K12区域合并!K63+K12区域合并!K69+K12区域合并!K75+K12区域合并!K81)&lt;&gt;0,K$23/(社招总部!K63+社招总部!K69+社招总部!K75+社招总部!K87+社招总部!K81+K12总部!K63+K12总部!K69+K12总部!K75+K12总部!K81+集团共享社招!K63+集团共享社招!K69+集团共享社招!K75+集团共享社招!K87+集团共享社招!K81+社招区域合并!K63+社招区域合并!K69+社招区域合并!K75+社招区域合并!K87+社招区域合并!K81+K12区域合并!K63+K12区域合并!K69+K12区域合并!K75+K12区域合并!K81),0)</f>
        <v>0</v>
      </c>
      <c r="L39" s="219">
        <f>IF((社招总部!L63+社招总部!L69+社招总部!L75+社招总部!L87+社招总部!L81+K12总部!L63+K12总部!L69+K12总部!L75+K12总部!L81+集团共享社招!L63+集团共享社招!L69+集团共享社招!L75+集团共享社招!L87+集团共享社招!L81+社招区域合并!L63+社招区域合并!L69+社招区域合并!L75+社招区域合并!L87+社招区域合并!L81+K12区域合并!L63+K12区域合并!L69+K12区域合并!L75+K12区域合并!L81)&lt;&gt;0,L$23/(社招总部!L63+社招总部!L69+社招总部!L75+社招总部!L87+社招总部!L81+K12总部!L63+K12总部!L69+K12总部!L75+K12总部!L81+集团共享社招!L63+集团共享社招!L69+集团共享社招!L75+集团共享社招!L87+集团共享社招!L81+社招区域合并!L63+社招区域合并!L69+社招区域合并!L75+社招区域合并!L87+社招区域合并!L81+K12区域合并!L63+K12区域合并!L69+K12区域合并!L75+K12区域合并!L81),0)</f>
        <v>0</v>
      </c>
      <c r="M39" s="219">
        <f>IF((社招总部!M63+社招总部!M69+社招总部!M75+社招总部!M87+社招总部!M81+K12总部!M63+K12总部!M69+K12总部!M75+K12总部!M81+集团共享社招!M63+集团共享社招!M69+集团共享社招!M75+集团共享社招!M87+集团共享社招!M81+社招区域合并!M63+社招区域合并!M69+社招区域合并!M75+社招区域合并!M87+社招区域合并!M81+K12区域合并!M63+K12区域合并!M69+K12区域合并!M75+K12区域合并!M81)&lt;&gt;0,M$23/(社招总部!M63+社招总部!M69+社招总部!M75+社招总部!M87+社招总部!M81+K12总部!M63+K12总部!M69+K12总部!M75+K12总部!M81+集团共享社招!M63+集团共享社招!M69+集团共享社招!M75+集团共享社招!M87+集团共享社招!M81+社招区域合并!M63+社招区域合并!M69+社招区域合并!M75+社招区域合并!M87+社招区域合并!M81+K12区域合并!M63+K12区域合并!M69+K12区域合并!M75+K12区域合并!M81),0)</f>
        <v>0</v>
      </c>
      <c r="N39" s="219">
        <f>IF((社招总部!N63+社招总部!N69+社招总部!N75+社招总部!N87+社招总部!N81+K12总部!N63+K12总部!N69+K12总部!N75+K12总部!N81+集团共享社招!N63+集团共享社招!N69+集团共享社招!N75+集团共享社招!N87+集团共享社招!N81+社招区域合并!N63+社招区域合并!N69+社招区域合并!N75+社招区域合并!N87+社招区域合并!N81+K12区域合并!N63+K12区域合并!N69+K12区域合并!N75+K12区域合并!N81)&lt;&gt;0,N$23/(社招总部!N63+社招总部!N69+社招总部!N75+社招总部!N87+社招总部!N81+K12总部!N63+K12总部!N69+K12总部!N75+K12总部!N81+集团共享社招!N63+集团共享社招!N69+集团共享社招!N75+集团共享社招!N87+集团共享社招!N81+社招区域合并!N63+社招区域合并!N69+社招区域合并!N75+社招区域合并!N87+社招区域合并!N81+K12区域合并!N63+K12区域合并!N69+K12区域合并!N75+K12区域合并!N81),0)</f>
        <v>0</v>
      </c>
      <c r="O39" s="219">
        <f>IF((社招总部!O63+社招总部!O69+社招总部!O75+社招总部!O87+社招总部!O81+K12总部!O63+K12总部!O69+K12总部!O75+K12总部!O81+集团共享社招!O63+集团共享社招!O69+集团共享社招!O75+集团共享社招!O87+集团共享社招!O81+社招区域合并!O63+社招区域合并!O69+社招区域合并!O75+社招区域合并!O87+社招区域合并!O81+K12区域合并!O63+K12区域合并!O69+K12区域合并!O75+K12区域合并!O81)&lt;&gt;0,O$23/(社招总部!O63+社招总部!O69+社招总部!O75+社招总部!O87+社招总部!O81+K12总部!O63+K12总部!O69+K12总部!O75+K12总部!O81+集团共享社招!O63+集团共享社招!O69+集团共享社招!O75+集团共享社招!O87+集团共享社招!O81+社招区域合并!O63+社招区域合并!O69+社招区域合并!O75+社招区域合并!O87+社招区域合并!O81+K12区域合并!O63+K12区域合并!O69+K12区域合并!O75+K12区域合并!O81),0)</f>
        <v>0</v>
      </c>
      <c r="P39" s="219">
        <f>IF((社招总部!P63+社招总部!P69+社招总部!P75+社招总部!P87+社招总部!P81+K12总部!P63+K12总部!P69+K12总部!P75+K12总部!P81+集团共享社招!P63+集团共享社招!P69+集团共享社招!P75+集团共享社招!P87+集团共享社招!P81+社招区域合并!P63+社招区域合并!P69+社招区域合并!P75+社招区域合并!P87+社招区域合并!P81+K12区域合并!P63+K12区域合并!P69+K12区域合并!P75+K12区域合并!P81)&lt;&gt;0,P$23/(社招总部!P63+社招总部!P69+社招总部!P75+社招总部!P87+社招总部!P81+K12总部!P63+K12总部!P69+K12总部!P75+K12总部!P81+集团共享社招!P63+集团共享社招!P69+集团共享社招!P75+集团共享社招!P87+集团共享社招!P81+社招区域合并!P63+社招区域合并!P69+社招区域合并!P75+社招区域合并!P87+社招区域合并!P81+K12区域合并!P63+K12区域合并!P69+K12区域合并!P75+K12区域合并!P81),0)</f>
        <v>0</v>
      </c>
      <c r="Q39" s="219">
        <f>IF((社招总部!Q63+社招总部!Q69+社招总部!Q75+社招总部!Q87+社招总部!Q81+K12总部!Q63+K12总部!Q69+K12总部!Q75+K12总部!Q81+集团共享社招!Q63+集团共享社招!Q69+集团共享社招!Q75+集团共享社招!Q87+集团共享社招!Q81+社招区域合并!Q63+社招区域合并!Q69+社招区域合并!Q75+社招区域合并!Q87+社招区域合并!Q81+K12区域合并!Q63+K12区域合并!Q69+K12区域合并!Q75+K12区域合并!Q81)&lt;&gt;0,Q$23/(社招总部!Q63+社招总部!Q69+社招总部!Q75+社招总部!Q87+社招总部!Q81+K12总部!Q63+K12总部!Q69+K12总部!Q75+K12总部!Q81+集团共享社招!Q63+集团共享社招!Q69+集团共享社招!Q75+集团共享社招!Q87+集团共享社招!Q81+社招区域合并!Q63+社招区域合并!Q69+社招区域合并!Q75+社招区域合并!Q87+社招区域合并!Q81+K12区域合并!Q63+K12区域合并!Q69+K12区域合并!Q75+K12区域合并!Q81),0)</f>
        <v>0</v>
      </c>
      <c r="R39" s="219">
        <f>IF((社招总部!R63+社招总部!R69+社招总部!R75+社招总部!R87+社招总部!R81+K12总部!R63+K12总部!R69+K12总部!R75+K12总部!R81+集团共享社招!R63+集团共享社招!R69+集团共享社招!R75+集团共享社招!R87+集团共享社招!R81+社招区域合并!R63+社招区域合并!R69+社招区域合并!R75+社招区域合并!R87+社招区域合并!R81+K12区域合并!R63+K12区域合并!R69+K12区域合并!R75+K12区域合并!R81)&lt;&gt;0,R$23/(社招总部!R63+社招总部!R69+社招总部!R75+社招总部!R87+社招总部!R81+K12总部!R63+K12总部!R69+K12总部!R75+K12总部!R81+集团共享社招!R63+集团共享社招!R69+集团共享社招!R75+集团共享社招!R87+集团共享社招!R81+社招区域合并!R63+社招区域合并!R69+社招区域合并!R75+社招区域合并!R87+社招区域合并!R81+K12区域合并!R63+K12区域合并!R69+K12区域合并!R75+K12区域合并!R81),0)</f>
        <v>0</v>
      </c>
      <c r="Y39" s="210">
        <f>IF((社招总部!Y63+社招总部!Y69+社招总部!Y75+社招总部!Y87+社招总部!Y81+K12总部!Y63+K12总部!Y69+K12总部!Y75+K12总部!Y81+社招区域合并!Y63+社招区域合并!Y69+社招区域合并!Y75+社招区域合并!Y87+社招区域合并!Y81+K12区域合并!Y63+K12区域合并!Y69+K12区域合并!Y75+K12区域合并!Y81)&lt;&gt;0,Y$23/(社招总部!Y63+社招总部!Y69+社招总部!Y75+社招总部!Y87+社招总部!Y81+K12总部!Y63+K12总部!Y69+K12总部!Y75+K12总部!Y81+社招区域合并!Y63+社招区域合并!Y69+社招区域合并!Y75+社招区域合并!Y87+社招区域合并!Y81+K12区域合并!Y63+K12区域合并!Y69+K12区域合并!Y75+K12区域合并!Y81),0)</f>
        <v>0</v>
      </c>
      <c r="Z39" s="210">
        <f>IF((社招总部!Z63+社招总部!Z69+社招总部!Z75+社招总部!Z87+社招总部!Z81+K12总部!Z63+K12总部!Z69+K12总部!Z75+K12总部!Z81+社招区域合并!Z63+社招区域合并!Z69+社招区域合并!Z75+社招区域合并!Z87+社招区域合并!Z81+K12区域合并!Z63+K12区域合并!Z69+K12区域合并!Z75+K12区域合并!Z81)&lt;&gt;0,Z$23/(社招总部!Z63+社招总部!Z69+社招总部!Z75+社招总部!Z87+社招总部!Z81+K12总部!Z63+K12总部!Z69+K12总部!Z75+K12总部!Z81+社招区域合并!Z63+社招区域合并!Z69+社招区域合并!Z75+社招区域合并!Z87+社招区域合并!Z81+K12区域合并!Z63+K12区域合并!Z69+K12区域合并!Z75+K12区域合并!Z81),0)</f>
        <v>0</v>
      </c>
      <c r="AA39" s="210">
        <f>IF((社招总部!AA63+社招总部!AA69+社招总部!AA75+社招总部!AA87+社招总部!AA81+K12总部!AA63+K12总部!AA69+K12总部!AA75+K12总部!AA81+社招区域合并!AA63+社招区域合并!AA69+社招区域合并!AA75+社招区域合并!AA87+社招区域合并!AA81+K12区域合并!AA63+K12区域合并!AA69+K12区域合并!AA75+K12区域合并!AA81)&lt;&gt;0,AA$23/(社招总部!AA63+社招总部!AA69+社招总部!AA75+社招总部!AA87+社招总部!AA81+K12总部!AA63+K12总部!AA69+K12总部!AA75+K12总部!AA81+社招区域合并!AA63+社招区域合并!AA69+社招区域合并!AA75+社招区域合并!AA87+社招区域合并!AA81+K12区域合并!AA63+K12区域合并!AA69+K12区域合并!AA75+K12区域合并!AA81),0)</f>
        <v>0</v>
      </c>
      <c r="AB39" s="210">
        <f>IF((社招总部!AB63+社招总部!AB69+社招总部!AB75+社招总部!AB87+社招总部!AB81+K12总部!AB63+K12总部!AB69+K12总部!AB75+K12总部!AB81+社招区域合并!AB63+社招区域合并!AB69+社招区域合并!AB75+社招区域合并!AB87+社招区域合并!AB81+K12区域合并!AB63+K12区域合并!AB69+K12区域合并!AB75+K12区域合并!AB81)&lt;&gt;0,AB$23/(社招总部!AB63+社招总部!AB69+社招总部!AB75+社招总部!AB87+社招总部!AB81+K12总部!AB63+K12总部!AB69+K12总部!AB75+K12总部!AB81+社招区域合并!AB63+社招区域合并!AB69+社招区域合并!AB75+社招区域合并!AB87+社招区域合并!AB81+K12区域合并!AB63+K12区域合并!AB69+K12区域合并!AB75+K12区域合并!AB81),0)</f>
        <v>0</v>
      </c>
    </row>
    <row r="40" spans="1:28" x14ac:dyDescent="0.2">
      <c r="A40" s="240"/>
      <c r="B40" s="240"/>
      <c r="C40" s="253"/>
      <c r="D40" s="234" t="s">
        <v>69</v>
      </c>
      <c r="E40" s="229">
        <f>IF((社招总部!E93+渠道总部!E64+渠道总部!E76+K12总部!E87+集团共享社招!E93+集团共享渠道!E64+集团共享渠道!E76+社招区域合并!E93+渠道区域合并!E64+渠道区域合并!E76+K12区域合并!E87)&lt;&gt;0,E$23/(社招总部!E93+渠道总部!E64+渠道总部!E76+K12总部!E87+集团共享社招!E93+集团共享渠道!E64+集团共享渠道!E76+社招区域合并!E93+渠道区域合并!E64+渠道区域合并!E76+K12区域合并!E87),0)</f>
        <v>0</v>
      </c>
      <c r="F40" s="229">
        <f>IF((社招总部!F93+渠道总部!F64+渠道总部!F76+K12总部!F87+集团共享社招!F93+集团共享渠道!F64+集团共享渠道!F76+社招区域合并!F93+渠道区域合并!F64+渠道区域合并!F76+K12区域合并!F87)&lt;&gt;0,F$23/(社招总部!F93+渠道总部!F64+渠道总部!F76+K12总部!F87+集团共享社招!F93+集团共享渠道!F64+集团共享渠道!F76+社招区域合并!F93+渠道区域合并!F64+渠道区域合并!F76+K12区域合并!F87),0)</f>
        <v>0</v>
      </c>
      <c r="G40" s="211">
        <f>IF((社招总部!G93+渠道总部!G64+渠道总部!G76+K12总部!G87+集团共享社招!G93+集团共享渠道!G64+集团共享渠道!G76+社招区域合并!G93+渠道区域合并!G64+渠道区域合并!G76+K12区域合并!G87)&lt;&gt;0,G$23/(社招总部!G93+渠道总部!G64+渠道总部!G76+K12总部!G87+集团共享社招!G93+集团共享渠道!G64+集团共享渠道!G76+社招区域合并!G93+渠道区域合并!G64+渠道区域合并!G76+K12区域合并!G87),0)</f>
        <v>0</v>
      </c>
      <c r="H40" s="211">
        <f>IF((社招总部!H93+渠道总部!H64+渠道总部!H76+K12总部!H87+集团共享社招!H93+集团共享渠道!H64+集团共享渠道!H76+社招区域合并!H93+渠道区域合并!H64+渠道区域合并!H76+K12区域合并!H87)&lt;&gt;0,H$23/(社招总部!H93+渠道总部!H64+渠道总部!H76+K12总部!H87+集团共享社招!H93+集团共享渠道!H64+集团共享渠道!H76+社招区域合并!H93+渠道区域合并!H64+渠道区域合并!H76+K12区域合并!H87),0)</f>
        <v>0</v>
      </c>
      <c r="I40" s="211">
        <f>IF((社招总部!I93+渠道总部!I64+渠道总部!I76+K12总部!I87+集团共享社招!I93+集团共享渠道!I64+集团共享渠道!I76+社招区域合并!I93+渠道区域合并!I64+渠道区域合并!I76+K12区域合并!I87)&lt;&gt;0,I$23/(社招总部!I93+渠道总部!I64+渠道总部!I76+K12总部!I87+集团共享社招!I93+集团共享渠道!I64+集团共享渠道!I76+社招区域合并!I93+渠道区域合并!I64+渠道区域合并!I76+K12区域合并!I87),0)</f>
        <v>0</v>
      </c>
      <c r="J40" s="211">
        <f>IF((社招总部!J93+渠道总部!J64+渠道总部!J76+K12总部!J87+集团共享社招!J93+集团共享渠道!J64+集团共享渠道!J76+社招区域合并!J93+渠道区域合并!J64+渠道区域合并!J76+K12区域合并!J87)&lt;&gt;0,J$23/(社招总部!J93+渠道总部!J64+渠道总部!J76+K12总部!J87+集团共享社招!J93+集团共享渠道!J64+集团共享渠道!J76+社招区域合并!J93+渠道区域合并!J64+渠道区域合并!J76+K12区域合并!J87),0)</f>
        <v>0</v>
      </c>
      <c r="K40" s="211">
        <f>IF((社招总部!K93+渠道总部!K64+渠道总部!K76+K12总部!K87+集团共享社招!K93+集团共享渠道!K64+集团共享渠道!K76+社招区域合并!K93+渠道区域合并!K64+渠道区域合并!K76+K12区域合并!K87)&lt;&gt;0,K$23/(社招总部!K93+渠道总部!K64+渠道总部!K76+K12总部!K87+集团共享社招!K93+集团共享渠道!K64+集团共享渠道!K76+社招区域合并!K93+渠道区域合并!K64+渠道区域合并!K76+K12区域合并!K87),0)</f>
        <v>0</v>
      </c>
      <c r="L40" s="211">
        <f>IF((社招总部!L93+渠道总部!L64+渠道总部!L76+K12总部!L87+集团共享社招!L93+集团共享渠道!L64+集团共享渠道!L76+社招区域合并!L93+渠道区域合并!L64+渠道区域合并!L76+K12区域合并!L87)&lt;&gt;0,L$23/(社招总部!L93+渠道总部!L64+渠道总部!L76+K12总部!L87+集团共享社招!L93+集团共享渠道!L64+集团共享渠道!L76+社招区域合并!L93+渠道区域合并!L64+渠道区域合并!L76+K12区域合并!L87),0)</f>
        <v>0</v>
      </c>
      <c r="M40" s="211">
        <f>IF((社招总部!M93+渠道总部!M64+渠道总部!M76+K12总部!M87+集团共享社招!M93+集团共享渠道!M64+集团共享渠道!M76+社招区域合并!M93+渠道区域合并!M64+渠道区域合并!M76+K12区域合并!M87)&lt;&gt;0,M$23/(社招总部!M93+渠道总部!M64+渠道总部!M76+K12总部!M87+集团共享社招!M93+集团共享渠道!M64+集团共享渠道!M76+社招区域合并!M93+渠道区域合并!M64+渠道区域合并!M76+K12区域合并!M87),0)</f>
        <v>0</v>
      </c>
      <c r="N40" s="211">
        <f>IF((社招总部!N93+渠道总部!N64+渠道总部!N76+K12总部!N87+集团共享社招!N93+集团共享渠道!N64+集团共享渠道!N76+社招区域合并!N93+渠道区域合并!N64+渠道区域合并!N76+K12区域合并!N87)&lt;&gt;0,N$23/(社招总部!N93+渠道总部!N64+渠道总部!N76+K12总部!N87+集团共享社招!N93+集团共享渠道!N64+集团共享渠道!N76+社招区域合并!N93+渠道区域合并!N64+渠道区域合并!N76+K12区域合并!N87),0)</f>
        <v>0</v>
      </c>
      <c r="O40" s="211">
        <f>IF((社招总部!O93+渠道总部!O64+渠道总部!O76+K12总部!O87+集团共享社招!O93+集团共享渠道!O64+集团共享渠道!O76+社招区域合并!O93+渠道区域合并!O64+渠道区域合并!O76+K12区域合并!O87)&lt;&gt;0,O$23/(社招总部!O93+渠道总部!O64+渠道总部!O76+K12总部!O87+集团共享社招!O93+集团共享渠道!O64+集团共享渠道!O76+社招区域合并!O93+渠道区域合并!O64+渠道区域合并!O76+K12区域合并!O87),0)</f>
        <v>0</v>
      </c>
      <c r="P40" s="211">
        <f>IF((社招总部!P93+渠道总部!P64+渠道总部!P76+K12总部!P87+集团共享社招!P93+集团共享渠道!P64+集团共享渠道!P76+社招区域合并!P93+渠道区域合并!P64+渠道区域合并!P76+K12区域合并!P87)&lt;&gt;0,P$23/(社招总部!P93+渠道总部!P64+渠道总部!P76+K12总部!P87+集团共享社招!P93+集团共享渠道!P64+集团共享渠道!P76+社招区域合并!P93+渠道区域合并!P64+渠道区域合并!P76+K12区域合并!P87),0)</f>
        <v>0</v>
      </c>
      <c r="Q40" s="211">
        <f>IF((社招总部!Q93+渠道总部!Q64+渠道总部!Q76+K12总部!Q87+集团共享社招!Q93+集团共享渠道!Q64+集团共享渠道!Q76+社招区域合并!Q93+渠道区域合并!Q64+渠道区域合并!Q76+K12区域合并!Q87)&lt;&gt;0,Q$23/(社招总部!Q93+渠道总部!Q64+渠道总部!Q76+K12总部!Q87+集团共享社招!Q93+集团共享渠道!Q64+集团共享渠道!Q76+社招区域合并!Q93+渠道区域合并!Q64+渠道区域合并!Q76+K12区域合并!Q87),0)</f>
        <v>0</v>
      </c>
      <c r="R40" s="211">
        <f>IF((社招总部!R93+渠道总部!R64+渠道总部!R76+K12总部!R87+集团共享社招!R93+集团共享渠道!R64+集团共享渠道!R76+社招区域合并!R93+渠道区域合并!R64+渠道区域合并!R76+K12区域合并!R87)&lt;&gt;0,R$23/(社招总部!R93+渠道总部!R64+渠道总部!R76+K12总部!R87+集团共享社招!R93+集团共享渠道!R64+集团共享渠道!R76+社招区域合并!R93+渠道区域合并!R64+渠道区域合并!R76+K12区域合并!R87),0)</f>
        <v>0</v>
      </c>
      <c r="Y40" s="238">
        <f>IF((社招总部!Y93+渠道总部!Y64+渠道总部!Y76+K12总部!Y87+社招区域合并!Y93+渠道区域合并!Y64+渠道区域合并!Y76+K12区域合并!Y87)&lt;&gt;0,Y$23/(社招总部!Y93+渠道总部!Y64+渠道总部!Y76+K12总部!Y87+社招区域合并!Y93+渠道区域合并!Y64+渠道区域合并!Y76+K12区域合并!Y87),0)</f>
        <v>0</v>
      </c>
      <c r="Z40" s="229">
        <f>IF((社招总部!Z93+渠道总部!Z64+渠道总部!Z76+K12总部!Z87+社招区域合并!Z93+渠道区域合并!Z64+渠道区域合并!Z76+K12区域合并!Z87)&lt;&gt;0,Z$23/(社招总部!Z93+渠道总部!Z64+渠道总部!Z76+K12总部!Z87+社招区域合并!Z93+渠道区域合并!Z64+渠道区域合并!Z76+K12区域合并!Z87),0)</f>
        <v>0</v>
      </c>
      <c r="AA40" s="229">
        <f>IF((社招总部!AA93+渠道总部!AA64+渠道总部!AA76+K12总部!AA87+社招区域合并!AA93+渠道区域合并!AA64+渠道区域合并!AA76+K12区域合并!AA87)&lt;&gt;0,AA$23/(社招总部!AA93+渠道总部!AA64+渠道总部!AA76+K12总部!AA87+社招区域合并!AA93+渠道区域合并!AA64+渠道区域合并!AA76+K12区域合并!AA87),0)</f>
        <v>0</v>
      </c>
      <c r="AB40" s="229">
        <f>IF((社招总部!AB93+渠道总部!AB64+渠道总部!AB76+K12总部!AB87+社招区域合并!AB93+渠道区域合并!AB64+渠道区域合并!AB76+K12区域合并!AB87)&lt;&gt;0,AB$23/(社招总部!AB93+渠道总部!AB64+渠道总部!AB76+K12总部!AB87+社招区域合并!AB93+渠道区域合并!AB64+渠道区域合并!AB76+K12区域合并!AB87),0)</f>
        <v>0</v>
      </c>
    </row>
    <row r="41" spans="1:28" x14ac:dyDescent="0.2">
      <c r="A41" s="240"/>
      <c r="B41" s="240"/>
      <c r="C41" s="253"/>
      <c r="D41" s="212" t="s">
        <v>70</v>
      </c>
      <c r="E41" s="226">
        <f>IF((总部合并!E17+社招区域合并!E57+渠道区域合并!E58+K12区域合并!E57)&lt;&gt;0,(总部合并!E18+总部合并!E19+社招区域合并!E58+社招区域合并!E59+渠道区域合并!E59+渠道区域合并!E60+K12区域合并!E58+K12区域合并!E59)/(总部合并!E17+社招区域合并!E57+渠道区域合并!E58+K12区域合并!E57),0)</f>
        <v>0</v>
      </c>
      <c r="F41" s="226">
        <f>IF((总部合并!F17+社招区域合并!F57+渠道区域合并!F58+K12区域合并!F57)&lt;&gt;0,(总部合并!F18+总部合并!F19+社招区域合并!F58+社招区域合并!F59+渠道区域合并!F59+渠道区域合并!F60+K12区域合并!F58+K12区域合并!F59)/(总部合并!F17+社招区域合并!F57+渠道区域合并!F58+K12区域合并!F57),0)</f>
        <v>0</v>
      </c>
      <c r="G41" s="227">
        <f>IF((总部合并!G17+社招区域合并!G57+渠道区域合并!G58+K12区域合并!G57)&lt;&gt;0,(总部合并!G18+总部合并!G19+社招区域合并!G58+社招区域合并!G59+渠道区域合并!G59+渠道区域合并!G60+K12区域合并!G58+K12区域合并!G59)/(总部合并!G17+社招区域合并!G57+渠道区域合并!G58+K12区域合并!G57),0)</f>
        <v>0</v>
      </c>
      <c r="H41" s="227">
        <f>IF((总部合并!H17+社招区域合并!H57+渠道区域合并!H58+K12区域合并!H57)&lt;&gt;0,(总部合并!H18+总部合并!H19+社招区域合并!H58+社招区域合并!H59+渠道区域合并!H59+渠道区域合并!H60+K12区域合并!H58+K12区域合并!H59)/(总部合并!H17+社招区域合并!H57+渠道区域合并!H58+K12区域合并!H57),0)</f>
        <v>0</v>
      </c>
      <c r="I41" s="227">
        <f>IF((总部合并!I17+社招区域合并!I57+渠道区域合并!I58+K12区域合并!I57)&lt;&gt;0,(总部合并!I18+总部合并!I19+社招区域合并!I58+社招区域合并!I59+渠道区域合并!I59+渠道区域合并!I60+K12区域合并!I58+K12区域合并!I59)/(总部合并!I17+社招区域合并!I57+渠道区域合并!I58+K12区域合并!I57),0)</f>
        <v>0</v>
      </c>
      <c r="J41" s="227">
        <f>IF((总部合并!J17+社招区域合并!J57+渠道区域合并!J58+K12区域合并!J57)&lt;&gt;0,(总部合并!J18+总部合并!J19+社招区域合并!J58+社招区域合并!J59+渠道区域合并!J59+渠道区域合并!J60+K12区域合并!J58+K12区域合并!J59)/(总部合并!J17+社招区域合并!J57+渠道区域合并!J58+K12区域合并!J57),0)</f>
        <v>0</v>
      </c>
      <c r="K41" s="227">
        <f>IF((总部合并!K17+社招区域合并!K57+渠道区域合并!K58+K12区域合并!K57)&lt;&gt;0,(总部合并!K18+总部合并!K19+社招区域合并!K58+社招区域合并!K59+渠道区域合并!K59+渠道区域合并!K60+K12区域合并!K58+K12区域合并!K59)/(总部合并!K17+社招区域合并!K57+渠道区域合并!K58+K12区域合并!K57),0)</f>
        <v>0</v>
      </c>
      <c r="L41" s="227">
        <f>IF((总部合并!L17+社招区域合并!L57+渠道区域合并!L58+K12区域合并!L57)&lt;&gt;0,(总部合并!L18+总部合并!L19+社招区域合并!L58+社招区域合并!L59+渠道区域合并!L59+渠道区域合并!L60+K12区域合并!L58+K12区域合并!L59)/(总部合并!L17+社招区域合并!L57+渠道区域合并!L58+K12区域合并!L57),0)</f>
        <v>0</v>
      </c>
      <c r="M41" s="227">
        <f>IF((总部合并!M17+社招区域合并!M57+渠道区域合并!M58+K12区域合并!M57)&lt;&gt;0,(总部合并!M18+总部合并!M19+社招区域合并!M58+社招区域合并!M59+渠道区域合并!M59+渠道区域合并!M60+K12区域合并!M58+K12区域合并!M59)/(总部合并!M17+社招区域合并!M57+渠道区域合并!M58+K12区域合并!M57),0)</f>
        <v>0</v>
      </c>
      <c r="N41" s="227">
        <f>IF((总部合并!N17+社招区域合并!N57+渠道区域合并!N58+K12区域合并!N57)&lt;&gt;0,(总部合并!N18+总部合并!N19+社招区域合并!N58+社招区域合并!N59+渠道区域合并!N59+渠道区域合并!N60+K12区域合并!N58+K12区域合并!N59)/(总部合并!N17+社招区域合并!N57+渠道区域合并!N58+K12区域合并!N57),0)</f>
        <v>0</v>
      </c>
      <c r="O41" s="227">
        <f>IF((总部合并!O17+社招区域合并!O57+渠道区域合并!O58+K12区域合并!O57)&lt;&gt;0,(总部合并!O18+总部合并!O19+社招区域合并!O58+社招区域合并!O59+渠道区域合并!O59+渠道区域合并!O60+K12区域合并!O58+K12区域合并!O59)/(总部合并!O17+社招区域合并!O57+渠道区域合并!O58+K12区域合并!O57),0)</f>
        <v>0</v>
      </c>
      <c r="P41" s="227">
        <f>IF((总部合并!P17+社招区域合并!P57+渠道区域合并!P58+K12区域合并!P57)&lt;&gt;0,(总部合并!P18+总部合并!P19+社招区域合并!P58+社招区域合并!P59+渠道区域合并!P59+渠道区域合并!P60+K12区域合并!P58+K12区域合并!P59)/(总部合并!P17+社招区域合并!P57+渠道区域合并!P58+K12区域合并!P57),0)</f>
        <v>0</v>
      </c>
      <c r="Q41" s="227">
        <f>IF((总部合并!Q17+社招区域合并!Q57+渠道区域合并!Q58+K12区域合并!Q57)&lt;&gt;0,(总部合并!Q18+总部合并!Q19+社招区域合并!Q58+社招区域合并!Q59+渠道区域合并!Q59+渠道区域合并!Q60+K12区域合并!Q58+K12区域合并!Q59)/(总部合并!Q17+社招区域合并!Q57+渠道区域合并!Q58+K12区域合并!Q57),0)</f>
        <v>0</v>
      </c>
      <c r="R41" s="227">
        <f>IF((总部合并!R17+社招区域合并!R57+渠道区域合并!R58+K12区域合并!R57)&lt;&gt;0,(总部合并!R18+总部合并!R19+社招区域合并!R58+社招区域合并!R59+渠道区域合并!R59+渠道区域合并!R60+K12区域合并!R58+K12区域合并!R59)/(总部合并!R17+社招区域合并!R57+渠道区域合并!R58+K12区域合并!R57),0)</f>
        <v>0</v>
      </c>
      <c r="Y41" s="201">
        <f>IF((社招总部!Y57+渠道总部!Y58+K12总部!Y57+社招区域合并!Y57+渠道区域合并!Y58+K12区域合并!Y57)&lt;&gt;0,(社招总部!Y58+社招总部!Y59+渠道总部!Y59+渠道总部!Y60+K12总部!Y58+K12总部!Y59+社招区域合并!Y58+社招区域合并!Y59+渠道区域合并!Y59+渠道区域合并!Y60+K12区域合并!Y58+K12区域合并!Y59)/(社招总部!Y57+渠道总部!Y58+K12总部!Y57+社招区域合并!Y57+渠道区域合并!Y58+K12区域合并!Y57),0)</f>
        <v>0</v>
      </c>
      <c r="Z41" s="226">
        <f>IF((社招总部!Z57+渠道总部!Z58+K12总部!Z57+社招区域合并!Z57+渠道区域合并!Z58+K12区域合并!Z57)&lt;&gt;0,(社招总部!Z58+社招总部!Z59+渠道总部!Z59+渠道总部!Z60+K12总部!Z58+K12总部!Z59+社招区域合并!Z58+社招区域合并!Z59+渠道区域合并!Z59+渠道区域合并!Z60+K12区域合并!Z58+K12区域合并!Z59)/(社招总部!Z57+渠道总部!Z58+K12总部!Z57+社招区域合并!Z57+渠道区域合并!Z58+K12区域合并!Z57),0)</f>
        <v>0</v>
      </c>
      <c r="AA41" s="226">
        <f>IF((社招总部!AA57+渠道总部!AA58+K12总部!AA57+社招区域合并!AA57+渠道区域合并!AA58+K12区域合并!AA57)&lt;&gt;0,(社招总部!AA58+社招总部!AA59+渠道总部!AA59+渠道总部!AA60+K12总部!AA58+K12总部!AA59+社招区域合并!AA58+社招区域合并!AA59+渠道区域合并!AA59+渠道区域合并!AA60+K12区域合并!AA58+K12区域合并!AA59)/(社招总部!AA57+渠道总部!AA58+K12总部!AA57+社招区域合并!AA57+渠道区域合并!AA58+K12区域合并!AA57),0)</f>
        <v>0</v>
      </c>
      <c r="AB41" s="226">
        <f>IF((社招总部!AB57+渠道总部!AB58+K12总部!AB57+社招区域合并!AB57+渠道区域合并!AB58+K12区域合并!AB57)&lt;&gt;0,(社招总部!AB58+社招总部!AB59+渠道总部!AB59+渠道总部!AB60+K12总部!AB58+K12总部!AB59+社招区域合并!AB58+社招区域合并!AB59+渠道区域合并!AB59+渠道区域合并!AB60+K12区域合并!AB58+K12区域合并!AB59)/(社招总部!AB57+渠道总部!AB58+K12总部!AB57+社招区域合并!AB57+渠道区域合并!AB58+K12区域合并!AB57),0)</f>
        <v>0</v>
      </c>
    </row>
    <row r="42" spans="1:28" x14ac:dyDescent="0.2">
      <c r="A42" s="240"/>
      <c r="B42" s="240"/>
      <c r="C42" s="239" t="s">
        <v>71</v>
      </c>
      <c r="D42" s="235" t="s">
        <v>72</v>
      </c>
      <c r="E42" s="226">
        <f>IF(E$23&lt;&gt;0,(总部合并!E32+社招区域合并!E190+渠道区域合并!E164+K12区域合并!E192)/E$23,0)</f>
        <v>0</v>
      </c>
      <c r="F42" s="226">
        <f>IF(F$23&lt;&gt;0,(总部合并!F32+社招区域合并!F190+渠道区域合并!F164+K12区域合并!F192)/F$23,0)</f>
        <v>0</v>
      </c>
      <c r="G42" s="227">
        <f>IF(G$23&lt;&gt;0,(总部合并!G32+社招区域合并!G190+渠道区域合并!G164+K12区域合并!G192)/G$23,0)</f>
        <v>0</v>
      </c>
      <c r="H42" s="227">
        <f>IF(H$23&lt;&gt;0,(总部合并!H32+社招区域合并!H190+渠道区域合并!H164+K12区域合并!H192)/H$23,0)</f>
        <v>0</v>
      </c>
      <c r="I42" s="227">
        <f>IF(I$23&lt;&gt;0,(总部合并!I32+社招区域合并!I190+渠道区域合并!I164+K12区域合并!I192)/I$23,0)</f>
        <v>0</v>
      </c>
      <c r="J42" s="227">
        <f>IF(J$23&lt;&gt;0,(总部合并!J32+社招区域合并!J190+渠道区域合并!J164+K12区域合并!J192)/J$23,0)</f>
        <v>0</v>
      </c>
      <c r="K42" s="227">
        <f>IF(K$23&lt;&gt;0,(总部合并!K32+社招区域合并!K190+渠道区域合并!K164+K12区域合并!K192)/K$23,0)</f>
        <v>0</v>
      </c>
      <c r="L42" s="227">
        <f>IF(L$23&lt;&gt;0,(总部合并!L32+社招区域合并!L190+渠道区域合并!L164+K12区域合并!L192)/L$23,0)</f>
        <v>0</v>
      </c>
      <c r="M42" s="227">
        <f>IF(M$23&lt;&gt;0,(总部合并!M32+社招区域合并!M190+渠道区域合并!M164+K12区域合并!M192)/M$23,0)</f>
        <v>0</v>
      </c>
      <c r="N42" s="227">
        <f>IF(N$23&lt;&gt;0,(总部合并!N32+社招区域合并!N190+渠道区域合并!N164+K12区域合并!N192)/N$23,0)</f>
        <v>0</v>
      </c>
      <c r="O42" s="227">
        <f>IF(O$23&lt;&gt;0,(总部合并!O32+社招区域合并!O190+渠道区域合并!O164+K12区域合并!O192)/O$23,0)</f>
        <v>0</v>
      </c>
      <c r="P42" s="227">
        <f>IF(P$23&lt;&gt;0,(总部合并!P32+社招区域合并!P190+渠道区域合并!P164+K12区域合并!P192)/P$23,0)</f>
        <v>0</v>
      </c>
      <c r="Q42" s="227">
        <f>IF(Q$23&lt;&gt;0,(总部合并!Q32+社招区域合并!Q190+渠道区域合并!Q164+K12区域合并!Q192)/Q$23,0)</f>
        <v>0</v>
      </c>
      <c r="R42" s="227">
        <f>IF(R$23&lt;&gt;0,(总部合并!R32+社招区域合并!R190+渠道区域合并!R164+K12区域合并!R192)/R$23,0)</f>
        <v>0</v>
      </c>
      <c r="Y42" s="201">
        <f>IF(Y$23&lt;&gt;0,(社招总部!Y190+渠道总部!Y164+K12总部!Y192+社招区域合并!Y190+渠道区域合并!Y164+K12区域合并!Y192)/Y$23,0)</f>
        <v>0</v>
      </c>
      <c r="Z42" s="226">
        <f>IF(Z$23&lt;&gt;0,(社招总部!Z190+渠道总部!Z164+K12总部!Z192+社招区域合并!Z190+渠道区域合并!Z164+K12区域合并!Z192)/Z$23,0)</f>
        <v>0</v>
      </c>
      <c r="AA42" s="226">
        <f>IF(AA$23&lt;&gt;0,(社招总部!AA190+渠道总部!AA164+K12总部!AA192+社招区域合并!AA190+渠道区域合并!AA164+K12区域合并!AA192)/AA$23,0)</f>
        <v>0</v>
      </c>
      <c r="AB42" s="226">
        <f>IF(AB$23&lt;&gt;0,(社招总部!AB190+渠道总部!AB164+K12总部!AB192+社招区域合并!AB190+渠道区域合并!AB164+K12区域合并!AB192)/AB$23,0)</f>
        <v>0</v>
      </c>
    </row>
    <row r="43" spans="1:28" x14ac:dyDescent="0.2">
      <c r="A43" s="240"/>
      <c r="B43" s="240"/>
      <c r="C43" s="239"/>
      <c r="D43" s="222" t="s">
        <v>64</v>
      </c>
      <c r="E43" s="226">
        <f>IF(E$23&lt;&gt;0,(总部合并!E26+总部合并!E27+社招区域合并!E135+社招区域合并!E136+渠道区域合并!E104+渠道区域合并!E105+K12区域合并!E140+K12区域合并!E141)/E$23,0)</f>
        <v>0</v>
      </c>
      <c r="F43" s="226">
        <f>IF(F$23&lt;&gt;0,(总部合并!F26+总部合并!F27+社招区域合并!F135+社招区域合并!F136+渠道区域合并!F104+渠道区域合并!F105+K12区域合并!F140+K12区域合并!F141)/F$23,0)</f>
        <v>0</v>
      </c>
      <c r="G43" s="227">
        <f>IF(G$23&lt;&gt;0,(总部合并!G26+总部合并!G27+社招区域合并!G135+社招区域合并!G136+渠道区域合并!G104+渠道区域合并!G105+K12区域合并!G140+K12区域合并!G141)/G$23,0)</f>
        <v>0</v>
      </c>
      <c r="H43" s="227">
        <f>IF(H$23&lt;&gt;0,(总部合并!H26+总部合并!H27+社招区域合并!H135+社招区域合并!H136+渠道区域合并!H104+渠道区域合并!H105+K12区域合并!H140+K12区域合并!H141)/H$23,0)</f>
        <v>0</v>
      </c>
      <c r="I43" s="227">
        <f>IF(I$23&lt;&gt;0,(总部合并!I26+总部合并!I27+社招区域合并!I135+社招区域合并!I136+渠道区域合并!I104+渠道区域合并!I105+K12区域合并!I140+K12区域合并!I141)/I$23,0)</f>
        <v>0</v>
      </c>
      <c r="J43" s="227">
        <f>IF(J$23&lt;&gt;0,(总部合并!J26+总部合并!J27+社招区域合并!J135+社招区域合并!J136+渠道区域合并!J104+渠道区域合并!J105+K12区域合并!J140+K12区域合并!J141)/J$23,0)</f>
        <v>0</v>
      </c>
      <c r="K43" s="227">
        <f>IF(K$23&lt;&gt;0,(总部合并!K26+总部合并!K27+社招区域合并!K135+社招区域合并!K136+渠道区域合并!K104+渠道区域合并!K105+K12区域合并!K140+K12区域合并!K141)/K$23,0)</f>
        <v>0</v>
      </c>
      <c r="L43" s="227">
        <f>IF(L$23&lt;&gt;0,(总部合并!L26+总部合并!L27+社招区域合并!L135+社招区域合并!L136+渠道区域合并!L104+渠道区域合并!L105+K12区域合并!L140+K12区域合并!L141)/L$23,0)</f>
        <v>0</v>
      </c>
      <c r="M43" s="227">
        <f>IF(M$23&lt;&gt;0,(总部合并!M26+总部合并!M27+社招区域合并!M135+社招区域合并!M136+渠道区域合并!M104+渠道区域合并!M105+K12区域合并!M140+K12区域合并!M141)/M$23,0)</f>
        <v>0</v>
      </c>
      <c r="N43" s="227">
        <f>IF(N$23&lt;&gt;0,(总部合并!N26+总部合并!N27+社招区域合并!N135+社招区域合并!N136+渠道区域合并!N104+渠道区域合并!N105+K12区域合并!N140+K12区域合并!N141)/N$23,0)</f>
        <v>0</v>
      </c>
      <c r="O43" s="227">
        <f>IF(O$23&lt;&gt;0,(总部合并!O26+总部合并!O27+社招区域合并!O135+社招区域合并!O136+渠道区域合并!O104+渠道区域合并!O105+K12区域合并!O140+K12区域合并!O141)/O$23,0)</f>
        <v>0</v>
      </c>
      <c r="P43" s="227">
        <f>IF(P$23&lt;&gt;0,(总部合并!P26+总部合并!P27+社招区域合并!P135+社招区域合并!P136+渠道区域合并!P104+渠道区域合并!P105+K12区域合并!P140+K12区域合并!P141)/P$23,0)</f>
        <v>0</v>
      </c>
      <c r="Q43" s="227">
        <f>IF(Q$23&lt;&gt;0,(总部合并!Q26+总部合并!Q27+社招区域合并!Q135+社招区域合并!Q136+渠道区域合并!Q104+渠道区域合并!Q105+K12区域合并!Q140+K12区域合并!Q141)/Q$23,0)</f>
        <v>0</v>
      </c>
      <c r="R43" s="227">
        <f>IF(R$23&lt;&gt;0,(总部合并!R26+总部合并!R27+社招区域合并!R135+社招区域合并!R136+渠道区域合并!R104+渠道区域合并!R105+K12区域合并!R140+K12区域合并!R141)/R$23,0)</f>
        <v>0</v>
      </c>
      <c r="Y43" s="201">
        <f>IF(Y$23&lt;&gt;0,(社招总部!Y135+社招总部!Y136+渠道总部!Y104+渠道总部!Y105+K12总部!Y140+K12总部!Y141+社招区域合并!Y135+社招区域合并!Y136+渠道区域合并!Y104+渠道区域合并!Y105+K12区域合并!Y140+K12区域合并!Y141)/Y$23,0)</f>
        <v>0</v>
      </c>
      <c r="Z43" s="226">
        <f>IF(Z$23&lt;&gt;0,(社招总部!Z135+社招总部!Z136+渠道总部!Z104+渠道总部!Z105+K12总部!Z140+K12总部!Z141+社招区域合并!Z135+社招区域合并!Z136+渠道区域合并!Z104+渠道区域合并!Z105+K12区域合并!Z140+K12区域合并!Z141)/Z$23,0)</f>
        <v>0</v>
      </c>
      <c r="AA43" s="226">
        <f>IF(AA$23&lt;&gt;0,(社招总部!AA135+社招总部!AA136+渠道总部!AA104+渠道总部!AA105+K12总部!AA140+K12总部!AA141+社招区域合并!AA135+社招区域合并!AA136+渠道区域合并!AA104+渠道区域合并!AA105+K12区域合并!AA140+K12区域合并!AA141)/AA$23,0)</f>
        <v>0</v>
      </c>
      <c r="AB43" s="226">
        <f>IF(AB$23&lt;&gt;0,(社招总部!AB135+社招总部!AB136+渠道总部!AB104+渠道总部!AB105+K12总部!AB140+K12总部!AB141+社招区域合并!AB135+社招区域合并!AB136+渠道区域合并!AB104+渠道区域合并!AB105+K12区域合并!AB140+K12区域合并!AB141)/AB$23,0)</f>
        <v>0</v>
      </c>
    </row>
    <row r="44" spans="1:28" x14ac:dyDescent="0.2">
      <c r="A44" s="240"/>
      <c r="B44" s="240"/>
      <c r="C44" s="239"/>
      <c r="D44" s="236" t="s">
        <v>73</v>
      </c>
      <c r="E44" s="226">
        <f>IF(E$23&lt;&gt;0,(社招总部!E141+社招总部!E142+渠道总部!E112+渠道总部!E113+K12总部!E146+K12总部!E147+集团共享社招!E141+集团共享社招!E142+集团共享渠道!E112+集团共享渠道!E113+社招区域合并!E141+社招区域合并!E142+渠道区域合并!E112+渠道区域合并!E113+K12区域合并!E146+K12区域合并!E147)/E$23,0)</f>
        <v>0</v>
      </c>
      <c r="F44" s="226">
        <f>IF(F$23&lt;&gt;0,(社招总部!F141+社招总部!F142+渠道总部!F112+渠道总部!F113+K12总部!F146+K12总部!F147+集团共享社招!F141+集团共享社招!F142+集团共享渠道!F112+集团共享渠道!F113+社招区域合并!F141+社招区域合并!F142+渠道区域合并!F112+渠道区域合并!F113+K12区域合并!F146+K12区域合并!F147)/F$23,0)</f>
        <v>0</v>
      </c>
      <c r="G44" s="227">
        <f>IF(G$23&lt;&gt;0,(社招总部!G141+社招总部!G142+渠道总部!G112+渠道总部!G113+K12总部!G146+K12总部!G147+集团共享社招!G141+集团共享社招!G142+集团共享渠道!G112+集团共享渠道!G113+社招区域合并!G141+社招区域合并!G142+渠道区域合并!G112+渠道区域合并!G113+K12区域合并!G146+K12区域合并!G147)/G$23,0)</f>
        <v>0</v>
      </c>
      <c r="H44" s="227">
        <f>IF(H$23&lt;&gt;0,(社招总部!H141+社招总部!H142+渠道总部!H112+渠道总部!H113+K12总部!H146+K12总部!H147+集团共享社招!H141+集团共享社招!H142+集团共享渠道!H112+集团共享渠道!H113+社招区域合并!H141+社招区域合并!H142+渠道区域合并!H112+渠道区域合并!H113+K12区域合并!H146+K12区域合并!H147)/H$23,0)</f>
        <v>0</v>
      </c>
      <c r="I44" s="227">
        <f>IF(I$23&lt;&gt;0,(社招总部!I141+社招总部!I142+渠道总部!I112+渠道总部!I113+K12总部!I146+K12总部!I147+集团共享社招!I141+集团共享社招!I142+集团共享渠道!I112+集团共享渠道!I113+社招区域合并!I141+社招区域合并!I142+渠道区域合并!I112+渠道区域合并!I113+K12区域合并!I146+K12区域合并!I147)/I$23,0)</f>
        <v>0</v>
      </c>
      <c r="J44" s="227">
        <f>IF(J$23&lt;&gt;0,(社招总部!J141+社招总部!J142+渠道总部!J112+渠道总部!J113+K12总部!J146+K12总部!J147+集团共享社招!J141+集团共享社招!J142+集团共享渠道!J112+集团共享渠道!J113+社招区域合并!J141+社招区域合并!J142+渠道区域合并!J112+渠道区域合并!J113+K12区域合并!J146+K12区域合并!J147)/J$23,0)</f>
        <v>0</v>
      </c>
      <c r="K44" s="227">
        <f>IF(K$23&lt;&gt;0,(社招总部!K141+社招总部!K142+渠道总部!K112+渠道总部!K113+K12总部!K146+K12总部!K147+集团共享社招!K141+集团共享社招!K142+集团共享渠道!K112+集团共享渠道!K113+社招区域合并!K141+社招区域合并!K142+渠道区域合并!K112+渠道区域合并!K113+K12区域合并!K146+K12区域合并!K147)/K$23,0)</f>
        <v>0</v>
      </c>
      <c r="L44" s="227">
        <f>IF(L$23&lt;&gt;0,(社招总部!L141+社招总部!L142+渠道总部!L112+渠道总部!L113+K12总部!L146+K12总部!L147+集团共享社招!L141+集团共享社招!L142+集团共享渠道!L112+集团共享渠道!L113+社招区域合并!L141+社招区域合并!L142+渠道区域合并!L112+渠道区域合并!L113+K12区域合并!L146+K12区域合并!L147)/L$23,0)</f>
        <v>0</v>
      </c>
      <c r="M44" s="227">
        <f>IF(M$23&lt;&gt;0,(社招总部!M141+社招总部!M142+渠道总部!M112+渠道总部!M113+K12总部!M146+K12总部!M147+集团共享社招!M141+集团共享社招!M142+集团共享渠道!M112+集团共享渠道!M113+社招区域合并!M141+社招区域合并!M142+渠道区域合并!M112+渠道区域合并!M113+K12区域合并!M146+K12区域合并!M147)/M$23,0)</f>
        <v>0</v>
      </c>
      <c r="N44" s="227">
        <f>IF(N$23&lt;&gt;0,(社招总部!N141+社招总部!N142+渠道总部!N112+渠道总部!N113+K12总部!N146+K12总部!N147+集团共享社招!N141+集团共享社招!N142+集团共享渠道!N112+集团共享渠道!N113+社招区域合并!N141+社招区域合并!N142+渠道区域合并!N112+渠道区域合并!N113+K12区域合并!N146+K12区域合并!N147)/N$23,0)</f>
        <v>0</v>
      </c>
      <c r="O44" s="227">
        <f>IF(O$23&lt;&gt;0,(社招总部!O141+社招总部!O142+渠道总部!O112+渠道总部!O113+K12总部!O146+K12总部!O147+集团共享社招!O141+集团共享社招!O142+集团共享渠道!O112+集团共享渠道!O113+社招区域合并!O141+社招区域合并!O142+渠道区域合并!O112+渠道区域合并!O113+K12区域合并!O146+K12区域合并!O147)/O$23,0)</f>
        <v>0</v>
      </c>
      <c r="P44" s="227">
        <f>IF(P$23&lt;&gt;0,(社招总部!P141+社招总部!P142+渠道总部!P112+渠道总部!P113+K12总部!P146+K12总部!P147+集团共享社招!P141+集团共享社招!P142+集团共享渠道!P112+集团共享渠道!P113+社招区域合并!P141+社招区域合并!P142+渠道区域合并!P112+渠道区域合并!P113+K12区域合并!P146+K12区域合并!P147)/P$23,0)</f>
        <v>0</v>
      </c>
      <c r="Q44" s="227">
        <f>IF(Q$23&lt;&gt;0,(社招总部!Q141+社招总部!Q142+渠道总部!Q112+渠道总部!Q113+K12总部!Q146+K12总部!Q147+集团共享社招!Q141+集团共享社招!Q142+集团共享渠道!Q112+集团共享渠道!Q113+社招区域合并!Q141+社招区域合并!Q142+渠道区域合并!Q112+渠道区域合并!Q113+K12区域合并!Q146+K12区域合并!Q147)/Q$23,0)</f>
        <v>0</v>
      </c>
      <c r="R44" s="227">
        <f>IF(R$23&lt;&gt;0,(社招总部!R141+社招总部!R142+渠道总部!R112+渠道总部!R113+K12总部!R146+K12总部!R147+集团共享社招!R141+集团共享社招!R142+集团共享渠道!R112+集团共享渠道!R113+社招区域合并!R141+社招区域合并!R142+渠道区域合并!R112+渠道区域合并!R113+K12区域合并!R146+K12区域合并!R147)/R$23,0)</f>
        <v>0</v>
      </c>
      <c r="Y44" s="201">
        <f>IF(Y$23&lt;&gt;0,(社招总部!Y141+社招总部!Y142+渠道总部!Y112+渠道总部!Y113+K12总部!Y146+K12总部!Y147+社招区域合并!Y141+社招区域合并!Y142+渠道区域合并!Y112+渠道区域合并!Y113+K12区域合并!Y146+K12区域合并!Y147)/Y$23,0)</f>
        <v>0</v>
      </c>
      <c r="Z44" s="226">
        <f>IF(Z$23&lt;&gt;0,(社招总部!Z141+社招总部!Z142+渠道总部!Z112+渠道总部!Z113+K12总部!Z146+K12总部!Z147+社招区域合并!Z141+社招区域合并!Z142+渠道区域合并!Z112+渠道区域合并!Z113+K12区域合并!Z146+K12区域合并!Z147)/Z$23,0)</f>
        <v>0</v>
      </c>
      <c r="AA44" s="226">
        <f>IF(AA$23&lt;&gt;0,(社招总部!AA141+社招总部!AA142+渠道总部!AA112+渠道总部!AA113+K12总部!AA146+K12总部!AA147+社招区域合并!AA141+社招区域合并!AA142+渠道区域合并!AA112+渠道区域合并!AA113+K12区域合并!AA146+K12区域合并!AA147)/AA$23,0)</f>
        <v>0</v>
      </c>
      <c r="AB44" s="226">
        <f>IF(AB$23&lt;&gt;0,(社招总部!AB141+社招总部!AB142+渠道总部!AB112+渠道总部!AB113+K12总部!AB146+K12总部!AB147+社招区域合并!AB141+社招区域合并!AB142+渠道区域合并!AB112+渠道区域合并!AB113+K12区域合并!AB146+K12区域合并!AB147)/AB$23,0)</f>
        <v>0</v>
      </c>
    </row>
    <row r="45" spans="1:28" x14ac:dyDescent="0.2">
      <c r="A45" s="240"/>
      <c r="B45" s="240"/>
      <c r="C45" s="239"/>
      <c r="D45" s="236" t="s">
        <v>74</v>
      </c>
      <c r="E45" s="226">
        <f>IF(E$23&lt;&gt;0,(社招总部!E148+社招总部!E149+社招总部!E154+社招总部!E155+渠道总部!E121+渠道总部!E122+渠道总部!E127+渠道总部!E128+K12总部!E153+K12总部!E154+集团共享社招!E148+集团共享社招!E149+集团共享社招!E154+集团共享社招!E155+集团共享渠道!E121+集团共享渠道!E122+集团共享渠道!E127+集团共享渠道!E128+社招区域合并!E148+社招区域合并!E149+社招区域合并!E154+社招区域合并!E155+渠道区域合并!E121+渠道区域合并!E122+渠道区域合并!E127+渠道区域合并!E128+K12区域合并!E153+K12区域合并!E154)/E$23,0)</f>
        <v>0</v>
      </c>
      <c r="F45" s="226">
        <f>IF(F$23&lt;&gt;0,(社招总部!F148+社招总部!F149+社招总部!F154+社招总部!F155+渠道总部!F121+渠道总部!F122+渠道总部!F127+渠道总部!F128+K12总部!F153+K12总部!F154+集团共享社招!F148+集团共享社招!F149+集团共享社招!F154+集团共享社招!F155+集团共享渠道!F121+集团共享渠道!F122+集团共享渠道!F127+集团共享渠道!F128+社招区域合并!F148+社招区域合并!F149+社招区域合并!F154+社招区域合并!F155+渠道区域合并!F121+渠道区域合并!F122+渠道区域合并!F127+渠道区域合并!F128+K12区域合并!F153+K12区域合并!F154)/F$23,0)</f>
        <v>0</v>
      </c>
      <c r="G45" s="227">
        <f>IF(G$23&lt;&gt;0,(社招总部!G148+社招总部!G149+社招总部!G154+社招总部!G155+渠道总部!G121+渠道总部!G122+渠道总部!G127+渠道总部!G128+K12总部!G153+K12总部!G154+集团共享社招!G148+集团共享社招!G149+集团共享社招!G154+集团共享社招!G155+集团共享渠道!G121+集团共享渠道!G122+集团共享渠道!G127+集团共享渠道!G128+社招区域合并!G148+社招区域合并!G149+社招区域合并!G154+社招区域合并!G155+渠道区域合并!G121+渠道区域合并!G122+渠道区域合并!G127+渠道区域合并!G128+K12区域合并!G153+K12区域合并!G154)/G$23,0)</f>
        <v>0</v>
      </c>
      <c r="H45" s="227">
        <f>IF(H$23&lt;&gt;0,(社招总部!H148+社招总部!H149+社招总部!H154+社招总部!H155+渠道总部!H121+渠道总部!H122+渠道总部!H127+渠道总部!H128+K12总部!H153+K12总部!H154+集团共享社招!H148+集团共享社招!H149+集团共享社招!H154+集团共享社招!H155+集团共享渠道!H121+集团共享渠道!H122+集团共享渠道!H127+集团共享渠道!H128+社招区域合并!H148+社招区域合并!H149+社招区域合并!H154+社招区域合并!H155+渠道区域合并!H121+渠道区域合并!H122+渠道区域合并!H127+渠道区域合并!H128+K12区域合并!H153+K12区域合并!H154)/H$23,0)</f>
        <v>0</v>
      </c>
      <c r="I45" s="227">
        <f>IF(I$23&lt;&gt;0,(社招总部!I148+社招总部!I149+社招总部!I154+社招总部!I155+渠道总部!I121+渠道总部!I122+渠道总部!I127+渠道总部!I128+K12总部!I153+K12总部!I154+集团共享社招!I148+集团共享社招!I149+集团共享社招!I154+集团共享社招!I155+集团共享渠道!I121+集团共享渠道!I122+集团共享渠道!I127+集团共享渠道!I128+社招区域合并!I148+社招区域合并!I149+社招区域合并!I154+社招区域合并!I155+渠道区域合并!I121+渠道区域合并!I122+渠道区域合并!I127+渠道区域合并!I128+K12区域合并!I153+K12区域合并!I154)/I$23,0)</f>
        <v>0</v>
      </c>
      <c r="J45" s="227">
        <f>IF(J$23&lt;&gt;0,(社招总部!J148+社招总部!J149+社招总部!J154+社招总部!J155+渠道总部!J121+渠道总部!J122+渠道总部!J127+渠道总部!J128+K12总部!J153+K12总部!J154+集团共享社招!J148+集团共享社招!J149+集团共享社招!J154+集团共享社招!J155+集团共享渠道!J121+集团共享渠道!J122+集团共享渠道!J127+集团共享渠道!J128+社招区域合并!J148+社招区域合并!J149+社招区域合并!J154+社招区域合并!J155+渠道区域合并!J121+渠道区域合并!J122+渠道区域合并!J127+渠道区域合并!J128+K12区域合并!J153+K12区域合并!J154)/J$23,0)</f>
        <v>0</v>
      </c>
      <c r="K45" s="227">
        <f>IF(K$23&lt;&gt;0,(社招总部!K148+社招总部!K149+社招总部!K154+社招总部!K155+渠道总部!K121+渠道总部!K122+渠道总部!K127+渠道总部!K128+K12总部!K153+K12总部!K154+集团共享社招!K148+集团共享社招!K149+集团共享社招!K154+集团共享社招!K155+集团共享渠道!K121+集团共享渠道!K122+集团共享渠道!K127+集团共享渠道!K128+社招区域合并!K148+社招区域合并!K149+社招区域合并!K154+社招区域合并!K155+渠道区域合并!K121+渠道区域合并!K122+渠道区域合并!K127+渠道区域合并!K128+K12区域合并!K153+K12区域合并!K154)/K$23,0)</f>
        <v>0</v>
      </c>
      <c r="L45" s="227">
        <f>IF(L$23&lt;&gt;0,(社招总部!L148+社招总部!L149+社招总部!L154+社招总部!L155+渠道总部!L121+渠道总部!L122+渠道总部!L127+渠道总部!L128+K12总部!L153+K12总部!L154+集团共享社招!L148+集团共享社招!L149+集团共享社招!L154+集团共享社招!L155+集团共享渠道!L121+集团共享渠道!L122+集团共享渠道!L127+集团共享渠道!L128+社招区域合并!L148+社招区域合并!L149+社招区域合并!L154+社招区域合并!L155+渠道区域合并!L121+渠道区域合并!L122+渠道区域合并!L127+渠道区域合并!L128+K12区域合并!L153+K12区域合并!L154)/L$23,0)</f>
        <v>0</v>
      </c>
      <c r="M45" s="227">
        <f>IF(M$23&lt;&gt;0,(社招总部!M148+社招总部!M149+社招总部!M154+社招总部!M155+渠道总部!M121+渠道总部!M122+渠道总部!M127+渠道总部!M128+K12总部!M153+K12总部!M154+集团共享社招!M148+集团共享社招!M149+集团共享社招!M154+集团共享社招!M155+集团共享渠道!M121+集团共享渠道!M122+集团共享渠道!M127+集团共享渠道!M128+社招区域合并!M148+社招区域合并!M149+社招区域合并!M154+社招区域合并!M155+渠道区域合并!M121+渠道区域合并!M122+渠道区域合并!M127+渠道区域合并!M128+K12区域合并!M153+K12区域合并!M154)/M$23,0)</f>
        <v>0</v>
      </c>
      <c r="N45" s="227">
        <f>IF(N$23&lt;&gt;0,(社招总部!N148+社招总部!N149+社招总部!N154+社招总部!N155+渠道总部!N121+渠道总部!N122+渠道总部!N127+渠道总部!N128+K12总部!N153+K12总部!N154+集团共享社招!N148+集团共享社招!N149+集团共享社招!N154+集团共享社招!N155+集团共享渠道!N121+集团共享渠道!N122+集团共享渠道!N127+集团共享渠道!N128+社招区域合并!N148+社招区域合并!N149+社招区域合并!N154+社招区域合并!N155+渠道区域合并!N121+渠道区域合并!N122+渠道区域合并!N127+渠道区域合并!N128+K12区域合并!N153+K12区域合并!N154)/N$23,0)</f>
        <v>0</v>
      </c>
      <c r="O45" s="227">
        <f>IF(O$23&lt;&gt;0,(社招总部!O148+社招总部!O149+社招总部!O154+社招总部!O155+渠道总部!O121+渠道总部!O122+渠道总部!O127+渠道总部!O128+K12总部!O153+K12总部!O154+集团共享社招!O148+集团共享社招!O149+集团共享社招!O154+集团共享社招!O155+集团共享渠道!O121+集团共享渠道!O122+集团共享渠道!O127+集团共享渠道!O128+社招区域合并!O148+社招区域合并!O149+社招区域合并!O154+社招区域合并!O155+渠道区域合并!O121+渠道区域合并!O122+渠道区域合并!O127+渠道区域合并!O128+K12区域合并!O153+K12区域合并!O154)/O$23,0)</f>
        <v>0</v>
      </c>
      <c r="P45" s="227">
        <f>IF(P$23&lt;&gt;0,(社招总部!P148+社招总部!P149+社招总部!P154+社招总部!P155+渠道总部!P121+渠道总部!P122+渠道总部!P127+渠道总部!P128+K12总部!P153+K12总部!P154+集团共享社招!P148+集团共享社招!P149+集团共享社招!P154+集团共享社招!P155+集团共享渠道!P121+集团共享渠道!P122+集团共享渠道!P127+集团共享渠道!P128+社招区域合并!P148+社招区域合并!P149+社招区域合并!P154+社招区域合并!P155+渠道区域合并!P121+渠道区域合并!P122+渠道区域合并!P127+渠道区域合并!P128+K12区域合并!P153+K12区域合并!P154)/P$23,0)</f>
        <v>0</v>
      </c>
      <c r="Q45" s="227">
        <f>IF(Q$23&lt;&gt;0,(社招总部!Q148+社招总部!Q149+社招总部!Q154+社招总部!Q155+渠道总部!Q121+渠道总部!Q122+渠道总部!Q127+渠道总部!Q128+K12总部!Q153+K12总部!Q154+集团共享社招!Q148+集团共享社招!Q149+集团共享社招!Q154+集团共享社招!Q155+集团共享渠道!Q121+集团共享渠道!Q122+集团共享渠道!Q127+集团共享渠道!Q128+社招区域合并!Q148+社招区域合并!Q149+社招区域合并!Q154+社招区域合并!Q155+渠道区域合并!Q121+渠道区域合并!Q122+渠道区域合并!Q127+渠道区域合并!Q128+K12区域合并!Q153+K12区域合并!Q154)/Q$23,0)</f>
        <v>0</v>
      </c>
      <c r="R45" s="227">
        <f>IF(R$23&lt;&gt;0,(社招总部!R148+社招总部!R149+社招总部!R154+社招总部!R155+渠道总部!R121+渠道总部!R122+渠道总部!R127+渠道总部!R128+K12总部!R153+K12总部!R154+集团共享社招!R148+集团共享社招!R149+集团共享社招!R154+集团共享社招!R155+集团共享渠道!R121+集团共享渠道!R122+集团共享渠道!R127+集团共享渠道!R128+社招区域合并!R148+社招区域合并!R149+社招区域合并!R154+社招区域合并!R155+渠道区域合并!R121+渠道区域合并!R122+渠道区域合并!R127+渠道区域合并!R128+K12区域合并!R153+K12区域合并!R154)/R$23,0)</f>
        <v>0</v>
      </c>
      <c r="Y45" s="201">
        <f>IF(Y$23&lt;&gt;0,(社招总部!Y148+社招总部!Y149+社招总部!Y154+社招总部!Y155+渠道总部!Y121+渠道总部!Y122+渠道总部!Y127+渠道总部!Y128+K12总部!Y153+K12总部!Y154+社招区域合并!Y148+社招区域合并!Y149+社招区域合并!Y154+社招区域合并!Y155+渠道区域合并!Y121+渠道区域合并!Y122+渠道区域合并!Y127+渠道区域合并!Y128+K12区域合并!Y153+K12区域合并!Y154)/Y$23,0)</f>
        <v>0</v>
      </c>
      <c r="Z45" s="226">
        <f>IF(Z$23&lt;&gt;0,(社招总部!Z148+社招总部!Z149+社招总部!Z154+社招总部!Z155+渠道总部!Z121+渠道总部!Z122+渠道总部!Z127+渠道总部!Z128+K12总部!Z153+K12总部!Z154+社招区域合并!Z148+社招区域合并!Z149+社招区域合并!Z154+社招区域合并!Z155+渠道区域合并!Z121+渠道区域合并!Z122+渠道区域合并!Z127+渠道区域合并!Z128+K12区域合并!Z153+K12区域合并!Z154)/Z$23,0)</f>
        <v>0</v>
      </c>
      <c r="AA45" s="226">
        <f>IF(AA$23&lt;&gt;0,(社招总部!AA148+社招总部!AA149+社招总部!AA154+社招总部!AA155+渠道总部!AA121+渠道总部!AA122+渠道总部!AA127+渠道总部!AA128+K12总部!AA153+K12总部!AA154+社招区域合并!AA148+社招区域合并!AA149+社招区域合并!AA154+社招区域合并!AA155+渠道区域合并!AA121+渠道区域合并!AA122+渠道区域合并!AA127+渠道区域合并!AA128+K12区域合并!AA153+K12区域合并!AA154)/AA$23,0)</f>
        <v>0</v>
      </c>
      <c r="AB45" s="226">
        <f>IF(AB$23&lt;&gt;0,(社招总部!AB148+社招总部!AB149+社招总部!AB154+社招总部!AB155+渠道总部!AB121+渠道总部!AB122+渠道总部!AB127+渠道总部!AB128+K12总部!AB153+K12总部!AB154+社招区域合并!AB148+社招区域合并!AB149+社招区域合并!AB154+社招区域合并!AB155+渠道区域合并!AB121+渠道区域合并!AB122+渠道区域合并!AB127+渠道区域合并!AB128+K12区域合并!AB153+K12区域合并!AB154)/AB$23,0)</f>
        <v>0</v>
      </c>
    </row>
    <row r="46" spans="1:28" x14ac:dyDescent="0.2">
      <c r="A46" s="240"/>
      <c r="B46" s="240"/>
      <c r="C46" s="239"/>
      <c r="D46" s="237" t="s">
        <v>75</v>
      </c>
      <c r="E46" s="226">
        <f>IF(E$23&lt;&gt;0,(总部合并!E31+社招区域合并!E182+渠道区域合并!E156+K12区域合并!E184)/E$23,0)</f>
        <v>0</v>
      </c>
      <c r="F46" s="226">
        <f>IF(F$23&lt;&gt;0,(总部合并!F31+社招区域合并!F182+渠道区域合并!F156+K12区域合并!F184)/F$23,0)</f>
        <v>0</v>
      </c>
      <c r="G46" s="227">
        <f>IF(G$23&lt;&gt;0,(总部合并!G31+社招区域合并!G182+渠道区域合并!G156+K12区域合并!G184)/G$23,0)</f>
        <v>0</v>
      </c>
      <c r="H46" s="227">
        <f>IF(H$23&lt;&gt;0,(总部合并!H31+社招区域合并!H182+渠道区域合并!H156+K12区域合并!H184)/H$23,0)</f>
        <v>0</v>
      </c>
      <c r="I46" s="227">
        <f>IF(I$23&lt;&gt;0,(总部合并!I31+社招区域合并!I182+渠道区域合并!I156+K12区域合并!I184)/I$23,0)</f>
        <v>0</v>
      </c>
      <c r="J46" s="227">
        <f>IF(J$23&lt;&gt;0,(总部合并!J31+社招区域合并!J182+渠道区域合并!J156+K12区域合并!J184)/J$23,0)</f>
        <v>0</v>
      </c>
      <c r="K46" s="227">
        <f>IF(K$23&lt;&gt;0,(总部合并!K31+社招区域合并!K182+渠道区域合并!K156+K12区域合并!K184)/K$23,0)</f>
        <v>0</v>
      </c>
      <c r="L46" s="227">
        <f>IF(L$23&lt;&gt;0,(总部合并!L31+社招区域合并!L182+渠道区域合并!L156+K12区域合并!L184)/L$23,0)</f>
        <v>0</v>
      </c>
      <c r="M46" s="227">
        <f>IF(M$23&lt;&gt;0,(总部合并!M31+社招区域合并!M182+渠道区域合并!M156+K12区域合并!M184)/M$23,0)</f>
        <v>0</v>
      </c>
      <c r="N46" s="227">
        <f>IF(N$23&lt;&gt;0,(总部合并!N31+社招区域合并!N182+渠道区域合并!N156+K12区域合并!N184)/N$23,0)</f>
        <v>0</v>
      </c>
      <c r="O46" s="227">
        <f>IF(O$23&lt;&gt;0,(总部合并!O31+社招区域合并!O182+渠道区域合并!O156+K12区域合并!O184)/O$23,0)</f>
        <v>0</v>
      </c>
      <c r="P46" s="227">
        <f>IF(P$23&lt;&gt;0,(总部合并!P31+社招区域合并!P182+渠道区域合并!P156+K12区域合并!P184)/P$23,0)</f>
        <v>0</v>
      </c>
      <c r="Q46" s="227">
        <f>IF(Q$23&lt;&gt;0,(总部合并!Q31+社招区域合并!Q182+渠道区域合并!Q156+K12区域合并!Q184)/Q$23,0)</f>
        <v>0</v>
      </c>
      <c r="R46" s="227">
        <f>IF(R$23&lt;&gt;0,(总部合并!R31+社招区域合并!R182+渠道区域合并!R156+K12区域合并!R184)/R$23,0)</f>
        <v>0</v>
      </c>
      <c r="Y46" s="201">
        <f>IF(Y$23&lt;&gt;0,(社招总部!Y182+渠道总部!Y156+K12总部!Y184+社招区域合并!Y182+渠道区域合并!Y156+K12区域合并!Y184)/Y$23,0)</f>
        <v>0</v>
      </c>
      <c r="Z46" s="226">
        <f>IF(Z$23&lt;&gt;0,(社招总部!Z182+渠道总部!Z156+K12总部!Z184+社招区域合并!Z182+渠道区域合并!Z156+K12区域合并!Z184)/Z$23,0)</f>
        <v>0</v>
      </c>
      <c r="AA46" s="226">
        <f>IF(AA$23&lt;&gt;0,(社招总部!AA182+渠道总部!AA156+K12总部!AA184+社招区域合并!AA182+渠道区域合并!AA156+K12区域合并!AA184)/AA$23,0)</f>
        <v>0</v>
      </c>
      <c r="AB46" s="226">
        <f>IF(AB$23&lt;&gt;0,(社招总部!AB182+渠道总部!AB156+K12总部!AB184+社招区域合并!AB182+渠道区域合并!AB156+K12区域合并!AB184)/AB$23,0)</f>
        <v>0</v>
      </c>
    </row>
    <row r="47" spans="1:28" x14ac:dyDescent="0.2">
      <c r="A47" s="240"/>
      <c r="B47" s="240"/>
      <c r="C47" s="239"/>
      <c r="D47" s="237" t="s">
        <v>76</v>
      </c>
      <c r="E47" s="229">
        <f>IF((社招总部!E140+渠道总部!E109+K12总部!E145+集团共享社招!E140+集团共享渠道!E109+社招区域合并!E140+渠道区域合并!E109+K12区域合并!E145)&lt;&gt;0,(SUM(G17:R17)+SUM(G18:R18)+SUM(G19:R19))/(社招总部!E140+渠道总部!E109+K12总部!E145+集团共享社招!E140+集团共享渠道!E109+社招区域合并!E140+渠道区域合并!E109+K12区域合并!E145),0)</f>
        <v>0</v>
      </c>
      <c r="F47" s="229">
        <f>IF((社招总部!F140+渠道总部!F109+K12总部!F145+集团共享社招!F140+集团共享渠道!F109+社招区域合并!F140+渠道区域合并!F109+K12区域合并!F145)&lt;&gt;0,(F17+F18+F19)/(社招总部!F140+渠道总部!F109+K12总部!F145+集团共享社招!F140+集团共享渠道!F109+社招区域合并!F140+渠道区域合并!F109+K12区域合并!F145),0)</f>
        <v>0</v>
      </c>
      <c r="G47" s="230">
        <f>IF((社招总部!G140+渠道总部!G109+K12总部!G145+集团共享社招!G140+集团共享渠道!G109+社招区域合并!G140+渠道区域合并!G109+K12区域合并!G145)&lt;&gt;0,(G17+G18+G19)/(社招总部!G140+渠道总部!G109+K12总部!G145+集团共享社招!G140+集团共享渠道!G109+社招区域合并!G140+渠道区域合并!G109+K12区域合并!G145),0)</f>
        <v>0</v>
      </c>
      <c r="H47" s="230">
        <f>IF((社招总部!H140+渠道总部!H109+K12总部!H145+集团共享社招!H140+集团共享渠道!H109+社招区域合并!H140+渠道区域合并!H109+K12区域合并!H145)&lt;&gt;0,(H17+H18+H19)/(社招总部!H140+渠道总部!H109+K12总部!H145+集团共享社招!H140+集团共享渠道!H109+社招区域合并!H140+渠道区域合并!H109+K12区域合并!H145),0)</f>
        <v>0</v>
      </c>
      <c r="I47" s="230">
        <f>IF((社招总部!I140+渠道总部!I109+K12总部!I145+集团共享社招!I140+集团共享渠道!I109+社招区域合并!I140+渠道区域合并!I109+K12区域合并!I145)&lt;&gt;0,(I17+I18+I19)/(社招总部!I140+渠道总部!I109+K12总部!I145+集团共享社招!I140+集团共享渠道!I109+社招区域合并!I140+渠道区域合并!I109+K12区域合并!I145),0)</f>
        <v>0</v>
      </c>
      <c r="J47" s="230">
        <f>IF((社招总部!J140+渠道总部!J109+K12总部!J145+集团共享社招!J140+集团共享渠道!J109+社招区域合并!J140+渠道区域合并!J109+K12区域合并!J145)&lt;&gt;0,(J17+J18+J19)/(社招总部!J140+渠道总部!J109+K12总部!J145+集团共享社招!J140+集团共享渠道!J109+社招区域合并!J140+渠道区域合并!J109+K12区域合并!J145),0)</f>
        <v>0</v>
      </c>
      <c r="K47" s="230">
        <f>IF((社招总部!K140+渠道总部!K109+K12总部!K145+集团共享社招!K140+集团共享渠道!K109+社招区域合并!K140+渠道区域合并!K109+K12区域合并!K145)&lt;&gt;0,(K17+K18+K19)/(社招总部!K140+渠道总部!K109+K12总部!K145+集团共享社招!K140+集团共享渠道!K109+社招区域合并!K140+渠道区域合并!K109+K12区域合并!K145),0)</f>
        <v>0</v>
      </c>
      <c r="L47" s="230">
        <f>IF((社招总部!L140+渠道总部!L109+K12总部!L145+集团共享社招!L140+集团共享渠道!L109+社招区域合并!L140+渠道区域合并!L109+K12区域合并!L145)&lt;&gt;0,(L17+L18+L19)/(社招总部!L140+渠道总部!L109+K12总部!L145+集团共享社招!L140+集团共享渠道!L109+社招区域合并!L140+渠道区域合并!L109+K12区域合并!L145),0)</f>
        <v>0</v>
      </c>
      <c r="M47" s="230">
        <f>IF((社招总部!M140+渠道总部!M109+K12总部!M145+集团共享社招!M140+集团共享渠道!M109+社招区域合并!M140+渠道区域合并!M109+K12区域合并!M145)&lt;&gt;0,(M17+M18+M19)/(社招总部!M140+渠道总部!M109+K12总部!M145+集团共享社招!M140+集团共享渠道!M109+社招区域合并!M140+渠道区域合并!M109+K12区域合并!M145),0)</f>
        <v>0</v>
      </c>
      <c r="N47" s="230">
        <f>IF((社招总部!N140+渠道总部!N109+K12总部!N145+集团共享社招!N140+集团共享渠道!N109+社招区域合并!N140+渠道区域合并!N109+K12区域合并!N145)&lt;&gt;0,(N17+N18+N19)/(社招总部!N140+渠道总部!N109+K12总部!N145+集团共享社招!N140+集团共享渠道!N109+社招区域合并!N140+渠道区域合并!N109+K12区域合并!N145),0)</f>
        <v>0</v>
      </c>
      <c r="O47" s="230">
        <f>IF((社招总部!O140+渠道总部!O109+K12总部!O145+集团共享社招!O140+集团共享渠道!O109+社招区域合并!O140+渠道区域合并!O109+K12区域合并!O145)&lt;&gt;0,(O17+O18+O19)/(社招总部!O140+渠道总部!O109+K12总部!O145+集团共享社招!O140+集团共享渠道!O109+社招区域合并!O140+渠道区域合并!O109+K12区域合并!O145),0)</f>
        <v>0</v>
      </c>
      <c r="P47" s="230">
        <f>IF((社招总部!P140+渠道总部!P109+K12总部!P145+集团共享社招!P140+集团共享渠道!P109+社招区域合并!P140+渠道区域合并!P109+K12区域合并!P145)&lt;&gt;0,(P17+P18+P19)/(社招总部!P140+渠道总部!P109+K12总部!P145+集团共享社招!P140+集团共享渠道!P109+社招区域合并!P140+渠道区域合并!P109+K12区域合并!P145),0)</f>
        <v>0</v>
      </c>
      <c r="Q47" s="230">
        <f>IF((社招总部!Q140+渠道总部!Q109+K12总部!Q145+集团共享社招!Q140+集团共享渠道!Q109+社招区域合并!Q140+渠道区域合并!Q109+K12区域合并!Q145)&lt;&gt;0,(Q17+Q18+Q19)/(社招总部!Q140+渠道总部!Q109+K12总部!Q145+集团共享社招!Q140+集团共享渠道!Q109+社招区域合并!Q140+渠道区域合并!Q109+K12区域合并!Q145),0)</f>
        <v>0</v>
      </c>
      <c r="R47" s="230">
        <f>IF((社招总部!R140+渠道总部!R109+K12总部!R145+集团共享社招!R140+集团共享渠道!R109+社招区域合并!R140+渠道区域合并!R109+K12区域合并!R145)&lt;&gt;0,(R17+R18+R19)/(社招总部!R140+渠道总部!R109+K12总部!R145+集团共享社招!R140+集团共享渠道!R109+社招区域合并!R140+渠道区域合并!R109+K12区域合并!R145),0)</f>
        <v>0</v>
      </c>
      <c r="Y47" s="238">
        <f>IF((社招总部!Y140+渠道总部!Y109+K12总部!Y145+社招区域合并!Y140+渠道区域合并!Y109+K12区域合并!Y145)&lt;&gt;0,(Y17+Y18+Y19)/(社招总部!Y140+渠道总部!Y109+K12总部!Y145+社招区域合并!Y140+渠道区域合并!Y109+K12区域合并!Y145),0)</f>
        <v>0</v>
      </c>
      <c r="Z47" s="229">
        <f>IF((社招总部!Z140+渠道总部!Z109+K12总部!Z145+社招区域合并!Z140+渠道区域合并!Z109+K12区域合并!Z145)&lt;&gt;0,(Z17+Z18+Z19)/(社招总部!Z140+渠道总部!Z109+K12总部!Z145+社招区域合并!Z140+渠道区域合并!Z109+K12区域合并!Z145),0)</f>
        <v>0</v>
      </c>
      <c r="AA47" s="229">
        <f>IF((社招总部!AA140+渠道总部!AA109+K12总部!AA145+社招区域合并!AA140+渠道区域合并!AA109+K12区域合并!AA145)&lt;&gt;0,(AA17+AA18+AA19)/(社招总部!AA140+渠道总部!AA109+K12总部!AA145+社招区域合并!AA140+渠道区域合并!AA109+K12区域合并!AA145),0)</f>
        <v>0</v>
      </c>
      <c r="AB47" s="229">
        <f>IF((社招总部!AB140+渠道总部!AB109+K12总部!AB145+社招区域合并!AB140+渠道区域合并!AB109+K12区域合并!AB145)&lt;&gt;0,(AB17+AB18+AB19)/(社招总部!AB140+渠道总部!AB109+K12总部!AB145+社招区域合并!AB140+渠道区域合并!AB109+K12区域合并!AB145),0)</f>
        <v>0</v>
      </c>
    </row>
    <row r="48" spans="1:28" x14ac:dyDescent="0.2">
      <c r="A48" s="240"/>
      <c r="B48" s="240"/>
      <c r="C48" s="239"/>
      <c r="D48" s="237" t="s">
        <v>77</v>
      </c>
      <c r="E48" s="229">
        <f>IF((社招总部!E147+社招总部!E153+渠道总部!E118+渠道总部!E126+K12总部!E152+集团共享社招!E147+集团共享社招!E153+集团共享渠道!E118+集团共享渠道!E126+社招区域合并!E147+社招区域合并!E153+渠道区域合并!E118+渠道区域合并!E126+K12区域合并!E152)&lt;&gt;0,(SUM(G17:R17)+SUM(G18:R18)+SUM(G19:R19))/(社招总部!E147+社招总部!E153+渠道总部!E118+渠道总部!E126+K12总部!E152+集团共享社招!E147+集团共享社招!E153+集团共享渠道!E118+集团共享渠道!E126+社招区域合并!E147+社招区域合并!E153+渠道区域合并!E118+渠道区域合并!E126+K12区域合并!E152),0)</f>
        <v>0</v>
      </c>
      <c r="F48" s="229">
        <f>IF((社招总部!F147+社招总部!F153+渠道总部!F118+渠道总部!F126+K12总部!F152+集团共享社招!F147+集团共享社招!F153+集团共享渠道!F118+集团共享渠道!F126+社招区域合并!F147+社招区域合并!F153+渠道区域合并!F118+渠道区域合并!F126+K12区域合并!F152)&lt;&gt;0,(F17+F18+F19)/(社招总部!F147+社招总部!F153+渠道总部!F118+渠道总部!F126+K12总部!F152+集团共享社招!F147+集团共享社招!F153+集团共享渠道!F118+集团共享渠道!F126+社招区域合并!F147+社招区域合并!F153+渠道区域合并!F118+渠道区域合并!F126+K12区域合并!F152),0)</f>
        <v>0</v>
      </c>
      <c r="G48" s="230">
        <f>IF((社招总部!G147+社招总部!G153+渠道总部!G118+渠道总部!G126+K12总部!G152+集团共享社招!G147+集团共享社招!G153+集团共享渠道!G118+集团共享渠道!G126+社招区域合并!G147+社招区域合并!G153+渠道区域合并!G118+渠道区域合并!G126+K12区域合并!G152)&lt;&gt;0,(G17+G18+G19)/(社招总部!G147+社招总部!G153+渠道总部!G118+渠道总部!G126+K12总部!G152+集团共享社招!G147+集团共享社招!G153+集团共享渠道!G118+集团共享渠道!G126+社招区域合并!G147+社招区域合并!G153+渠道区域合并!G118+渠道区域合并!G126+K12区域合并!G152),0)</f>
        <v>0</v>
      </c>
      <c r="H48" s="230">
        <f>IF((社招总部!H147+社招总部!H153+渠道总部!H118+渠道总部!H126+K12总部!H152+集团共享社招!H147+集团共享社招!H153+集团共享渠道!H118+集团共享渠道!H126+社招区域合并!H147+社招区域合并!H153+渠道区域合并!H118+渠道区域合并!H126+K12区域合并!H152)&lt;&gt;0,(H17+H18+H19)/(社招总部!H147+社招总部!H153+渠道总部!H118+渠道总部!H126+K12总部!H152+集团共享社招!H147+集团共享社招!H153+集团共享渠道!H118+集团共享渠道!H126+社招区域合并!H147+社招区域合并!H153+渠道区域合并!H118+渠道区域合并!H126+K12区域合并!H152),0)</f>
        <v>0</v>
      </c>
      <c r="I48" s="230">
        <f>IF((社招总部!I147+社招总部!I153+渠道总部!I118+渠道总部!I126+K12总部!I152+集团共享社招!I147+集团共享社招!I153+集团共享渠道!I118+集团共享渠道!I126+社招区域合并!I147+社招区域合并!I153+渠道区域合并!I118+渠道区域合并!I126+K12区域合并!I152)&lt;&gt;0,(I17+I18+I19)/(社招总部!I147+社招总部!I153+渠道总部!I118+渠道总部!I126+K12总部!I152+集团共享社招!I147+集团共享社招!I153+集团共享渠道!I118+集团共享渠道!I126+社招区域合并!I147+社招区域合并!I153+渠道区域合并!I118+渠道区域合并!I126+K12区域合并!I152),0)</f>
        <v>0</v>
      </c>
      <c r="J48" s="230">
        <f>IF((社招总部!J147+社招总部!J153+渠道总部!J118+渠道总部!J126+K12总部!J152+集团共享社招!J147+集团共享社招!J153+集团共享渠道!J118+集团共享渠道!J126+社招区域合并!J147+社招区域合并!J153+渠道区域合并!J118+渠道区域合并!J126+K12区域合并!J152)&lt;&gt;0,(J17+J18+J19)/(社招总部!J147+社招总部!J153+渠道总部!J118+渠道总部!J126+K12总部!J152+集团共享社招!J147+集团共享社招!J153+集团共享渠道!J118+集团共享渠道!J126+社招区域合并!J147+社招区域合并!J153+渠道区域合并!J118+渠道区域合并!J126+K12区域合并!J152),0)</f>
        <v>0</v>
      </c>
      <c r="K48" s="230">
        <f>IF((社招总部!K147+社招总部!K153+渠道总部!K118+渠道总部!K126+K12总部!K152+集团共享社招!K147+集团共享社招!K153+集团共享渠道!K118+集团共享渠道!K126+社招区域合并!K147+社招区域合并!K153+渠道区域合并!K118+渠道区域合并!K126+K12区域合并!K152)&lt;&gt;0,(K17+K18+K19)/(社招总部!K147+社招总部!K153+渠道总部!K118+渠道总部!K126+K12总部!K152+集团共享社招!K147+集团共享社招!K153+集团共享渠道!K118+集团共享渠道!K126+社招区域合并!K147+社招区域合并!K153+渠道区域合并!K118+渠道区域合并!K126+K12区域合并!K152),0)</f>
        <v>0</v>
      </c>
      <c r="L48" s="230">
        <f>IF((社招总部!L147+社招总部!L153+渠道总部!L118+渠道总部!L126+K12总部!L152+集团共享社招!L147+集团共享社招!L153+集团共享渠道!L118+集团共享渠道!L126+社招区域合并!L147+社招区域合并!L153+渠道区域合并!L118+渠道区域合并!L126+K12区域合并!L152)&lt;&gt;0,(L17+L18+L19)/(社招总部!L147+社招总部!L153+渠道总部!L118+渠道总部!L126+K12总部!L152+集团共享社招!L147+集团共享社招!L153+集团共享渠道!L118+集团共享渠道!L126+社招区域合并!L147+社招区域合并!L153+渠道区域合并!L118+渠道区域合并!L126+K12区域合并!L152),0)</f>
        <v>0</v>
      </c>
      <c r="M48" s="230">
        <f>IF((社招总部!M147+社招总部!M153+渠道总部!M118+渠道总部!M126+K12总部!M152+集团共享社招!M147+集团共享社招!M153+集团共享渠道!M118+集团共享渠道!M126+社招区域合并!M147+社招区域合并!M153+渠道区域合并!M118+渠道区域合并!M126+K12区域合并!M152)&lt;&gt;0,(M17+M18+M19)/(社招总部!M147+社招总部!M153+渠道总部!M118+渠道总部!M126+K12总部!M152+集团共享社招!M147+集团共享社招!M153+集团共享渠道!M118+集团共享渠道!M126+社招区域合并!M147+社招区域合并!M153+渠道区域合并!M118+渠道区域合并!M126+K12区域合并!M152),0)</f>
        <v>0</v>
      </c>
      <c r="N48" s="230">
        <f>IF((社招总部!N147+社招总部!N153+渠道总部!N118+渠道总部!N126+K12总部!N152+集团共享社招!N147+集团共享社招!N153+集团共享渠道!N118+集团共享渠道!N126+社招区域合并!N147+社招区域合并!N153+渠道区域合并!N118+渠道区域合并!N126+K12区域合并!N152)&lt;&gt;0,(N17+N18+N19)/(社招总部!N147+社招总部!N153+渠道总部!N118+渠道总部!N126+K12总部!N152+集团共享社招!N147+集团共享社招!N153+集团共享渠道!N118+集团共享渠道!N126+社招区域合并!N147+社招区域合并!N153+渠道区域合并!N118+渠道区域合并!N126+K12区域合并!N152),0)</f>
        <v>0</v>
      </c>
      <c r="O48" s="230">
        <f>IF((社招总部!O147+社招总部!O153+渠道总部!O118+渠道总部!O126+K12总部!O152+集团共享社招!O147+集团共享社招!O153+集团共享渠道!O118+集团共享渠道!O126+社招区域合并!O147+社招区域合并!O153+渠道区域合并!O118+渠道区域合并!O126+K12区域合并!O152)&lt;&gt;0,(O17+O18+O19)/(社招总部!O147+社招总部!O153+渠道总部!O118+渠道总部!O126+K12总部!O152+集团共享社招!O147+集团共享社招!O153+集团共享渠道!O118+集团共享渠道!O126+社招区域合并!O147+社招区域合并!O153+渠道区域合并!O118+渠道区域合并!O126+K12区域合并!O152),0)</f>
        <v>0</v>
      </c>
      <c r="P48" s="230">
        <f>IF((社招总部!P147+社招总部!P153+渠道总部!P118+渠道总部!P126+K12总部!P152+集团共享社招!P147+集团共享社招!P153+集团共享渠道!P118+集团共享渠道!P126+社招区域合并!P147+社招区域合并!P153+渠道区域合并!P118+渠道区域合并!P126+K12区域合并!P152)&lt;&gt;0,(P17+P18+P19)/(社招总部!P147+社招总部!P153+渠道总部!P118+渠道总部!P126+K12总部!P152+集团共享社招!P147+集团共享社招!P153+集团共享渠道!P118+集团共享渠道!P126+社招区域合并!P147+社招区域合并!P153+渠道区域合并!P118+渠道区域合并!P126+K12区域合并!P152),0)</f>
        <v>0</v>
      </c>
      <c r="Q48" s="230">
        <f>IF((社招总部!Q147+社招总部!Q153+渠道总部!Q118+渠道总部!Q126+K12总部!Q152+集团共享社招!Q147+集团共享社招!Q153+集团共享渠道!Q118+集团共享渠道!Q126+社招区域合并!Q147+社招区域合并!Q153+渠道区域合并!Q118+渠道区域合并!Q126+K12区域合并!Q152)&lt;&gt;0,(Q17+Q18+Q19)/(社招总部!Q147+社招总部!Q153+渠道总部!Q118+渠道总部!Q126+K12总部!Q152+集团共享社招!Q147+集团共享社招!Q153+集团共享渠道!Q118+集团共享渠道!Q126+社招区域合并!Q147+社招区域合并!Q153+渠道区域合并!Q118+渠道区域合并!Q126+K12区域合并!Q152),0)</f>
        <v>0</v>
      </c>
      <c r="R48" s="230">
        <f>IF((社招总部!R147+社招总部!R153+渠道总部!R118+渠道总部!R126+K12总部!R152+集团共享社招!R147+集团共享社招!R153+集团共享渠道!R118+集团共享渠道!R126+社招区域合并!R147+社招区域合并!R153+渠道区域合并!R118+渠道区域合并!R126+K12区域合并!R152)&lt;&gt;0,(R17+R18+R19)/(社招总部!R147+社招总部!R153+渠道总部!R118+渠道总部!R126+K12总部!R152+集团共享社招!R147+集团共享社招!R153+集团共享渠道!R118+集团共享渠道!R126+社招区域合并!R147+社招区域合并!R153+渠道区域合并!R118+渠道区域合并!R126+K12区域合并!R152),0)</f>
        <v>0</v>
      </c>
      <c r="Y48" s="238">
        <f>IF((社招总部!Y147+社招总部!Y153+渠道总部!Y118+渠道总部!Y126+K12总部!Y152+社招区域合并!Y147+社招区域合并!Y153+渠道区域合并!Y118+渠道区域合并!Y126+K12区域合并!Y152)&lt;&gt;0,(Y17+Y18+Y19)/(社招总部!Y147+社招总部!Y153+渠道总部!Y118+渠道总部!Y126+K12总部!Y152+社招区域合并!Y147+社招区域合并!Y153+渠道区域合并!Y118+渠道区域合并!Y126+K12区域合并!Y152),0)</f>
        <v>0</v>
      </c>
      <c r="Z48" s="229">
        <f>IF((社招总部!Z147+社招总部!Z153+渠道总部!Z118+渠道总部!Z126+K12总部!Z152+社招区域合并!Z147+社招区域合并!Z153+渠道区域合并!Z118+渠道区域合并!Z126+K12区域合并!Z152)&lt;&gt;0,(Z17+Z18+Z19)/(社招总部!Z147+社招总部!Z153+渠道总部!Z118+渠道总部!Z126+K12总部!Z152+社招区域合并!Z147+社招区域合并!Z153+渠道区域合并!Z118+渠道区域合并!Z126+K12区域合并!Z152),0)</f>
        <v>0</v>
      </c>
      <c r="AA48" s="229">
        <f>IF((社招总部!AA147+社招总部!AA153+渠道总部!AA118+渠道总部!AA126+K12总部!AA152+社招区域合并!AA147+社招区域合并!AA153+渠道区域合并!AA118+渠道区域合并!AA126+K12区域合并!AA152)&lt;&gt;0,(AA17+AA18+AA19)/(社招总部!AA147+社招总部!AA153+渠道总部!AA118+渠道总部!AA126+K12总部!AA152+社招区域合并!AA147+社招区域合并!AA153+渠道区域合并!AA118+渠道区域合并!AA126+K12区域合并!AA152),0)</f>
        <v>0</v>
      </c>
      <c r="AB48" s="229">
        <f>IF((社招总部!AB147+社招总部!AB153+渠道总部!AB118+渠道总部!AB126+K12总部!AB152+社招区域合并!AB147+社招区域合并!AB153+渠道区域合并!AB118+渠道区域合并!AB126+K12区域合并!AB152)&lt;&gt;0,(AB17+AB18+AB19)/(社招总部!AB147+社招总部!AB153+渠道总部!AB118+渠道总部!AB126+K12总部!AB152+社招区域合并!AB147+社招区域合并!AB153+渠道区域合并!AB118+渠道区域合并!AB126+K12区域合并!AB152),0)</f>
        <v>0</v>
      </c>
    </row>
    <row r="49" spans="1:28" x14ac:dyDescent="0.2">
      <c r="A49" s="240"/>
      <c r="B49" s="240"/>
      <c r="C49" s="239"/>
      <c r="D49" s="207" t="s">
        <v>70</v>
      </c>
      <c r="E49" s="226">
        <f>IF((总部合并!E25+社招区域合并!E134+渠道区域合并!E103+K12区域合并!E139)&lt;&gt;0,(总部合并!E26+总部合并!E27+社招区域合并!E135+社招区域合并!E136+渠道区域合并!E104+渠道区域合并!E105+K12区域合并!E140+K12区域合并!E141)/(总部合并!E25+社招区域合并!E134+渠道区域合并!E103+K12区域合并!E139),0)</f>
        <v>0</v>
      </c>
      <c r="F49" s="226">
        <f>IF((总部合并!F25+社招区域合并!F134+渠道区域合并!F103+K12区域合并!F139)&lt;&gt;0,(总部合并!F26+总部合并!F27+社招区域合并!F135+社招区域合并!F136+渠道区域合并!F104+渠道区域合并!F105+K12区域合并!F140+K12区域合并!F141)/(总部合并!F25+社招区域合并!F134+渠道区域合并!F103+K12区域合并!F139),0)</f>
        <v>0</v>
      </c>
      <c r="G49" s="227">
        <f>IF((总部合并!G25+社招区域合并!G134+渠道区域合并!G103+K12区域合并!G139)&lt;&gt;0,(总部合并!G26+总部合并!G27+社招区域合并!G135+社招区域合并!G136+渠道区域合并!G104+渠道区域合并!G105+K12区域合并!G140+K12区域合并!G141)/(总部合并!G25+社招区域合并!G134+渠道区域合并!G103+K12区域合并!G139),0)</f>
        <v>0</v>
      </c>
      <c r="H49" s="227">
        <f>IF((总部合并!H25+社招区域合并!H134+渠道区域合并!H103+K12区域合并!H139)&lt;&gt;0,(总部合并!H26+总部合并!H27+社招区域合并!H135+社招区域合并!H136+渠道区域合并!H104+渠道区域合并!H105+K12区域合并!H140+K12区域合并!H141)/(总部合并!H25+社招区域合并!H134+渠道区域合并!H103+K12区域合并!H139),0)</f>
        <v>0</v>
      </c>
      <c r="I49" s="227">
        <f>IF((总部合并!I25+社招区域合并!I134+渠道区域合并!I103+K12区域合并!I139)&lt;&gt;0,(总部合并!I26+总部合并!I27+社招区域合并!I135+社招区域合并!I136+渠道区域合并!I104+渠道区域合并!I105+K12区域合并!I140+K12区域合并!I141)/(总部合并!I25+社招区域合并!I134+渠道区域合并!I103+K12区域合并!I139),0)</f>
        <v>0</v>
      </c>
      <c r="J49" s="227">
        <f>IF((总部合并!J25+社招区域合并!J134+渠道区域合并!J103+K12区域合并!J139)&lt;&gt;0,(总部合并!J26+总部合并!J27+社招区域合并!J135+社招区域合并!J136+渠道区域合并!J104+渠道区域合并!J105+K12区域合并!J140+K12区域合并!J141)/(总部合并!J25+社招区域合并!J134+渠道区域合并!J103+K12区域合并!J139),0)</f>
        <v>0</v>
      </c>
      <c r="K49" s="227">
        <f>IF((总部合并!K25+社招区域合并!K134+渠道区域合并!K103+K12区域合并!K139)&lt;&gt;0,(总部合并!K26+总部合并!K27+社招区域合并!K135+社招区域合并!K136+渠道区域合并!K104+渠道区域合并!K105+K12区域合并!K140+K12区域合并!K141)/(总部合并!K25+社招区域合并!K134+渠道区域合并!K103+K12区域合并!K139),0)</f>
        <v>0</v>
      </c>
      <c r="L49" s="227">
        <f>IF((总部合并!L25+社招区域合并!L134+渠道区域合并!L103+K12区域合并!L139)&lt;&gt;0,(总部合并!L26+总部合并!L27+社招区域合并!L135+社招区域合并!L136+渠道区域合并!L104+渠道区域合并!L105+K12区域合并!L140+K12区域合并!L141)/(总部合并!L25+社招区域合并!L134+渠道区域合并!L103+K12区域合并!L139),0)</f>
        <v>0</v>
      </c>
      <c r="M49" s="227">
        <f>IF((总部合并!M25+社招区域合并!M134+渠道区域合并!M103+K12区域合并!M139)&lt;&gt;0,(总部合并!M26+总部合并!M27+社招区域合并!M135+社招区域合并!M136+渠道区域合并!M104+渠道区域合并!M105+K12区域合并!M140+K12区域合并!M141)/(总部合并!M25+社招区域合并!M134+渠道区域合并!M103+K12区域合并!M139),0)</f>
        <v>0</v>
      </c>
      <c r="N49" s="227">
        <f>IF((总部合并!N25+社招区域合并!N134+渠道区域合并!N103+K12区域合并!N139)&lt;&gt;0,(总部合并!N26+总部合并!N27+社招区域合并!N135+社招区域合并!N136+渠道区域合并!N104+渠道区域合并!N105+K12区域合并!N140+K12区域合并!N141)/(总部合并!N25+社招区域合并!N134+渠道区域合并!N103+K12区域合并!N139),0)</f>
        <v>0</v>
      </c>
      <c r="O49" s="227">
        <f>IF((总部合并!O25+社招区域合并!O134+渠道区域合并!O103+K12区域合并!O139)&lt;&gt;0,(总部合并!O26+总部合并!O27+社招区域合并!O135+社招区域合并!O136+渠道区域合并!O104+渠道区域合并!O105+K12区域合并!O140+K12区域合并!O141)/(总部合并!O25+社招区域合并!O134+渠道区域合并!O103+K12区域合并!O139),0)</f>
        <v>0</v>
      </c>
      <c r="P49" s="227">
        <f>IF((总部合并!P25+社招区域合并!P134+渠道区域合并!P103+K12区域合并!P139)&lt;&gt;0,(总部合并!P26+总部合并!P27+社招区域合并!P135+社招区域合并!P136+渠道区域合并!P104+渠道区域合并!P105+K12区域合并!P140+K12区域合并!P141)/(总部合并!P25+社招区域合并!P134+渠道区域合并!P103+K12区域合并!P139),0)</f>
        <v>0</v>
      </c>
      <c r="Q49" s="227">
        <f>IF((总部合并!Q25+社招区域合并!Q134+渠道区域合并!Q103+K12区域合并!Q139)&lt;&gt;0,(总部合并!Q26+总部合并!Q27+社招区域合并!Q135+社招区域合并!Q136+渠道区域合并!Q104+渠道区域合并!Q105+K12区域合并!Q140+K12区域合并!Q141)/(总部合并!Q25+社招区域合并!Q134+渠道区域合并!Q103+K12区域合并!Q139),0)</f>
        <v>0</v>
      </c>
      <c r="R49" s="227">
        <f>IF((总部合并!R25+社招区域合并!R134+渠道区域合并!R103+K12区域合并!R139)&lt;&gt;0,(总部合并!R26+总部合并!R27+社招区域合并!R135+社招区域合并!R136+渠道区域合并!R104+渠道区域合并!R105+K12区域合并!R140+K12区域合并!R141)/(总部合并!R25+社招区域合并!R134+渠道区域合并!R103+K12区域合并!R139),0)</f>
        <v>0</v>
      </c>
      <c r="Y49" s="201">
        <f>IF((社招总部!Y134+渠道总部!Y103+K12总部!Y139+社招区域合并!Y134+渠道区域合并!Y103+K12区域合并!Y139)&lt;&gt;0,(社招总部!Y135+社招总部!Y136+渠道总部!Y104+渠道总部!Y105+K12总部!Y140+K12总部!Y141+社招区域合并!Y135+社招区域合并!Y136+渠道区域合并!Y104+渠道区域合并!Y105+K12区域合并!Y140+K12区域合并!Y141)/(社招总部!Y134+渠道总部!Y103+K12总部!Y139+社招区域合并!Y134+渠道区域合并!Y103+K12区域合并!Y139),0)</f>
        <v>0</v>
      </c>
      <c r="Z49" s="226">
        <f>IF((社招总部!Z134+渠道总部!Z103+K12总部!Z139+社招区域合并!Z134+渠道区域合并!Z103+K12区域合并!Z139)&lt;&gt;0,(社招总部!Z135+社招总部!Z136+渠道总部!Z104+渠道总部!Z105+K12总部!Z140+K12总部!Z141+社招区域合并!Z135+社招区域合并!Z136+渠道区域合并!Z104+渠道区域合并!Z105+K12区域合并!Z140+K12区域合并!Z141)/(社招总部!Z134+渠道总部!Z103+K12总部!Z139+社招区域合并!Z134+渠道区域合并!Z103+K12区域合并!Z139),0)</f>
        <v>0</v>
      </c>
      <c r="AA49" s="226">
        <f>IF((社招总部!AA134+渠道总部!AA103+K12总部!AA139+社招区域合并!AA134+渠道区域合并!AA103+K12区域合并!AA139)&lt;&gt;0,(社招总部!AA135+社招总部!AA136+渠道总部!AA104+渠道总部!AA105+K12总部!AA140+K12总部!AA141+社招区域合并!AA135+社招区域合并!AA136+渠道区域合并!AA104+渠道区域合并!AA105+K12区域合并!AA140+K12区域合并!AA141)/(社招总部!AA134+渠道总部!AA103+K12总部!AA139+社招区域合并!AA134+渠道区域合并!AA103+K12区域合并!AA139),0)</f>
        <v>0</v>
      </c>
      <c r="AB49" s="226">
        <f>IF((社招总部!AB134+渠道总部!AB103+K12总部!AB139+社招区域合并!AB134+渠道区域合并!AB103+K12区域合并!AB139)&lt;&gt;0,(社招总部!AB135+社招总部!AB136+渠道总部!AB104+渠道总部!AB105+K12总部!AB140+K12总部!AB141+社招区域合并!AB135+社招区域合并!AB136+渠道区域合并!AB104+渠道区域合并!AB105+K12区域合并!AB140+K12区域合并!AB141)/(社招总部!AB134+渠道总部!AB103+K12总部!AB139+社招区域合并!AB134+渠道区域合并!AB103+K12区域合并!AB139),0)</f>
        <v>0</v>
      </c>
    </row>
  </sheetData>
  <mergeCells count="9">
    <mergeCell ref="C42:C49"/>
    <mergeCell ref="A23:B49"/>
    <mergeCell ref="A2:B11"/>
    <mergeCell ref="A12:B22"/>
    <mergeCell ref="A1:B1"/>
    <mergeCell ref="C17:C19"/>
    <mergeCell ref="C20:C22"/>
    <mergeCell ref="C23:C33"/>
    <mergeCell ref="C34:C41"/>
  </mergeCells>
  <phoneticPr fontId="4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189" customWidth="1"/>
    <col min="2" max="2" width="5.625" style="189" customWidth="1"/>
    <col min="3" max="3" width="13.125" style="189" customWidth="1"/>
    <col min="4" max="4" width="20.25" style="189" customWidth="1"/>
    <col min="5" max="5" width="10.625" style="189" customWidth="1"/>
    <col min="6" max="18" width="9.625" style="189" customWidth="1"/>
    <col min="19" max="19" width="17.75" style="190" customWidth="1"/>
    <col min="20" max="20" width="3.25" style="189" customWidth="1"/>
    <col min="21" max="21" width="8.25" style="189" customWidth="1"/>
    <col min="22" max="22" width="3.25" style="189" customWidth="1"/>
    <col min="23" max="24" width="9" style="189"/>
    <col min="25" max="28" width="10.625" style="189" customWidth="1"/>
    <col min="29" max="16384" width="9" style="189"/>
  </cols>
  <sheetData>
    <row r="1" spans="1:28" x14ac:dyDescent="0.2">
      <c r="A1" s="248" t="s">
        <v>0</v>
      </c>
      <c r="B1" s="248"/>
      <c r="C1" s="191" t="s">
        <v>1</v>
      </c>
      <c r="D1" s="192" t="s">
        <v>2</v>
      </c>
      <c r="E1" s="193" t="s">
        <v>3</v>
      </c>
      <c r="F1" s="193" t="s">
        <v>4</v>
      </c>
      <c r="G1" s="194" t="s">
        <v>5</v>
      </c>
      <c r="H1" s="194" t="s">
        <v>6</v>
      </c>
      <c r="I1" s="194" t="s">
        <v>7</v>
      </c>
      <c r="J1" s="194" t="s">
        <v>8</v>
      </c>
      <c r="K1" s="194" t="s">
        <v>9</v>
      </c>
      <c r="L1" s="194" t="s">
        <v>10</v>
      </c>
      <c r="M1" s="194" t="s">
        <v>11</v>
      </c>
      <c r="N1" s="194" t="s">
        <v>12</v>
      </c>
      <c r="O1" s="194" t="s">
        <v>13</v>
      </c>
      <c r="P1" s="194" t="s">
        <v>14</v>
      </c>
      <c r="Q1" s="194" t="s">
        <v>15</v>
      </c>
      <c r="R1" s="194" t="s">
        <v>16</v>
      </c>
      <c r="S1" s="49" t="s">
        <v>17</v>
      </c>
      <c r="T1" s="49">
        <v>5</v>
      </c>
      <c r="U1" s="49" t="s">
        <v>18</v>
      </c>
      <c r="V1" s="49">
        <v>5</v>
      </c>
      <c r="W1" s="50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</row>
    <row r="2" spans="1:28" x14ac:dyDescent="0.2">
      <c r="A2" s="241" t="s">
        <v>24</v>
      </c>
      <c r="B2" s="241"/>
      <c r="C2" s="195" t="s">
        <v>25</v>
      </c>
      <c r="D2" s="196">
        <f t="shared" ref="D2:D7" si="0">IF($E$8&lt;&gt;0,E2/$E$8,)</f>
        <v>0</v>
      </c>
      <c r="E2" s="226">
        <f t="shared" ref="E2:E11" si="1">SUM(G2:R2)</f>
        <v>0</v>
      </c>
      <c r="F2" s="226">
        <f t="shared" ref="F2:F11" si="2">IF($T$1=0,0,E2/$T$1)</f>
        <v>0</v>
      </c>
      <c r="G2" s="227">
        <f>集团共享!G2+成人总部!G2+K12总部!G2</f>
        <v>0</v>
      </c>
      <c r="H2" s="227">
        <f>集团共享!H2+成人总部!H2+K12总部!H2</f>
        <v>0</v>
      </c>
      <c r="I2" s="227">
        <f>集团共享!I2+成人总部!I2+K12总部!I2</f>
        <v>0</v>
      </c>
      <c r="J2" s="227">
        <f>集团共享!J2+成人总部!J2+K12总部!J2</f>
        <v>0</v>
      </c>
      <c r="K2" s="227">
        <f>集团共享!K2+成人总部!K2+K12总部!K2</f>
        <v>0</v>
      </c>
      <c r="L2" s="227">
        <f>集团共享!L2+成人总部!L2+K12总部!L2</f>
        <v>0</v>
      </c>
      <c r="M2" s="227">
        <f>集团共享!M2+成人总部!M2+K12总部!M2</f>
        <v>0</v>
      </c>
      <c r="N2" s="227">
        <f>集团共享!N2+成人总部!N2+K12总部!N2</f>
        <v>0</v>
      </c>
      <c r="O2" s="227">
        <f>集团共享!O2+成人总部!O2+K12总部!O2</f>
        <v>0</v>
      </c>
      <c r="P2" s="227">
        <f>集团共享!P2+成人总部!P2+K12总部!P2</f>
        <v>0</v>
      </c>
      <c r="Q2" s="227">
        <f>集团共享!Q2+成人总部!Q2+K12总部!Q2</f>
        <v>0</v>
      </c>
      <c r="R2" s="227">
        <f>集团共享!R2+成人总部!R2+K12总部!R2</f>
        <v>0</v>
      </c>
      <c r="Y2" s="197">
        <f t="shared" ref="Y2:Y16" si="3">SUM(G2:I2)</f>
        <v>0</v>
      </c>
      <c r="Z2" s="197">
        <f t="shared" ref="Z2:Z16" si="4">SUM(J2:L2)</f>
        <v>0</v>
      </c>
      <c r="AA2" s="197">
        <f t="shared" ref="AA2:AA16" si="5">SUM(M2:O2)</f>
        <v>0</v>
      </c>
      <c r="AB2" s="197">
        <f t="shared" ref="AB2:AB16" si="6">SUM(P2:R2)</f>
        <v>0</v>
      </c>
    </row>
    <row r="3" spans="1:28" x14ac:dyDescent="0.2">
      <c r="A3" s="241"/>
      <c r="B3" s="241"/>
      <c r="C3" s="195" t="s">
        <v>26</v>
      </c>
      <c r="D3" s="196">
        <f t="shared" si="0"/>
        <v>0</v>
      </c>
      <c r="E3" s="226">
        <f t="shared" si="1"/>
        <v>0</v>
      </c>
      <c r="F3" s="226">
        <f t="shared" si="2"/>
        <v>0</v>
      </c>
      <c r="G3" s="227">
        <f>集团共享!G3+成人总部!G3+K12总部!G3</f>
        <v>0</v>
      </c>
      <c r="H3" s="227">
        <f>集团共享!H3+成人总部!H3+K12总部!H3</f>
        <v>0</v>
      </c>
      <c r="I3" s="227">
        <f>集团共享!I3+成人总部!I3+K12总部!I3</f>
        <v>0</v>
      </c>
      <c r="J3" s="227">
        <f>集团共享!J3+成人总部!J3+K12总部!J3</f>
        <v>0</v>
      </c>
      <c r="K3" s="227">
        <f>集团共享!K3+成人总部!K3+K12总部!K3</f>
        <v>0</v>
      </c>
      <c r="L3" s="227">
        <f>集团共享!L3+成人总部!L3+K12总部!L3</f>
        <v>0</v>
      </c>
      <c r="M3" s="227">
        <f>集团共享!M3+成人总部!M3+K12总部!M3</f>
        <v>0</v>
      </c>
      <c r="N3" s="227">
        <f>集团共享!N3+成人总部!N3+K12总部!N3</f>
        <v>0</v>
      </c>
      <c r="O3" s="227">
        <f>集团共享!O3+成人总部!O3+K12总部!O3</f>
        <v>0</v>
      </c>
      <c r="P3" s="227">
        <f>集团共享!P3+成人总部!P3+K12总部!P3</f>
        <v>0</v>
      </c>
      <c r="Q3" s="227">
        <f>集团共享!Q3+成人总部!Q3+K12总部!Q3</f>
        <v>0</v>
      </c>
      <c r="R3" s="227">
        <f>集团共享!R3+成人总部!R3+K12总部!R3</f>
        <v>0</v>
      </c>
      <c r="Y3" s="197">
        <f t="shared" si="3"/>
        <v>0</v>
      </c>
      <c r="Z3" s="197">
        <f t="shared" si="4"/>
        <v>0</v>
      </c>
      <c r="AA3" s="197">
        <f t="shared" si="5"/>
        <v>0</v>
      </c>
      <c r="AB3" s="197">
        <f t="shared" si="6"/>
        <v>0</v>
      </c>
    </row>
    <row r="4" spans="1:28" x14ac:dyDescent="0.2">
      <c r="A4" s="241"/>
      <c r="B4" s="241"/>
      <c r="C4" s="195" t="s">
        <v>27</v>
      </c>
      <c r="D4" s="196">
        <f t="shared" si="0"/>
        <v>0</v>
      </c>
      <c r="E4" s="226">
        <f t="shared" si="1"/>
        <v>0</v>
      </c>
      <c r="F4" s="226">
        <f t="shared" si="2"/>
        <v>0</v>
      </c>
      <c r="G4" s="227">
        <f>集团共享!G4+成人总部!G4+K12总部!G4</f>
        <v>0</v>
      </c>
      <c r="H4" s="227">
        <f>集团共享!H4+成人总部!H4+K12总部!H4</f>
        <v>0</v>
      </c>
      <c r="I4" s="227">
        <f>集团共享!I4+成人总部!I4+K12总部!I4</f>
        <v>0</v>
      </c>
      <c r="J4" s="227">
        <f>集团共享!J4+成人总部!J4+K12总部!J4</f>
        <v>0</v>
      </c>
      <c r="K4" s="227">
        <f>集团共享!K4+成人总部!K4+K12总部!K4</f>
        <v>0</v>
      </c>
      <c r="L4" s="227">
        <f>集团共享!L4+成人总部!L4+K12总部!L4</f>
        <v>0</v>
      </c>
      <c r="M4" s="227">
        <f>集团共享!M4+成人总部!M4+K12总部!M4</f>
        <v>0</v>
      </c>
      <c r="N4" s="227">
        <f>集团共享!N4+成人总部!N4+K12总部!N4</f>
        <v>0</v>
      </c>
      <c r="O4" s="227">
        <f>集团共享!O4+成人总部!O4+K12总部!O4</f>
        <v>0</v>
      </c>
      <c r="P4" s="227">
        <f>集团共享!P4+成人总部!P4+K12总部!P4</f>
        <v>0</v>
      </c>
      <c r="Q4" s="227">
        <f>集团共享!Q4+成人总部!Q4+K12总部!Q4</f>
        <v>0</v>
      </c>
      <c r="R4" s="227">
        <f>集团共享!R4+成人总部!R4+K12总部!R4</f>
        <v>0</v>
      </c>
      <c r="Y4" s="197">
        <f t="shared" si="3"/>
        <v>0</v>
      </c>
      <c r="Z4" s="197">
        <f t="shared" si="4"/>
        <v>0</v>
      </c>
      <c r="AA4" s="197">
        <f t="shared" si="5"/>
        <v>0</v>
      </c>
      <c r="AB4" s="197">
        <f t="shared" si="6"/>
        <v>0</v>
      </c>
    </row>
    <row r="5" spans="1:28" x14ac:dyDescent="0.2">
      <c r="A5" s="241"/>
      <c r="B5" s="241"/>
      <c r="C5" s="195" t="s">
        <v>28</v>
      </c>
      <c r="D5" s="196">
        <f t="shared" si="0"/>
        <v>0</v>
      </c>
      <c r="E5" s="226">
        <f t="shared" si="1"/>
        <v>0</v>
      </c>
      <c r="F5" s="226">
        <f t="shared" si="2"/>
        <v>0</v>
      </c>
      <c r="G5" s="227">
        <f>集团共享!G5+成人总部!G5+K12总部!G5</f>
        <v>0</v>
      </c>
      <c r="H5" s="227">
        <f>集团共享!H5+成人总部!H5+K12总部!H5</f>
        <v>0</v>
      </c>
      <c r="I5" s="227">
        <f>集团共享!I5+成人总部!I5+K12总部!I5</f>
        <v>0</v>
      </c>
      <c r="J5" s="227">
        <f>集团共享!J5+成人总部!J5+K12总部!J5</f>
        <v>0</v>
      </c>
      <c r="K5" s="227">
        <f>集团共享!K5+成人总部!K5+K12总部!K5</f>
        <v>0</v>
      </c>
      <c r="L5" s="227">
        <f>集团共享!L5+成人总部!L5+K12总部!L5</f>
        <v>0</v>
      </c>
      <c r="M5" s="227">
        <f>集团共享!M5+成人总部!M5+K12总部!M5</f>
        <v>0</v>
      </c>
      <c r="N5" s="227">
        <f>集团共享!N5+成人总部!N5+K12总部!N5</f>
        <v>0</v>
      </c>
      <c r="O5" s="227">
        <f>集团共享!O5+成人总部!O5+K12总部!O5</f>
        <v>0</v>
      </c>
      <c r="P5" s="227">
        <f>集团共享!P5+成人总部!P5+K12总部!P5</f>
        <v>0</v>
      </c>
      <c r="Q5" s="227">
        <f>集团共享!Q5+成人总部!Q5+K12总部!Q5</f>
        <v>0</v>
      </c>
      <c r="R5" s="227">
        <f>集团共享!R5+成人总部!R5+K12总部!R5</f>
        <v>0</v>
      </c>
      <c r="Y5" s="197">
        <f t="shared" si="3"/>
        <v>0</v>
      </c>
      <c r="Z5" s="197">
        <f t="shared" si="4"/>
        <v>0</v>
      </c>
      <c r="AA5" s="197">
        <f t="shared" si="5"/>
        <v>0</v>
      </c>
      <c r="AB5" s="197">
        <f t="shared" si="6"/>
        <v>0</v>
      </c>
    </row>
    <row r="6" spans="1:28" x14ac:dyDescent="0.2">
      <c r="A6" s="241"/>
      <c r="B6" s="241"/>
      <c r="C6" s="195" t="s">
        <v>29</v>
      </c>
      <c r="D6" s="196">
        <f t="shared" si="0"/>
        <v>0</v>
      </c>
      <c r="E6" s="226">
        <f t="shared" si="1"/>
        <v>0</v>
      </c>
      <c r="F6" s="226">
        <f t="shared" si="2"/>
        <v>0</v>
      </c>
      <c r="G6" s="227">
        <f>集团共享!G6+成人总部!G6+K12总部!G6</f>
        <v>0</v>
      </c>
      <c r="H6" s="227">
        <f>集团共享!H6+成人总部!H6+K12总部!H6</f>
        <v>0</v>
      </c>
      <c r="I6" s="227">
        <f>集团共享!I6+成人总部!I6+K12总部!I6</f>
        <v>0</v>
      </c>
      <c r="J6" s="227">
        <f>集团共享!J6+成人总部!J6+K12总部!J6</f>
        <v>0</v>
      </c>
      <c r="K6" s="227">
        <f>集团共享!K6+成人总部!K6+K12总部!K6</f>
        <v>0</v>
      </c>
      <c r="L6" s="227">
        <f>集团共享!L6+成人总部!L6+K12总部!L6</f>
        <v>0</v>
      </c>
      <c r="M6" s="227">
        <f>集团共享!M6+成人总部!M6+K12总部!M6</f>
        <v>0</v>
      </c>
      <c r="N6" s="227">
        <f>集团共享!N6+成人总部!N6+K12总部!N6</f>
        <v>0</v>
      </c>
      <c r="O6" s="227">
        <f>集团共享!O6+成人总部!O6+K12总部!O6</f>
        <v>0</v>
      </c>
      <c r="P6" s="227">
        <f>集团共享!P6+成人总部!P6+K12总部!P6</f>
        <v>0</v>
      </c>
      <c r="Q6" s="227">
        <f>集团共享!Q6+成人总部!Q6+K12总部!Q6</f>
        <v>0</v>
      </c>
      <c r="R6" s="227">
        <f>集团共享!R6+成人总部!R6+K12总部!R6</f>
        <v>0</v>
      </c>
      <c r="Y6" s="197">
        <f t="shared" si="3"/>
        <v>0</v>
      </c>
      <c r="Z6" s="197">
        <f t="shared" si="4"/>
        <v>0</v>
      </c>
      <c r="AA6" s="197">
        <f t="shared" si="5"/>
        <v>0</v>
      </c>
      <c r="AB6" s="197">
        <f t="shared" si="6"/>
        <v>0</v>
      </c>
    </row>
    <row r="7" spans="1:28" x14ac:dyDescent="0.2">
      <c r="A7" s="241"/>
      <c r="B7" s="241"/>
      <c r="C7" s="195" t="s">
        <v>30</v>
      </c>
      <c r="D7" s="196">
        <f t="shared" si="0"/>
        <v>0</v>
      </c>
      <c r="E7" s="226">
        <f t="shared" si="1"/>
        <v>0</v>
      </c>
      <c r="F7" s="226">
        <f t="shared" si="2"/>
        <v>0</v>
      </c>
      <c r="G7" s="227">
        <f>集团共享!G7+成人总部!G7+K12总部!G7</f>
        <v>0</v>
      </c>
      <c r="H7" s="227">
        <f>集团共享!H7+成人总部!H7+K12总部!H7</f>
        <v>0</v>
      </c>
      <c r="I7" s="227">
        <f>集团共享!I7+成人总部!I7+K12总部!I7</f>
        <v>0</v>
      </c>
      <c r="J7" s="227">
        <f>集团共享!J7+成人总部!J7+K12总部!J7</f>
        <v>0</v>
      </c>
      <c r="K7" s="227">
        <f>集团共享!K7+成人总部!K7+K12总部!K7</f>
        <v>0</v>
      </c>
      <c r="L7" s="227">
        <f>集团共享!L7+成人总部!L7+K12总部!L7</f>
        <v>0</v>
      </c>
      <c r="M7" s="227">
        <f>集团共享!M7+成人总部!M7+K12总部!M7</f>
        <v>0</v>
      </c>
      <c r="N7" s="227">
        <f>集团共享!N7+成人总部!N7+K12总部!N7</f>
        <v>0</v>
      </c>
      <c r="O7" s="227">
        <f>集团共享!O7+成人总部!O7+K12总部!O7</f>
        <v>0</v>
      </c>
      <c r="P7" s="227">
        <f>集团共享!P7+成人总部!P7+K12总部!P7</f>
        <v>0</v>
      </c>
      <c r="Q7" s="227">
        <f>集团共享!Q7+成人总部!Q7+K12总部!Q7</f>
        <v>0</v>
      </c>
      <c r="R7" s="227">
        <f>集团共享!R7+成人总部!R7+K12总部!R7</f>
        <v>0</v>
      </c>
      <c r="Y7" s="197">
        <f t="shared" si="3"/>
        <v>0</v>
      </c>
      <c r="Z7" s="197">
        <f t="shared" si="4"/>
        <v>0</v>
      </c>
      <c r="AA7" s="197">
        <f t="shared" si="5"/>
        <v>0</v>
      </c>
      <c r="AB7" s="197">
        <f t="shared" si="6"/>
        <v>0</v>
      </c>
    </row>
    <row r="8" spans="1:28" x14ac:dyDescent="0.2">
      <c r="A8" s="241"/>
      <c r="B8" s="241"/>
      <c r="C8" s="195" t="s">
        <v>31</v>
      </c>
      <c r="D8" s="196">
        <f>SUM(D2:D7)</f>
        <v>0</v>
      </c>
      <c r="E8" s="226">
        <f t="shared" si="1"/>
        <v>0</v>
      </c>
      <c r="F8" s="226">
        <f t="shared" si="2"/>
        <v>0</v>
      </c>
      <c r="G8" s="227">
        <f>集团共享!G8+成人总部!G8+K12总部!G8</f>
        <v>0</v>
      </c>
      <c r="H8" s="227">
        <f>集团共享!H8+成人总部!H8+K12总部!H8</f>
        <v>0</v>
      </c>
      <c r="I8" s="227">
        <f>集团共享!I8+成人总部!I8+K12总部!I8</f>
        <v>0</v>
      </c>
      <c r="J8" s="227">
        <f>集团共享!J8+成人总部!J8+K12总部!J8</f>
        <v>0</v>
      </c>
      <c r="K8" s="227">
        <f>集团共享!K8+成人总部!K8+K12总部!K8</f>
        <v>0</v>
      </c>
      <c r="L8" s="227">
        <f>集团共享!L8+成人总部!L8+K12总部!L8</f>
        <v>0</v>
      </c>
      <c r="M8" s="227">
        <f>集团共享!M8+成人总部!M8+K12总部!M8</f>
        <v>0</v>
      </c>
      <c r="N8" s="227">
        <f>集团共享!N8+成人总部!N8+K12总部!N8</f>
        <v>0</v>
      </c>
      <c r="O8" s="227">
        <f>集团共享!O8+成人总部!O8+K12总部!O8</f>
        <v>0</v>
      </c>
      <c r="P8" s="227">
        <f>集团共享!P8+成人总部!P8+K12总部!P8</f>
        <v>0</v>
      </c>
      <c r="Q8" s="227">
        <f>集团共享!Q8+成人总部!Q8+K12总部!Q8</f>
        <v>0</v>
      </c>
      <c r="R8" s="227">
        <f>集团共享!R8+成人总部!R8+K12总部!R8</f>
        <v>0</v>
      </c>
      <c r="Y8" s="197">
        <f t="shared" si="3"/>
        <v>0</v>
      </c>
      <c r="Z8" s="197">
        <f t="shared" si="4"/>
        <v>0</v>
      </c>
      <c r="AA8" s="197">
        <f t="shared" si="5"/>
        <v>0</v>
      </c>
      <c r="AB8" s="197">
        <f t="shared" si="6"/>
        <v>0</v>
      </c>
    </row>
    <row r="9" spans="1:28" x14ac:dyDescent="0.2">
      <c r="A9" s="241"/>
      <c r="B9" s="241"/>
      <c r="C9" s="195" t="s">
        <v>32</v>
      </c>
      <c r="D9" s="196">
        <f>IF($E$8&lt;&gt;0,E9/$E$8,)</f>
        <v>0</v>
      </c>
      <c r="E9" s="226">
        <f t="shared" si="1"/>
        <v>0</v>
      </c>
      <c r="F9" s="226">
        <f t="shared" si="2"/>
        <v>0</v>
      </c>
      <c r="G9" s="227">
        <f>集团共享!G9+成人总部!G9+K12总部!G9</f>
        <v>0</v>
      </c>
      <c r="H9" s="227">
        <f>集团共享!H9+成人总部!H9+K12总部!H9</f>
        <v>0</v>
      </c>
      <c r="I9" s="227">
        <f>集团共享!I9+成人总部!I9+K12总部!I9</f>
        <v>0</v>
      </c>
      <c r="J9" s="227">
        <f>集团共享!J9+成人总部!J9+K12总部!J9</f>
        <v>0</v>
      </c>
      <c r="K9" s="227">
        <f>集团共享!K9+成人总部!K9+K12总部!K9</f>
        <v>0</v>
      </c>
      <c r="L9" s="227">
        <f>集团共享!L9+成人总部!L9+K12总部!L9</f>
        <v>0</v>
      </c>
      <c r="M9" s="227">
        <f>集团共享!M9+成人总部!M9+K12总部!M9</f>
        <v>0</v>
      </c>
      <c r="N9" s="227">
        <f>集团共享!N9+成人总部!N9+K12总部!N9</f>
        <v>0</v>
      </c>
      <c r="O9" s="227">
        <f>集团共享!O9+成人总部!O9+K12总部!O9</f>
        <v>0</v>
      </c>
      <c r="P9" s="227">
        <f>集团共享!P9+成人总部!P9+K12总部!P9</f>
        <v>0</v>
      </c>
      <c r="Q9" s="227">
        <f>集团共享!Q9+成人总部!Q9+K12总部!Q9</f>
        <v>0</v>
      </c>
      <c r="R9" s="227">
        <f>集团共享!R9+成人总部!R9+K12总部!R9</f>
        <v>0</v>
      </c>
      <c r="Y9" s="197">
        <f t="shared" si="3"/>
        <v>0</v>
      </c>
      <c r="Z9" s="197">
        <f t="shared" si="4"/>
        <v>0</v>
      </c>
      <c r="AA9" s="197">
        <f t="shared" si="5"/>
        <v>0</v>
      </c>
      <c r="AB9" s="197">
        <f t="shared" si="6"/>
        <v>0</v>
      </c>
    </row>
    <row r="10" spans="1:28" x14ac:dyDescent="0.2">
      <c r="A10" s="241"/>
      <c r="B10" s="241"/>
      <c r="C10" s="195" t="s">
        <v>33</v>
      </c>
      <c r="D10" s="196">
        <f>IF($E$8&lt;&gt;0,E10/$E$8,)</f>
        <v>0</v>
      </c>
      <c r="E10" s="226">
        <f t="shared" si="1"/>
        <v>0</v>
      </c>
      <c r="F10" s="226">
        <f t="shared" si="2"/>
        <v>0</v>
      </c>
      <c r="G10" s="227">
        <f>集团共享!G10+成人总部!G10+K12总部!G10</f>
        <v>0</v>
      </c>
      <c r="H10" s="227">
        <f>集团共享!H10+成人总部!H10+K12总部!H10</f>
        <v>0</v>
      </c>
      <c r="I10" s="227">
        <f>集团共享!I10+成人总部!I10+K12总部!I10</f>
        <v>0</v>
      </c>
      <c r="J10" s="227">
        <f>集团共享!J10+成人总部!J10+K12总部!J10</f>
        <v>0</v>
      </c>
      <c r="K10" s="227">
        <f>集团共享!K10+成人总部!K10+K12总部!K10</f>
        <v>0</v>
      </c>
      <c r="L10" s="227">
        <f>集团共享!L10+成人总部!L10+K12总部!L10</f>
        <v>0</v>
      </c>
      <c r="M10" s="227">
        <f>集团共享!M10+成人总部!M10+K12总部!M10</f>
        <v>0</v>
      </c>
      <c r="N10" s="227">
        <f>集团共享!N10+成人总部!N10+K12总部!N10</f>
        <v>0</v>
      </c>
      <c r="O10" s="227">
        <f>集团共享!O10+成人总部!O10+K12总部!O10</f>
        <v>0</v>
      </c>
      <c r="P10" s="227">
        <f>集团共享!P10+成人总部!P10+K12总部!P10</f>
        <v>0</v>
      </c>
      <c r="Q10" s="227">
        <f>集团共享!Q10+成人总部!Q10+K12总部!Q10</f>
        <v>0</v>
      </c>
      <c r="R10" s="227">
        <f>集团共享!R10+成人总部!R10+K12总部!R10</f>
        <v>0</v>
      </c>
      <c r="Y10" s="197">
        <f t="shared" si="3"/>
        <v>0</v>
      </c>
      <c r="Z10" s="197">
        <f t="shared" si="4"/>
        <v>0</v>
      </c>
      <c r="AA10" s="197">
        <f t="shared" si="5"/>
        <v>0</v>
      </c>
      <c r="AB10" s="197">
        <f t="shared" si="6"/>
        <v>0</v>
      </c>
    </row>
    <row r="11" spans="1:28" x14ac:dyDescent="0.2">
      <c r="A11" s="241"/>
      <c r="B11" s="241"/>
      <c r="C11" s="195" t="s">
        <v>34</v>
      </c>
      <c r="D11" s="196">
        <f>IF($E$8&lt;&gt;0,E11/$E$8,)</f>
        <v>0</v>
      </c>
      <c r="E11" s="226">
        <f t="shared" si="1"/>
        <v>0</v>
      </c>
      <c r="F11" s="226">
        <f t="shared" si="2"/>
        <v>0</v>
      </c>
      <c r="G11" s="227">
        <f>集团共享!G11+成人总部!G11+K12总部!G11</f>
        <v>0</v>
      </c>
      <c r="H11" s="227">
        <f>集团共享!H11+成人总部!H11+K12总部!H11</f>
        <v>0</v>
      </c>
      <c r="I11" s="227">
        <f>集团共享!I11+成人总部!I11+K12总部!I11</f>
        <v>0</v>
      </c>
      <c r="J11" s="227">
        <f>集团共享!J11+成人总部!J11+K12总部!J11</f>
        <v>0</v>
      </c>
      <c r="K11" s="227">
        <f>集团共享!K11+成人总部!K11+K12总部!K11</f>
        <v>0</v>
      </c>
      <c r="L11" s="227">
        <f>集团共享!L11+成人总部!L11+K12总部!L11</f>
        <v>0</v>
      </c>
      <c r="M11" s="227">
        <f>集团共享!M11+成人总部!M11+K12总部!M11</f>
        <v>0</v>
      </c>
      <c r="N11" s="227">
        <f>集团共享!N11+成人总部!N11+K12总部!N11</f>
        <v>0</v>
      </c>
      <c r="O11" s="227">
        <f>集团共享!O11+成人总部!O11+K12总部!O11</f>
        <v>0</v>
      </c>
      <c r="P11" s="227">
        <f>集团共享!P11+成人总部!P11+K12总部!P11</f>
        <v>0</v>
      </c>
      <c r="Q11" s="227">
        <f>集团共享!Q11+成人总部!Q11+K12总部!Q11</f>
        <v>0</v>
      </c>
      <c r="R11" s="227">
        <f>集团共享!R11+成人总部!R11+K12总部!R11</f>
        <v>0</v>
      </c>
      <c r="Y11" s="197">
        <f t="shared" si="3"/>
        <v>0</v>
      </c>
      <c r="Z11" s="197">
        <f t="shared" si="4"/>
        <v>0</v>
      </c>
      <c r="AA11" s="197">
        <f t="shared" si="5"/>
        <v>0</v>
      </c>
      <c r="AB11" s="197">
        <f t="shared" si="6"/>
        <v>0</v>
      </c>
    </row>
    <row r="12" spans="1:28" ht="14.25" customHeight="1" x14ac:dyDescent="0.2">
      <c r="A12" s="242" t="s">
        <v>35</v>
      </c>
      <c r="B12" s="243"/>
      <c r="C12" s="199" t="s">
        <v>36</v>
      </c>
      <c r="D12" s="200"/>
      <c r="E12" s="226">
        <f t="shared" ref="E12:E16" ca="1" si="7">INDIRECT(ADDRESS(ROW(),$T$1+6))</f>
        <v>0</v>
      </c>
      <c r="F12" s="226">
        <f t="shared" ref="F12:F16" si="8">IF($T$1=0,,SUM(G12:R12)/$T$1)</f>
        <v>0</v>
      </c>
      <c r="G12" s="227">
        <f>集团共享!G12+成人总部!G12+K12总部!G12</f>
        <v>0</v>
      </c>
      <c r="H12" s="227">
        <f>集团共享!H12+成人总部!H12+K12总部!H12</f>
        <v>0</v>
      </c>
      <c r="I12" s="227">
        <f>集团共享!I12+成人总部!I12+K12总部!I12</f>
        <v>0</v>
      </c>
      <c r="J12" s="227">
        <f>集团共享!J12+成人总部!J12+K12总部!J12</f>
        <v>0</v>
      </c>
      <c r="K12" s="227">
        <f>集团共享!K12+成人总部!K12+K12总部!K12</f>
        <v>0</v>
      </c>
      <c r="L12" s="227">
        <f>集团共享!L12+成人总部!L12+K12总部!L12</f>
        <v>0</v>
      </c>
      <c r="M12" s="227">
        <f>集团共享!M12+成人总部!M12+K12总部!M12</f>
        <v>0</v>
      </c>
      <c r="N12" s="227">
        <f>集团共享!N12+成人总部!N12+K12总部!N12</f>
        <v>0</v>
      </c>
      <c r="O12" s="227">
        <f>集团共享!O12+成人总部!O12+K12总部!O12</f>
        <v>0</v>
      </c>
      <c r="P12" s="227">
        <f>集团共享!P12+成人总部!P12+K12总部!P12</f>
        <v>0</v>
      </c>
      <c r="Q12" s="227">
        <f>集团共享!Q12+成人总部!Q12+K12总部!Q12</f>
        <v>0</v>
      </c>
      <c r="R12" s="227">
        <f>集团共享!R12+成人总部!R12+K12总部!R12</f>
        <v>0</v>
      </c>
      <c r="Y12" s="209">
        <f t="shared" si="3"/>
        <v>0</v>
      </c>
      <c r="Z12" s="209">
        <f t="shared" si="4"/>
        <v>0</v>
      </c>
      <c r="AA12" s="209">
        <f t="shared" si="5"/>
        <v>0</v>
      </c>
      <c r="AB12" s="209">
        <f t="shared" si="6"/>
        <v>0</v>
      </c>
    </row>
    <row r="13" spans="1:28" x14ac:dyDescent="0.2">
      <c r="A13" s="244"/>
      <c r="B13" s="245"/>
      <c r="C13" s="199" t="s">
        <v>37</v>
      </c>
      <c r="D13" s="200"/>
      <c r="E13" s="226">
        <f t="shared" ca="1" si="7"/>
        <v>0</v>
      </c>
      <c r="F13" s="226">
        <f t="shared" si="8"/>
        <v>0</v>
      </c>
      <c r="G13" s="227">
        <f>集团共享!G13+成人总部!G13+K12总部!G13</f>
        <v>0</v>
      </c>
      <c r="H13" s="227">
        <f>集团共享!H13+成人总部!H13+K12总部!H13</f>
        <v>0</v>
      </c>
      <c r="I13" s="227">
        <f>集团共享!I13+成人总部!I13+K12总部!I13</f>
        <v>0</v>
      </c>
      <c r="J13" s="227">
        <f>集团共享!J13+成人总部!J13+K12总部!J13</f>
        <v>0</v>
      </c>
      <c r="K13" s="227">
        <f>集团共享!K13+成人总部!K13+K12总部!K13</f>
        <v>0</v>
      </c>
      <c r="L13" s="227">
        <f>集团共享!L13+成人总部!L13+K12总部!L13</f>
        <v>0</v>
      </c>
      <c r="M13" s="227">
        <f>集团共享!M13+成人总部!M13+K12总部!M13</f>
        <v>0</v>
      </c>
      <c r="N13" s="227">
        <f>集团共享!N13+成人总部!N13+K12总部!N13</f>
        <v>0</v>
      </c>
      <c r="O13" s="227">
        <f>集团共享!O13+成人总部!O13+K12总部!O13</f>
        <v>0</v>
      </c>
      <c r="P13" s="227">
        <f>集团共享!P13+成人总部!P13+K12总部!P13</f>
        <v>0</v>
      </c>
      <c r="Q13" s="227">
        <f>集团共享!Q13+成人总部!Q13+K12总部!Q13</f>
        <v>0</v>
      </c>
      <c r="R13" s="227">
        <f>集团共享!R13+成人总部!R13+K12总部!R13</f>
        <v>0</v>
      </c>
      <c r="Y13" s="209">
        <f t="shared" si="3"/>
        <v>0</v>
      </c>
      <c r="Z13" s="209">
        <f t="shared" si="4"/>
        <v>0</v>
      </c>
      <c r="AA13" s="209">
        <f t="shared" si="5"/>
        <v>0</v>
      </c>
      <c r="AB13" s="209">
        <f t="shared" si="6"/>
        <v>0</v>
      </c>
    </row>
    <row r="14" spans="1:28" x14ac:dyDescent="0.2">
      <c r="A14" s="244"/>
      <c r="B14" s="245"/>
      <c r="C14" s="199" t="s">
        <v>38</v>
      </c>
      <c r="D14" s="200"/>
      <c r="E14" s="226">
        <f t="shared" ca="1" si="7"/>
        <v>0</v>
      </c>
      <c r="F14" s="226">
        <f t="shared" si="8"/>
        <v>0</v>
      </c>
      <c r="G14" s="227">
        <f>集团共享!G14+成人总部!G14+K12总部!G14</f>
        <v>0</v>
      </c>
      <c r="H14" s="227">
        <f>集团共享!H14+成人总部!H14+K12总部!H14</f>
        <v>0</v>
      </c>
      <c r="I14" s="227">
        <f>集团共享!I14+成人总部!I14+K12总部!I14</f>
        <v>0</v>
      </c>
      <c r="J14" s="227">
        <f>集团共享!J14+成人总部!J14+K12总部!J14</f>
        <v>0</v>
      </c>
      <c r="K14" s="227">
        <f>集团共享!K14+成人总部!K14+K12总部!K14</f>
        <v>0</v>
      </c>
      <c r="L14" s="227">
        <f>集团共享!L14+成人总部!L14+K12总部!L14</f>
        <v>0</v>
      </c>
      <c r="M14" s="227">
        <f>集团共享!M14+成人总部!M14+K12总部!M14</f>
        <v>0</v>
      </c>
      <c r="N14" s="227">
        <f>集团共享!N14+成人总部!N14+K12总部!N14</f>
        <v>0</v>
      </c>
      <c r="O14" s="227">
        <f>集团共享!O14+成人总部!O14+K12总部!O14</f>
        <v>0</v>
      </c>
      <c r="P14" s="227">
        <f>集团共享!P14+成人总部!P14+K12总部!P14</f>
        <v>0</v>
      </c>
      <c r="Q14" s="227">
        <f>集团共享!Q14+成人总部!Q14+K12总部!Q14</f>
        <v>0</v>
      </c>
      <c r="R14" s="227">
        <f>集团共享!R14+成人总部!R14+K12总部!R14</f>
        <v>0</v>
      </c>
      <c r="Y14" s="209">
        <f t="shared" si="3"/>
        <v>0</v>
      </c>
      <c r="Z14" s="209">
        <f t="shared" si="4"/>
        <v>0</v>
      </c>
      <c r="AA14" s="209">
        <f t="shared" si="5"/>
        <v>0</v>
      </c>
      <c r="AB14" s="209">
        <f t="shared" si="6"/>
        <v>0</v>
      </c>
    </row>
    <row r="15" spans="1:28" x14ac:dyDescent="0.2">
      <c r="A15" s="244"/>
      <c r="B15" s="245"/>
      <c r="C15" s="199" t="s">
        <v>39</v>
      </c>
      <c r="D15" s="200"/>
      <c r="E15" s="226">
        <f t="shared" ca="1" si="7"/>
        <v>0</v>
      </c>
      <c r="F15" s="226">
        <f t="shared" si="8"/>
        <v>0</v>
      </c>
      <c r="G15" s="227">
        <f>集团共享!G15+成人总部!G15+K12总部!G15</f>
        <v>0</v>
      </c>
      <c r="H15" s="227">
        <f>集团共享!H15+成人总部!H15+K12总部!H15</f>
        <v>0</v>
      </c>
      <c r="I15" s="227">
        <f>集团共享!I15+成人总部!I15+K12总部!I15</f>
        <v>0</v>
      </c>
      <c r="J15" s="227">
        <f>集团共享!J15+成人总部!J15+K12总部!J15</f>
        <v>0</v>
      </c>
      <c r="K15" s="227">
        <f>集团共享!K15+成人总部!K15+K12总部!K15</f>
        <v>0</v>
      </c>
      <c r="L15" s="227">
        <f>集团共享!L15+成人总部!L15+K12总部!L15</f>
        <v>0</v>
      </c>
      <c r="M15" s="227">
        <f>集团共享!M15+成人总部!M15+K12总部!M15</f>
        <v>0</v>
      </c>
      <c r="N15" s="227">
        <f>集团共享!N15+成人总部!N15+K12总部!N15</f>
        <v>0</v>
      </c>
      <c r="O15" s="227">
        <f>集团共享!O15+成人总部!O15+K12总部!O15</f>
        <v>0</v>
      </c>
      <c r="P15" s="227">
        <f>集团共享!P15+成人总部!P15+K12总部!P15</f>
        <v>0</v>
      </c>
      <c r="Q15" s="227">
        <f>集团共享!Q15+成人总部!Q15+K12总部!Q15</f>
        <v>0</v>
      </c>
      <c r="R15" s="227">
        <f>集团共享!R15+成人总部!R15+K12总部!R15</f>
        <v>0</v>
      </c>
      <c r="Y15" s="209">
        <f t="shared" si="3"/>
        <v>0</v>
      </c>
      <c r="Z15" s="209">
        <f t="shared" si="4"/>
        <v>0</v>
      </c>
      <c r="AA15" s="209">
        <f t="shared" si="5"/>
        <v>0</v>
      </c>
      <c r="AB15" s="209">
        <f t="shared" si="6"/>
        <v>0</v>
      </c>
    </row>
    <row r="16" spans="1:28" x14ac:dyDescent="0.2">
      <c r="A16" s="246"/>
      <c r="B16" s="247"/>
      <c r="C16" s="199" t="s">
        <v>40</v>
      </c>
      <c r="D16" s="200"/>
      <c r="E16" s="226">
        <f t="shared" ca="1" si="7"/>
        <v>0</v>
      </c>
      <c r="F16" s="226">
        <f t="shared" si="8"/>
        <v>0</v>
      </c>
      <c r="G16" s="227">
        <f>集团共享!G16+成人总部!G16+K12总部!G16</f>
        <v>0</v>
      </c>
      <c r="H16" s="227">
        <f>集团共享!H16+成人总部!H16+K12总部!H16</f>
        <v>0</v>
      </c>
      <c r="I16" s="227">
        <f>集团共享!I16+成人总部!I16+K12总部!I16</f>
        <v>0</v>
      </c>
      <c r="J16" s="227">
        <f>集团共享!J16+成人总部!J16+K12总部!J16</f>
        <v>0</v>
      </c>
      <c r="K16" s="227">
        <f>集团共享!K16+成人总部!K16+K12总部!K16</f>
        <v>0</v>
      </c>
      <c r="L16" s="227">
        <f>集团共享!L16+成人总部!L16+K12总部!L16</f>
        <v>0</v>
      </c>
      <c r="M16" s="227">
        <f>集团共享!M16+成人总部!M16+K12总部!M16</f>
        <v>0</v>
      </c>
      <c r="N16" s="227">
        <f>集团共享!N16+成人总部!N16+K12总部!N16</f>
        <v>0</v>
      </c>
      <c r="O16" s="227">
        <f>集团共享!O16+成人总部!O16+K12总部!O16</f>
        <v>0</v>
      </c>
      <c r="P16" s="227">
        <f>集团共享!P16+成人总部!P16+K12总部!P16</f>
        <v>0</v>
      </c>
      <c r="Q16" s="227">
        <f>集团共享!Q16+成人总部!Q16+K12总部!Q16</f>
        <v>0</v>
      </c>
      <c r="R16" s="227">
        <f>集团共享!R16+成人总部!R16+K12总部!R16</f>
        <v>0</v>
      </c>
      <c r="Y16" s="209">
        <f t="shared" si="3"/>
        <v>0</v>
      </c>
      <c r="Z16" s="209">
        <f t="shared" si="4"/>
        <v>0</v>
      </c>
      <c r="AA16" s="209">
        <f t="shared" si="5"/>
        <v>0</v>
      </c>
      <c r="AB16" s="209">
        <f t="shared" si="6"/>
        <v>0</v>
      </c>
    </row>
    <row r="17" spans="1:28" s="81" customFormat="1" ht="13.5" customHeight="1" x14ac:dyDescent="0.2">
      <c r="A17" s="259" t="s">
        <v>78</v>
      </c>
      <c r="B17" s="259"/>
      <c r="C17" s="256" t="s">
        <v>79</v>
      </c>
      <c r="D17" s="113" t="s">
        <v>36</v>
      </c>
      <c r="E17" s="102">
        <f t="shared" ref="E17:E19" si="9">SUM(G17:R17)</f>
        <v>0</v>
      </c>
      <c r="F17" s="102">
        <f>IF($T$1=0,0,E17/$T$1)</f>
        <v>0</v>
      </c>
      <c r="G17" s="38">
        <f>集团共享!G17+成人总部!G17+K12总部!G57</f>
        <v>0</v>
      </c>
      <c r="H17" s="38">
        <f>集团共享!H17+成人总部!H17+K12总部!H57</f>
        <v>0</v>
      </c>
      <c r="I17" s="38">
        <f>集团共享!I17+成人总部!I17+K12总部!I57</f>
        <v>0</v>
      </c>
      <c r="J17" s="38">
        <f>集团共享!J17+成人总部!J17+K12总部!J57</f>
        <v>0</v>
      </c>
      <c r="K17" s="38">
        <f>集团共享!K17+成人总部!K17+K12总部!K57</f>
        <v>0</v>
      </c>
      <c r="L17" s="38">
        <f>集团共享!L17+成人总部!L17+K12总部!L57</f>
        <v>0</v>
      </c>
      <c r="M17" s="38">
        <f>集团共享!M17+成人总部!M17+K12总部!M57</f>
        <v>0</v>
      </c>
      <c r="N17" s="38">
        <f>集团共享!N17+成人总部!N17+K12总部!N57</f>
        <v>0</v>
      </c>
      <c r="O17" s="38">
        <f>集团共享!O17+成人总部!O17+K12总部!O57</f>
        <v>0</v>
      </c>
      <c r="P17" s="38">
        <f>集团共享!P17+成人总部!P17+K12总部!P57</f>
        <v>0</v>
      </c>
      <c r="Q17" s="38">
        <f>集团共享!Q17+成人总部!Q17+K12总部!Q57</f>
        <v>0</v>
      </c>
      <c r="R17" s="38">
        <f>集团共享!R17+成人总部!R17+K12总部!R57</f>
        <v>0</v>
      </c>
      <c r="Y17" s="102">
        <f t="shared" ref="Y17:Y19" si="10">SUM(G17:I17)</f>
        <v>0</v>
      </c>
      <c r="Z17" s="102">
        <f t="shared" ref="Z17:Z19" si="11">SUM(J17:L17)</f>
        <v>0</v>
      </c>
      <c r="AA17" s="102">
        <f t="shared" ref="AA17:AA19" si="12">SUM(M17:O17)</f>
        <v>0</v>
      </c>
      <c r="AB17" s="102">
        <f t="shared" ref="AB17:AB19" si="13">SUM(P17:R17)</f>
        <v>0</v>
      </c>
    </row>
    <row r="18" spans="1:28" s="81" customFormat="1" ht="13.5" customHeight="1" x14ac:dyDescent="0.2">
      <c r="A18" s="259"/>
      <c r="B18" s="259"/>
      <c r="C18" s="257"/>
      <c r="D18" s="113" t="s">
        <v>80</v>
      </c>
      <c r="E18" s="102">
        <f t="shared" si="9"/>
        <v>0</v>
      </c>
      <c r="F18" s="102">
        <f>IF($T$1=0,0,E18/$T$1)</f>
        <v>0</v>
      </c>
      <c r="G18" s="38">
        <f>集团共享!G18+成人总部!G18+K12总部!G58</f>
        <v>0</v>
      </c>
      <c r="H18" s="38">
        <f>集团共享!H18+成人总部!H18+K12总部!H58</f>
        <v>0</v>
      </c>
      <c r="I18" s="38">
        <f>集团共享!I18+成人总部!I18+K12总部!I58</f>
        <v>0</v>
      </c>
      <c r="J18" s="38">
        <f>集团共享!J18+成人总部!J18+K12总部!J58</f>
        <v>0</v>
      </c>
      <c r="K18" s="38">
        <f>集团共享!K18+成人总部!K18+K12总部!K58</f>
        <v>0</v>
      </c>
      <c r="L18" s="38">
        <f>集团共享!L18+成人总部!L18+K12总部!L58</f>
        <v>0</v>
      </c>
      <c r="M18" s="38">
        <f>集团共享!M18+成人总部!M18+K12总部!M58</f>
        <v>0</v>
      </c>
      <c r="N18" s="38">
        <f>集团共享!N18+成人总部!N18+K12总部!N58</f>
        <v>0</v>
      </c>
      <c r="O18" s="38">
        <f>集团共享!O18+成人总部!O18+K12总部!O58</f>
        <v>0</v>
      </c>
      <c r="P18" s="38">
        <f>集团共享!P18+成人总部!P18+K12总部!P58</f>
        <v>0</v>
      </c>
      <c r="Q18" s="38">
        <f>集团共享!Q18+成人总部!Q18+K12总部!Q58</f>
        <v>0</v>
      </c>
      <c r="R18" s="38">
        <f>集团共享!R18+成人总部!R18+K12总部!R58</f>
        <v>0</v>
      </c>
      <c r="Y18" s="102">
        <f t="shared" si="10"/>
        <v>0</v>
      </c>
      <c r="Z18" s="102">
        <f t="shared" si="11"/>
        <v>0</v>
      </c>
      <c r="AA18" s="102">
        <f t="shared" si="12"/>
        <v>0</v>
      </c>
      <c r="AB18" s="102">
        <f t="shared" si="13"/>
        <v>0</v>
      </c>
    </row>
    <row r="19" spans="1:28" s="81" customFormat="1" ht="13.5" customHeight="1" x14ac:dyDescent="0.2">
      <c r="A19" s="259"/>
      <c r="B19" s="259"/>
      <c r="C19" s="257"/>
      <c r="D19" s="113" t="s">
        <v>81</v>
      </c>
      <c r="E19" s="102">
        <f t="shared" si="9"/>
        <v>0</v>
      </c>
      <c r="F19" s="102">
        <f>IF($T$1=0,0,E19/$T$1)</f>
        <v>0</v>
      </c>
      <c r="G19" s="38">
        <f>集团共享!G19+成人总部!G19+K12总部!G59</f>
        <v>0</v>
      </c>
      <c r="H19" s="38">
        <f>集团共享!H19+成人总部!H19+K12总部!H59</f>
        <v>0</v>
      </c>
      <c r="I19" s="38">
        <f>集团共享!I19+成人总部!I19+K12总部!I59</f>
        <v>0</v>
      </c>
      <c r="J19" s="38">
        <f>集团共享!J19+成人总部!J19+K12总部!J59</f>
        <v>0</v>
      </c>
      <c r="K19" s="38">
        <f>集团共享!K19+成人总部!K19+K12总部!K59</f>
        <v>0</v>
      </c>
      <c r="L19" s="38">
        <f>集团共享!L19+成人总部!L19+K12总部!L59</f>
        <v>0</v>
      </c>
      <c r="M19" s="38">
        <f>集团共享!M19+成人总部!M19+K12总部!M59</f>
        <v>0</v>
      </c>
      <c r="N19" s="38">
        <f>集团共享!N19+成人总部!N19+K12总部!N59</f>
        <v>0</v>
      </c>
      <c r="O19" s="38">
        <f>集团共享!O19+成人总部!O19+K12总部!O59</f>
        <v>0</v>
      </c>
      <c r="P19" s="38">
        <f>集团共享!P19+成人总部!P19+K12总部!P59</f>
        <v>0</v>
      </c>
      <c r="Q19" s="38">
        <f>集团共享!Q19+成人总部!Q19+K12总部!Q59</f>
        <v>0</v>
      </c>
      <c r="R19" s="38">
        <f>集团共享!R19+成人总部!R19+K12总部!R59</f>
        <v>0</v>
      </c>
      <c r="Y19" s="102">
        <f t="shared" si="10"/>
        <v>0</v>
      </c>
      <c r="Z19" s="102">
        <f t="shared" si="11"/>
        <v>0</v>
      </c>
      <c r="AA19" s="102">
        <f t="shared" si="12"/>
        <v>0</v>
      </c>
      <c r="AB19" s="102">
        <f t="shared" si="13"/>
        <v>0</v>
      </c>
    </row>
    <row r="20" spans="1:28" s="81" customFormat="1" ht="13.5" customHeight="1" x14ac:dyDescent="0.2">
      <c r="A20" s="259"/>
      <c r="B20" s="259"/>
      <c r="C20" s="257"/>
      <c r="D20" s="113" t="s">
        <v>70</v>
      </c>
      <c r="E20" s="102">
        <f t="shared" ref="E20:R20" si="14">IF(E17&lt;&gt;0,(E18+E19)/E17,)</f>
        <v>0</v>
      </c>
      <c r="F20" s="88">
        <f t="shared" si="14"/>
        <v>0</v>
      </c>
      <c r="G20" s="38">
        <f t="shared" si="14"/>
        <v>0</v>
      </c>
      <c r="H20" s="38">
        <f t="shared" si="14"/>
        <v>0</v>
      </c>
      <c r="I20" s="38">
        <f t="shared" si="14"/>
        <v>0</v>
      </c>
      <c r="J20" s="38">
        <f t="shared" si="14"/>
        <v>0</v>
      </c>
      <c r="K20" s="38">
        <f t="shared" si="14"/>
        <v>0</v>
      </c>
      <c r="L20" s="38">
        <f t="shared" si="14"/>
        <v>0</v>
      </c>
      <c r="M20" s="38">
        <f t="shared" si="14"/>
        <v>0</v>
      </c>
      <c r="N20" s="38">
        <f t="shared" si="14"/>
        <v>0</v>
      </c>
      <c r="O20" s="38">
        <f t="shared" si="14"/>
        <v>0</v>
      </c>
      <c r="P20" s="38">
        <f t="shared" si="14"/>
        <v>0</v>
      </c>
      <c r="Q20" s="38">
        <f t="shared" si="14"/>
        <v>0</v>
      </c>
      <c r="R20" s="38">
        <f t="shared" si="14"/>
        <v>0</v>
      </c>
      <c r="Y20" s="102">
        <f t="shared" ref="Y20:AB20" si="15">IF(Y17&lt;&gt;0,(Y18+Y19)/Y17,)</f>
        <v>0</v>
      </c>
      <c r="Z20" s="102">
        <f t="shared" si="15"/>
        <v>0</v>
      </c>
      <c r="AA20" s="102">
        <f t="shared" si="15"/>
        <v>0</v>
      </c>
      <c r="AB20" s="102">
        <f t="shared" si="15"/>
        <v>0</v>
      </c>
    </row>
    <row r="21" spans="1:28" s="81" customFormat="1" ht="13.5" customHeight="1" x14ac:dyDescent="0.2">
      <c r="A21" s="259"/>
      <c r="B21" s="259"/>
      <c r="C21" s="257"/>
      <c r="D21" s="113" t="s">
        <v>82</v>
      </c>
      <c r="E21" s="102">
        <f t="shared" ref="E21:E23" si="16">SUM(G21:R21)</f>
        <v>0</v>
      </c>
      <c r="F21" s="102">
        <f>IF($T$1=0,0,E21/$T$1)</f>
        <v>0</v>
      </c>
      <c r="G21" s="38">
        <f>集团共享!G21+成人总部!G21+K12总部!G61</f>
        <v>0</v>
      </c>
      <c r="H21" s="38">
        <f>集团共享!H21+成人总部!H21+K12总部!H61</f>
        <v>0</v>
      </c>
      <c r="I21" s="38">
        <f>集团共享!I21+成人总部!I21+K12总部!I61</f>
        <v>0</v>
      </c>
      <c r="J21" s="38">
        <f>集团共享!J21+成人总部!J21+K12总部!J61</f>
        <v>0</v>
      </c>
      <c r="K21" s="38">
        <f>集团共享!K21+成人总部!K21+K12总部!K61</f>
        <v>0</v>
      </c>
      <c r="L21" s="38">
        <f>集团共享!L21+成人总部!L21+K12总部!L61</f>
        <v>0</v>
      </c>
      <c r="M21" s="38">
        <f>集团共享!M21+成人总部!M21+K12总部!M61</f>
        <v>0</v>
      </c>
      <c r="N21" s="38">
        <f>集团共享!N21+成人总部!N21+K12总部!N61</f>
        <v>0</v>
      </c>
      <c r="O21" s="38">
        <f>集团共享!O21+成人总部!O21+K12总部!O61</f>
        <v>0</v>
      </c>
      <c r="P21" s="38">
        <f>集团共享!P21+成人总部!P21+K12总部!P61</f>
        <v>0</v>
      </c>
      <c r="Q21" s="38">
        <f>集团共享!Q21+成人总部!Q21+K12总部!Q61</f>
        <v>0</v>
      </c>
      <c r="R21" s="38">
        <f>集团共享!R21+成人总部!R21+K12总部!R61</f>
        <v>0</v>
      </c>
      <c r="Y21" s="102">
        <f t="shared" ref="Y21:Y22" si="17">SUM(G21:I21)</f>
        <v>0</v>
      </c>
      <c r="Z21" s="102">
        <f t="shared" ref="Z21:Z23" si="18">SUM(J21:L21)</f>
        <v>0</v>
      </c>
      <c r="AA21" s="102">
        <f t="shared" ref="AA21:AA23" si="19">SUM(M21:O21)</f>
        <v>0</v>
      </c>
      <c r="AB21" s="102">
        <f t="shared" ref="AB21:AB23" si="20">SUM(P21:R21)</f>
        <v>0</v>
      </c>
    </row>
    <row r="22" spans="1:28" s="81" customFormat="1" ht="13.5" customHeight="1" x14ac:dyDescent="0.2">
      <c r="A22" s="259"/>
      <c r="B22" s="259"/>
      <c r="C22" s="257"/>
      <c r="D22" s="113" t="s">
        <v>83</v>
      </c>
      <c r="E22" s="102">
        <f t="shared" si="16"/>
        <v>0</v>
      </c>
      <c r="F22" s="102">
        <f>IF($T$1=0,0,E22/$T$1)</f>
        <v>0</v>
      </c>
      <c r="G22" s="38">
        <f>G18+G19+G21</f>
        <v>0</v>
      </c>
      <c r="H22" s="38">
        <f t="shared" ref="H22:R22" si="21">H18+H19+H21</f>
        <v>0</v>
      </c>
      <c r="I22" s="38">
        <f t="shared" si="21"/>
        <v>0</v>
      </c>
      <c r="J22" s="38">
        <f t="shared" si="21"/>
        <v>0</v>
      </c>
      <c r="K22" s="38">
        <f t="shared" si="21"/>
        <v>0</v>
      </c>
      <c r="L22" s="38">
        <f t="shared" si="21"/>
        <v>0</v>
      </c>
      <c r="M22" s="38">
        <f t="shared" si="21"/>
        <v>0</v>
      </c>
      <c r="N22" s="38">
        <f t="shared" si="21"/>
        <v>0</v>
      </c>
      <c r="O22" s="38">
        <f t="shared" si="21"/>
        <v>0</v>
      </c>
      <c r="P22" s="38">
        <f t="shared" si="21"/>
        <v>0</v>
      </c>
      <c r="Q22" s="38">
        <f t="shared" si="21"/>
        <v>0</v>
      </c>
      <c r="R22" s="38">
        <f t="shared" si="21"/>
        <v>0</v>
      </c>
      <c r="Y22" s="102">
        <f t="shared" si="17"/>
        <v>0</v>
      </c>
      <c r="Z22" s="102">
        <f t="shared" si="18"/>
        <v>0</v>
      </c>
      <c r="AA22" s="102">
        <f t="shared" si="19"/>
        <v>0</v>
      </c>
      <c r="AB22" s="102">
        <f t="shared" si="20"/>
        <v>0</v>
      </c>
    </row>
    <row r="23" spans="1:28" s="81" customFormat="1" ht="13.5" customHeight="1" x14ac:dyDescent="0.2">
      <c r="A23" s="259"/>
      <c r="B23" s="259"/>
      <c r="C23" s="95" t="s">
        <v>84</v>
      </c>
      <c r="D23" s="114" t="s">
        <v>83</v>
      </c>
      <c r="E23" s="37">
        <f t="shared" si="16"/>
        <v>0</v>
      </c>
      <c r="F23" s="115">
        <f t="shared" ref="F23" si="22">IF($T$1=0,0,E23/$T$1)</f>
        <v>0</v>
      </c>
      <c r="G23" s="38">
        <f>集团共享!G23+成人总部!G23+K12总部!G133</f>
        <v>0</v>
      </c>
      <c r="H23" s="38">
        <f>集团共享!H23+成人总部!H23+K12总部!H133</f>
        <v>0</v>
      </c>
      <c r="I23" s="38">
        <f>集团共享!I23+成人总部!I23+K12总部!I133</f>
        <v>0</v>
      </c>
      <c r="J23" s="38">
        <f>集团共享!J23+成人总部!J23+K12总部!J133</f>
        <v>0</v>
      </c>
      <c r="K23" s="38">
        <f>集团共享!K23+成人总部!K23+K12总部!K133</f>
        <v>0</v>
      </c>
      <c r="L23" s="38">
        <f>集团共享!L23+成人总部!L23+K12总部!L133</f>
        <v>0</v>
      </c>
      <c r="M23" s="38">
        <f>集团共享!M23+成人总部!M23+K12总部!M133</f>
        <v>0</v>
      </c>
      <c r="N23" s="38">
        <f>集团共享!N23+成人总部!N23+K12总部!N133</f>
        <v>0</v>
      </c>
      <c r="O23" s="38">
        <f>集团共享!O23+成人总部!O23+K12总部!O133</f>
        <v>0</v>
      </c>
      <c r="P23" s="38">
        <f>集团共享!P23+成人总部!P23+K12总部!P133</f>
        <v>0</v>
      </c>
      <c r="Q23" s="38">
        <f>集团共享!Q23+成人总部!Q23+K12总部!Q133</f>
        <v>0</v>
      </c>
      <c r="R23" s="38">
        <f>集团共享!R23+成人总部!R23+K12总部!R133</f>
        <v>0</v>
      </c>
      <c r="Y23" s="37">
        <f t="shared" ref="Y23" si="23">SUM(G23:I23)</f>
        <v>0</v>
      </c>
      <c r="Z23" s="37">
        <f t="shared" si="18"/>
        <v>0</v>
      </c>
      <c r="AA23" s="37">
        <f t="shared" si="19"/>
        <v>0</v>
      </c>
      <c r="AB23" s="37">
        <f t="shared" si="20"/>
        <v>0</v>
      </c>
    </row>
    <row r="24" spans="1:28" s="81" customFormat="1" ht="13.5" customHeight="1" x14ac:dyDescent="0.2">
      <c r="A24" s="259"/>
      <c r="B24" s="259"/>
      <c r="C24" s="124" t="s">
        <v>85</v>
      </c>
      <c r="D24" s="125"/>
      <c r="E24" s="37">
        <f t="shared" ref="E24:E27" si="24">SUM(G24:R24)</f>
        <v>0</v>
      </c>
      <c r="F24" s="115">
        <f>IF($T$1=0,0,E24/$T$1)</f>
        <v>0</v>
      </c>
      <c r="G24" s="38">
        <f>集团共享!G24+成人总部!G24+K12总部!G138</f>
        <v>0</v>
      </c>
      <c r="H24" s="38">
        <f>集团共享!H24+成人总部!H24+K12总部!H138</f>
        <v>0</v>
      </c>
      <c r="I24" s="38">
        <f>集团共享!I24+成人总部!I24+K12总部!I138</f>
        <v>0</v>
      </c>
      <c r="J24" s="38">
        <f>集团共享!J24+成人总部!J24+K12总部!J138</f>
        <v>0</v>
      </c>
      <c r="K24" s="38">
        <f>集团共享!K24+成人总部!K24+K12总部!K138</f>
        <v>0</v>
      </c>
      <c r="L24" s="38">
        <f>集团共享!L24+成人总部!L24+K12总部!L138</f>
        <v>0</v>
      </c>
      <c r="M24" s="38">
        <f>集团共享!M24+成人总部!M24+K12总部!M138</f>
        <v>0</v>
      </c>
      <c r="N24" s="38">
        <f>集团共享!N24+成人总部!N24+K12总部!N138</f>
        <v>0</v>
      </c>
      <c r="O24" s="38">
        <f>集团共享!O24+成人总部!O24+K12总部!O138</f>
        <v>0</v>
      </c>
      <c r="P24" s="38">
        <f>集团共享!P24+成人总部!P24+K12总部!P138</f>
        <v>0</v>
      </c>
      <c r="Q24" s="38">
        <f>集团共享!Q24+成人总部!Q24+K12总部!Q138</f>
        <v>0</v>
      </c>
      <c r="R24" s="38">
        <f>集团共享!R24+成人总部!R24+K12总部!R138</f>
        <v>0</v>
      </c>
      <c r="Y24" s="37">
        <f t="shared" ref="Y24:Y27" si="25">SUM(G24:I24)</f>
        <v>0</v>
      </c>
      <c r="Z24" s="37">
        <f t="shared" ref="Z24:Z27" si="26">SUM(J24:L24)</f>
        <v>0</v>
      </c>
      <c r="AA24" s="37">
        <f t="shared" ref="AA24:AA27" si="27">SUM(M24:O24)</f>
        <v>0</v>
      </c>
      <c r="AB24" s="37">
        <f t="shared" ref="AB24:AB27" si="28">SUM(P24:R24)</f>
        <v>0</v>
      </c>
    </row>
    <row r="25" spans="1:28" s="81" customFormat="1" ht="13.5" customHeight="1" x14ac:dyDescent="0.2">
      <c r="A25" s="259" t="s">
        <v>29</v>
      </c>
      <c r="B25" s="259"/>
      <c r="C25" s="256" t="s">
        <v>86</v>
      </c>
      <c r="D25" s="113" t="s">
        <v>36</v>
      </c>
      <c r="E25" s="102">
        <f t="shared" si="24"/>
        <v>0</v>
      </c>
      <c r="F25" s="102">
        <f>IF($T$1=0,0,E25/$T$1)</f>
        <v>0</v>
      </c>
      <c r="G25" s="38">
        <f>集团共享!G25+成人总部!G25+K12总部!G139</f>
        <v>0</v>
      </c>
      <c r="H25" s="38">
        <f>集团共享!H25+成人总部!H25+K12总部!H139</f>
        <v>0</v>
      </c>
      <c r="I25" s="38">
        <f>集团共享!I25+成人总部!I25+K12总部!I139</f>
        <v>0</v>
      </c>
      <c r="J25" s="38">
        <f>集团共享!J25+成人总部!J25+K12总部!J139</f>
        <v>0</v>
      </c>
      <c r="K25" s="38">
        <f>集团共享!K25+成人总部!K25+K12总部!K139</f>
        <v>0</v>
      </c>
      <c r="L25" s="38">
        <f>集团共享!L25+成人总部!L25+K12总部!L139</f>
        <v>0</v>
      </c>
      <c r="M25" s="38">
        <f>集团共享!M25+成人总部!M25+K12总部!M139</f>
        <v>0</v>
      </c>
      <c r="N25" s="38">
        <f>集团共享!N25+成人总部!N25+K12总部!N139</f>
        <v>0</v>
      </c>
      <c r="O25" s="38">
        <f>集团共享!O25+成人总部!O25+K12总部!O139</f>
        <v>0</v>
      </c>
      <c r="P25" s="38">
        <f>集团共享!P25+成人总部!P25+K12总部!P139</f>
        <v>0</v>
      </c>
      <c r="Q25" s="38">
        <f>集团共享!Q25+成人总部!Q25+K12总部!Q139</f>
        <v>0</v>
      </c>
      <c r="R25" s="38">
        <f>集团共享!R25+成人总部!R25+K12总部!R139</f>
        <v>0</v>
      </c>
      <c r="Y25" s="127">
        <f t="shared" si="25"/>
        <v>0</v>
      </c>
      <c r="Z25" s="127">
        <f t="shared" si="26"/>
        <v>0</v>
      </c>
      <c r="AA25" s="127">
        <f t="shared" si="27"/>
        <v>0</v>
      </c>
      <c r="AB25" s="127">
        <f t="shared" si="28"/>
        <v>0</v>
      </c>
    </row>
    <row r="26" spans="1:28" s="81" customFormat="1" ht="13.5" customHeight="1" x14ac:dyDescent="0.2">
      <c r="A26" s="259"/>
      <c r="B26" s="259"/>
      <c r="C26" s="257"/>
      <c r="D26" s="113" t="s">
        <v>80</v>
      </c>
      <c r="E26" s="102">
        <f t="shared" si="24"/>
        <v>0</v>
      </c>
      <c r="F26" s="102">
        <f>IF($T$1=0,0,E26/$T$1)</f>
        <v>0</v>
      </c>
      <c r="G26" s="38">
        <f>集团共享!G26+成人总部!G26+K12总部!G140</f>
        <v>0</v>
      </c>
      <c r="H26" s="38">
        <f>集团共享!H26+成人总部!H26+K12总部!H140</f>
        <v>0</v>
      </c>
      <c r="I26" s="38">
        <f>集团共享!I26+成人总部!I26+K12总部!I140</f>
        <v>0</v>
      </c>
      <c r="J26" s="38">
        <f>集团共享!J26+成人总部!J26+K12总部!J140</f>
        <v>0</v>
      </c>
      <c r="K26" s="38">
        <f>集团共享!K26+成人总部!K26+K12总部!K140</f>
        <v>0</v>
      </c>
      <c r="L26" s="38">
        <f>集团共享!L26+成人总部!L26+K12总部!L140</f>
        <v>0</v>
      </c>
      <c r="M26" s="38">
        <f>集团共享!M26+成人总部!M26+K12总部!M140</f>
        <v>0</v>
      </c>
      <c r="N26" s="38">
        <f>集团共享!N26+成人总部!N26+K12总部!N140</f>
        <v>0</v>
      </c>
      <c r="O26" s="38">
        <f>集团共享!O26+成人总部!O26+K12总部!O140</f>
        <v>0</v>
      </c>
      <c r="P26" s="38">
        <f>集团共享!P26+成人总部!P26+K12总部!P140</f>
        <v>0</v>
      </c>
      <c r="Q26" s="38">
        <f>集团共享!Q26+成人总部!Q26+K12总部!Q140</f>
        <v>0</v>
      </c>
      <c r="R26" s="38">
        <f>集团共享!R26+成人总部!R26+K12总部!R140</f>
        <v>0</v>
      </c>
      <c r="Y26" s="127">
        <f t="shared" si="25"/>
        <v>0</v>
      </c>
      <c r="Z26" s="127">
        <f t="shared" si="26"/>
        <v>0</v>
      </c>
      <c r="AA26" s="127">
        <f t="shared" si="27"/>
        <v>0</v>
      </c>
      <c r="AB26" s="127">
        <f t="shared" si="28"/>
        <v>0</v>
      </c>
    </row>
    <row r="27" spans="1:28" s="81" customFormat="1" ht="13.5" customHeight="1" x14ac:dyDescent="0.2">
      <c r="A27" s="259"/>
      <c r="B27" s="259"/>
      <c r="C27" s="257"/>
      <c r="D27" s="113" t="s">
        <v>81</v>
      </c>
      <c r="E27" s="102">
        <f t="shared" si="24"/>
        <v>0</v>
      </c>
      <c r="F27" s="102">
        <f>IF($T$1=0,0,E27/$T$1)</f>
        <v>0</v>
      </c>
      <c r="G27" s="38">
        <f>集团共享!G27+成人总部!G27+K12总部!G141</f>
        <v>0</v>
      </c>
      <c r="H27" s="38">
        <f>集团共享!H27+成人总部!H27+K12总部!H141</f>
        <v>0</v>
      </c>
      <c r="I27" s="38">
        <f>集团共享!I27+成人总部!I27+K12总部!I141</f>
        <v>0</v>
      </c>
      <c r="J27" s="38">
        <f>集团共享!J27+成人总部!J27+K12总部!J141</f>
        <v>0</v>
      </c>
      <c r="K27" s="38">
        <f>集团共享!K27+成人总部!K27+K12总部!K141</f>
        <v>0</v>
      </c>
      <c r="L27" s="38">
        <f>集团共享!L27+成人总部!L27+K12总部!L141</f>
        <v>0</v>
      </c>
      <c r="M27" s="38">
        <f>集团共享!M27+成人总部!M27+K12总部!M141</f>
        <v>0</v>
      </c>
      <c r="N27" s="38">
        <f>集团共享!N27+成人总部!N27+K12总部!N141</f>
        <v>0</v>
      </c>
      <c r="O27" s="38">
        <f>集团共享!O27+成人总部!O27+K12总部!O141</f>
        <v>0</v>
      </c>
      <c r="P27" s="38">
        <f>集团共享!P27+成人总部!P27+K12总部!P141</f>
        <v>0</v>
      </c>
      <c r="Q27" s="38">
        <f>集团共享!Q27+成人总部!Q27+K12总部!Q141</f>
        <v>0</v>
      </c>
      <c r="R27" s="38">
        <f>集团共享!R27+成人总部!R27+K12总部!R141</f>
        <v>0</v>
      </c>
      <c r="Y27" s="127">
        <f t="shared" si="25"/>
        <v>0</v>
      </c>
      <c r="Z27" s="127">
        <f t="shared" si="26"/>
        <v>0</v>
      </c>
      <c r="AA27" s="127">
        <f t="shared" si="27"/>
        <v>0</v>
      </c>
      <c r="AB27" s="127">
        <f t="shared" si="28"/>
        <v>0</v>
      </c>
    </row>
    <row r="28" spans="1:28" s="81" customFormat="1" ht="13.5" customHeight="1" x14ac:dyDescent="0.2">
      <c r="A28" s="259"/>
      <c r="B28" s="259"/>
      <c r="C28" s="257"/>
      <c r="D28" s="113" t="s">
        <v>70</v>
      </c>
      <c r="E28" s="102">
        <f t="shared" ref="E28:R28" si="29">IF(E25&lt;&gt;0,(E26+E27)/E25,)</f>
        <v>0</v>
      </c>
      <c r="F28" s="88">
        <f t="shared" si="29"/>
        <v>0</v>
      </c>
      <c r="G28" s="38">
        <f t="shared" si="29"/>
        <v>0</v>
      </c>
      <c r="H28" s="38">
        <f t="shared" si="29"/>
        <v>0</v>
      </c>
      <c r="I28" s="38">
        <f t="shared" si="29"/>
        <v>0</v>
      </c>
      <c r="J28" s="38">
        <f t="shared" si="29"/>
        <v>0</v>
      </c>
      <c r="K28" s="38">
        <f t="shared" si="29"/>
        <v>0</v>
      </c>
      <c r="L28" s="38">
        <f t="shared" si="29"/>
        <v>0</v>
      </c>
      <c r="M28" s="38">
        <f t="shared" si="29"/>
        <v>0</v>
      </c>
      <c r="N28" s="38">
        <f t="shared" si="29"/>
        <v>0</v>
      </c>
      <c r="O28" s="38">
        <f t="shared" si="29"/>
        <v>0</v>
      </c>
      <c r="P28" s="38">
        <f t="shared" si="29"/>
        <v>0</v>
      </c>
      <c r="Q28" s="38">
        <f t="shared" si="29"/>
        <v>0</v>
      </c>
      <c r="R28" s="38">
        <f t="shared" si="29"/>
        <v>0</v>
      </c>
      <c r="Y28" s="127">
        <f t="shared" ref="Y28:AB28" si="30">IF(Y25&lt;&gt;0,(Y26+Y27)/Y25,)</f>
        <v>0</v>
      </c>
      <c r="Z28" s="127">
        <f t="shared" si="30"/>
        <v>0</v>
      </c>
      <c r="AA28" s="127">
        <f t="shared" si="30"/>
        <v>0</v>
      </c>
      <c r="AB28" s="127">
        <f t="shared" si="30"/>
        <v>0</v>
      </c>
    </row>
    <row r="29" spans="1:28" s="81" customFormat="1" ht="13.5" customHeight="1" x14ac:dyDescent="0.2">
      <c r="A29" s="259"/>
      <c r="B29" s="259"/>
      <c r="C29" s="257"/>
      <c r="D29" s="113" t="s">
        <v>82</v>
      </c>
      <c r="E29" s="102">
        <f t="shared" ref="E29:E30" si="31">SUM(G29:R29)</f>
        <v>0</v>
      </c>
      <c r="F29" s="102">
        <f>IF($T$1=0,0,E29/$T$1)</f>
        <v>0</v>
      </c>
      <c r="G29" s="38">
        <f>集团共享!G29+成人总部!G29+K12总部!G143</f>
        <v>0</v>
      </c>
      <c r="H29" s="38">
        <f>集团共享!H29+成人总部!H29+K12总部!H143</f>
        <v>0</v>
      </c>
      <c r="I29" s="38">
        <f>集团共享!I29+成人总部!I29+K12总部!I143</f>
        <v>0</v>
      </c>
      <c r="J29" s="38">
        <f>集团共享!J29+成人总部!J29+K12总部!J143</f>
        <v>0</v>
      </c>
      <c r="K29" s="38">
        <f>集团共享!K29+成人总部!K29+K12总部!K143</f>
        <v>0</v>
      </c>
      <c r="L29" s="38">
        <f>集团共享!L29+成人总部!L29+K12总部!L143</f>
        <v>0</v>
      </c>
      <c r="M29" s="38">
        <f>集团共享!M29+成人总部!M29+K12总部!M143</f>
        <v>0</v>
      </c>
      <c r="N29" s="38">
        <f>集团共享!N29+成人总部!N29+K12总部!N143</f>
        <v>0</v>
      </c>
      <c r="O29" s="38">
        <f>集团共享!O29+成人总部!O29+K12总部!O143</f>
        <v>0</v>
      </c>
      <c r="P29" s="38">
        <f>集团共享!P29+成人总部!P29+K12总部!P143</f>
        <v>0</v>
      </c>
      <c r="Q29" s="38">
        <f>集团共享!Q29+成人总部!Q29+K12总部!Q143</f>
        <v>0</v>
      </c>
      <c r="R29" s="38">
        <f>集团共享!R29+成人总部!R29+K12总部!R143</f>
        <v>0</v>
      </c>
      <c r="Y29" s="127">
        <f t="shared" ref="Y29:Y30" si="32">SUM(G29:I29)</f>
        <v>0</v>
      </c>
      <c r="Z29" s="127">
        <f t="shared" ref="Z29:Z31" si="33">SUM(J29:L29)</f>
        <v>0</v>
      </c>
      <c r="AA29" s="127">
        <f t="shared" ref="AA29:AA31" si="34">SUM(M29:O29)</f>
        <v>0</v>
      </c>
      <c r="AB29" s="127">
        <f t="shared" ref="AB29:AB31" si="35">SUM(P29:R29)</f>
        <v>0</v>
      </c>
    </row>
    <row r="30" spans="1:28" s="81" customFormat="1" ht="13.5" customHeight="1" x14ac:dyDescent="0.2">
      <c r="A30" s="259"/>
      <c r="B30" s="259"/>
      <c r="C30" s="257"/>
      <c r="D30" s="113" t="s">
        <v>83</v>
      </c>
      <c r="E30" s="102">
        <f t="shared" si="31"/>
        <v>0</v>
      </c>
      <c r="F30" s="102">
        <f>IF($T$1=0,0,E30/$T$1)</f>
        <v>0</v>
      </c>
      <c r="G30" s="38">
        <f t="shared" ref="G30:R30" si="36">G26+G27+G29</f>
        <v>0</v>
      </c>
      <c r="H30" s="38">
        <f t="shared" si="36"/>
        <v>0</v>
      </c>
      <c r="I30" s="38">
        <f t="shared" si="36"/>
        <v>0</v>
      </c>
      <c r="J30" s="38">
        <f t="shared" si="36"/>
        <v>0</v>
      </c>
      <c r="K30" s="38">
        <f t="shared" si="36"/>
        <v>0</v>
      </c>
      <c r="L30" s="38">
        <f t="shared" si="36"/>
        <v>0</v>
      </c>
      <c r="M30" s="38">
        <f t="shared" si="36"/>
        <v>0</v>
      </c>
      <c r="N30" s="38">
        <f t="shared" si="36"/>
        <v>0</v>
      </c>
      <c r="O30" s="38">
        <f t="shared" si="36"/>
        <v>0</v>
      </c>
      <c r="P30" s="38">
        <f t="shared" si="36"/>
        <v>0</v>
      </c>
      <c r="Q30" s="38">
        <f t="shared" si="36"/>
        <v>0</v>
      </c>
      <c r="R30" s="38">
        <f t="shared" si="36"/>
        <v>0</v>
      </c>
      <c r="Y30" s="127">
        <f t="shared" si="32"/>
        <v>0</v>
      </c>
      <c r="Z30" s="127">
        <f t="shared" si="33"/>
        <v>0</v>
      </c>
      <c r="AA30" s="127">
        <f t="shared" si="34"/>
        <v>0</v>
      </c>
      <c r="AB30" s="127">
        <f t="shared" si="35"/>
        <v>0</v>
      </c>
    </row>
    <row r="31" spans="1:28" s="81" customFormat="1" ht="13.5" customHeight="1" x14ac:dyDescent="0.2">
      <c r="A31" s="259"/>
      <c r="B31" s="259"/>
      <c r="C31" s="95" t="s">
        <v>87</v>
      </c>
      <c r="D31" s="114" t="s">
        <v>83</v>
      </c>
      <c r="E31" s="37">
        <f t="shared" ref="E31" si="37">SUM(G31:R31)</f>
        <v>0</v>
      </c>
      <c r="F31" s="115">
        <f t="shared" ref="F31" si="38">IF($T$1=0,0,E31/$T$1)</f>
        <v>0</v>
      </c>
      <c r="G31" s="38">
        <f>集团共享!G31+成人总部!G31+K12总部!G184</f>
        <v>0</v>
      </c>
      <c r="H31" s="38">
        <f>集团共享!H31+成人总部!H31+K12总部!H184</f>
        <v>0</v>
      </c>
      <c r="I31" s="38">
        <f>集团共享!I31+成人总部!I31+K12总部!I184</f>
        <v>0</v>
      </c>
      <c r="J31" s="38">
        <f>集团共享!J31+成人总部!J31+K12总部!J184</f>
        <v>0</v>
      </c>
      <c r="K31" s="38">
        <f>集团共享!K31+成人总部!K31+K12总部!K184</f>
        <v>0</v>
      </c>
      <c r="L31" s="38">
        <f>集团共享!L31+成人总部!L31+K12总部!L184</f>
        <v>0</v>
      </c>
      <c r="M31" s="38">
        <f>集团共享!M31+成人总部!M31+K12总部!M184</f>
        <v>0</v>
      </c>
      <c r="N31" s="38">
        <f>集团共享!N31+成人总部!N31+K12总部!N184</f>
        <v>0</v>
      </c>
      <c r="O31" s="38">
        <f>集团共享!O31+成人总部!O31+K12总部!O184</f>
        <v>0</v>
      </c>
      <c r="P31" s="38">
        <f>集团共享!P31+成人总部!P31+K12总部!P184</f>
        <v>0</v>
      </c>
      <c r="Q31" s="38">
        <f>集团共享!Q31+成人总部!Q31+K12总部!Q184</f>
        <v>0</v>
      </c>
      <c r="R31" s="38">
        <f>集团共享!R31+成人总部!R31+K12总部!R184</f>
        <v>0</v>
      </c>
      <c r="Y31" s="127">
        <f t="shared" ref="Y31" si="39">SUM(G31:I31)</f>
        <v>0</v>
      </c>
      <c r="Z31" s="127">
        <f t="shared" si="33"/>
        <v>0</v>
      </c>
      <c r="AA31" s="127">
        <f t="shared" si="34"/>
        <v>0</v>
      </c>
      <c r="AB31" s="127">
        <f t="shared" si="35"/>
        <v>0</v>
      </c>
    </row>
    <row r="32" spans="1:28" s="81" customFormat="1" ht="13.5" customHeight="1" x14ac:dyDescent="0.2">
      <c r="A32" s="259"/>
      <c r="B32" s="259"/>
      <c r="C32" s="124" t="s">
        <v>88</v>
      </c>
      <c r="D32" s="125"/>
      <c r="E32" s="37">
        <f t="shared" ref="E32:E35" si="40">SUM(G32:R32)</f>
        <v>0</v>
      </c>
      <c r="F32" s="115">
        <f>IF($T$1=0,0,E32/$T$1)</f>
        <v>0</v>
      </c>
      <c r="G32" s="38">
        <f>集团共享!G32+成人总部!G32+K12总部!G192</f>
        <v>0</v>
      </c>
      <c r="H32" s="38">
        <f>集团共享!H32+成人总部!H32+K12总部!H192</f>
        <v>0</v>
      </c>
      <c r="I32" s="38">
        <f>集团共享!I32+成人总部!I32+K12总部!I192</f>
        <v>0</v>
      </c>
      <c r="J32" s="38">
        <f>集团共享!J32+成人总部!J32+K12总部!J192</f>
        <v>0</v>
      </c>
      <c r="K32" s="38">
        <f>集团共享!K32+成人总部!K32+K12总部!K192</f>
        <v>0</v>
      </c>
      <c r="L32" s="38">
        <f>集团共享!L32+成人总部!L32+K12总部!L192</f>
        <v>0</v>
      </c>
      <c r="M32" s="38">
        <f>集团共享!M32+成人总部!M32+K12总部!M192</f>
        <v>0</v>
      </c>
      <c r="N32" s="38">
        <f>集团共享!N32+成人总部!N32+K12总部!N192</f>
        <v>0</v>
      </c>
      <c r="O32" s="38">
        <f>集团共享!O32+成人总部!O32+K12总部!O192</f>
        <v>0</v>
      </c>
      <c r="P32" s="38">
        <f>集团共享!P32+成人总部!P32+K12总部!P192</f>
        <v>0</v>
      </c>
      <c r="Q32" s="38">
        <f>集团共享!Q32+成人总部!Q32+K12总部!Q192</f>
        <v>0</v>
      </c>
      <c r="R32" s="38">
        <f>集团共享!R32+成人总部!R32+K12总部!R192</f>
        <v>0</v>
      </c>
      <c r="Y32" s="37">
        <f t="shared" ref="Y32:Y35" si="41">SUM(G32:I32)</f>
        <v>0</v>
      </c>
      <c r="Z32" s="37">
        <f t="shared" ref="Z32:Z35" si="42">SUM(J32:L32)</f>
        <v>0</v>
      </c>
      <c r="AA32" s="37">
        <f t="shared" ref="AA32:AA35" si="43">SUM(M32:O32)</f>
        <v>0</v>
      </c>
      <c r="AB32" s="37">
        <f t="shared" ref="AB32:AB35" si="44">SUM(P32:R32)</f>
        <v>0</v>
      </c>
    </row>
    <row r="33" spans="1:28" s="81" customFormat="1" ht="13.5" customHeight="1" x14ac:dyDescent="0.2">
      <c r="A33" s="260" t="s">
        <v>30</v>
      </c>
      <c r="B33" s="261"/>
      <c r="C33" s="258" t="s">
        <v>89</v>
      </c>
      <c r="D33" s="113" t="s">
        <v>36</v>
      </c>
      <c r="E33" s="102">
        <f t="shared" si="40"/>
        <v>0</v>
      </c>
      <c r="F33" s="100">
        <f>IF($T$1=0,0,E33/$T$1)</f>
        <v>0</v>
      </c>
      <c r="G33" s="38">
        <f>集团共享!G33+成人总部!G33+K12总部!G193</f>
        <v>0</v>
      </c>
      <c r="H33" s="38">
        <f>集团共享!H33+成人总部!H33+K12总部!H193</f>
        <v>0</v>
      </c>
      <c r="I33" s="38">
        <f>集团共享!I33+成人总部!I33+K12总部!I193</f>
        <v>0</v>
      </c>
      <c r="J33" s="38">
        <f>集团共享!J33+成人总部!J33+K12总部!J193</f>
        <v>0</v>
      </c>
      <c r="K33" s="38">
        <f>集团共享!K33+成人总部!K33+K12总部!K193</f>
        <v>0</v>
      </c>
      <c r="L33" s="38">
        <f>集团共享!L33+成人总部!L33+K12总部!L193</f>
        <v>0</v>
      </c>
      <c r="M33" s="38">
        <f>集团共享!M33+成人总部!M33+K12总部!M193</f>
        <v>0</v>
      </c>
      <c r="N33" s="38">
        <f>集团共享!N33+成人总部!N33+K12总部!N193</f>
        <v>0</v>
      </c>
      <c r="O33" s="38">
        <f>集团共享!O33+成人总部!O33+K12总部!O193</f>
        <v>0</v>
      </c>
      <c r="P33" s="38">
        <f>集团共享!P33+成人总部!P33+K12总部!P193</f>
        <v>0</v>
      </c>
      <c r="Q33" s="38">
        <f>集团共享!Q33+成人总部!Q33+K12总部!Q193</f>
        <v>0</v>
      </c>
      <c r="R33" s="38">
        <f>集团共享!R33+成人总部!R33+K12总部!R193</f>
        <v>0</v>
      </c>
      <c r="Y33" s="102">
        <f t="shared" si="41"/>
        <v>0</v>
      </c>
      <c r="Z33" s="102">
        <f t="shared" si="42"/>
        <v>0</v>
      </c>
      <c r="AA33" s="102">
        <f t="shared" si="43"/>
        <v>0</v>
      </c>
      <c r="AB33" s="102">
        <f t="shared" si="44"/>
        <v>0</v>
      </c>
    </row>
    <row r="34" spans="1:28" s="81" customFormat="1" ht="13.5" customHeight="1" x14ac:dyDescent="0.2">
      <c r="A34" s="262"/>
      <c r="B34" s="263"/>
      <c r="C34" s="258"/>
      <c r="D34" s="113" t="s">
        <v>80</v>
      </c>
      <c r="E34" s="102">
        <f t="shared" si="40"/>
        <v>0</v>
      </c>
      <c r="F34" s="100">
        <f>IF($T$1=0,0,E34/$T$1)</f>
        <v>0</v>
      </c>
      <c r="G34" s="38">
        <f>集团共享!G34+成人总部!G34+K12总部!G194</f>
        <v>0</v>
      </c>
      <c r="H34" s="38">
        <f>集团共享!H34+成人总部!H34+K12总部!H194</f>
        <v>0</v>
      </c>
      <c r="I34" s="38">
        <f>集团共享!I34+成人总部!I34+K12总部!I194</f>
        <v>0</v>
      </c>
      <c r="J34" s="38">
        <f>集团共享!J34+成人总部!J34+K12总部!J194</f>
        <v>0</v>
      </c>
      <c r="K34" s="38">
        <f>集团共享!K34+成人总部!K34+K12总部!K194</f>
        <v>0</v>
      </c>
      <c r="L34" s="38">
        <f>集团共享!L34+成人总部!L34+K12总部!L194</f>
        <v>0</v>
      </c>
      <c r="M34" s="38">
        <f>集团共享!M34+成人总部!M34+K12总部!M194</f>
        <v>0</v>
      </c>
      <c r="N34" s="38">
        <f>集团共享!N34+成人总部!N34+K12总部!N194</f>
        <v>0</v>
      </c>
      <c r="O34" s="38">
        <f>集团共享!O34+成人总部!O34+K12总部!O194</f>
        <v>0</v>
      </c>
      <c r="P34" s="38">
        <f>集团共享!P34+成人总部!P34+K12总部!P194</f>
        <v>0</v>
      </c>
      <c r="Q34" s="38">
        <f>集团共享!Q34+成人总部!Q34+K12总部!Q194</f>
        <v>0</v>
      </c>
      <c r="R34" s="38">
        <f>集团共享!R34+成人总部!R34+K12总部!R194</f>
        <v>0</v>
      </c>
      <c r="Y34" s="102">
        <f t="shared" si="41"/>
        <v>0</v>
      </c>
      <c r="Z34" s="102">
        <f t="shared" si="42"/>
        <v>0</v>
      </c>
      <c r="AA34" s="102">
        <f t="shared" si="43"/>
        <v>0</v>
      </c>
      <c r="AB34" s="102">
        <f t="shared" si="44"/>
        <v>0</v>
      </c>
    </row>
    <row r="35" spans="1:28" s="81" customFormat="1" ht="13.5" customHeight="1" x14ac:dyDescent="0.2">
      <c r="A35" s="262"/>
      <c r="B35" s="263"/>
      <c r="C35" s="258"/>
      <c r="D35" s="113" t="s">
        <v>81</v>
      </c>
      <c r="E35" s="102">
        <f t="shared" si="40"/>
        <v>0</v>
      </c>
      <c r="F35" s="100">
        <f>IF($T$1=0,0,E35/$T$1)</f>
        <v>0</v>
      </c>
      <c r="G35" s="38">
        <f>集团共享!G35+成人总部!G35+K12总部!G195</f>
        <v>0</v>
      </c>
      <c r="H35" s="38">
        <f>集团共享!H35+成人总部!H35+K12总部!H195</f>
        <v>0</v>
      </c>
      <c r="I35" s="38">
        <f>集团共享!I35+成人总部!I35+K12总部!I195</f>
        <v>0</v>
      </c>
      <c r="J35" s="38">
        <f>集团共享!J35+成人总部!J35+K12总部!J195</f>
        <v>0</v>
      </c>
      <c r="K35" s="38">
        <f>集团共享!K35+成人总部!K35+K12总部!K195</f>
        <v>0</v>
      </c>
      <c r="L35" s="38">
        <f>集团共享!L35+成人总部!L35+K12总部!L195</f>
        <v>0</v>
      </c>
      <c r="M35" s="38">
        <f>集团共享!M35+成人总部!M35+K12总部!M195</f>
        <v>0</v>
      </c>
      <c r="N35" s="38">
        <f>集团共享!N35+成人总部!N35+K12总部!N195</f>
        <v>0</v>
      </c>
      <c r="O35" s="38">
        <f>集团共享!O35+成人总部!O35+K12总部!O195</f>
        <v>0</v>
      </c>
      <c r="P35" s="38">
        <f>集团共享!P35+成人总部!P35+K12总部!P195</f>
        <v>0</v>
      </c>
      <c r="Q35" s="38">
        <f>集团共享!Q35+成人总部!Q35+K12总部!Q195</f>
        <v>0</v>
      </c>
      <c r="R35" s="38">
        <f>集团共享!R35+成人总部!R35+K12总部!R195</f>
        <v>0</v>
      </c>
      <c r="Y35" s="102">
        <f t="shared" si="41"/>
        <v>0</v>
      </c>
      <c r="Z35" s="102">
        <f t="shared" si="42"/>
        <v>0</v>
      </c>
      <c r="AA35" s="102">
        <f t="shared" si="43"/>
        <v>0</v>
      </c>
      <c r="AB35" s="102">
        <f t="shared" si="44"/>
        <v>0</v>
      </c>
    </row>
    <row r="36" spans="1:28" s="81" customFormat="1" ht="13.5" customHeight="1" x14ac:dyDescent="0.2">
      <c r="A36" s="262"/>
      <c r="B36" s="263"/>
      <c r="C36" s="258"/>
      <c r="D36" s="113" t="s">
        <v>70</v>
      </c>
      <c r="E36" s="102">
        <f t="shared" ref="E36:R36" si="45">IF(E33&lt;&gt;0,(E34+E35)/E33,)</f>
        <v>0</v>
      </c>
      <c r="F36" s="88">
        <f t="shared" si="45"/>
        <v>0</v>
      </c>
      <c r="G36" s="38">
        <f t="shared" si="45"/>
        <v>0</v>
      </c>
      <c r="H36" s="38">
        <f t="shared" si="45"/>
        <v>0</v>
      </c>
      <c r="I36" s="38">
        <f t="shared" si="45"/>
        <v>0</v>
      </c>
      <c r="J36" s="38">
        <f t="shared" si="45"/>
        <v>0</v>
      </c>
      <c r="K36" s="38">
        <f t="shared" si="45"/>
        <v>0</v>
      </c>
      <c r="L36" s="38">
        <f t="shared" si="45"/>
        <v>0</v>
      </c>
      <c r="M36" s="38">
        <f t="shared" si="45"/>
        <v>0</v>
      </c>
      <c r="N36" s="38">
        <f t="shared" si="45"/>
        <v>0</v>
      </c>
      <c r="O36" s="38">
        <f t="shared" si="45"/>
        <v>0</v>
      </c>
      <c r="P36" s="38">
        <f t="shared" si="45"/>
        <v>0</v>
      </c>
      <c r="Q36" s="38">
        <f t="shared" si="45"/>
        <v>0</v>
      </c>
      <c r="R36" s="139">
        <f t="shared" si="45"/>
        <v>0</v>
      </c>
      <c r="Y36" s="102">
        <f t="shared" ref="Y36:AB36" si="46">IF(Y33&lt;&gt;0,(Y34+Y35)/Y33,)</f>
        <v>0</v>
      </c>
      <c r="Z36" s="102">
        <f t="shared" si="46"/>
        <v>0</v>
      </c>
      <c r="AA36" s="102">
        <f t="shared" si="46"/>
        <v>0</v>
      </c>
      <c r="AB36" s="102">
        <f t="shared" si="46"/>
        <v>0</v>
      </c>
    </row>
    <row r="37" spans="1:28" s="81" customFormat="1" ht="13.5" customHeight="1" x14ac:dyDescent="0.2">
      <c r="A37" s="262"/>
      <c r="B37" s="263"/>
      <c r="C37" s="258"/>
      <c r="D37" s="113" t="s">
        <v>82</v>
      </c>
      <c r="E37" s="102">
        <f t="shared" ref="E37:E40" si="47">SUM(G37:R37)</f>
        <v>0</v>
      </c>
      <c r="F37" s="100">
        <f>IF($T$1=0,0,E37/$T$1)</f>
        <v>0</v>
      </c>
      <c r="G37" s="38">
        <f>集团共享!G37+成人总部!G37+K12总部!G197</f>
        <v>0</v>
      </c>
      <c r="H37" s="38">
        <f>集团共享!H37+成人总部!H37+K12总部!H197</f>
        <v>0</v>
      </c>
      <c r="I37" s="38">
        <f>集团共享!I37+成人总部!I37+K12总部!I197</f>
        <v>0</v>
      </c>
      <c r="J37" s="38">
        <f>集团共享!J37+成人总部!J37+K12总部!J197</f>
        <v>0</v>
      </c>
      <c r="K37" s="38">
        <f>集团共享!K37+成人总部!K37+K12总部!K197</f>
        <v>0</v>
      </c>
      <c r="L37" s="38">
        <f>集团共享!L37+成人总部!L37+K12总部!L197</f>
        <v>0</v>
      </c>
      <c r="M37" s="38">
        <f>集团共享!M37+成人总部!M37+K12总部!M197</f>
        <v>0</v>
      </c>
      <c r="N37" s="38">
        <f>集团共享!N37+成人总部!N37+K12总部!N197</f>
        <v>0</v>
      </c>
      <c r="O37" s="38">
        <f>集团共享!O37+成人总部!O37+K12总部!O197</f>
        <v>0</v>
      </c>
      <c r="P37" s="38">
        <f>集团共享!P37+成人总部!P37+K12总部!P197</f>
        <v>0</v>
      </c>
      <c r="Q37" s="38">
        <f>集团共享!Q37+成人总部!Q37+K12总部!Q197</f>
        <v>0</v>
      </c>
      <c r="R37" s="139">
        <f>集团共享!R37+成人总部!R37+K12总部!R197</f>
        <v>0</v>
      </c>
      <c r="Y37" s="102">
        <f t="shared" ref="Y37:Y40" si="48">SUM(G37:I37)</f>
        <v>0</v>
      </c>
      <c r="Z37" s="102">
        <f t="shared" ref="Z37:Z40" si="49">SUM(J37:L37)</f>
        <v>0</v>
      </c>
      <c r="AA37" s="102">
        <f t="shared" ref="AA37:AA40" si="50">SUM(M37:O37)</f>
        <v>0</v>
      </c>
      <c r="AB37" s="102">
        <f t="shared" ref="AB37:AB40" si="51">SUM(P37:R37)</f>
        <v>0</v>
      </c>
    </row>
    <row r="38" spans="1:28" s="81" customFormat="1" ht="13.5" customHeight="1" x14ac:dyDescent="0.2">
      <c r="A38" s="262"/>
      <c r="B38" s="263"/>
      <c r="C38" s="258"/>
      <c r="D38" s="113" t="s">
        <v>83</v>
      </c>
      <c r="E38" s="102">
        <f t="shared" si="47"/>
        <v>0</v>
      </c>
      <c r="F38" s="100">
        <f>IF($T$1=0,0,E38/$T$1)</f>
        <v>0</v>
      </c>
      <c r="G38" s="38">
        <f t="shared" ref="G38:R38" si="52">G34+G35+G37</f>
        <v>0</v>
      </c>
      <c r="H38" s="38">
        <f t="shared" si="52"/>
        <v>0</v>
      </c>
      <c r="I38" s="38">
        <f t="shared" si="52"/>
        <v>0</v>
      </c>
      <c r="J38" s="38">
        <f t="shared" si="52"/>
        <v>0</v>
      </c>
      <c r="K38" s="38">
        <f t="shared" si="52"/>
        <v>0</v>
      </c>
      <c r="L38" s="38">
        <f t="shared" si="52"/>
        <v>0</v>
      </c>
      <c r="M38" s="38">
        <f t="shared" si="52"/>
        <v>0</v>
      </c>
      <c r="N38" s="38">
        <f t="shared" si="52"/>
        <v>0</v>
      </c>
      <c r="O38" s="38">
        <f t="shared" si="52"/>
        <v>0</v>
      </c>
      <c r="P38" s="38">
        <f t="shared" si="52"/>
        <v>0</v>
      </c>
      <c r="Q38" s="38">
        <f t="shared" si="52"/>
        <v>0</v>
      </c>
      <c r="R38" s="139">
        <f t="shared" si="52"/>
        <v>0</v>
      </c>
      <c r="Y38" s="102">
        <f t="shared" si="48"/>
        <v>0</v>
      </c>
      <c r="Z38" s="102">
        <f t="shared" si="49"/>
        <v>0</v>
      </c>
      <c r="AA38" s="102">
        <f t="shared" si="50"/>
        <v>0</v>
      </c>
      <c r="AB38" s="102">
        <f t="shared" si="51"/>
        <v>0</v>
      </c>
    </row>
    <row r="39" spans="1:28" s="81" customFormat="1" ht="13.5" customHeight="1" x14ac:dyDescent="0.2">
      <c r="A39" s="262"/>
      <c r="B39" s="263"/>
      <c r="C39" s="128" t="s">
        <v>90</v>
      </c>
      <c r="D39" s="114" t="s">
        <v>83</v>
      </c>
      <c r="E39" s="37">
        <f t="shared" si="47"/>
        <v>0</v>
      </c>
      <c r="F39" s="115">
        <f t="shared" ref="F39:F40" si="53">IF($T$1=0,0,E39/$T$1)</f>
        <v>0</v>
      </c>
      <c r="G39" s="38">
        <f>集团共享!G39+成人总部!G39+K12总部!G224</f>
        <v>0</v>
      </c>
      <c r="H39" s="38">
        <f>集团共享!H39+成人总部!H39+K12总部!H224</f>
        <v>0</v>
      </c>
      <c r="I39" s="38">
        <f>集团共享!I39+成人总部!I39+K12总部!I224</f>
        <v>0</v>
      </c>
      <c r="J39" s="38">
        <f>集团共享!J39+成人总部!J39+K12总部!J224</f>
        <v>0</v>
      </c>
      <c r="K39" s="38">
        <f>集团共享!K39+成人总部!K39+K12总部!K224</f>
        <v>0</v>
      </c>
      <c r="L39" s="38">
        <f>集团共享!L39+成人总部!L39+K12总部!L224</f>
        <v>0</v>
      </c>
      <c r="M39" s="38">
        <f>集团共享!M39+成人总部!M39+K12总部!M224</f>
        <v>0</v>
      </c>
      <c r="N39" s="38">
        <f>集团共享!N39+成人总部!N39+K12总部!N224</f>
        <v>0</v>
      </c>
      <c r="O39" s="38">
        <f>集团共享!O39+成人总部!O39+K12总部!O224</f>
        <v>0</v>
      </c>
      <c r="P39" s="38">
        <f>集团共享!P39+成人总部!P39+K12总部!P224</f>
        <v>0</v>
      </c>
      <c r="Q39" s="38">
        <f>集团共享!Q39+成人总部!Q39+K12总部!Q224</f>
        <v>0</v>
      </c>
      <c r="R39" s="38">
        <f>集团共享!R39+成人总部!R39+K12总部!R224</f>
        <v>0</v>
      </c>
      <c r="Y39" s="37">
        <f t="shared" si="48"/>
        <v>0</v>
      </c>
      <c r="Z39" s="37">
        <f t="shared" si="49"/>
        <v>0</v>
      </c>
      <c r="AA39" s="37">
        <f t="shared" si="50"/>
        <v>0</v>
      </c>
      <c r="AB39" s="37">
        <f t="shared" si="51"/>
        <v>0</v>
      </c>
    </row>
    <row r="40" spans="1:28" s="81" customFormat="1" ht="13.5" customHeight="1" x14ac:dyDescent="0.2">
      <c r="A40" s="264"/>
      <c r="B40" s="265"/>
      <c r="C40" s="124" t="s">
        <v>91</v>
      </c>
      <c r="D40" s="114"/>
      <c r="E40" s="37">
        <f t="shared" si="47"/>
        <v>0</v>
      </c>
      <c r="F40" s="37">
        <f t="shared" si="53"/>
        <v>0</v>
      </c>
      <c r="G40" s="38">
        <f>集团共享!G40+成人总部!G40+K12总部!G225</f>
        <v>0</v>
      </c>
      <c r="H40" s="38">
        <f>集团共享!H40+成人总部!H40+K12总部!H225</f>
        <v>0</v>
      </c>
      <c r="I40" s="38">
        <f>集团共享!I40+成人总部!I40+K12总部!I225</f>
        <v>0</v>
      </c>
      <c r="J40" s="38">
        <f>集团共享!J40+成人总部!J40+K12总部!J225</f>
        <v>0</v>
      </c>
      <c r="K40" s="38">
        <f>集团共享!K40+成人总部!K40+K12总部!K225</f>
        <v>0</v>
      </c>
      <c r="L40" s="38">
        <f>集团共享!L40+成人总部!L40+K12总部!L225</f>
        <v>0</v>
      </c>
      <c r="M40" s="38">
        <f>集团共享!M40+成人总部!M40+K12总部!M225</f>
        <v>0</v>
      </c>
      <c r="N40" s="38">
        <f>集团共享!N40+成人总部!N40+K12总部!N225</f>
        <v>0</v>
      </c>
      <c r="O40" s="38">
        <f>集团共享!O40+成人总部!O40+K12总部!O225</f>
        <v>0</v>
      </c>
      <c r="P40" s="38">
        <f>集团共享!P40+成人总部!P40+K12总部!P225</f>
        <v>0</v>
      </c>
      <c r="Q40" s="38">
        <f>集团共享!Q40+成人总部!Q40+K12总部!Q225</f>
        <v>0</v>
      </c>
      <c r="R40" s="38">
        <f>集团共享!R40+成人总部!R40+K12总部!R225</f>
        <v>0</v>
      </c>
      <c r="Y40" s="127">
        <f t="shared" si="48"/>
        <v>0</v>
      </c>
      <c r="Z40" s="127">
        <f t="shared" si="49"/>
        <v>0</v>
      </c>
      <c r="AA40" s="127">
        <f t="shared" si="50"/>
        <v>0</v>
      </c>
      <c r="AB40" s="127">
        <f t="shared" si="51"/>
        <v>0</v>
      </c>
    </row>
    <row r="41" spans="1:28" x14ac:dyDescent="0.2">
      <c r="A41" s="254"/>
      <c r="B41" s="255"/>
      <c r="C41" s="224" t="s">
        <v>51</v>
      </c>
      <c r="D41" s="225"/>
      <c r="E41" s="37">
        <f t="shared" ref="E41" si="54">SUM(G41:R41)</f>
        <v>0</v>
      </c>
      <c r="F41" s="37">
        <f t="shared" ref="F41" si="55">IF($T$1=0,0,E41/$T$1)</f>
        <v>0</v>
      </c>
      <c r="G41" s="38">
        <f>集团共享!G41+成人总部!G41+K12总部!G24</f>
        <v>0</v>
      </c>
      <c r="H41" s="38">
        <f>集团共享!H41+成人总部!H41+K12总部!H24</f>
        <v>0</v>
      </c>
      <c r="I41" s="38">
        <f>集团共享!I41+成人总部!I41+K12总部!I24</f>
        <v>0</v>
      </c>
      <c r="J41" s="38">
        <f>集团共享!J41+成人总部!J41+K12总部!J24</f>
        <v>0</v>
      </c>
      <c r="K41" s="38">
        <f>集团共享!K41+成人总部!K41+K12总部!K24</f>
        <v>0</v>
      </c>
      <c r="L41" s="38">
        <f>集团共享!L41+成人总部!L41+K12总部!L24</f>
        <v>0</v>
      </c>
      <c r="M41" s="38">
        <f>集团共享!M41+成人总部!M41+K12总部!M24</f>
        <v>0</v>
      </c>
      <c r="N41" s="38">
        <f>集团共享!N41+成人总部!N41+K12总部!N24</f>
        <v>0</v>
      </c>
      <c r="O41" s="38">
        <f>集团共享!O41+成人总部!O41+K12总部!O24</f>
        <v>0</v>
      </c>
      <c r="P41" s="38">
        <f>集团共享!P41+成人总部!P41+K12总部!P24</f>
        <v>0</v>
      </c>
      <c r="Q41" s="38">
        <f>集团共享!Q41+成人总部!Q41+K12总部!Q24</f>
        <v>0</v>
      </c>
      <c r="R41" s="38">
        <f>集团共享!R41+成人总部!R41+K12总部!R24</f>
        <v>0</v>
      </c>
    </row>
  </sheetData>
  <mergeCells count="10">
    <mergeCell ref="A1:B1"/>
    <mergeCell ref="A41:B41"/>
    <mergeCell ref="C17:C22"/>
    <mergeCell ref="C25:C30"/>
    <mergeCell ref="C33:C38"/>
    <mergeCell ref="A2:B11"/>
    <mergeCell ref="A12:B16"/>
    <mergeCell ref="A17:B24"/>
    <mergeCell ref="A25:B32"/>
    <mergeCell ref="A33:B40"/>
  </mergeCells>
  <phoneticPr fontId="4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5117038483843"/>
  </sheetPr>
  <dimension ref="A1:AB41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189" customWidth="1"/>
    <col min="2" max="2" width="5.625" style="189" customWidth="1"/>
    <col min="3" max="3" width="13.125" style="189" customWidth="1"/>
    <col min="4" max="4" width="20.25" style="189" customWidth="1"/>
    <col min="5" max="5" width="10.625" style="189" customWidth="1"/>
    <col min="6" max="18" width="9.625" style="189" customWidth="1"/>
    <col min="19" max="19" width="17.75" style="190" customWidth="1"/>
    <col min="20" max="20" width="3.25" style="189" customWidth="1"/>
    <col min="21" max="21" width="8.25" style="189" customWidth="1"/>
    <col min="22" max="22" width="3.25" style="189" customWidth="1"/>
    <col min="23" max="24" width="9" style="189"/>
    <col min="25" max="28" width="10.625" style="189" customWidth="1"/>
    <col min="29" max="16384" width="9" style="189"/>
  </cols>
  <sheetData>
    <row r="1" spans="1:28" x14ac:dyDescent="0.2">
      <c r="A1" s="248" t="s">
        <v>0</v>
      </c>
      <c r="B1" s="248"/>
      <c r="C1" s="191" t="s">
        <v>1</v>
      </c>
      <c r="D1" s="192" t="s">
        <v>2</v>
      </c>
      <c r="E1" s="193" t="s">
        <v>3</v>
      </c>
      <c r="F1" s="193" t="s">
        <v>4</v>
      </c>
      <c r="G1" s="194" t="s">
        <v>5</v>
      </c>
      <c r="H1" s="194" t="s">
        <v>6</v>
      </c>
      <c r="I1" s="194" t="s">
        <v>7</v>
      </c>
      <c r="J1" s="194" t="s">
        <v>8</v>
      </c>
      <c r="K1" s="194" t="s">
        <v>9</v>
      </c>
      <c r="L1" s="194" t="s">
        <v>10</v>
      </c>
      <c r="M1" s="194" t="s">
        <v>11</v>
      </c>
      <c r="N1" s="194" t="s">
        <v>12</v>
      </c>
      <c r="O1" s="194" t="s">
        <v>13</v>
      </c>
      <c r="P1" s="194" t="s">
        <v>14</v>
      </c>
      <c r="Q1" s="194" t="s">
        <v>15</v>
      </c>
      <c r="R1" s="194" t="s">
        <v>16</v>
      </c>
      <c r="S1" s="49" t="s">
        <v>17</v>
      </c>
      <c r="T1" s="49">
        <v>5</v>
      </c>
      <c r="U1" s="49" t="s">
        <v>18</v>
      </c>
      <c r="V1" s="49">
        <v>5</v>
      </c>
      <c r="W1" s="50" t="s">
        <v>92</v>
      </c>
      <c r="Y1" s="51" t="s">
        <v>20</v>
      </c>
      <c r="Z1" s="51" t="s">
        <v>21</v>
      </c>
      <c r="AA1" s="51" t="s">
        <v>22</v>
      </c>
      <c r="AB1" s="51" t="s">
        <v>23</v>
      </c>
    </row>
    <row r="2" spans="1:28" x14ac:dyDescent="0.2">
      <c r="A2" s="241" t="s">
        <v>24</v>
      </c>
      <c r="B2" s="241"/>
      <c r="C2" s="195" t="s">
        <v>25</v>
      </c>
      <c r="D2" s="196">
        <f t="shared" ref="D2:D7" si="0">IF($E$8&lt;&gt;0,E2/$E$8,)</f>
        <v>0</v>
      </c>
      <c r="E2" s="197">
        <f t="shared" ref="E2:E11" si="1">SUM(G2:R2)</f>
        <v>0</v>
      </c>
      <c r="F2" s="197">
        <f t="shared" ref="F2:F11" si="2">IF($T$1=0,0,E2/$T$1)</f>
        <v>0</v>
      </c>
      <c r="G2" s="198">
        <f>集团共享社招!G2+集团共享渠道!G2</f>
        <v>0</v>
      </c>
      <c r="H2" s="198">
        <f>集团共享社招!H2+集团共享渠道!H2</f>
        <v>0</v>
      </c>
      <c r="I2" s="198">
        <f>集团共享社招!I2+集团共享渠道!I2</f>
        <v>0</v>
      </c>
      <c r="J2" s="198">
        <f>集团共享社招!J2+集团共享渠道!J2</f>
        <v>0</v>
      </c>
      <c r="K2" s="198">
        <f>集团共享社招!K2+集团共享渠道!K2</f>
        <v>0</v>
      </c>
      <c r="L2" s="198">
        <f>集团共享社招!L2+集团共享渠道!L2</f>
        <v>0</v>
      </c>
      <c r="M2" s="198">
        <f>集团共享社招!M2+集团共享渠道!M2</f>
        <v>0</v>
      </c>
      <c r="N2" s="198">
        <f>集团共享社招!N2+集团共享渠道!N2</f>
        <v>0</v>
      </c>
      <c r="O2" s="198">
        <f>集团共享社招!O2+集团共享渠道!O2</f>
        <v>0</v>
      </c>
      <c r="P2" s="198">
        <f>集团共享社招!P2+集团共享渠道!P2</f>
        <v>0</v>
      </c>
      <c r="Q2" s="198">
        <f>集团共享社招!Q2+集团共享渠道!Q2</f>
        <v>0</v>
      </c>
      <c r="R2" s="198">
        <f>集团共享社招!R2+集团共享渠道!R2</f>
        <v>0</v>
      </c>
      <c r="Y2" s="197">
        <f t="shared" ref="Y2:Y16" si="3">SUM(G2:I2)</f>
        <v>0</v>
      </c>
      <c r="Z2" s="197">
        <f t="shared" ref="Z2:Z16" si="4">SUM(J2:L2)</f>
        <v>0</v>
      </c>
      <c r="AA2" s="197">
        <f t="shared" ref="AA2:AA16" si="5">SUM(M2:O2)</f>
        <v>0</v>
      </c>
      <c r="AB2" s="197">
        <f t="shared" ref="AB2:AB16" si="6">SUM(P2:R2)</f>
        <v>0</v>
      </c>
    </row>
    <row r="3" spans="1:28" x14ac:dyDescent="0.2">
      <c r="A3" s="241"/>
      <c r="B3" s="241"/>
      <c r="C3" s="195" t="s">
        <v>26</v>
      </c>
      <c r="D3" s="196">
        <f t="shared" si="0"/>
        <v>0</v>
      </c>
      <c r="E3" s="197">
        <f t="shared" si="1"/>
        <v>0</v>
      </c>
      <c r="F3" s="197">
        <f t="shared" si="2"/>
        <v>0</v>
      </c>
      <c r="G3" s="198">
        <f>集团共享社招!G3+集团共享渠道!G3</f>
        <v>0</v>
      </c>
      <c r="H3" s="198">
        <f>集团共享社招!H3+集团共享渠道!H3</f>
        <v>0</v>
      </c>
      <c r="I3" s="198">
        <f>集团共享社招!I3+集团共享渠道!I3</f>
        <v>0</v>
      </c>
      <c r="J3" s="198">
        <f>集团共享社招!J3+集团共享渠道!J3</f>
        <v>0</v>
      </c>
      <c r="K3" s="198">
        <f>集团共享社招!K3+集团共享渠道!K3</f>
        <v>0</v>
      </c>
      <c r="L3" s="198">
        <f>集团共享社招!L3+集团共享渠道!L3</f>
        <v>0</v>
      </c>
      <c r="M3" s="198">
        <f>集团共享社招!M3+集团共享渠道!M3</f>
        <v>0</v>
      </c>
      <c r="N3" s="198">
        <f>集团共享社招!N3+集团共享渠道!N3</f>
        <v>0</v>
      </c>
      <c r="O3" s="198">
        <f>集团共享社招!O3+集团共享渠道!O3</f>
        <v>0</v>
      </c>
      <c r="P3" s="198">
        <f>集团共享社招!P3+集团共享渠道!P3</f>
        <v>0</v>
      </c>
      <c r="Q3" s="198">
        <f>集团共享社招!Q3+集团共享渠道!Q3</f>
        <v>0</v>
      </c>
      <c r="R3" s="198">
        <f>集团共享社招!R3+集团共享渠道!R3</f>
        <v>0</v>
      </c>
      <c r="Y3" s="197">
        <f t="shared" si="3"/>
        <v>0</v>
      </c>
      <c r="Z3" s="197">
        <f t="shared" si="4"/>
        <v>0</v>
      </c>
      <c r="AA3" s="197">
        <f t="shared" si="5"/>
        <v>0</v>
      </c>
      <c r="AB3" s="197">
        <f t="shared" si="6"/>
        <v>0</v>
      </c>
    </row>
    <row r="4" spans="1:28" x14ac:dyDescent="0.2">
      <c r="A4" s="241"/>
      <c r="B4" s="241"/>
      <c r="C4" s="195" t="s">
        <v>27</v>
      </c>
      <c r="D4" s="196">
        <f t="shared" si="0"/>
        <v>0</v>
      </c>
      <c r="E4" s="197">
        <f t="shared" si="1"/>
        <v>0</v>
      </c>
      <c r="F4" s="197">
        <f t="shared" si="2"/>
        <v>0</v>
      </c>
      <c r="G4" s="198">
        <f>集团共享社招!G4+集团共享渠道!G4</f>
        <v>0</v>
      </c>
      <c r="H4" s="198">
        <f>集团共享社招!H4+集团共享渠道!H4</f>
        <v>0</v>
      </c>
      <c r="I4" s="198">
        <f>集团共享社招!I4+集团共享渠道!I4</f>
        <v>0</v>
      </c>
      <c r="J4" s="198">
        <f>集团共享社招!J4+集团共享渠道!J4</f>
        <v>0</v>
      </c>
      <c r="K4" s="198">
        <f>集团共享社招!K4+集团共享渠道!K4</f>
        <v>0</v>
      </c>
      <c r="L4" s="198">
        <f>集团共享社招!L4+集团共享渠道!L4</f>
        <v>0</v>
      </c>
      <c r="M4" s="198">
        <f>集团共享社招!M4+集团共享渠道!M4</f>
        <v>0</v>
      </c>
      <c r="N4" s="198">
        <f>集团共享社招!N4+集团共享渠道!N4</f>
        <v>0</v>
      </c>
      <c r="O4" s="198">
        <f>集团共享社招!O4+集团共享渠道!O4</f>
        <v>0</v>
      </c>
      <c r="P4" s="198">
        <f>集团共享社招!P4+集团共享渠道!P4</f>
        <v>0</v>
      </c>
      <c r="Q4" s="198">
        <f>集团共享社招!Q4+集团共享渠道!Q4</f>
        <v>0</v>
      </c>
      <c r="R4" s="198">
        <f>集团共享社招!R4+集团共享渠道!R4</f>
        <v>0</v>
      </c>
      <c r="Y4" s="197">
        <f t="shared" si="3"/>
        <v>0</v>
      </c>
      <c r="Z4" s="197">
        <f t="shared" si="4"/>
        <v>0</v>
      </c>
      <c r="AA4" s="197">
        <f t="shared" si="5"/>
        <v>0</v>
      </c>
      <c r="AB4" s="197">
        <f t="shared" si="6"/>
        <v>0</v>
      </c>
    </row>
    <row r="5" spans="1:28" x14ac:dyDescent="0.2">
      <c r="A5" s="241"/>
      <c r="B5" s="241"/>
      <c r="C5" s="195" t="s">
        <v>28</v>
      </c>
      <c r="D5" s="196">
        <f t="shared" si="0"/>
        <v>0</v>
      </c>
      <c r="E5" s="197">
        <f t="shared" si="1"/>
        <v>0</v>
      </c>
      <c r="F5" s="197">
        <f t="shared" si="2"/>
        <v>0</v>
      </c>
      <c r="G5" s="198">
        <f>集团共享社招!G5+集团共享渠道!G5</f>
        <v>0</v>
      </c>
      <c r="H5" s="198">
        <f>集团共享社招!H5+集团共享渠道!H5</f>
        <v>0</v>
      </c>
      <c r="I5" s="198">
        <f>集团共享社招!I5+集团共享渠道!I5</f>
        <v>0</v>
      </c>
      <c r="J5" s="198">
        <f>集团共享社招!J5+集团共享渠道!J5</f>
        <v>0</v>
      </c>
      <c r="K5" s="198">
        <f>集团共享社招!K5+集团共享渠道!K5</f>
        <v>0</v>
      </c>
      <c r="L5" s="198">
        <f>集团共享社招!L5+集团共享渠道!L5</f>
        <v>0</v>
      </c>
      <c r="M5" s="198">
        <f>集团共享社招!M5+集团共享渠道!M5</f>
        <v>0</v>
      </c>
      <c r="N5" s="198">
        <f>集团共享社招!N5+集团共享渠道!N5</f>
        <v>0</v>
      </c>
      <c r="O5" s="198">
        <f>集团共享社招!O5+集团共享渠道!O5</f>
        <v>0</v>
      </c>
      <c r="P5" s="198">
        <f>集团共享社招!P5+集团共享渠道!P5</f>
        <v>0</v>
      </c>
      <c r="Q5" s="198">
        <f>集团共享社招!Q5+集团共享渠道!Q5</f>
        <v>0</v>
      </c>
      <c r="R5" s="198">
        <f>集团共享社招!R5+集团共享渠道!R5</f>
        <v>0</v>
      </c>
      <c r="Y5" s="197">
        <f t="shared" si="3"/>
        <v>0</v>
      </c>
      <c r="Z5" s="197">
        <f t="shared" si="4"/>
        <v>0</v>
      </c>
      <c r="AA5" s="197">
        <f t="shared" si="5"/>
        <v>0</v>
      </c>
      <c r="AB5" s="197">
        <f t="shared" si="6"/>
        <v>0</v>
      </c>
    </row>
    <row r="6" spans="1:28" x14ac:dyDescent="0.2">
      <c r="A6" s="241"/>
      <c r="B6" s="241"/>
      <c r="C6" s="195" t="s">
        <v>29</v>
      </c>
      <c r="D6" s="196">
        <f t="shared" si="0"/>
        <v>0</v>
      </c>
      <c r="E6" s="197">
        <f t="shared" si="1"/>
        <v>0</v>
      </c>
      <c r="F6" s="197">
        <f t="shared" si="2"/>
        <v>0</v>
      </c>
      <c r="G6" s="198">
        <f>集团共享社招!G6+集团共享渠道!G6</f>
        <v>0</v>
      </c>
      <c r="H6" s="198">
        <f>集团共享社招!H6+集团共享渠道!H6</f>
        <v>0</v>
      </c>
      <c r="I6" s="198">
        <f>集团共享社招!I6+集团共享渠道!I6</f>
        <v>0</v>
      </c>
      <c r="J6" s="198">
        <f>集团共享社招!J6+集团共享渠道!J6</f>
        <v>0</v>
      </c>
      <c r="K6" s="198">
        <f>集团共享社招!K6+集团共享渠道!K6</f>
        <v>0</v>
      </c>
      <c r="L6" s="198">
        <f>集团共享社招!L6+集团共享渠道!L6</f>
        <v>0</v>
      </c>
      <c r="M6" s="198">
        <f>集团共享社招!M6+集团共享渠道!M6</f>
        <v>0</v>
      </c>
      <c r="N6" s="198">
        <f>集团共享社招!N6+集团共享渠道!N6</f>
        <v>0</v>
      </c>
      <c r="O6" s="198">
        <f>集团共享社招!O6+集团共享渠道!O6</f>
        <v>0</v>
      </c>
      <c r="P6" s="198">
        <f>集团共享社招!P6+集团共享渠道!P6</f>
        <v>0</v>
      </c>
      <c r="Q6" s="198">
        <f>集团共享社招!Q6+集团共享渠道!Q6</f>
        <v>0</v>
      </c>
      <c r="R6" s="198">
        <f>集团共享社招!R6+集团共享渠道!R6</f>
        <v>0</v>
      </c>
      <c r="Y6" s="197">
        <f t="shared" si="3"/>
        <v>0</v>
      </c>
      <c r="Z6" s="197">
        <f t="shared" si="4"/>
        <v>0</v>
      </c>
      <c r="AA6" s="197">
        <f t="shared" si="5"/>
        <v>0</v>
      </c>
      <c r="AB6" s="197">
        <f t="shared" si="6"/>
        <v>0</v>
      </c>
    </row>
    <row r="7" spans="1:28" x14ac:dyDescent="0.2">
      <c r="A7" s="241"/>
      <c r="B7" s="241"/>
      <c r="C7" s="195" t="s">
        <v>30</v>
      </c>
      <c r="D7" s="196">
        <f t="shared" si="0"/>
        <v>0</v>
      </c>
      <c r="E7" s="197">
        <f t="shared" si="1"/>
        <v>0</v>
      </c>
      <c r="F7" s="197">
        <f t="shared" si="2"/>
        <v>0</v>
      </c>
      <c r="G7" s="198">
        <f>集团共享社招!G7+集团共享渠道!G7</f>
        <v>0</v>
      </c>
      <c r="H7" s="198">
        <f>集团共享社招!H7+集团共享渠道!H7</f>
        <v>0</v>
      </c>
      <c r="I7" s="198">
        <f>集团共享社招!I7+集团共享渠道!I7</f>
        <v>0</v>
      </c>
      <c r="J7" s="198">
        <f>集团共享社招!J7+集团共享渠道!J7</f>
        <v>0</v>
      </c>
      <c r="K7" s="198">
        <f>集团共享社招!K7+集团共享渠道!K7</f>
        <v>0</v>
      </c>
      <c r="L7" s="198">
        <f>集团共享社招!L7+集团共享渠道!L7</f>
        <v>0</v>
      </c>
      <c r="M7" s="198">
        <f>集团共享社招!M7+集团共享渠道!M7</f>
        <v>0</v>
      </c>
      <c r="N7" s="198">
        <f>集团共享社招!N7+集团共享渠道!N7</f>
        <v>0</v>
      </c>
      <c r="O7" s="198">
        <f>集团共享社招!O7+集团共享渠道!O7</f>
        <v>0</v>
      </c>
      <c r="P7" s="198">
        <f>集团共享社招!P7+集团共享渠道!P7</f>
        <v>0</v>
      </c>
      <c r="Q7" s="198">
        <f>集团共享社招!Q7+集团共享渠道!Q7</f>
        <v>0</v>
      </c>
      <c r="R7" s="198">
        <f>集团共享社招!R7+集团共享渠道!R7</f>
        <v>0</v>
      </c>
      <c r="Y7" s="197">
        <f t="shared" si="3"/>
        <v>0</v>
      </c>
      <c r="Z7" s="197">
        <f t="shared" si="4"/>
        <v>0</v>
      </c>
      <c r="AA7" s="197">
        <f t="shared" si="5"/>
        <v>0</v>
      </c>
      <c r="AB7" s="197">
        <f t="shared" si="6"/>
        <v>0</v>
      </c>
    </row>
    <row r="8" spans="1:28" x14ac:dyDescent="0.2">
      <c r="A8" s="241"/>
      <c r="B8" s="241"/>
      <c r="C8" s="195" t="s">
        <v>31</v>
      </c>
      <c r="D8" s="196">
        <f>SUM(D2:D7)</f>
        <v>0</v>
      </c>
      <c r="E8" s="197">
        <f t="shared" si="1"/>
        <v>0</v>
      </c>
      <c r="F8" s="197">
        <f t="shared" si="2"/>
        <v>0</v>
      </c>
      <c r="G8" s="198">
        <f>集团共享社招!G8+集团共享渠道!G8</f>
        <v>0</v>
      </c>
      <c r="H8" s="198">
        <f>集团共享社招!H8+集团共享渠道!H8</f>
        <v>0</v>
      </c>
      <c r="I8" s="198">
        <f>集团共享社招!I8+集团共享渠道!I8</f>
        <v>0</v>
      </c>
      <c r="J8" s="198">
        <f>集团共享社招!J8+集团共享渠道!J8</f>
        <v>0</v>
      </c>
      <c r="K8" s="198">
        <f>集团共享社招!K8+集团共享渠道!K8</f>
        <v>0</v>
      </c>
      <c r="L8" s="198">
        <f>集团共享社招!L8+集团共享渠道!L8</f>
        <v>0</v>
      </c>
      <c r="M8" s="198">
        <f>集团共享社招!M8+集团共享渠道!M8</f>
        <v>0</v>
      </c>
      <c r="N8" s="198">
        <f>集团共享社招!N8+集团共享渠道!N8</f>
        <v>0</v>
      </c>
      <c r="O8" s="198">
        <f>集团共享社招!O8+集团共享渠道!O8</f>
        <v>0</v>
      </c>
      <c r="P8" s="198">
        <f>集团共享社招!P8+集团共享渠道!P8</f>
        <v>0</v>
      </c>
      <c r="Q8" s="198">
        <f>集团共享社招!Q8+集团共享渠道!Q8</f>
        <v>0</v>
      </c>
      <c r="R8" s="198">
        <f>集团共享社招!R8+集团共享渠道!R8</f>
        <v>0</v>
      </c>
      <c r="Y8" s="197">
        <f t="shared" si="3"/>
        <v>0</v>
      </c>
      <c r="Z8" s="197">
        <f t="shared" si="4"/>
        <v>0</v>
      </c>
      <c r="AA8" s="197">
        <f t="shared" si="5"/>
        <v>0</v>
      </c>
      <c r="AB8" s="197">
        <f t="shared" si="6"/>
        <v>0</v>
      </c>
    </row>
    <row r="9" spans="1:28" x14ac:dyDescent="0.2">
      <c r="A9" s="241"/>
      <c r="B9" s="241"/>
      <c r="C9" s="195" t="s">
        <v>32</v>
      </c>
      <c r="D9" s="196">
        <f>IF($E$8&lt;&gt;0,E9/$E$8,)</f>
        <v>0</v>
      </c>
      <c r="E9" s="197">
        <f t="shared" si="1"/>
        <v>0</v>
      </c>
      <c r="F9" s="197">
        <f t="shared" si="2"/>
        <v>0</v>
      </c>
      <c r="G9" s="198">
        <f>集团共享社招!G9+集团共享渠道!G9</f>
        <v>0</v>
      </c>
      <c r="H9" s="198">
        <f>集团共享社招!H9+集团共享渠道!H9</f>
        <v>0</v>
      </c>
      <c r="I9" s="198">
        <f>集团共享社招!I9+集团共享渠道!I9</f>
        <v>0</v>
      </c>
      <c r="J9" s="198">
        <f>集团共享社招!J9+集团共享渠道!J9</f>
        <v>0</v>
      </c>
      <c r="K9" s="198">
        <f>集团共享社招!K9+集团共享渠道!K9</f>
        <v>0</v>
      </c>
      <c r="L9" s="198">
        <f>集团共享社招!L9+集团共享渠道!L9</f>
        <v>0</v>
      </c>
      <c r="M9" s="198">
        <f>集团共享社招!M9+集团共享渠道!M9</f>
        <v>0</v>
      </c>
      <c r="N9" s="198">
        <f>集团共享社招!N9+集团共享渠道!N9</f>
        <v>0</v>
      </c>
      <c r="O9" s="198">
        <f>集团共享社招!O9+集团共享渠道!O9</f>
        <v>0</v>
      </c>
      <c r="P9" s="198">
        <f>集团共享社招!P9+集团共享渠道!P9</f>
        <v>0</v>
      </c>
      <c r="Q9" s="198">
        <f>集团共享社招!Q9+集团共享渠道!Q9</f>
        <v>0</v>
      </c>
      <c r="R9" s="198">
        <f>集团共享社招!R9+集团共享渠道!R9</f>
        <v>0</v>
      </c>
      <c r="Y9" s="197">
        <f t="shared" si="3"/>
        <v>0</v>
      </c>
      <c r="Z9" s="197">
        <f t="shared" si="4"/>
        <v>0</v>
      </c>
      <c r="AA9" s="197">
        <f t="shared" si="5"/>
        <v>0</v>
      </c>
      <c r="AB9" s="197">
        <f t="shared" si="6"/>
        <v>0</v>
      </c>
    </row>
    <row r="10" spans="1:28" x14ac:dyDescent="0.2">
      <c r="A10" s="241"/>
      <c r="B10" s="241"/>
      <c r="C10" s="195" t="s">
        <v>33</v>
      </c>
      <c r="D10" s="196">
        <f>IF($E$8&lt;&gt;0,E10/$E$8,)</f>
        <v>0</v>
      </c>
      <c r="E10" s="197">
        <f t="shared" si="1"/>
        <v>0</v>
      </c>
      <c r="F10" s="197">
        <f t="shared" si="2"/>
        <v>0</v>
      </c>
      <c r="G10" s="198">
        <f>集团共享社招!G10+集团共享渠道!G10</f>
        <v>0</v>
      </c>
      <c r="H10" s="198">
        <f>集团共享社招!H10+集团共享渠道!H10</f>
        <v>0</v>
      </c>
      <c r="I10" s="198">
        <f>集团共享社招!I10+集团共享渠道!I10</f>
        <v>0</v>
      </c>
      <c r="J10" s="198">
        <f>集团共享社招!J10+集团共享渠道!J10</f>
        <v>0</v>
      </c>
      <c r="K10" s="198">
        <f>集团共享社招!K10+集团共享渠道!K10</f>
        <v>0</v>
      </c>
      <c r="L10" s="198">
        <f>集团共享社招!L10+集团共享渠道!L10</f>
        <v>0</v>
      </c>
      <c r="M10" s="198">
        <f>集团共享社招!M10+集团共享渠道!M10</f>
        <v>0</v>
      </c>
      <c r="N10" s="198">
        <f>集团共享社招!N10+集团共享渠道!N10</f>
        <v>0</v>
      </c>
      <c r="O10" s="198">
        <f>集团共享社招!O10+集团共享渠道!O10</f>
        <v>0</v>
      </c>
      <c r="P10" s="198">
        <f>集团共享社招!P10+集团共享渠道!P10</f>
        <v>0</v>
      </c>
      <c r="Q10" s="198">
        <f>集团共享社招!Q10+集团共享渠道!Q10</f>
        <v>0</v>
      </c>
      <c r="R10" s="198">
        <f>集团共享社招!R10+集团共享渠道!R10</f>
        <v>0</v>
      </c>
      <c r="Y10" s="197">
        <f t="shared" si="3"/>
        <v>0</v>
      </c>
      <c r="Z10" s="197">
        <f t="shared" si="4"/>
        <v>0</v>
      </c>
      <c r="AA10" s="197">
        <f t="shared" si="5"/>
        <v>0</v>
      </c>
      <c r="AB10" s="197">
        <f t="shared" si="6"/>
        <v>0</v>
      </c>
    </row>
    <row r="11" spans="1:28" x14ac:dyDescent="0.2">
      <c r="A11" s="241"/>
      <c r="B11" s="241"/>
      <c r="C11" s="195" t="s">
        <v>34</v>
      </c>
      <c r="D11" s="196">
        <f>IF($E$8&lt;&gt;0,E11/$E$8,)</f>
        <v>0</v>
      </c>
      <c r="E11" s="197">
        <f t="shared" si="1"/>
        <v>0</v>
      </c>
      <c r="F11" s="197">
        <f t="shared" si="2"/>
        <v>0</v>
      </c>
      <c r="G11" s="198">
        <f>集团共享社招!G11+集团共享渠道!G11</f>
        <v>0</v>
      </c>
      <c r="H11" s="198">
        <f>集团共享社招!H11+集团共享渠道!H11</f>
        <v>0</v>
      </c>
      <c r="I11" s="198">
        <f>集团共享社招!I11+集团共享渠道!I11</f>
        <v>0</v>
      </c>
      <c r="J11" s="198">
        <f>集团共享社招!J11+集团共享渠道!J11</f>
        <v>0</v>
      </c>
      <c r="K11" s="198">
        <f>集团共享社招!K11+集团共享渠道!K11</f>
        <v>0</v>
      </c>
      <c r="L11" s="198">
        <f>集团共享社招!L11+集团共享渠道!L11</f>
        <v>0</v>
      </c>
      <c r="M11" s="198">
        <f>集团共享社招!M11+集团共享渠道!M11</f>
        <v>0</v>
      </c>
      <c r="N11" s="198">
        <f>集团共享社招!N11+集团共享渠道!N11</f>
        <v>0</v>
      </c>
      <c r="O11" s="198">
        <f>集团共享社招!O11+集团共享渠道!O11</f>
        <v>0</v>
      </c>
      <c r="P11" s="198">
        <f>集团共享社招!P11+集团共享渠道!P11</f>
        <v>0</v>
      </c>
      <c r="Q11" s="198">
        <f>集团共享社招!Q11+集团共享渠道!Q11</f>
        <v>0</v>
      </c>
      <c r="R11" s="198">
        <f>集团共享社招!R11+集团共享渠道!R11</f>
        <v>0</v>
      </c>
      <c r="Y11" s="197">
        <f t="shared" si="3"/>
        <v>0</v>
      </c>
      <c r="Z11" s="197">
        <f t="shared" si="4"/>
        <v>0</v>
      </c>
      <c r="AA11" s="197">
        <f t="shared" si="5"/>
        <v>0</v>
      </c>
      <c r="AB11" s="197">
        <f t="shared" si="6"/>
        <v>0</v>
      </c>
    </row>
    <row r="12" spans="1:28" ht="14.25" customHeight="1" x14ac:dyDescent="0.2">
      <c r="A12" s="242" t="s">
        <v>35</v>
      </c>
      <c r="B12" s="243"/>
      <c r="C12" s="199" t="s">
        <v>36</v>
      </c>
      <c r="D12" s="200"/>
      <c r="E12" s="201">
        <f t="shared" ref="E12:E16" ca="1" si="7">INDIRECT(ADDRESS(ROW(),$T$1+6))</f>
        <v>0</v>
      </c>
      <c r="F12" s="201">
        <f t="shared" ref="F12:F16" si="8">IF($T$1=0,,SUM(G12:R12)/$T$1)</f>
        <v>0</v>
      </c>
      <c r="G12" s="198">
        <f>集团共享社招!G12+集团共享渠道!G12</f>
        <v>0</v>
      </c>
      <c r="H12" s="198">
        <f>集团共享社招!H12+集团共享渠道!H12</f>
        <v>0</v>
      </c>
      <c r="I12" s="198">
        <f>集团共享社招!I12+集团共享渠道!I12</f>
        <v>0</v>
      </c>
      <c r="J12" s="198">
        <f>集团共享社招!J12+集团共享渠道!J12</f>
        <v>0</v>
      </c>
      <c r="K12" s="198">
        <f>集团共享社招!K12+集团共享渠道!K12</f>
        <v>0</v>
      </c>
      <c r="L12" s="198">
        <f>集团共享社招!L12+集团共享渠道!L12</f>
        <v>0</v>
      </c>
      <c r="M12" s="198">
        <f>集团共享社招!M12+集团共享渠道!M12</f>
        <v>0</v>
      </c>
      <c r="N12" s="198">
        <f>集团共享社招!N12+集团共享渠道!N12</f>
        <v>0</v>
      </c>
      <c r="O12" s="198">
        <f>集团共享社招!O12+集团共享渠道!O12</f>
        <v>0</v>
      </c>
      <c r="P12" s="198">
        <f>集团共享社招!P12+集团共享渠道!P12</f>
        <v>0</v>
      </c>
      <c r="Q12" s="198">
        <f>集团共享社招!Q12+集团共享渠道!Q12</f>
        <v>0</v>
      </c>
      <c r="R12" s="198">
        <f>集团共享社招!R12+集团共享渠道!R12</f>
        <v>0</v>
      </c>
      <c r="Y12" s="209">
        <f t="shared" si="3"/>
        <v>0</v>
      </c>
      <c r="Z12" s="209">
        <f t="shared" si="4"/>
        <v>0</v>
      </c>
      <c r="AA12" s="209">
        <f t="shared" si="5"/>
        <v>0</v>
      </c>
      <c r="AB12" s="209">
        <f t="shared" si="6"/>
        <v>0</v>
      </c>
    </row>
    <row r="13" spans="1:28" x14ac:dyDescent="0.2">
      <c r="A13" s="244"/>
      <c r="B13" s="245"/>
      <c r="C13" s="199" t="s">
        <v>37</v>
      </c>
      <c r="D13" s="200"/>
      <c r="E13" s="201">
        <f t="shared" ca="1" si="7"/>
        <v>0</v>
      </c>
      <c r="F13" s="201">
        <f t="shared" si="8"/>
        <v>0</v>
      </c>
      <c r="G13" s="198">
        <f>集团共享社招!G13+集团共享渠道!G13</f>
        <v>0</v>
      </c>
      <c r="H13" s="198">
        <f>集团共享社招!H13+集团共享渠道!H13</f>
        <v>0</v>
      </c>
      <c r="I13" s="198">
        <f>集团共享社招!I13+集团共享渠道!I13</f>
        <v>0</v>
      </c>
      <c r="J13" s="198">
        <f>集团共享社招!J13+集团共享渠道!J13</f>
        <v>0</v>
      </c>
      <c r="K13" s="198">
        <f>集团共享社招!K13+集团共享渠道!K13</f>
        <v>0</v>
      </c>
      <c r="L13" s="198">
        <f>集团共享社招!L13+集团共享渠道!L13</f>
        <v>0</v>
      </c>
      <c r="M13" s="198">
        <f>集团共享社招!M13+集团共享渠道!M13</f>
        <v>0</v>
      </c>
      <c r="N13" s="198">
        <f>集团共享社招!N13+集团共享渠道!N13</f>
        <v>0</v>
      </c>
      <c r="O13" s="198">
        <f>集团共享社招!O13+集团共享渠道!O13</f>
        <v>0</v>
      </c>
      <c r="P13" s="198">
        <f>集团共享社招!P13+集团共享渠道!P13</f>
        <v>0</v>
      </c>
      <c r="Q13" s="198">
        <f>集团共享社招!Q13+集团共享渠道!Q13</f>
        <v>0</v>
      </c>
      <c r="R13" s="198">
        <f>集团共享社招!R13+集团共享渠道!R13</f>
        <v>0</v>
      </c>
      <c r="Y13" s="209">
        <f t="shared" si="3"/>
        <v>0</v>
      </c>
      <c r="Z13" s="209">
        <f t="shared" si="4"/>
        <v>0</v>
      </c>
      <c r="AA13" s="209">
        <f t="shared" si="5"/>
        <v>0</v>
      </c>
      <c r="AB13" s="209">
        <f t="shared" si="6"/>
        <v>0</v>
      </c>
    </row>
    <row r="14" spans="1:28" x14ac:dyDescent="0.2">
      <c r="A14" s="244"/>
      <c r="B14" s="245"/>
      <c r="C14" s="199" t="s">
        <v>38</v>
      </c>
      <c r="D14" s="200"/>
      <c r="E14" s="201">
        <f t="shared" ca="1" si="7"/>
        <v>0</v>
      </c>
      <c r="F14" s="201">
        <f t="shared" si="8"/>
        <v>0</v>
      </c>
      <c r="G14" s="198">
        <f>集团共享社招!G14+集团共享渠道!G14</f>
        <v>0</v>
      </c>
      <c r="H14" s="198">
        <f>集团共享社招!H14+集团共享渠道!H14</f>
        <v>0</v>
      </c>
      <c r="I14" s="198">
        <f>集团共享社招!I14+集团共享渠道!I14</f>
        <v>0</v>
      </c>
      <c r="J14" s="198">
        <f>集团共享社招!J14+集团共享渠道!J14</f>
        <v>0</v>
      </c>
      <c r="K14" s="198">
        <f>集团共享社招!K14+集团共享渠道!K14</f>
        <v>0</v>
      </c>
      <c r="L14" s="198">
        <f>集团共享社招!L14+集团共享渠道!L14</f>
        <v>0</v>
      </c>
      <c r="M14" s="198">
        <f>集团共享社招!M14+集团共享渠道!M14</f>
        <v>0</v>
      </c>
      <c r="N14" s="198">
        <f>集团共享社招!N14+集团共享渠道!N14</f>
        <v>0</v>
      </c>
      <c r="O14" s="198">
        <f>集团共享社招!O14+集团共享渠道!O14</f>
        <v>0</v>
      </c>
      <c r="P14" s="198">
        <f>集团共享社招!P14+集团共享渠道!P14</f>
        <v>0</v>
      </c>
      <c r="Q14" s="198">
        <f>集团共享社招!Q14+集团共享渠道!Q14</f>
        <v>0</v>
      </c>
      <c r="R14" s="198">
        <f>集团共享社招!R14+集团共享渠道!R14</f>
        <v>0</v>
      </c>
      <c r="Y14" s="209">
        <f t="shared" si="3"/>
        <v>0</v>
      </c>
      <c r="Z14" s="209">
        <f t="shared" si="4"/>
        <v>0</v>
      </c>
      <c r="AA14" s="209">
        <f t="shared" si="5"/>
        <v>0</v>
      </c>
      <c r="AB14" s="209">
        <f t="shared" si="6"/>
        <v>0</v>
      </c>
    </row>
    <row r="15" spans="1:28" x14ac:dyDescent="0.2">
      <c r="A15" s="244"/>
      <c r="B15" s="245"/>
      <c r="C15" s="199" t="s">
        <v>39</v>
      </c>
      <c r="D15" s="200"/>
      <c r="E15" s="201">
        <f t="shared" ca="1" si="7"/>
        <v>0</v>
      </c>
      <c r="F15" s="201">
        <f t="shared" si="8"/>
        <v>0</v>
      </c>
      <c r="G15" s="198">
        <f>集团共享社招!G16+集团共享渠道!G16</f>
        <v>0</v>
      </c>
      <c r="H15" s="198">
        <f>集团共享社招!H16+集团共享渠道!H16</f>
        <v>0</v>
      </c>
      <c r="I15" s="198">
        <f>集团共享社招!I16+集团共享渠道!I16</f>
        <v>0</v>
      </c>
      <c r="J15" s="198">
        <f>集团共享社招!J16+集团共享渠道!J16</f>
        <v>0</v>
      </c>
      <c r="K15" s="198">
        <f>集团共享社招!K16+集团共享渠道!K16</f>
        <v>0</v>
      </c>
      <c r="L15" s="198">
        <f>集团共享社招!L16+集团共享渠道!L16</f>
        <v>0</v>
      </c>
      <c r="M15" s="198">
        <f>集团共享社招!M16+集团共享渠道!M16</f>
        <v>0</v>
      </c>
      <c r="N15" s="198">
        <f>集团共享社招!N16+集团共享渠道!N16</f>
        <v>0</v>
      </c>
      <c r="O15" s="198">
        <f>集团共享社招!O16+集团共享渠道!O16</f>
        <v>0</v>
      </c>
      <c r="P15" s="198">
        <f>集团共享社招!P16+集团共享渠道!P16</f>
        <v>0</v>
      </c>
      <c r="Q15" s="198">
        <f>集团共享社招!Q16+集团共享渠道!Q16</f>
        <v>0</v>
      </c>
      <c r="R15" s="198">
        <f>集团共享社招!R16+集团共享渠道!R16</f>
        <v>0</v>
      </c>
      <c r="Y15" s="209">
        <f t="shared" si="3"/>
        <v>0</v>
      </c>
      <c r="Z15" s="209">
        <f t="shared" si="4"/>
        <v>0</v>
      </c>
      <c r="AA15" s="209">
        <f t="shared" si="5"/>
        <v>0</v>
      </c>
      <c r="AB15" s="209">
        <f t="shared" si="6"/>
        <v>0</v>
      </c>
    </row>
    <row r="16" spans="1:28" x14ac:dyDescent="0.2">
      <c r="A16" s="246"/>
      <c r="B16" s="247"/>
      <c r="C16" s="199" t="s">
        <v>40</v>
      </c>
      <c r="D16" s="200"/>
      <c r="E16" s="201">
        <f t="shared" ca="1" si="7"/>
        <v>0</v>
      </c>
      <c r="F16" s="201">
        <f t="shared" si="8"/>
        <v>0</v>
      </c>
      <c r="G16" s="198">
        <f>集团共享社招!G17+集团共享渠道!G17</f>
        <v>0</v>
      </c>
      <c r="H16" s="198">
        <f>集团共享社招!H17+集团共享渠道!H17</f>
        <v>0</v>
      </c>
      <c r="I16" s="198">
        <f>集团共享社招!I17+集团共享渠道!I17</f>
        <v>0</v>
      </c>
      <c r="J16" s="198">
        <f>集团共享社招!J17+集团共享渠道!J17</f>
        <v>0</v>
      </c>
      <c r="K16" s="198">
        <f>集团共享社招!K17+集团共享渠道!K17</f>
        <v>0</v>
      </c>
      <c r="L16" s="198">
        <f>集团共享社招!L17+集团共享渠道!L17</f>
        <v>0</v>
      </c>
      <c r="M16" s="198">
        <f>集团共享社招!M17+集团共享渠道!M17</f>
        <v>0</v>
      </c>
      <c r="N16" s="198">
        <f>集团共享社招!N17+集团共享渠道!N17</f>
        <v>0</v>
      </c>
      <c r="O16" s="198">
        <f>集团共享社招!O17+集团共享渠道!O17</f>
        <v>0</v>
      </c>
      <c r="P16" s="198">
        <f>集团共享社招!P17+集团共享渠道!P17</f>
        <v>0</v>
      </c>
      <c r="Q16" s="198">
        <f>集团共享社招!Q17+集团共享渠道!Q17</f>
        <v>0</v>
      </c>
      <c r="R16" s="198">
        <f>集团共享社招!R17+集团共享渠道!R17</f>
        <v>0</v>
      </c>
      <c r="Y16" s="209">
        <f t="shared" si="3"/>
        <v>0</v>
      </c>
      <c r="Z16" s="209">
        <f t="shared" si="4"/>
        <v>0</v>
      </c>
      <c r="AA16" s="209">
        <f t="shared" si="5"/>
        <v>0</v>
      </c>
      <c r="AB16" s="209">
        <f t="shared" si="6"/>
        <v>0</v>
      </c>
    </row>
    <row r="17" spans="1:28" s="81" customFormat="1" ht="13.5" customHeight="1" x14ac:dyDescent="0.2">
      <c r="A17" s="259" t="s">
        <v>78</v>
      </c>
      <c r="B17" s="259"/>
      <c r="C17" s="256" t="s">
        <v>79</v>
      </c>
      <c r="D17" s="113" t="s">
        <v>36</v>
      </c>
      <c r="E17" s="102">
        <f t="shared" ref="E17:E19" si="9">SUM(G17:R17)</f>
        <v>0</v>
      </c>
      <c r="F17" s="102">
        <f>IF($T$1=0,0,E17/$T$1)</f>
        <v>0</v>
      </c>
      <c r="G17" s="38">
        <f>集团共享社招!G57+集团共享渠道!G58</f>
        <v>0</v>
      </c>
      <c r="H17" s="38">
        <f>集团共享社招!H57+集团共享渠道!H58</f>
        <v>0</v>
      </c>
      <c r="I17" s="38">
        <f>集团共享社招!I57+集团共享渠道!I58</f>
        <v>0</v>
      </c>
      <c r="J17" s="38">
        <f>集团共享社招!J57+集团共享渠道!J58</f>
        <v>0</v>
      </c>
      <c r="K17" s="38">
        <f>集团共享社招!K57+集团共享渠道!K58</f>
        <v>0</v>
      </c>
      <c r="L17" s="38">
        <f>集团共享社招!L57+集团共享渠道!L58</f>
        <v>0</v>
      </c>
      <c r="M17" s="38">
        <f>集团共享社招!M57+集团共享渠道!M58</f>
        <v>0</v>
      </c>
      <c r="N17" s="38">
        <f>集团共享社招!N57+集团共享渠道!N58</f>
        <v>0</v>
      </c>
      <c r="O17" s="38">
        <f>集团共享社招!O57+集团共享渠道!O58</f>
        <v>0</v>
      </c>
      <c r="P17" s="38">
        <f>集团共享社招!P57+集团共享渠道!P58</f>
        <v>0</v>
      </c>
      <c r="Q17" s="38">
        <f>集团共享社招!Q57+集团共享渠道!Q58</f>
        <v>0</v>
      </c>
      <c r="R17" s="38">
        <f>集团共享社招!R57+集团共享渠道!R58</f>
        <v>0</v>
      </c>
      <c r="Y17" s="102">
        <f t="shared" ref="Y17:Y19" si="10">SUM(G17:I17)</f>
        <v>0</v>
      </c>
      <c r="Z17" s="102">
        <f t="shared" ref="Z17:Z19" si="11">SUM(J17:L17)</f>
        <v>0</v>
      </c>
      <c r="AA17" s="102">
        <f t="shared" ref="AA17:AA19" si="12">SUM(M17:O17)</f>
        <v>0</v>
      </c>
      <c r="AB17" s="102">
        <f t="shared" ref="AB17:AB19" si="13">SUM(P17:R17)</f>
        <v>0</v>
      </c>
    </row>
    <row r="18" spans="1:28" s="81" customFormat="1" ht="13.5" customHeight="1" x14ac:dyDescent="0.2">
      <c r="A18" s="259"/>
      <c r="B18" s="259"/>
      <c r="C18" s="257"/>
      <c r="D18" s="113" t="s">
        <v>80</v>
      </c>
      <c r="E18" s="102">
        <f t="shared" si="9"/>
        <v>0</v>
      </c>
      <c r="F18" s="102">
        <f>IF($T$1=0,0,E18/$T$1)</f>
        <v>0</v>
      </c>
      <c r="G18" s="38">
        <f>集团共享社招!G58+集团共享渠道!G59</f>
        <v>0</v>
      </c>
      <c r="H18" s="38">
        <f>集团共享社招!H58+集团共享渠道!H59</f>
        <v>0</v>
      </c>
      <c r="I18" s="38">
        <f>集团共享社招!I58+集团共享渠道!I59</f>
        <v>0</v>
      </c>
      <c r="J18" s="38">
        <f>集团共享社招!J58+集团共享渠道!J59</f>
        <v>0</v>
      </c>
      <c r="K18" s="38">
        <f>集团共享社招!K58+集团共享渠道!K59</f>
        <v>0</v>
      </c>
      <c r="L18" s="38">
        <f>集团共享社招!L58+集团共享渠道!L59</f>
        <v>0</v>
      </c>
      <c r="M18" s="38">
        <f>集团共享社招!M58+集团共享渠道!M59</f>
        <v>0</v>
      </c>
      <c r="N18" s="38">
        <f>集团共享社招!N58+集团共享渠道!N59</f>
        <v>0</v>
      </c>
      <c r="O18" s="38">
        <f>集团共享社招!O58+集团共享渠道!O59</f>
        <v>0</v>
      </c>
      <c r="P18" s="38">
        <f>集团共享社招!P58+集团共享渠道!P59</f>
        <v>0</v>
      </c>
      <c r="Q18" s="38">
        <f>集团共享社招!Q58+集团共享渠道!Q59</f>
        <v>0</v>
      </c>
      <c r="R18" s="38">
        <f>集团共享社招!R58+集团共享渠道!R59</f>
        <v>0</v>
      </c>
      <c r="Y18" s="102">
        <f t="shared" si="10"/>
        <v>0</v>
      </c>
      <c r="Z18" s="102">
        <f t="shared" si="11"/>
        <v>0</v>
      </c>
      <c r="AA18" s="102">
        <f t="shared" si="12"/>
        <v>0</v>
      </c>
      <c r="AB18" s="102">
        <f t="shared" si="13"/>
        <v>0</v>
      </c>
    </row>
    <row r="19" spans="1:28" s="81" customFormat="1" ht="13.5" customHeight="1" x14ac:dyDescent="0.2">
      <c r="A19" s="259"/>
      <c r="B19" s="259"/>
      <c r="C19" s="257"/>
      <c r="D19" s="113" t="s">
        <v>81</v>
      </c>
      <c r="E19" s="102">
        <f t="shared" si="9"/>
        <v>0</v>
      </c>
      <c r="F19" s="102">
        <f>IF($T$1=0,0,E19/$T$1)</f>
        <v>0</v>
      </c>
      <c r="G19" s="38">
        <f>集团共享社招!G59+集团共享渠道!G60</f>
        <v>0</v>
      </c>
      <c r="H19" s="38">
        <f>集团共享社招!H59+集团共享渠道!H60</f>
        <v>0</v>
      </c>
      <c r="I19" s="38">
        <f>集团共享社招!I59+集团共享渠道!I60</f>
        <v>0</v>
      </c>
      <c r="J19" s="38">
        <f>集团共享社招!J59+集团共享渠道!J60</f>
        <v>0</v>
      </c>
      <c r="K19" s="38">
        <f>集团共享社招!K59+集团共享渠道!K60</f>
        <v>0</v>
      </c>
      <c r="L19" s="38">
        <f>集团共享社招!L59+集团共享渠道!L60</f>
        <v>0</v>
      </c>
      <c r="M19" s="38">
        <f>集团共享社招!M59+集团共享渠道!M60</f>
        <v>0</v>
      </c>
      <c r="N19" s="38">
        <f>集团共享社招!N59+集团共享渠道!N60</f>
        <v>0</v>
      </c>
      <c r="O19" s="38">
        <f>集团共享社招!O59+集团共享渠道!O60</f>
        <v>0</v>
      </c>
      <c r="P19" s="38">
        <f>集团共享社招!P59+集团共享渠道!P60</f>
        <v>0</v>
      </c>
      <c r="Q19" s="38">
        <f>集团共享社招!Q59+集团共享渠道!Q60</f>
        <v>0</v>
      </c>
      <c r="R19" s="38">
        <f>集团共享社招!R59+集团共享渠道!R60</f>
        <v>0</v>
      </c>
      <c r="Y19" s="102">
        <f t="shared" si="10"/>
        <v>0</v>
      </c>
      <c r="Z19" s="102">
        <f t="shared" si="11"/>
        <v>0</v>
      </c>
      <c r="AA19" s="102">
        <f t="shared" si="12"/>
        <v>0</v>
      </c>
      <c r="AB19" s="102">
        <f t="shared" si="13"/>
        <v>0</v>
      </c>
    </row>
    <row r="20" spans="1:28" s="81" customFormat="1" ht="13.5" customHeight="1" x14ac:dyDescent="0.2">
      <c r="A20" s="259"/>
      <c r="B20" s="259"/>
      <c r="C20" s="257"/>
      <c r="D20" s="113" t="s">
        <v>70</v>
      </c>
      <c r="E20" s="102">
        <f t="shared" ref="E20:R20" si="14">IF(E17&lt;&gt;0,(E18+E19)/E17,)</f>
        <v>0</v>
      </c>
      <c r="F20" s="88">
        <f t="shared" si="14"/>
        <v>0</v>
      </c>
      <c r="G20" s="38">
        <f t="shared" si="14"/>
        <v>0</v>
      </c>
      <c r="H20" s="38">
        <f t="shared" si="14"/>
        <v>0</v>
      </c>
      <c r="I20" s="38">
        <f t="shared" si="14"/>
        <v>0</v>
      </c>
      <c r="J20" s="38">
        <f t="shared" si="14"/>
        <v>0</v>
      </c>
      <c r="K20" s="38">
        <f t="shared" si="14"/>
        <v>0</v>
      </c>
      <c r="L20" s="38">
        <f t="shared" si="14"/>
        <v>0</v>
      </c>
      <c r="M20" s="38">
        <f t="shared" si="14"/>
        <v>0</v>
      </c>
      <c r="N20" s="38">
        <f t="shared" si="14"/>
        <v>0</v>
      </c>
      <c r="O20" s="38">
        <f t="shared" si="14"/>
        <v>0</v>
      </c>
      <c r="P20" s="38">
        <f t="shared" si="14"/>
        <v>0</v>
      </c>
      <c r="Q20" s="38">
        <f t="shared" si="14"/>
        <v>0</v>
      </c>
      <c r="R20" s="38">
        <f t="shared" si="14"/>
        <v>0</v>
      </c>
      <c r="Y20" s="102">
        <f t="shared" ref="Y20:AB20" si="15">IF(Y17&lt;&gt;0,(Y18+Y19)/Y17,)</f>
        <v>0</v>
      </c>
      <c r="Z20" s="102">
        <f t="shared" si="15"/>
        <v>0</v>
      </c>
      <c r="AA20" s="102">
        <f t="shared" si="15"/>
        <v>0</v>
      </c>
      <c r="AB20" s="102">
        <f t="shared" si="15"/>
        <v>0</v>
      </c>
    </row>
    <row r="21" spans="1:28" s="81" customFormat="1" ht="13.5" customHeight="1" x14ac:dyDescent="0.2">
      <c r="A21" s="259"/>
      <c r="B21" s="259"/>
      <c r="C21" s="257"/>
      <c r="D21" s="113" t="s">
        <v>82</v>
      </c>
      <c r="E21" s="102">
        <f t="shared" ref="E21:E22" si="16">SUM(G21:R21)</f>
        <v>0</v>
      </c>
      <c r="F21" s="102">
        <f>IF($T$1=0,0,E21/$T$1)</f>
        <v>0</v>
      </c>
      <c r="G21" s="38">
        <f>集团共享社招!G61+集团共享渠道!G62</f>
        <v>0</v>
      </c>
      <c r="H21" s="38">
        <f>集团共享社招!H61+集团共享渠道!H62</f>
        <v>0</v>
      </c>
      <c r="I21" s="38">
        <f>集团共享社招!I61+集团共享渠道!I62</f>
        <v>0</v>
      </c>
      <c r="J21" s="38">
        <f>集团共享社招!J61+集团共享渠道!J62</f>
        <v>0</v>
      </c>
      <c r="K21" s="38">
        <f>集团共享社招!K61+集团共享渠道!K62</f>
        <v>0</v>
      </c>
      <c r="L21" s="38">
        <f>集团共享社招!L61+集团共享渠道!L62</f>
        <v>0</v>
      </c>
      <c r="M21" s="38">
        <f>集团共享社招!M61+集团共享渠道!M62</f>
        <v>0</v>
      </c>
      <c r="N21" s="38">
        <f>集团共享社招!N61+集团共享渠道!N62</f>
        <v>0</v>
      </c>
      <c r="O21" s="38">
        <f>集团共享社招!O61+集团共享渠道!O62</f>
        <v>0</v>
      </c>
      <c r="P21" s="38">
        <f>集团共享社招!P61+集团共享渠道!P62</f>
        <v>0</v>
      </c>
      <c r="Q21" s="38">
        <f>集团共享社招!Q61+集团共享渠道!Q62</f>
        <v>0</v>
      </c>
      <c r="R21" s="38">
        <f>集团共享社招!R61+集团共享渠道!R62</f>
        <v>0</v>
      </c>
      <c r="Y21" s="102">
        <f t="shared" ref="Y21:Y22" si="17">SUM(G21:I21)</f>
        <v>0</v>
      </c>
      <c r="Z21" s="102">
        <f t="shared" ref="Z21:Z22" si="18">SUM(J21:L21)</f>
        <v>0</v>
      </c>
      <c r="AA21" s="102">
        <f t="shared" ref="AA21:AA22" si="19">SUM(M21:O21)</f>
        <v>0</v>
      </c>
      <c r="AB21" s="102">
        <f t="shared" ref="AB21:AB22" si="20">SUM(P21:R21)</f>
        <v>0</v>
      </c>
    </row>
    <row r="22" spans="1:28" s="81" customFormat="1" ht="13.5" customHeight="1" x14ac:dyDescent="0.2">
      <c r="A22" s="259"/>
      <c r="B22" s="259"/>
      <c r="C22" s="257"/>
      <c r="D22" s="113" t="s">
        <v>83</v>
      </c>
      <c r="E22" s="102">
        <f t="shared" si="16"/>
        <v>0</v>
      </c>
      <c r="F22" s="102">
        <f>IF($T$1=0,0,E22/$T$1)</f>
        <v>0</v>
      </c>
      <c r="G22" s="38">
        <f t="shared" ref="G22:R22" si="21">G18+G19+G21</f>
        <v>0</v>
      </c>
      <c r="H22" s="38">
        <f t="shared" si="21"/>
        <v>0</v>
      </c>
      <c r="I22" s="38">
        <f t="shared" si="21"/>
        <v>0</v>
      </c>
      <c r="J22" s="38">
        <f t="shared" si="21"/>
        <v>0</v>
      </c>
      <c r="K22" s="38">
        <f t="shared" si="21"/>
        <v>0</v>
      </c>
      <c r="L22" s="38">
        <f t="shared" si="21"/>
        <v>0</v>
      </c>
      <c r="M22" s="38">
        <f t="shared" si="21"/>
        <v>0</v>
      </c>
      <c r="N22" s="38">
        <f t="shared" si="21"/>
        <v>0</v>
      </c>
      <c r="O22" s="38">
        <f t="shared" si="21"/>
        <v>0</v>
      </c>
      <c r="P22" s="38">
        <f t="shared" si="21"/>
        <v>0</v>
      </c>
      <c r="Q22" s="38">
        <f t="shared" si="21"/>
        <v>0</v>
      </c>
      <c r="R22" s="38">
        <f t="shared" si="21"/>
        <v>0</v>
      </c>
      <c r="Y22" s="102">
        <f t="shared" si="17"/>
        <v>0</v>
      </c>
      <c r="Z22" s="102">
        <f t="shared" si="18"/>
        <v>0</v>
      </c>
      <c r="AA22" s="102">
        <f t="shared" si="19"/>
        <v>0</v>
      </c>
      <c r="AB22" s="102">
        <f t="shared" si="20"/>
        <v>0</v>
      </c>
    </row>
    <row r="23" spans="1:28" s="81" customFormat="1" ht="13.5" customHeight="1" x14ac:dyDescent="0.2">
      <c r="A23" s="259"/>
      <c r="B23" s="259"/>
      <c r="C23" s="95" t="s">
        <v>84</v>
      </c>
      <c r="D23" s="114" t="s">
        <v>83</v>
      </c>
      <c r="E23" s="37">
        <f t="shared" ref="E23" si="22">SUM(G23:R23)</f>
        <v>0</v>
      </c>
      <c r="F23" s="115">
        <f t="shared" ref="F23" si="23">IF($T$1=0,0,E23/$T$1)</f>
        <v>0</v>
      </c>
      <c r="G23" s="38">
        <f>集团共享社招!G128+集团共享渠道!G97</f>
        <v>0</v>
      </c>
      <c r="H23" s="38">
        <f>集团共享社招!H128+集团共享渠道!H97</f>
        <v>0</v>
      </c>
      <c r="I23" s="38">
        <f>集团共享社招!I128+集团共享渠道!I97</f>
        <v>0</v>
      </c>
      <c r="J23" s="38">
        <f>集团共享社招!J128+集团共享渠道!J97</f>
        <v>0</v>
      </c>
      <c r="K23" s="38">
        <f>集团共享社招!K128+集团共享渠道!K97</f>
        <v>0</v>
      </c>
      <c r="L23" s="38">
        <f>集团共享社招!L128+集团共享渠道!L97</f>
        <v>0</v>
      </c>
      <c r="M23" s="38">
        <f>集团共享社招!M128+集团共享渠道!M97</f>
        <v>0</v>
      </c>
      <c r="N23" s="38">
        <f>集团共享社招!N128+集团共享渠道!N97</f>
        <v>0</v>
      </c>
      <c r="O23" s="38">
        <f>集团共享社招!O128+集团共享渠道!O97</f>
        <v>0</v>
      </c>
      <c r="P23" s="38">
        <f>集团共享社招!P128+集团共享渠道!P97</f>
        <v>0</v>
      </c>
      <c r="Q23" s="38">
        <f>集团共享社招!Q128+集团共享渠道!Q97</f>
        <v>0</v>
      </c>
      <c r="R23" s="38">
        <f>集团共享社招!R128+集团共享渠道!R97</f>
        <v>0</v>
      </c>
      <c r="Y23" s="37">
        <f t="shared" ref="Y23" si="24">SUM(G23:I23)</f>
        <v>0</v>
      </c>
      <c r="Z23" s="37">
        <f t="shared" ref="Z23" si="25">SUM(J23:L23)</f>
        <v>0</v>
      </c>
      <c r="AA23" s="37">
        <f t="shared" ref="AA23" si="26">SUM(M23:O23)</f>
        <v>0</v>
      </c>
      <c r="AB23" s="37">
        <f t="shared" ref="AB23" si="27">SUM(P23:R23)</f>
        <v>0</v>
      </c>
    </row>
    <row r="24" spans="1:28" s="81" customFormat="1" ht="13.5" customHeight="1" x14ac:dyDescent="0.2">
      <c r="A24" s="259"/>
      <c r="B24" s="259"/>
      <c r="C24" s="124" t="s">
        <v>85</v>
      </c>
      <c r="D24" s="125"/>
      <c r="E24" s="37">
        <f t="shared" ref="E24:E27" si="28">SUM(G24:R24)</f>
        <v>0</v>
      </c>
      <c r="F24" s="115">
        <f>IF($T$1=0,0,E24/$T$1)</f>
        <v>0</v>
      </c>
      <c r="G24" s="38">
        <f>集团共享社招!G133+集团共享渠道!G102</f>
        <v>0</v>
      </c>
      <c r="H24" s="38">
        <f>集团共享社招!H133+集团共享渠道!H102</f>
        <v>0</v>
      </c>
      <c r="I24" s="38">
        <f>集团共享社招!I133+集团共享渠道!I102</f>
        <v>0</v>
      </c>
      <c r="J24" s="38">
        <f>集团共享社招!J133+集团共享渠道!J102</f>
        <v>0</v>
      </c>
      <c r="K24" s="38">
        <f>集团共享社招!K133+集团共享渠道!K102</f>
        <v>0</v>
      </c>
      <c r="L24" s="38">
        <f>集团共享社招!L133+集团共享渠道!L102</f>
        <v>0</v>
      </c>
      <c r="M24" s="38">
        <f>集团共享社招!M133+集团共享渠道!M102</f>
        <v>0</v>
      </c>
      <c r="N24" s="38">
        <f>集团共享社招!N133+集团共享渠道!N102</f>
        <v>0</v>
      </c>
      <c r="O24" s="38">
        <f>集团共享社招!O133+集团共享渠道!O102</f>
        <v>0</v>
      </c>
      <c r="P24" s="38">
        <f>集团共享社招!P133+集团共享渠道!P102</f>
        <v>0</v>
      </c>
      <c r="Q24" s="38">
        <f>集团共享社招!Q133+集团共享渠道!Q102</f>
        <v>0</v>
      </c>
      <c r="R24" s="38">
        <f>集团共享社招!R133+集团共享渠道!R102</f>
        <v>0</v>
      </c>
      <c r="Y24" s="37">
        <f t="shared" ref="Y24:Y27" si="29">SUM(G24:I24)</f>
        <v>0</v>
      </c>
      <c r="Z24" s="37">
        <f t="shared" ref="Z24:Z27" si="30">SUM(J24:L24)</f>
        <v>0</v>
      </c>
      <c r="AA24" s="37">
        <f t="shared" ref="AA24:AA27" si="31">SUM(M24:O24)</f>
        <v>0</v>
      </c>
      <c r="AB24" s="37">
        <f t="shared" ref="AB24:AB27" si="32">SUM(P24:R24)</f>
        <v>0</v>
      </c>
    </row>
    <row r="25" spans="1:28" s="81" customFormat="1" ht="13.5" customHeight="1" x14ac:dyDescent="0.2">
      <c r="A25" s="259" t="s">
        <v>29</v>
      </c>
      <c r="B25" s="259"/>
      <c r="C25" s="256" t="s">
        <v>86</v>
      </c>
      <c r="D25" s="113" t="s">
        <v>36</v>
      </c>
      <c r="E25" s="102">
        <f t="shared" si="28"/>
        <v>0</v>
      </c>
      <c r="F25" s="102">
        <f>IF($T$1=0,0,E25/$T$1)</f>
        <v>0</v>
      </c>
      <c r="G25" s="38">
        <f>集团共享社招!G134+集团共享渠道!G103</f>
        <v>0</v>
      </c>
      <c r="H25" s="38">
        <f>集团共享社招!H134+集团共享渠道!H103</f>
        <v>0</v>
      </c>
      <c r="I25" s="38">
        <f>集团共享社招!I134+集团共享渠道!I103</f>
        <v>0</v>
      </c>
      <c r="J25" s="38">
        <f>集团共享社招!J134+集团共享渠道!J103</f>
        <v>0</v>
      </c>
      <c r="K25" s="38">
        <f>集团共享社招!K134+集团共享渠道!K103</f>
        <v>0</v>
      </c>
      <c r="L25" s="38">
        <f>集团共享社招!L134+集团共享渠道!L103</f>
        <v>0</v>
      </c>
      <c r="M25" s="38">
        <f>集团共享社招!M134+集团共享渠道!M103</f>
        <v>0</v>
      </c>
      <c r="N25" s="38">
        <f>集团共享社招!N134+集团共享渠道!N103</f>
        <v>0</v>
      </c>
      <c r="O25" s="38">
        <f>集团共享社招!O134+集团共享渠道!O103</f>
        <v>0</v>
      </c>
      <c r="P25" s="38">
        <f>集团共享社招!P134+集团共享渠道!P103</f>
        <v>0</v>
      </c>
      <c r="Q25" s="38">
        <f>集团共享社招!Q134+集团共享渠道!Q103</f>
        <v>0</v>
      </c>
      <c r="R25" s="38">
        <f>集团共享社招!R134+集团共享渠道!R103</f>
        <v>0</v>
      </c>
      <c r="Y25" s="127">
        <f t="shared" si="29"/>
        <v>0</v>
      </c>
      <c r="Z25" s="127">
        <f t="shared" si="30"/>
        <v>0</v>
      </c>
      <c r="AA25" s="127">
        <f t="shared" si="31"/>
        <v>0</v>
      </c>
      <c r="AB25" s="127">
        <f t="shared" si="32"/>
        <v>0</v>
      </c>
    </row>
    <row r="26" spans="1:28" s="81" customFormat="1" ht="13.5" customHeight="1" x14ac:dyDescent="0.2">
      <c r="A26" s="259"/>
      <c r="B26" s="259"/>
      <c r="C26" s="257"/>
      <c r="D26" s="113" t="s">
        <v>80</v>
      </c>
      <c r="E26" s="102">
        <f t="shared" si="28"/>
        <v>0</v>
      </c>
      <c r="F26" s="102">
        <f>IF($T$1=0,0,E26/$T$1)</f>
        <v>0</v>
      </c>
      <c r="G26" s="38">
        <f>集团共享社招!G135+集团共享渠道!G104</f>
        <v>0</v>
      </c>
      <c r="H26" s="38">
        <f>集团共享社招!H135+集团共享渠道!H104</f>
        <v>0</v>
      </c>
      <c r="I26" s="38">
        <f>集团共享社招!I135+集团共享渠道!I104</f>
        <v>0</v>
      </c>
      <c r="J26" s="38">
        <f>集团共享社招!J135+集团共享渠道!J104</f>
        <v>0</v>
      </c>
      <c r="K26" s="38">
        <f>集团共享社招!K135+集团共享渠道!K104</f>
        <v>0</v>
      </c>
      <c r="L26" s="38">
        <f>集团共享社招!L135+集团共享渠道!L104</f>
        <v>0</v>
      </c>
      <c r="M26" s="38">
        <f>集团共享社招!M135+集团共享渠道!M104</f>
        <v>0</v>
      </c>
      <c r="N26" s="38">
        <f>集团共享社招!N135+集团共享渠道!N104</f>
        <v>0</v>
      </c>
      <c r="O26" s="38">
        <f>集团共享社招!O135+集团共享渠道!O104</f>
        <v>0</v>
      </c>
      <c r="P26" s="38">
        <f>集团共享社招!P135+集团共享渠道!P104</f>
        <v>0</v>
      </c>
      <c r="Q26" s="38">
        <f>集团共享社招!Q135+集团共享渠道!Q104</f>
        <v>0</v>
      </c>
      <c r="R26" s="38">
        <f>集团共享社招!R135+集团共享渠道!R104</f>
        <v>0</v>
      </c>
      <c r="Y26" s="127">
        <f t="shared" si="29"/>
        <v>0</v>
      </c>
      <c r="Z26" s="127">
        <f t="shared" si="30"/>
        <v>0</v>
      </c>
      <c r="AA26" s="127">
        <f t="shared" si="31"/>
        <v>0</v>
      </c>
      <c r="AB26" s="127">
        <f t="shared" si="32"/>
        <v>0</v>
      </c>
    </row>
    <row r="27" spans="1:28" s="81" customFormat="1" ht="13.5" customHeight="1" x14ac:dyDescent="0.2">
      <c r="A27" s="259"/>
      <c r="B27" s="259"/>
      <c r="C27" s="257"/>
      <c r="D27" s="113" t="s">
        <v>81</v>
      </c>
      <c r="E27" s="102">
        <f t="shared" si="28"/>
        <v>0</v>
      </c>
      <c r="F27" s="102">
        <f>IF($T$1=0,0,E27/$T$1)</f>
        <v>0</v>
      </c>
      <c r="G27" s="38">
        <f>集团共享社招!G136+集团共享渠道!G105</f>
        <v>0</v>
      </c>
      <c r="H27" s="38">
        <f>集团共享社招!H136+集团共享渠道!H105</f>
        <v>0</v>
      </c>
      <c r="I27" s="38">
        <f>集团共享社招!I136+集团共享渠道!I105</f>
        <v>0</v>
      </c>
      <c r="J27" s="38">
        <f>集团共享社招!J136+集团共享渠道!J105</f>
        <v>0</v>
      </c>
      <c r="K27" s="38">
        <f>集团共享社招!K136+集团共享渠道!K105</f>
        <v>0</v>
      </c>
      <c r="L27" s="38">
        <f>集团共享社招!L136+集团共享渠道!L105</f>
        <v>0</v>
      </c>
      <c r="M27" s="38">
        <f>集团共享社招!M136+集团共享渠道!M105</f>
        <v>0</v>
      </c>
      <c r="N27" s="38">
        <f>集团共享社招!N136+集团共享渠道!N105</f>
        <v>0</v>
      </c>
      <c r="O27" s="38">
        <f>集团共享社招!O136+集团共享渠道!O105</f>
        <v>0</v>
      </c>
      <c r="P27" s="38">
        <f>集团共享社招!P136+集团共享渠道!P105</f>
        <v>0</v>
      </c>
      <c r="Q27" s="38">
        <f>集团共享社招!Q136+集团共享渠道!Q105</f>
        <v>0</v>
      </c>
      <c r="R27" s="38">
        <f>集团共享社招!R136+集团共享渠道!R105</f>
        <v>0</v>
      </c>
      <c r="Y27" s="127">
        <f t="shared" si="29"/>
        <v>0</v>
      </c>
      <c r="Z27" s="127">
        <f t="shared" si="30"/>
        <v>0</v>
      </c>
      <c r="AA27" s="127">
        <f t="shared" si="31"/>
        <v>0</v>
      </c>
      <c r="AB27" s="127">
        <f t="shared" si="32"/>
        <v>0</v>
      </c>
    </row>
    <row r="28" spans="1:28" s="81" customFormat="1" ht="13.5" customHeight="1" x14ac:dyDescent="0.2">
      <c r="A28" s="259"/>
      <c r="B28" s="259"/>
      <c r="C28" s="257"/>
      <c r="D28" s="113" t="s">
        <v>70</v>
      </c>
      <c r="E28" s="102">
        <f t="shared" ref="E28:R28" si="33">IF(E25&lt;&gt;0,(E26+E27)/E25,)</f>
        <v>0</v>
      </c>
      <c r="F28" s="88">
        <f t="shared" si="33"/>
        <v>0</v>
      </c>
      <c r="G28" s="38">
        <f t="shared" si="33"/>
        <v>0</v>
      </c>
      <c r="H28" s="38">
        <f t="shared" si="33"/>
        <v>0</v>
      </c>
      <c r="I28" s="38">
        <f t="shared" si="33"/>
        <v>0</v>
      </c>
      <c r="J28" s="38">
        <f t="shared" si="33"/>
        <v>0</v>
      </c>
      <c r="K28" s="38">
        <f t="shared" si="33"/>
        <v>0</v>
      </c>
      <c r="L28" s="38">
        <f t="shared" si="33"/>
        <v>0</v>
      </c>
      <c r="M28" s="38">
        <f t="shared" si="33"/>
        <v>0</v>
      </c>
      <c r="N28" s="38">
        <f t="shared" si="33"/>
        <v>0</v>
      </c>
      <c r="O28" s="38">
        <f t="shared" si="33"/>
        <v>0</v>
      </c>
      <c r="P28" s="38">
        <f t="shared" si="33"/>
        <v>0</v>
      </c>
      <c r="Q28" s="38">
        <f t="shared" si="33"/>
        <v>0</v>
      </c>
      <c r="R28" s="38">
        <f t="shared" si="33"/>
        <v>0</v>
      </c>
      <c r="Y28" s="127">
        <f t="shared" ref="Y28:AB28" si="34">IF(Y25&lt;&gt;0,(Y26+Y27)/Y25,)</f>
        <v>0</v>
      </c>
      <c r="Z28" s="127">
        <f t="shared" si="34"/>
        <v>0</v>
      </c>
      <c r="AA28" s="127">
        <f t="shared" si="34"/>
        <v>0</v>
      </c>
      <c r="AB28" s="127">
        <f t="shared" si="34"/>
        <v>0</v>
      </c>
    </row>
    <row r="29" spans="1:28" s="81" customFormat="1" ht="13.5" customHeight="1" x14ac:dyDescent="0.2">
      <c r="A29" s="259"/>
      <c r="B29" s="259"/>
      <c r="C29" s="257"/>
      <c r="D29" s="113" t="s">
        <v>82</v>
      </c>
      <c r="E29" s="102">
        <f t="shared" ref="E29:E30" si="35">SUM(G29:R29)</f>
        <v>0</v>
      </c>
      <c r="F29" s="102">
        <f>IF($T$1=0,0,E29/$T$1)</f>
        <v>0</v>
      </c>
      <c r="G29" s="38">
        <f>集团共享社招!G138+集团共享渠道!G107</f>
        <v>0</v>
      </c>
      <c r="H29" s="38">
        <f>集团共享社招!H138+集团共享渠道!H107</f>
        <v>0</v>
      </c>
      <c r="I29" s="38">
        <f>集团共享社招!I138+集团共享渠道!I107</f>
        <v>0</v>
      </c>
      <c r="J29" s="38">
        <f>集团共享社招!J138+集团共享渠道!J107</f>
        <v>0</v>
      </c>
      <c r="K29" s="38">
        <f>集团共享社招!K138+集团共享渠道!K107</f>
        <v>0</v>
      </c>
      <c r="L29" s="38">
        <f>集团共享社招!L138+集团共享渠道!L107</f>
        <v>0</v>
      </c>
      <c r="M29" s="38">
        <f>集团共享社招!M138+集团共享渠道!M107</f>
        <v>0</v>
      </c>
      <c r="N29" s="38">
        <f>集团共享社招!N138+集团共享渠道!N107</f>
        <v>0</v>
      </c>
      <c r="O29" s="38">
        <f>集团共享社招!O138+集团共享渠道!O107</f>
        <v>0</v>
      </c>
      <c r="P29" s="38">
        <f>集团共享社招!P138+集团共享渠道!P107</f>
        <v>0</v>
      </c>
      <c r="Q29" s="38">
        <f>集团共享社招!Q138+集团共享渠道!Q107</f>
        <v>0</v>
      </c>
      <c r="R29" s="38">
        <f>集团共享社招!R138+集团共享渠道!R107</f>
        <v>0</v>
      </c>
      <c r="Y29" s="127">
        <f t="shared" ref="Y29:Y30" si="36">SUM(G29:I29)</f>
        <v>0</v>
      </c>
      <c r="Z29" s="127">
        <f t="shared" ref="Z29:Z30" si="37">SUM(J29:L29)</f>
        <v>0</v>
      </c>
      <c r="AA29" s="127">
        <f t="shared" ref="AA29:AA30" si="38">SUM(M29:O29)</f>
        <v>0</v>
      </c>
      <c r="AB29" s="127">
        <f t="shared" ref="AB29:AB30" si="39">SUM(P29:R29)</f>
        <v>0</v>
      </c>
    </row>
    <row r="30" spans="1:28" s="81" customFormat="1" ht="13.5" customHeight="1" x14ac:dyDescent="0.2">
      <c r="A30" s="259"/>
      <c r="B30" s="259"/>
      <c r="C30" s="257"/>
      <c r="D30" s="113" t="s">
        <v>83</v>
      </c>
      <c r="E30" s="102">
        <f t="shared" si="35"/>
        <v>0</v>
      </c>
      <c r="F30" s="102">
        <f>IF($T$1=0,0,E30/$T$1)</f>
        <v>0</v>
      </c>
      <c r="G30" s="38">
        <f t="shared" ref="G30:R30" si="40">G26+G27+G29</f>
        <v>0</v>
      </c>
      <c r="H30" s="38">
        <f t="shared" si="40"/>
        <v>0</v>
      </c>
      <c r="I30" s="38">
        <f t="shared" si="40"/>
        <v>0</v>
      </c>
      <c r="J30" s="38">
        <f t="shared" si="40"/>
        <v>0</v>
      </c>
      <c r="K30" s="38">
        <f t="shared" si="40"/>
        <v>0</v>
      </c>
      <c r="L30" s="38">
        <f t="shared" si="40"/>
        <v>0</v>
      </c>
      <c r="M30" s="38">
        <f t="shared" si="40"/>
        <v>0</v>
      </c>
      <c r="N30" s="38">
        <f t="shared" si="40"/>
        <v>0</v>
      </c>
      <c r="O30" s="38">
        <f t="shared" si="40"/>
        <v>0</v>
      </c>
      <c r="P30" s="38">
        <f t="shared" si="40"/>
        <v>0</v>
      </c>
      <c r="Q30" s="38">
        <f t="shared" si="40"/>
        <v>0</v>
      </c>
      <c r="R30" s="38">
        <f t="shared" si="40"/>
        <v>0</v>
      </c>
      <c r="Y30" s="127">
        <f t="shared" si="36"/>
        <v>0</v>
      </c>
      <c r="Z30" s="127">
        <f t="shared" si="37"/>
        <v>0</v>
      </c>
      <c r="AA30" s="127">
        <f t="shared" si="38"/>
        <v>0</v>
      </c>
      <c r="AB30" s="127">
        <f t="shared" si="39"/>
        <v>0</v>
      </c>
    </row>
    <row r="31" spans="1:28" s="81" customFormat="1" ht="13.5" customHeight="1" x14ac:dyDescent="0.2">
      <c r="A31" s="259"/>
      <c r="B31" s="259"/>
      <c r="C31" s="95" t="s">
        <v>87</v>
      </c>
      <c r="D31" s="114" t="s">
        <v>83</v>
      </c>
      <c r="E31" s="37">
        <f t="shared" ref="E31" si="41">SUM(G31:R31)</f>
        <v>0</v>
      </c>
      <c r="F31" s="115">
        <f t="shared" ref="F31" si="42">IF($T$1=0,0,E31/$T$1)</f>
        <v>0</v>
      </c>
      <c r="G31" s="38">
        <f>集团共享社招!G182+集团共享渠道!G156</f>
        <v>0</v>
      </c>
      <c r="H31" s="38">
        <f>集团共享社招!H182+集团共享渠道!H156</f>
        <v>0</v>
      </c>
      <c r="I31" s="38">
        <f>集团共享社招!I182+集团共享渠道!I156</f>
        <v>0</v>
      </c>
      <c r="J31" s="38">
        <f>集团共享社招!J182+集团共享渠道!J156</f>
        <v>0</v>
      </c>
      <c r="K31" s="38">
        <f>集团共享社招!K182+集团共享渠道!K156</f>
        <v>0</v>
      </c>
      <c r="L31" s="38">
        <f>集团共享社招!L182+集团共享渠道!L156</f>
        <v>0</v>
      </c>
      <c r="M31" s="38">
        <f>集团共享社招!M182+集团共享渠道!M156</f>
        <v>0</v>
      </c>
      <c r="N31" s="38">
        <f>集团共享社招!N182+集团共享渠道!N156</f>
        <v>0</v>
      </c>
      <c r="O31" s="38">
        <f>集团共享社招!O182+集团共享渠道!O156</f>
        <v>0</v>
      </c>
      <c r="P31" s="38">
        <f>集团共享社招!P182+集团共享渠道!P156</f>
        <v>0</v>
      </c>
      <c r="Q31" s="38">
        <f>集团共享社招!Q182+集团共享渠道!Q156</f>
        <v>0</v>
      </c>
      <c r="R31" s="38">
        <f>集团共享社招!R182+集团共享渠道!R156</f>
        <v>0</v>
      </c>
      <c r="Y31" s="127">
        <f t="shared" ref="Y31" si="43">SUM(G31:I31)</f>
        <v>0</v>
      </c>
      <c r="Z31" s="127">
        <f t="shared" ref="Z31" si="44">SUM(J31:L31)</f>
        <v>0</v>
      </c>
      <c r="AA31" s="127">
        <f t="shared" ref="AA31" si="45">SUM(M31:O31)</f>
        <v>0</v>
      </c>
      <c r="AB31" s="127">
        <f t="shared" ref="AB31" si="46">SUM(P31:R31)</f>
        <v>0</v>
      </c>
    </row>
    <row r="32" spans="1:28" s="81" customFormat="1" ht="13.5" customHeight="1" x14ac:dyDescent="0.2">
      <c r="A32" s="259"/>
      <c r="B32" s="259"/>
      <c r="C32" s="124" t="s">
        <v>88</v>
      </c>
      <c r="D32" s="125"/>
      <c r="E32" s="37">
        <f t="shared" ref="E32:E35" si="47">SUM(G32:R32)</f>
        <v>0</v>
      </c>
      <c r="F32" s="115">
        <f>IF($T$1=0,0,E32/$T$1)</f>
        <v>0</v>
      </c>
      <c r="G32" s="38">
        <f>集团共享社招!G190+集团共享渠道!G164</f>
        <v>0</v>
      </c>
      <c r="H32" s="38">
        <f>集团共享社招!H190+集团共享渠道!H164</f>
        <v>0</v>
      </c>
      <c r="I32" s="38">
        <f>集团共享社招!I190+集团共享渠道!I164</f>
        <v>0</v>
      </c>
      <c r="J32" s="38">
        <f>集团共享社招!J190+集团共享渠道!J164</f>
        <v>0</v>
      </c>
      <c r="K32" s="38">
        <f>集团共享社招!K190+集团共享渠道!K164</f>
        <v>0</v>
      </c>
      <c r="L32" s="38">
        <f>集团共享社招!L190+集团共享渠道!L164</f>
        <v>0</v>
      </c>
      <c r="M32" s="38">
        <f>集团共享社招!M190+集团共享渠道!M164</f>
        <v>0</v>
      </c>
      <c r="N32" s="38">
        <f>集团共享社招!N190+集团共享渠道!N164</f>
        <v>0</v>
      </c>
      <c r="O32" s="38">
        <f>集团共享社招!O190+集团共享渠道!O164</f>
        <v>0</v>
      </c>
      <c r="P32" s="38">
        <f>集团共享社招!P190+集团共享渠道!P164</f>
        <v>0</v>
      </c>
      <c r="Q32" s="38">
        <f>集团共享社招!Q190+集团共享渠道!Q164</f>
        <v>0</v>
      </c>
      <c r="R32" s="38">
        <f>集团共享社招!R190+集团共享渠道!R164</f>
        <v>0</v>
      </c>
      <c r="Y32" s="37">
        <f t="shared" ref="Y32:Y35" si="48">SUM(G32:I32)</f>
        <v>0</v>
      </c>
      <c r="Z32" s="37">
        <f t="shared" ref="Z32:Z35" si="49">SUM(J32:L32)</f>
        <v>0</v>
      </c>
      <c r="AA32" s="37">
        <f t="shared" ref="AA32:AA35" si="50">SUM(M32:O32)</f>
        <v>0</v>
      </c>
      <c r="AB32" s="37">
        <f t="shared" ref="AB32:AB35" si="51">SUM(P32:R32)</f>
        <v>0</v>
      </c>
    </row>
    <row r="33" spans="1:28" s="81" customFormat="1" ht="13.5" customHeight="1" x14ac:dyDescent="0.2">
      <c r="A33" s="260" t="s">
        <v>30</v>
      </c>
      <c r="B33" s="261"/>
      <c r="C33" s="258" t="s">
        <v>89</v>
      </c>
      <c r="D33" s="113" t="s">
        <v>36</v>
      </c>
      <c r="E33" s="102">
        <f t="shared" si="47"/>
        <v>0</v>
      </c>
      <c r="F33" s="100">
        <f>IF($T$1=0,0,E33/$T$1)</f>
        <v>0</v>
      </c>
      <c r="G33" s="38">
        <f>集团共享社招!G191+集团共享渠道!G165</f>
        <v>0</v>
      </c>
      <c r="H33" s="38">
        <f>集团共享社招!H191+集团共享渠道!H165</f>
        <v>0</v>
      </c>
      <c r="I33" s="38">
        <f>集团共享社招!I191+集团共享渠道!I165</f>
        <v>0</v>
      </c>
      <c r="J33" s="38">
        <f>集团共享社招!J191+集团共享渠道!J165</f>
        <v>0</v>
      </c>
      <c r="K33" s="38">
        <f>集团共享社招!K191+集团共享渠道!K165</f>
        <v>0</v>
      </c>
      <c r="L33" s="38">
        <f>集团共享社招!L191+集团共享渠道!L165</f>
        <v>0</v>
      </c>
      <c r="M33" s="38">
        <f>集团共享社招!M191+集团共享渠道!M165</f>
        <v>0</v>
      </c>
      <c r="N33" s="38">
        <f>集团共享社招!N191+集团共享渠道!N165</f>
        <v>0</v>
      </c>
      <c r="O33" s="38">
        <f>集团共享社招!O191+集团共享渠道!O165</f>
        <v>0</v>
      </c>
      <c r="P33" s="38">
        <f>集团共享社招!P191+集团共享渠道!P165</f>
        <v>0</v>
      </c>
      <c r="Q33" s="38">
        <f>集团共享社招!Q191+集团共享渠道!Q165</f>
        <v>0</v>
      </c>
      <c r="R33" s="38">
        <f>集团共享社招!R191+集团共享渠道!R165</f>
        <v>0</v>
      </c>
      <c r="Y33" s="102">
        <f t="shared" si="48"/>
        <v>0</v>
      </c>
      <c r="Z33" s="102">
        <f t="shared" si="49"/>
        <v>0</v>
      </c>
      <c r="AA33" s="102">
        <f t="shared" si="50"/>
        <v>0</v>
      </c>
      <c r="AB33" s="102">
        <f t="shared" si="51"/>
        <v>0</v>
      </c>
    </row>
    <row r="34" spans="1:28" s="81" customFormat="1" ht="13.5" customHeight="1" x14ac:dyDescent="0.2">
      <c r="A34" s="262"/>
      <c r="B34" s="263"/>
      <c r="C34" s="258"/>
      <c r="D34" s="113" t="s">
        <v>80</v>
      </c>
      <c r="E34" s="102">
        <f t="shared" si="47"/>
        <v>0</v>
      </c>
      <c r="F34" s="100">
        <f>IF($T$1=0,0,E34/$T$1)</f>
        <v>0</v>
      </c>
      <c r="G34" s="38">
        <f>集团共享社招!G192+集团共享渠道!G166</f>
        <v>0</v>
      </c>
      <c r="H34" s="38">
        <f>集团共享社招!H192+集团共享渠道!H166</f>
        <v>0</v>
      </c>
      <c r="I34" s="38">
        <f>集团共享社招!I192+集团共享渠道!I166</f>
        <v>0</v>
      </c>
      <c r="J34" s="38">
        <f>集团共享社招!J192+集团共享渠道!J166</f>
        <v>0</v>
      </c>
      <c r="K34" s="38">
        <f>集团共享社招!K192+集团共享渠道!K166</f>
        <v>0</v>
      </c>
      <c r="L34" s="38">
        <f>集团共享社招!L192+集团共享渠道!L166</f>
        <v>0</v>
      </c>
      <c r="M34" s="38">
        <f>集团共享社招!M192+集团共享渠道!M166</f>
        <v>0</v>
      </c>
      <c r="N34" s="38">
        <f>集团共享社招!N192+集团共享渠道!N166</f>
        <v>0</v>
      </c>
      <c r="O34" s="38">
        <f>集团共享社招!O192+集团共享渠道!O166</f>
        <v>0</v>
      </c>
      <c r="P34" s="38">
        <f>集团共享社招!P192+集团共享渠道!P166</f>
        <v>0</v>
      </c>
      <c r="Q34" s="38">
        <f>集团共享社招!Q192+集团共享渠道!Q166</f>
        <v>0</v>
      </c>
      <c r="R34" s="38">
        <f>集团共享社招!R192+集团共享渠道!R166</f>
        <v>0</v>
      </c>
      <c r="Y34" s="102">
        <f t="shared" si="48"/>
        <v>0</v>
      </c>
      <c r="Z34" s="102">
        <f t="shared" si="49"/>
        <v>0</v>
      </c>
      <c r="AA34" s="102">
        <f t="shared" si="50"/>
        <v>0</v>
      </c>
      <c r="AB34" s="102">
        <f t="shared" si="51"/>
        <v>0</v>
      </c>
    </row>
    <row r="35" spans="1:28" s="81" customFormat="1" ht="13.5" customHeight="1" x14ac:dyDescent="0.2">
      <c r="A35" s="262"/>
      <c r="B35" s="263"/>
      <c r="C35" s="258"/>
      <c r="D35" s="113" t="s">
        <v>81</v>
      </c>
      <c r="E35" s="102">
        <f t="shared" si="47"/>
        <v>0</v>
      </c>
      <c r="F35" s="100">
        <f>IF($T$1=0,0,E35/$T$1)</f>
        <v>0</v>
      </c>
      <c r="G35" s="38">
        <f>集团共享社招!G193+集团共享渠道!G167</f>
        <v>0</v>
      </c>
      <c r="H35" s="38">
        <f>集团共享社招!H193+集团共享渠道!H167</f>
        <v>0</v>
      </c>
      <c r="I35" s="38">
        <f>集团共享社招!I193+集团共享渠道!I167</f>
        <v>0</v>
      </c>
      <c r="J35" s="38">
        <f>集团共享社招!J193+集团共享渠道!J167</f>
        <v>0</v>
      </c>
      <c r="K35" s="38">
        <f>集团共享社招!K193+集团共享渠道!K167</f>
        <v>0</v>
      </c>
      <c r="L35" s="38">
        <f>集团共享社招!L193+集团共享渠道!L167</f>
        <v>0</v>
      </c>
      <c r="M35" s="38">
        <f>集团共享社招!M193+集团共享渠道!M167</f>
        <v>0</v>
      </c>
      <c r="N35" s="38">
        <f>集团共享社招!N193+集团共享渠道!N167</f>
        <v>0</v>
      </c>
      <c r="O35" s="38">
        <f>集团共享社招!O193+集团共享渠道!O167</f>
        <v>0</v>
      </c>
      <c r="P35" s="38">
        <f>集团共享社招!P193+集团共享渠道!P167</f>
        <v>0</v>
      </c>
      <c r="Q35" s="38">
        <f>集团共享社招!Q193+集团共享渠道!Q167</f>
        <v>0</v>
      </c>
      <c r="R35" s="38">
        <f>集团共享社招!R193+集团共享渠道!R167</f>
        <v>0</v>
      </c>
      <c r="Y35" s="102">
        <f t="shared" si="48"/>
        <v>0</v>
      </c>
      <c r="Z35" s="102">
        <f t="shared" si="49"/>
        <v>0</v>
      </c>
      <c r="AA35" s="102">
        <f t="shared" si="50"/>
        <v>0</v>
      </c>
      <c r="AB35" s="102">
        <f t="shared" si="51"/>
        <v>0</v>
      </c>
    </row>
    <row r="36" spans="1:28" s="81" customFormat="1" ht="13.5" customHeight="1" x14ac:dyDescent="0.2">
      <c r="A36" s="262"/>
      <c r="B36" s="263"/>
      <c r="C36" s="258"/>
      <c r="D36" s="113" t="s">
        <v>70</v>
      </c>
      <c r="E36" s="102">
        <f t="shared" ref="E36:R36" si="52">IF(E33&lt;&gt;0,(E34+E35)/E33,)</f>
        <v>0</v>
      </c>
      <c r="F36" s="88">
        <f t="shared" si="52"/>
        <v>0</v>
      </c>
      <c r="G36" s="38">
        <f t="shared" si="52"/>
        <v>0</v>
      </c>
      <c r="H36" s="38">
        <f t="shared" si="52"/>
        <v>0</v>
      </c>
      <c r="I36" s="38">
        <f t="shared" si="52"/>
        <v>0</v>
      </c>
      <c r="J36" s="38">
        <f t="shared" si="52"/>
        <v>0</v>
      </c>
      <c r="K36" s="38">
        <f t="shared" si="52"/>
        <v>0</v>
      </c>
      <c r="L36" s="38">
        <f t="shared" si="52"/>
        <v>0</v>
      </c>
      <c r="M36" s="38">
        <f t="shared" si="52"/>
        <v>0</v>
      </c>
      <c r="N36" s="38">
        <f t="shared" si="52"/>
        <v>0</v>
      </c>
      <c r="O36" s="38">
        <f t="shared" si="52"/>
        <v>0</v>
      </c>
      <c r="P36" s="38">
        <f t="shared" si="52"/>
        <v>0</v>
      </c>
      <c r="Q36" s="38">
        <f t="shared" si="52"/>
        <v>0</v>
      </c>
      <c r="R36" s="139">
        <f t="shared" si="52"/>
        <v>0</v>
      </c>
      <c r="Y36" s="102">
        <f t="shared" ref="Y36:AB36" si="53">IF(Y33&lt;&gt;0,(Y34+Y35)/Y33,)</f>
        <v>0</v>
      </c>
      <c r="Z36" s="102">
        <f t="shared" si="53"/>
        <v>0</v>
      </c>
      <c r="AA36" s="102">
        <f t="shared" si="53"/>
        <v>0</v>
      </c>
      <c r="AB36" s="102">
        <f t="shared" si="53"/>
        <v>0</v>
      </c>
    </row>
    <row r="37" spans="1:28" s="81" customFormat="1" ht="13.5" customHeight="1" x14ac:dyDescent="0.2">
      <c r="A37" s="262"/>
      <c r="B37" s="263"/>
      <c r="C37" s="258"/>
      <c r="D37" s="113" t="s">
        <v>82</v>
      </c>
      <c r="E37" s="102">
        <f t="shared" ref="E37:E38" si="54">SUM(G37:R37)</f>
        <v>0</v>
      </c>
      <c r="F37" s="100">
        <f>IF($T$1=0,0,E37/$T$1)</f>
        <v>0</v>
      </c>
      <c r="G37" s="38">
        <f>集团共享社招!G195+集团共享渠道!G169</f>
        <v>0</v>
      </c>
      <c r="H37" s="38">
        <f>集团共享社招!H195+集团共享渠道!H169</f>
        <v>0</v>
      </c>
      <c r="I37" s="38">
        <f>集团共享社招!I195+集团共享渠道!I169</f>
        <v>0</v>
      </c>
      <c r="J37" s="38">
        <f>集团共享社招!J195+集团共享渠道!J169</f>
        <v>0</v>
      </c>
      <c r="K37" s="38">
        <f>集团共享社招!K195+集团共享渠道!K169</f>
        <v>0</v>
      </c>
      <c r="L37" s="38">
        <f>集团共享社招!L195+集团共享渠道!L169</f>
        <v>0</v>
      </c>
      <c r="M37" s="38">
        <f>集团共享社招!M195+集团共享渠道!M169</f>
        <v>0</v>
      </c>
      <c r="N37" s="38">
        <f>集团共享社招!N195+集团共享渠道!N169</f>
        <v>0</v>
      </c>
      <c r="O37" s="38">
        <f>集团共享社招!O195+集团共享渠道!O169</f>
        <v>0</v>
      </c>
      <c r="P37" s="38">
        <f>集团共享社招!P195+集团共享渠道!P169</f>
        <v>0</v>
      </c>
      <c r="Q37" s="38">
        <f>集团共享社招!Q195+集团共享渠道!Q169</f>
        <v>0</v>
      </c>
      <c r="R37" s="139">
        <f>集团共享社招!R195+集团共享渠道!R169</f>
        <v>0</v>
      </c>
      <c r="Y37" s="102">
        <f t="shared" ref="Y37:Y38" si="55">SUM(G37:I37)</f>
        <v>0</v>
      </c>
      <c r="Z37" s="102">
        <f t="shared" ref="Z37:Z38" si="56">SUM(J37:L37)</f>
        <v>0</v>
      </c>
      <c r="AA37" s="102">
        <f t="shared" ref="AA37:AA38" si="57">SUM(M37:O37)</f>
        <v>0</v>
      </c>
      <c r="AB37" s="102">
        <f t="shared" ref="AB37:AB38" si="58">SUM(P37:R37)</f>
        <v>0</v>
      </c>
    </row>
    <row r="38" spans="1:28" s="81" customFormat="1" ht="13.5" customHeight="1" x14ac:dyDescent="0.2">
      <c r="A38" s="262"/>
      <c r="B38" s="263"/>
      <c r="C38" s="258"/>
      <c r="D38" s="113" t="s">
        <v>83</v>
      </c>
      <c r="E38" s="102">
        <f t="shared" si="54"/>
        <v>0</v>
      </c>
      <c r="F38" s="100">
        <f>IF($T$1=0,0,E38/$T$1)</f>
        <v>0</v>
      </c>
      <c r="G38" s="38">
        <f t="shared" ref="G38:R38" si="59">G34+G35+G37</f>
        <v>0</v>
      </c>
      <c r="H38" s="38">
        <f t="shared" si="59"/>
        <v>0</v>
      </c>
      <c r="I38" s="38">
        <f t="shared" si="59"/>
        <v>0</v>
      </c>
      <c r="J38" s="38">
        <f t="shared" si="59"/>
        <v>0</v>
      </c>
      <c r="K38" s="38">
        <f t="shared" si="59"/>
        <v>0</v>
      </c>
      <c r="L38" s="38">
        <f t="shared" si="59"/>
        <v>0</v>
      </c>
      <c r="M38" s="38">
        <f t="shared" si="59"/>
        <v>0</v>
      </c>
      <c r="N38" s="38">
        <f t="shared" si="59"/>
        <v>0</v>
      </c>
      <c r="O38" s="38">
        <f t="shared" si="59"/>
        <v>0</v>
      </c>
      <c r="P38" s="38">
        <f t="shared" si="59"/>
        <v>0</v>
      </c>
      <c r="Q38" s="38">
        <f t="shared" si="59"/>
        <v>0</v>
      </c>
      <c r="R38" s="139">
        <f t="shared" si="59"/>
        <v>0</v>
      </c>
      <c r="Y38" s="102">
        <f t="shared" si="55"/>
        <v>0</v>
      </c>
      <c r="Z38" s="102">
        <f t="shared" si="56"/>
        <v>0</v>
      </c>
      <c r="AA38" s="102">
        <f t="shared" si="57"/>
        <v>0</v>
      </c>
      <c r="AB38" s="102">
        <f t="shared" si="58"/>
        <v>0</v>
      </c>
    </row>
    <row r="39" spans="1:28" s="81" customFormat="1" ht="13.5" customHeight="1" x14ac:dyDescent="0.2">
      <c r="A39" s="262"/>
      <c r="B39" s="263"/>
      <c r="C39" s="128" t="s">
        <v>90</v>
      </c>
      <c r="D39" s="114" t="s">
        <v>83</v>
      </c>
      <c r="E39" s="37">
        <f t="shared" ref="E39:E40" si="60">SUM(G39:R39)</f>
        <v>0</v>
      </c>
      <c r="F39" s="115">
        <f t="shared" ref="F39:F40" si="61">IF($T$1=0,0,E39/$T$1)</f>
        <v>0</v>
      </c>
      <c r="G39" s="38">
        <f>集团共享社招!G222+集团共享渠道!G196</f>
        <v>0</v>
      </c>
      <c r="H39" s="38">
        <f>集团共享社招!H222+集团共享渠道!H196</f>
        <v>0</v>
      </c>
      <c r="I39" s="38">
        <f>集团共享社招!I222+集团共享渠道!I196</f>
        <v>0</v>
      </c>
      <c r="J39" s="38">
        <f>集团共享社招!J222+集团共享渠道!J196</f>
        <v>0</v>
      </c>
      <c r="K39" s="38">
        <f>集团共享社招!K222+集团共享渠道!K196</f>
        <v>0</v>
      </c>
      <c r="L39" s="38">
        <f>集团共享社招!L222+集团共享渠道!L196</f>
        <v>0</v>
      </c>
      <c r="M39" s="38">
        <f>集团共享社招!M222+集团共享渠道!M196</f>
        <v>0</v>
      </c>
      <c r="N39" s="38">
        <f>集团共享社招!N222+集团共享渠道!N196</f>
        <v>0</v>
      </c>
      <c r="O39" s="38">
        <f>集团共享社招!O222+集团共享渠道!O196</f>
        <v>0</v>
      </c>
      <c r="P39" s="38">
        <f>集团共享社招!P222+集团共享渠道!P196</f>
        <v>0</v>
      </c>
      <c r="Q39" s="38">
        <f>集团共享社招!Q222+集团共享渠道!Q196</f>
        <v>0</v>
      </c>
      <c r="R39" s="38">
        <f>集团共享社招!R222+集团共享渠道!R196</f>
        <v>0</v>
      </c>
      <c r="Y39" s="37">
        <f t="shared" ref="Y39:Y40" si="62">SUM(G39:I39)</f>
        <v>0</v>
      </c>
      <c r="Z39" s="37">
        <f t="shared" ref="Z39:Z40" si="63">SUM(J39:L39)</f>
        <v>0</v>
      </c>
      <c r="AA39" s="37">
        <f t="shared" ref="AA39:AA40" si="64">SUM(M39:O39)</f>
        <v>0</v>
      </c>
      <c r="AB39" s="37">
        <f t="shared" ref="AB39:AB40" si="65">SUM(P39:R39)</f>
        <v>0</v>
      </c>
    </row>
    <row r="40" spans="1:28" s="81" customFormat="1" ht="13.5" customHeight="1" x14ac:dyDescent="0.2">
      <c r="A40" s="264"/>
      <c r="B40" s="265"/>
      <c r="C40" s="124" t="s">
        <v>91</v>
      </c>
      <c r="D40" s="114"/>
      <c r="E40" s="37">
        <f t="shared" si="60"/>
        <v>0</v>
      </c>
      <c r="F40" s="37">
        <f t="shared" si="61"/>
        <v>0</v>
      </c>
      <c r="G40" s="38">
        <f>集团共享社招!G223+集团共享渠道!G197</f>
        <v>0</v>
      </c>
      <c r="H40" s="38">
        <f>集团共享社招!H223+集团共享渠道!H197</f>
        <v>0</v>
      </c>
      <c r="I40" s="38">
        <f>集团共享社招!I223+集团共享渠道!I197</f>
        <v>0</v>
      </c>
      <c r="J40" s="38">
        <f>集团共享社招!J223+集团共享渠道!J197</f>
        <v>0</v>
      </c>
      <c r="K40" s="38">
        <f>集团共享社招!K223+集团共享渠道!K197</f>
        <v>0</v>
      </c>
      <c r="L40" s="38">
        <f>集团共享社招!L223+集团共享渠道!L197</f>
        <v>0</v>
      </c>
      <c r="M40" s="38">
        <f>集团共享社招!M223+集团共享渠道!M197</f>
        <v>0</v>
      </c>
      <c r="N40" s="38">
        <f>集团共享社招!N223+集团共享渠道!N197</f>
        <v>0</v>
      </c>
      <c r="O40" s="38">
        <f>集团共享社招!O223+集团共享渠道!O197</f>
        <v>0</v>
      </c>
      <c r="P40" s="38">
        <f>集团共享社招!P223+集团共享渠道!P197</f>
        <v>0</v>
      </c>
      <c r="Q40" s="38">
        <f>集团共享社招!Q223+集团共享渠道!Q197</f>
        <v>0</v>
      </c>
      <c r="R40" s="38">
        <f>集团共享社招!R223+集团共享渠道!R197</f>
        <v>0</v>
      </c>
      <c r="Y40" s="127">
        <f t="shared" si="62"/>
        <v>0</v>
      </c>
      <c r="Z40" s="127">
        <f t="shared" si="63"/>
        <v>0</v>
      </c>
      <c r="AA40" s="127">
        <f t="shared" si="64"/>
        <v>0</v>
      </c>
      <c r="AB40" s="127">
        <f t="shared" si="65"/>
        <v>0</v>
      </c>
    </row>
    <row r="41" spans="1:28" x14ac:dyDescent="0.2">
      <c r="A41" s="254"/>
      <c r="B41" s="255"/>
      <c r="C41" s="224" t="s">
        <v>51</v>
      </c>
      <c r="D41" s="225"/>
      <c r="E41" s="37">
        <f t="shared" ref="E41" si="66">SUM(G41:R41)</f>
        <v>0</v>
      </c>
      <c r="F41" s="37">
        <f t="shared" ref="F41" si="67">IF($T$1=0,0,E41/$T$1)</f>
        <v>0</v>
      </c>
      <c r="G41" s="38">
        <f>集团共享社招!G23+集团共享渠道!G24</f>
        <v>0</v>
      </c>
      <c r="H41" s="38">
        <f>集团共享社招!H23+集团共享渠道!H24</f>
        <v>0</v>
      </c>
      <c r="I41" s="38">
        <f>集团共享社招!I23+集团共享渠道!I24</f>
        <v>0</v>
      </c>
      <c r="J41" s="38">
        <f>集团共享社招!J23+集团共享渠道!J24</f>
        <v>0</v>
      </c>
      <c r="K41" s="38">
        <f>集团共享社招!K23+集团共享渠道!K24</f>
        <v>0</v>
      </c>
      <c r="L41" s="38">
        <f>集团共享社招!L23+集团共享渠道!L24</f>
        <v>0</v>
      </c>
      <c r="M41" s="38">
        <f>集团共享社招!M23+集团共享渠道!M24</f>
        <v>0</v>
      </c>
      <c r="N41" s="38">
        <f>集团共享社招!N23+集团共享渠道!N24</f>
        <v>0</v>
      </c>
      <c r="O41" s="38">
        <f>集团共享社招!O23+集团共享渠道!O24</f>
        <v>0</v>
      </c>
      <c r="P41" s="38">
        <f>集团共享社招!P23+集团共享渠道!P24</f>
        <v>0</v>
      </c>
      <c r="Q41" s="38">
        <f>集团共享社招!Q23+集团共享渠道!Q24</f>
        <v>0</v>
      </c>
      <c r="R41" s="38">
        <f>集团共享社招!R23+集团共享渠道!R24</f>
        <v>0</v>
      </c>
    </row>
  </sheetData>
  <mergeCells count="10">
    <mergeCell ref="A1:B1"/>
    <mergeCell ref="A41:B41"/>
    <mergeCell ref="C17:C22"/>
    <mergeCell ref="C25:C30"/>
    <mergeCell ref="C33:C38"/>
    <mergeCell ref="A33:B40"/>
    <mergeCell ref="A25:B32"/>
    <mergeCell ref="A17:B24"/>
    <mergeCell ref="A2:B11"/>
    <mergeCell ref="A12:B16"/>
  </mergeCells>
  <phoneticPr fontId="4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5117038483843"/>
  </sheetPr>
  <dimension ref="A1:AB41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189" customWidth="1"/>
    <col min="2" max="2" width="5.625" style="189" customWidth="1"/>
    <col min="3" max="3" width="13.125" style="189" customWidth="1"/>
    <col min="4" max="4" width="20.25" style="189" customWidth="1"/>
    <col min="5" max="5" width="10.625" style="189" customWidth="1"/>
    <col min="6" max="18" width="9.625" style="189" customWidth="1"/>
    <col min="19" max="19" width="17.75" style="190" customWidth="1"/>
    <col min="20" max="20" width="3.25" style="189" customWidth="1"/>
    <col min="21" max="21" width="8.25" style="189" customWidth="1"/>
    <col min="22" max="22" width="3.25" style="189" customWidth="1"/>
    <col min="23" max="24" width="9" style="189"/>
    <col min="25" max="28" width="10.625" style="189" customWidth="1"/>
    <col min="29" max="16384" width="9" style="189"/>
  </cols>
  <sheetData>
    <row r="1" spans="1:28" x14ac:dyDescent="0.2">
      <c r="A1" s="248" t="s">
        <v>0</v>
      </c>
      <c r="B1" s="248"/>
      <c r="C1" s="191" t="s">
        <v>1</v>
      </c>
      <c r="D1" s="192" t="s">
        <v>2</v>
      </c>
      <c r="E1" s="193" t="s">
        <v>3</v>
      </c>
      <c r="F1" s="193" t="s">
        <v>4</v>
      </c>
      <c r="G1" s="194" t="s">
        <v>5</v>
      </c>
      <c r="H1" s="194" t="s">
        <v>6</v>
      </c>
      <c r="I1" s="194" t="s">
        <v>7</v>
      </c>
      <c r="J1" s="194" t="s">
        <v>8</v>
      </c>
      <c r="K1" s="194" t="s">
        <v>9</v>
      </c>
      <c r="L1" s="194" t="s">
        <v>10</v>
      </c>
      <c r="M1" s="194" t="s">
        <v>11</v>
      </c>
      <c r="N1" s="194" t="s">
        <v>12</v>
      </c>
      <c r="O1" s="194" t="s">
        <v>13</v>
      </c>
      <c r="P1" s="194" t="s">
        <v>14</v>
      </c>
      <c r="Q1" s="194" t="s">
        <v>15</v>
      </c>
      <c r="R1" s="194" t="s">
        <v>16</v>
      </c>
      <c r="S1" s="49" t="s">
        <v>17</v>
      </c>
      <c r="T1" s="49">
        <v>5</v>
      </c>
      <c r="U1" s="49" t="s">
        <v>18</v>
      </c>
      <c r="V1" s="49">
        <v>5</v>
      </c>
      <c r="W1" s="50" t="s">
        <v>92</v>
      </c>
      <c r="Y1" s="51" t="s">
        <v>20</v>
      </c>
      <c r="Z1" s="51" t="s">
        <v>21</v>
      </c>
      <c r="AA1" s="51" t="s">
        <v>22</v>
      </c>
      <c r="AB1" s="51" t="s">
        <v>23</v>
      </c>
    </row>
    <row r="2" spans="1:28" x14ac:dyDescent="0.2">
      <c r="A2" s="241" t="s">
        <v>24</v>
      </c>
      <c r="B2" s="241"/>
      <c r="C2" s="195" t="s">
        <v>25</v>
      </c>
      <c r="D2" s="196">
        <f t="shared" ref="D2:D7" si="0">IF($E$8&lt;&gt;0,E2/$E$8,)</f>
        <v>0</v>
      </c>
      <c r="E2" s="197">
        <f t="shared" ref="E2:E11" si="1">SUM(G2:R2)</f>
        <v>0</v>
      </c>
      <c r="F2" s="197">
        <f t="shared" ref="F2:F11" si="2">IF($T$1=0,0,E2/$T$1)</f>
        <v>0</v>
      </c>
      <c r="G2" s="198">
        <f>社招总部!G2+渠道总部!G2</f>
        <v>0</v>
      </c>
      <c r="H2" s="198">
        <f>社招总部!H2+渠道总部!H2</f>
        <v>0</v>
      </c>
      <c r="I2" s="198">
        <f>社招总部!I2+渠道总部!I2</f>
        <v>0</v>
      </c>
      <c r="J2" s="198">
        <f>社招总部!J2+渠道总部!J2</f>
        <v>0</v>
      </c>
      <c r="K2" s="198">
        <f>社招总部!K2+渠道总部!K2</f>
        <v>0</v>
      </c>
      <c r="L2" s="198">
        <f>社招总部!L2+渠道总部!L2</f>
        <v>0</v>
      </c>
      <c r="M2" s="198">
        <f>社招总部!M2+渠道总部!M2</f>
        <v>0</v>
      </c>
      <c r="N2" s="198">
        <f>社招总部!N2+渠道总部!N2</f>
        <v>0</v>
      </c>
      <c r="O2" s="198">
        <f>社招总部!O2+渠道总部!O2</f>
        <v>0</v>
      </c>
      <c r="P2" s="198">
        <f>社招总部!P2+渠道总部!P2</f>
        <v>0</v>
      </c>
      <c r="Q2" s="198">
        <f>社招总部!Q2+渠道总部!Q2</f>
        <v>0</v>
      </c>
      <c r="R2" s="198">
        <f>社招总部!R2+渠道总部!R2</f>
        <v>0</v>
      </c>
      <c r="Y2" s="197">
        <f t="shared" ref="Y2:Y16" si="3">SUM(G2:I2)</f>
        <v>0</v>
      </c>
      <c r="Z2" s="197">
        <f t="shared" ref="Z2:Z16" si="4">SUM(J2:L2)</f>
        <v>0</v>
      </c>
      <c r="AA2" s="197">
        <f t="shared" ref="AA2:AA16" si="5">SUM(M2:O2)</f>
        <v>0</v>
      </c>
      <c r="AB2" s="197">
        <f t="shared" ref="AB2:AB16" si="6">SUM(P2:R2)</f>
        <v>0</v>
      </c>
    </row>
    <row r="3" spans="1:28" x14ac:dyDescent="0.2">
      <c r="A3" s="241"/>
      <c r="B3" s="241"/>
      <c r="C3" s="195" t="s">
        <v>26</v>
      </c>
      <c r="D3" s="196">
        <f t="shared" si="0"/>
        <v>0</v>
      </c>
      <c r="E3" s="197">
        <f t="shared" si="1"/>
        <v>0</v>
      </c>
      <c r="F3" s="197">
        <f t="shared" si="2"/>
        <v>0</v>
      </c>
      <c r="G3" s="198">
        <f>社招总部!G3+渠道总部!G3</f>
        <v>0</v>
      </c>
      <c r="H3" s="198">
        <f>社招总部!H3+渠道总部!H3</f>
        <v>0</v>
      </c>
      <c r="I3" s="198">
        <f>社招总部!I3+渠道总部!I3</f>
        <v>0</v>
      </c>
      <c r="J3" s="198">
        <f>社招总部!J3+渠道总部!J3</f>
        <v>0</v>
      </c>
      <c r="K3" s="198">
        <f>社招总部!K3+渠道总部!K3</f>
        <v>0</v>
      </c>
      <c r="L3" s="198">
        <f>社招总部!L3+渠道总部!L3</f>
        <v>0</v>
      </c>
      <c r="M3" s="198">
        <f>社招总部!M3+渠道总部!M3</f>
        <v>0</v>
      </c>
      <c r="N3" s="198">
        <f>社招总部!N3+渠道总部!N3</f>
        <v>0</v>
      </c>
      <c r="O3" s="198">
        <f>社招总部!O3+渠道总部!O3</f>
        <v>0</v>
      </c>
      <c r="P3" s="198">
        <f>社招总部!P3+渠道总部!P3</f>
        <v>0</v>
      </c>
      <c r="Q3" s="198">
        <f>社招总部!Q3+渠道总部!Q3</f>
        <v>0</v>
      </c>
      <c r="R3" s="198">
        <f>社招总部!R3+渠道总部!R3</f>
        <v>0</v>
      </c>
      <c r="Y3" s="197">
        <f t="shared" si="3"/>
        <v>0</v>
      </c>
      <c r="Z3" s="197">
        <f t="shared" si="4"/>
        <v>0</v>
      </c>
      <c r="AA3" s="197">
        <f t="shared" si="5"/>
        <v>0</v>
      </c>
      <c r="AB3" s="197">
        <f t="shared" si="6"/>
        <v>0</v>
      </c>
    </row>
    <row r="4" spans="1:28" x14ac:dyDescent="0.2">
      <c r="A4" s="241"/>
      <c r="B4" s="241"/>
      <c r="C4" s="195" t="s">
        <v>27</v>
      </c>
      <c r="D4" s="196">
        <f t="shared" si="0"/>
        <v>0</v>
      </c>
      <c r="E4" s="197">
        <f t="shared" si="1"/>
        <v>0</v>
      </c>
      <c r="F4" s="197">
        <f t="shared" si="2"/>
        <v>0</v>
      </c>
      <c r="G4" s="198">
        <f>社招总部!G4+渠道总部!G4</f>
        <v>0</v>
      </c>
      <c r="H4" s="198">
        <f>社招总部!H4+渠道总部!H4</f>
        <v>0</v>
      </c>
      <c r="I4" s="198">
        <f>社招总部!I4+渠道总部!I4</f>
        <v>0</v>
      </c>
      <c r="J4" s="198">
        <f>社招总部!J4+渠道总部!J4</f>
        <v>0</v>
      </c>
      <c r="K4" s="198">
        <f>社招总部!K4+渠道总部!K4</f>
        <v>0</v>
      </c>
      <c r="L4" s="198">
        <f>社招总部!L4+渠道总部!L4</f>
        <v>0</v>
      </c>
      <c r="M4" s="198">
        <f>社招总部!M4+渠道总部!M4</f>
        <v>0</v>
      </c>
      <c r="N4" s="198">
        <f>社招总部!N4+渠道总部!N4</f>
        <v>0</v>
      </c>
      <c r="O4" s="198">
        <f>社招总部!O4+渠道总部!O4</f>
        <v>0</v>
      </c>
      <c r="P4" s="198">
        <f>社招总部!P4+渠道总部!P4</f>
        <v>0</v>
      </c>
      <c r="Q4" s="198">
        <f>社招总部!Q4+渠道总部!Q4</f>
        <v>0</v>
      </c>
      <c r="R4" s="198">
        <f>社招总部!R4+渠道总部!R4</f>
        <v>0</v>
      </c>
      <c r="Y4" s="197">
        <f t="shared" si="3"/>
        <v>0</v>
      </c>
      <c r="Z4" s="197">
        <f t="shared" si="4"/>
        <v>0</v>
      </c>
      <c r="AA4" s="197">
        <f t="shared" si="5"/>
        <v>0</v>
      </c>
      <c r="AB4" s="197">
        <f t="shared" si="6"/>
        <v>0</v>
      </c>
    </row>
    <row r="5" spans="1:28" x14ac:dyDescent="0.2">
      <c r="A5" s="241"/>
      <c r="B5" s="241"/>
      <c r="C5" s="195" t="s">
        <v>28</v>
      </c>
      <c r="D5" s="196">
        <f t="shared" si="0"/>
        <v>0</v>
      </c>
      <c r="E5" s="197">
        <f t="shared" si="1"/>
        <v>0</v>
      </c>
      <c r="F5" s="197">
        <f t="shared" si="2"/>
        <v>0</v>
      </c>
      <c r="G5" s="198">
        <f>社招总部!G5+渠道总部!G5</f>
        <v>0</v>
      </c>
      <c r="H5" s="198">
        <f>社招总部!H5+渠道总部!H5</f>
        <v>0</v>
      </c>
      <c r="I5" s="198">
        <f>社招总部!I5+渠道总部!I5</f>
        <v>0</v>
      </c>
      <c r="J5" s="198">
        <f>社招总部!J5+渠道总部!J5</f>
        <v>0</v>
      </c>
      <c r="K5" s="198">
        <f>社招总部!K5+渠道总部!K5</f>
        <v>0</v>
      </c>
      <c r="L5" s="198">
        <f>社招总部!L5+渠道总部!L5</f>
        <v>0</v>
      </c>
      <c r="M5" s="198">
        <f>社招总部!M5+渠道总部!M5</f>
        <v>0</v>
      </c>
      <c r="N5" s="198">
        <f>社招总部!N5+渠道总部!N5</f>
        <v>0</v>
      </c>
      <c r="O5" s="198">
        <f>社招总部!O5+渠道总部!O5</f>
        <v>0</v>
      </c>
      <c r="P5" s="198">
        <f>社招总部!P5+渠道总部!P5</f>
        <v>0</v>
      </c>
      <c r="Q5" s="198">
        <f>社招总部!Q5+渠道总部!Q5</f>
        <v>0</v>
      </c>
      <c r="R5" s="198">
        <f>社招总部!R5+渠道总部!R5</f>
        <v>0</v>
      </c>
      <c r="Y5" s="197">
        <f t="shared" si="3"/>
        <v>0</v>
      </c>
      <c r="Z5" s="197">
        <f t="shared" si="4"/>
        <v>0</v>
      </c>
      <c r="AA5" s="197">
        <f t="shared" si="5"/>
        <v>0</v>
      </c>
      <c r="AB5" s="197">
        <f t="shared" si="6"/>
        <v>0</v>
      </c>
    </row>
    <row r="6" spans="1:28" x14ac:dyDescent="0.2">
      <c r="A6" s="241"/>
      <c r="B6" s="241"/>
      <c r="C6" s="195" t="s">
        <v>29</v>
      </c>
      <c r="D6" s="196">
        <f t="shared" si="0"/>
        <v>0</v>
      </c>
      <c r="E6" s="197">
        <f t="shared" si="1"/>
        <v>0</v>
      </c>
      <c r="F6" s="197">
        <f t="shared" si="2"/>
        <v>0</v>
      </c>
      <c r="G6" s="198">
        <f>社招总部!G6+渠道总部!G6</f>
        <v>0</v>
      </c>
      <c r="H6" s="198">
        <f>社招总部!H6+渠道总部!H6</f>
        <v>0</v>
      </c>
      <c r="I6" s="198">
        <f>社招总部!I6+渠道总部!I6</f>
        <v>0</v>
      </c>
      <c r="J6" s="198">
        <f>社招总部!J6+渠道总部!J6</f>
        <v>0</v>
      </c>
      <c r="K6" s="198">
        <f>社招总部!K6+渠道总部!K6</f>
        <v>0</v>
      </c>
      <c r="L6" s="198">
        <f>社招总部!L6+渠道总部!L6</f>
        <v>0</v>
      </c>
      <c r="M6" s="198">
        <f>社招总部!M6+渠道总部!M6</f>
        <v>0</v>
      </c>
      <c r="N6" s="198">
        <f>社招总部!N6+渠道总部!N6</f>
        <v>0</v>
      </c>
      <c r="O6" s="198">
        <f>社招总部!O6+渠道总部!O6</f>
        <v>0</v>
      </c>
      <c r="P6" s="198">
        <f>社招总部!P6+渠道总部!P6</f>
        <v>0</v>
      </c>
      <c r="Q6" s="198">
        <f>社招总部!Q6+渠道总部!Q6</f>
        <v>0</v>
      </c>
      <c r="R6" s="198">
        <f>社招总部!R6+渠道总部!R6</f>
        <v>0</v>
      </c>
      <c r="Y6" s="197">
        <f t="shared" si="3"/>
        <v>0</v>
      </c>
      <c r="Z6" s="197">
        <f t="shared" si="4"/>
        <v>0</v>
      </c>
      <c r="AA6" s="197">
        <f t="shared" si="5"/>
        <v>0</v>
      </c>
      <c r="AB6" s="197">
        <f t="shared" si="6"/>
        <v>0</v>
      </c>
    </row>
    <row r="7" spans="1:28" x14ac:dyDescent="0.2">
      <c r="A7" s="241"/>
      <c r="B7" s="241"/>
      <c r="C7" s="195" t="s">
        <v>30</v>
      </c>
      <c r="D7" s="196">
        <f t="shared" si="0"/>
        <v>0</v>
      </c>
      <c r="E7" s="197">
        <f t="shared" si="1"/>
        <v>0</v>
      </c>
      <c r="F7" s="197">
        <f t="shared" si="2"/>
        <v>0</v>
      </c>
      <c r="G7" s="198">
        <f>社招总部!G7+渠道总部!G7</f>
        <v>0</v>
      </c>
      <c r="H7" s="198">
        <f>社招总部!H7+渠道总部!H7</f>
        <v>0</v>
      </c>
      <c r="I7" s="198">
        <f>社招总部!I7+渠道总部!I7</f>
        <v>0</v>
      </c>
      <c r="J7" s="198">
        <f>社招总部!J7+渠道总部!J7</f>
        <v>0</v>
      </c>
      <c r="K7" s="198">
        <f>社招总部!K7+渠道总部!K7</f>
        <v>0</v>
      </c>
      <c r="L7" s="198">
        <f>社招总部!L7+渠道总部!L7</f>
        <v>0</v>
      </c>
      <c r="M7" s="198">
        <f>社招总部!M7+渠道总部!M7</f>
        <v>0</v>
      </c>
      <c r="N7" s="198">
        <f>社招总部!N7+渠道总部!N7</f>
        <v>0</v>
      </c>
      <c r="O7" s="198">
        <f>社招总部!O7+渠道总部!O7</f>
        <v>0</v>
      </c>
      <c r="P7" s="198">
        <f>社招总部!P7+渠道总部!P7</f>
        <v>0</v>
      </c>
      <c r="Q7" s="198">
        <f>社招总部!Q7+渠道总部!Q7</f>
        <v>0</v>
      </c>
      <c r="R7" s="198">
        <f>社招总部!R7+渠道总部!R7</f>
        <v>0</v>
      </c>
      <c r="Y7" s="197">
        <f t="shared" si="3"/>
        <v>0</v>
      </c>
      <c r="Z7" s="197">
        <f t="shared" si="4"/>
        <v>0</v>
      </c>
      <c r="AA7" s="197">
        <f t="shared" si="5"/>
        <v>0</v>
      </c>
      <c r="AB7" s="197">
        <f t="shared" si="6"/>
        <v>0</v>
      </c>
    </row>
    <row r="8" spans="1:28" x14ac:dyDescent="0.2">
      <c r="A8" s="241"/>
      <c r="B8" s="241"/>
      <c r="C8" s="195" t="s">
        <v>31</v>
      </c>
      <c r="D8" s="196">
        <f>SUM(D2:D7)</f>
        <v>0</v>
      </c>
      <c r="E8" s="197">
        <f t="shared" si="1"/>
        <v>0</v>
      </c>
      <c r="F8" s="197">
        <f t="shared" si="2"/>
        <v>0</v>
      </c>
      <c r="G8" s="198">
        <f>社招总部!G8+渠道总部!G8</f>
        <v>0</v>
      </c>
      <c r="H8" s="198">
        <f>社招总部!H8+渠道总部!H8</f>
        <v>0</v>
      </c>
      <c r="I8" s="198">
        <f>社招总部!I8+渠道总部!I8</f>
        <v>0</v>
      </c>
      <c r="J8" s="198">
        <f>社招总部!J8+渠道总部!J8</f>
        <v>0</v>
      </c>
      <c r="K8" s="198">
        <f>社招总部!K8+渠道总部!K8</f>
        <v>0</v>
      </c>
      <c r="L8" s="198">
        <f>社招总部!L8+渠道总部!L8</f>
        <v>0</v>
      </c>
      <c r="M8" s="198">
        <f>社招总部!M8+渠道总部!M8</f>
        <v>0</v>
      </c>
      <c r="N8" s="198">
        <f>社招总部!N8+渠道总部!N8</f>
        <v>0</v>
      </c>
      <c r="O8" s="198">
        <f>社招总部!O8+渠道总部!O8</f>
        <v>0</v>
      </c>
      <c r="P8" s="198">
        <f>社招总部!P8+渠道总部!P8</f>
        <v>0</v>
      </c>
      <c r="Q8" s="198">
        <f>社招总部!Q8+渠道总部!Q8</f>
        <v>0</v>
      </c>
      <c r="R8" s="198">
        <f>社招总部!R8+渠道总部!R8</f>
        <v>0</v>
      </c>
      <c r="Y8" s="197">
        <f t="shared" si="3"/>
        <v>0</v>
      </c>
      <c r="Z8" s="197">
        <f t="shared" si="4"/>
        <v>0</v>
      </c>
      <c r="AA8" s="197">
        <f t="shared" si="5"/>
        <v>0</v>
      </c>
      <c r="AB8" s="197">
        <f t="shared" si="6"/>
        <v>0</v>
      </c>
    </row>
    <row r="9" spans="1:28" x14ac:dyDescent="0.2">
      <c r="A9" s="241"/>
      <c r="B9" s="241"/>
      <c r="C9" s="195" t="s">
        <v>32</v>
      </c>
      <c r="D9" s="196">
        <f>IF($E$8&lt;&gt;0,E9/$E$8,)</f>
        <v>0</v>
      </c>
      <c r="E9" s="197">
        <f t="shared" si="1"/>
        <v>0</v>
      </c>
      <c r="F9" s="197">
        <f t="shared" si="2"/>
        <v>0</v>
      </c>
      <c r="G9" s="198">
        <f>社招总部!G9+渠道总部!G9</f>
        <v>0</v>
      </c>
      <c r="H9" s="198">
        <f>社招总部!H9+渠道总部!H9</f>
        <v>0</v>
      </c>
      <c r="I9" s="198">
        <f>社招总部!I9+渠道总部!I9</f>
        <v>0</v>
      </c>
      <c r="J9" s="198">
        <f>社招总部!J9+渠道总部!J9</f>
        <v>0</v>
      </c>
      <c r="K9" s="198">
        <f>社招总部!K9+渠道总部!K9</f>
        <v>0</v>
      </c>
      <c r="L9" s="198">
        <f>社招总部!L9+渠道总部!L9</f>
        <v>0</v>
      </c>
      <c r="M9" s="198">
        <f>社招总部!M9+渠道总部!M9</f>
        <v>0</v>
      </c>
      <c r="N9" s="198">
        <f>社招总部!N9+渠道总部!N9</f>
        <v>0</v>
      </c>
      <c r="O9" s="198">
        <f>社招总部!O9+渠道总部!O9</f>
        <v>0</v>
      </c>
      <c r="P9" s="198">
        <f>社招总部!P9+渠道总部!P9</f>
        <v>0</v>
      </c>
      <c r="Q9" s="198">
        <f>社招总部!Q9+渠道总部!Q9</f>
        <v>0</v>
      </c>
      <c r="R9" s="198">
        <f>社招总部!R9+渠道总部!R9</f>
        <v>0</v>
      </c>
      <c r="Y9" s="197">
        <f t="shared" si="3"/>
        <v>0</v>
      </c>
      <c r="Z9" s="197">
        <f t="shared" si="4"/>
        <v>0</v>
      </c>
      <c r="AA9" s="197">
        <f t="shared" si="5"/>
        <v>0</v>
      </c>
      <c r="AB9" s="197">
        <f t="shared" si="6"/>
        <v>0</v>
      </c>
    </row>
    <row r="10" spans="1:28" x14ac:dyDescent="0.2">
      <c r="A10" s="241"/>
      <c r="B10" s="241"/>
      <c r="C10" s="195" t="s">
        <v>33</v>
      </c>
      <c r="D10" s="196">
        <f>IF($E$8&lt;&gt;0,E10/$E$8,)</f>
        <v>0</v>
      </c>
      <c r="E10" s="197">
        <f t="shared" si="1"/>
        <v>0</v>
      </c>
      <c r="F10" s="197">
        <f t="shared" si="2"/>
        <v>0</v>
      </c>
      <c r="G10" s="198">
        <f>社招总部!G10+渠道总部!G10</f>
        <v>0</v>
      </c>
      <c r="H10" s="198">
        <f>社招总部!H10+渠道总部!H10</f>
        <v>0</v>
      </c>
      <c r="I10" s="198">
        <f>社招总部!I10+渠道总部!I10</f>
        <v>0</v>
      </c>
      <c r="J10" s="198">
        <f>社招总部!J10+渠道总部!J10</f>
        <v>0</v>
      </c>
      <c r="K10" s="198">
        <f>社招总部!K10+渠道总部!K10</f>
        <v>0</v>
      </c>
      <c r="L10" s="198">
        <f>社招总部!L10+渠道总部!L10</f>
        <v>0</v>
      </c>
      <c r="M10" s="198">
        <f>社招总部!M10+渠道总部!M10</f>
        <v>0</v>
      </c>
      <c r="N10" s="198">
        <f>社招总部!N10+渠道总部!N10</f>
        <v>0</v>
      </c>
      <c r="O10" s="198">
        <f>社招总部!O10+渠道总部!O10</f>
        <v>0</v>
      </c>
      <c r="P10" s="198">
        <f>社招总部!P10+渠道总部!P10</f>
        <v>0</v>
      </c>
      <c r="Q10" s="198">
        <f>社招总部!Q10+渠道总部!Q10</f>
        <v>0</v>
      </c>
      <c r="R10" s="198">
        <f>社招总部!R10+渠道总部!R10</f>
        <v>0</v>
      </c>
      <c r="Y10" s="197">
        <f t="shared" si="3"/>
        <v>0</v>
      </c>
      <c r="Z10" s="197">
        <f t="shared" si="4"/>
        <v>0</v>
      </c>
      <c r="AA10" s="197">
        <f t="shared" si="5"/>
        <v>0</v>
      </c>
      <c r="AB10" s="197">
        <f t="shared" si="6"/>
        <v>0</v>
      </c>
    </row>
    <row r="11" spans="1:28" x14ac:dyDescent="0.2">
      <c r="A11" s="241"/>
      <c r="B11" s="241"/>
      <c r="C11" s="195" t="s">
        <v>34</v>
      </c>
      <c r="D11" s="196">
        <f>IF($E$8&lt;&gt;0,E11/$E$8,)</f>
        <v>0</v>
      </c>
      <c r="E11" s="197">
        <f t="shared" si="1"/>
        <v>0</v>
      </c>
      <c r="F11" s="197">
        <f t="shared" si="2"/>
        <v>0</v>
      </c>
      <c r="G11" s="198">
        <f>社招总部!G11+渠道总部!G11</f>
        <v>0</v>
      </c>
      <c r="H11" s="198">
        <f>社招总部!H11+渠道总部!H11</f>
        <v>0</v>
      </c>
      <c r="I11" s="198">
        <f>社招总部!I11+渠道总部!I11</f>
        <v>0</v>
      </c>
      <c r="J11" s="198">
        <f>社招总部!J11+渠道总部!J11</f>
        <v>0</v>
      </c>
      <c r="K11" s="198">
        <f>社招总部!K11+渠道总部!K11</f>
        <v>0</v>
      </c>
      <c r="L11" s="198">
        <f>社招总部!L11+渠道总部!L11</f>
        <v>0</v>
      </c>
      <c r="M11" s="198">
        <f>社招总部!M11+渠道总部!M11</f>
        <v>0</v>
      </c>
      <c r="N11" s="198">
        <f>社招总部!N11+渠道总部!N11</f>
        <v>0</v>
      </c>
      <c r="O11" s="198">
        <f>社招总部!O11+渠道总部!O11</f>
        <v>0</v>
      </c>
      <c r="P11" s="198">
        <f>社招总部!P11+渠道总部!P11</f>
        <v>0</v>
      </c>
      <c r="Q11" s="198">
        <f>社招总部!Q11+渠道总部!Q11</f>
        <v>0</v>
      </c>
      <c r="R11" s="198">
        <f>社招总部!R11+渠道总部!R11</f>
        <v>0</v>
      </c>
      <c r="Y11" s="197">
        <f t="shared" si="3"/>
        <v>0</v>
      </c>
      <c r="Z11" s="197">
        <f t="shared" si="4"/>
        <v>0</v>
      </c>
      <c r="AA11" s="197">
        <f t="shared" si="5"/>
        <v>0</v>
      </c>
      <c r="AB11" s="197">
        <f t="shared" si="6"/>
        <v>0</v>
      </c>
    </row>
    <row r="12" spans="1:28" ht="14.25" customHeight="1" x14ac:dyDescent="0.2">
      <c r="A12" s="242" t="s">
        <v>35</v>
      </c>
      <c r="B12" s="243"/>
      <c r="C12" s="199" t="s">
        <v>36</v>
      </c>
      <c r="D12" s="200"/>
      <c r="E12" s="201">
        <f t="shared" ref="E12:E16" ca="1" si="7">INDIRECT(ADDRESS(ROW(),$T$1+6))</f>
        <v>0</v>
      </c>
      <c r="F12" s="201">
        <f t="shared" ref="F12:F16" si="8">IF($T$1=0,,SUM(G12:R12)/$T$1)</f>
        <v>0</v>
      </c>
      <c r="G12" s="198">
        <f>社招总部!G12+渠道总部!G12</f>
        <v>0</v>
      </c>
      <c r="H12" s="198">
        <f>社招总部!H12+渠道总部!H12</f>
        <v>0</v>
      </c>
      <c r="I12" s="198">
        <f>社招总部!I12+渠道总部!I12</f>
        <v>0</v>
      </c>
      <c r="J12" s="198">
        <f>社招总部!J12+渠道总部!J12</f>
        <v>0</v>
      </c>
      <c r="K12" s="198">
        <f>社招总部!K12+渠道总部!K12</f>
        <v>0</v>
      </c>
      <c r="L12" s="198">
        <f>社招总部!L12+渠道总部!L12</f>
        <v>0</v>
      </c>
      <c r="M12" s="198">
        <f>社招总部!M12+渠道总部!M12</f>
        <v>0</v>
      </c>
      <c r="N12" s="198">
        <f>社招总部!N12+渠道总部!N12</f>
        <v>0</v>
      </c>
      <c r="O12" s="198">
        <f>社招总部!O12+渠道总部!O12</f>
        <v>0</v>
      </c>
      <c r="P12" s="198">
        <f>社招总部!P12+渠道总部!P12</f>
        <v>0</v>
      </c>
      <c r="Q12" s="198">
        <f>社招总部!Q12+渠道总部!Q12</f>
        <v>0</v>
      </c>
      <c r="R12" s="198">
        <f>社招总部!R12+渠道总部!R12</f>
        <v>0</v>
      </c>
      <c r="Y12" s="209">
        <f t="shared" si="3"/>
        <v>0</v>
      </c>
      <c r="Z12" s="209">
        <f t="shared" si="4"/>
        <v>0</v>
      </c>
      <c r="AA12" s="209">
        <f t="shared" si="5"/>
        <v>0</v>
      </c>
      <c r="AB12" s="209">
        <f t="shared" si="6"/>
        <v>0</v>
      </c>
    </row>
    <row r="13" spans="1:28" x14ac:dyDescent="0.2">
      <c r="A13" s="244"/>
      <c r="B13" s="245"/>
      <c r="C13" s="199" t="s">
        <v>37</v>
      </c>
      <c r="D13" s="200"/>
      <c r="E13" s="201">
        <f t="shared" ca="1" si="7"/>
        <v>0</v>
      </c>
      <c r="F13" s="201">
        <f t="shared" si="8"/>
        <v>0</v>
      </c>
      <c r="G13" s="198">
        <f>社招总部!G13+渠道总部!G13</f>
        <v>0</v>
      </c>
      <c r="H13" s="198">
        <f>社招总部!H13+渠道总部!H13</f>
        <v>0</v>
      </c>
      <c r="I13" s="198">
        <f>社招总部!I13+渠道总部!I13</f>
        <v>0</v>
      </c>
      <c r="J13" s="198">
        <f>社招总部!J13+渠道总部!J13</f>
        <v>0</v>
      </c>
      <c r="K13" s="198">
        <f>社招总部!K13+渠道总部!K13</f>
        <v>0</v>
      </c>
      <c r="L13" s="198">
        <f>社招总部!L13+渠道总部!L13</f>
        <v>0</v>
      </c>
      <c r="M13" s="198">
        <f>社招总部!M13+渠道总部!M13</f>
        <v>0</v>
      </c>
      <c r="N13" s="198">
        <f>社招总部!N13+渠道总部!N13</f>
        <v>0</v>
      </c>
      <c r="O13" s="198">
        <f>社招总部!O13+渠道总部!O13</f>
        <v>0</v>
      </c>
      <c r="P13" s="198">
        <f>社招总部!P13+渠道总部!P13</f>
        <v>0</v>
      </c>
      <c r="Q13" s="198">
        <f>社招总部!Q13+渠道总部!Q13</f>
        <v>0</v>
      </c>
      <c r="R13" s="198">
        <f>社招总部!R13+渠道总部!R13</f>
        <v>0</v>
      </c>
      <c r="Y13" s="209">
        <f t="shared" si="3"/>
        <v>0</v>
      </c>
      <c r="Z13" s="209">
        <f t="shared" si="4"/>
        <v>0</v>
      </c>
      <c r="AA13" s="209">
        <f t="shared" si="5"/>
        <v>0</v>
      </c>
      <c r="AB13" s="209">
        <f t="shared" si="6"/>
        <v>0</v>
      </c>
    </row>
    <row r="14" spans="1:28" x14ac:dyDescent="0.2">
      <c r="A14" s="244"/>
      <c r="B14" s="245"/>
      <c r="C14" s="199" t="s">
        <v>38</v>
      </c>
      <c r="D14" s="200"/>
      <c r="E14" s="201">
        <f t="shared" ca="1" si="7"/>
        <v>0</v>
      </c>
      <c r="F14" s="201">
        <f t="shared" si="8"/>
        <v>0</v>
      </c>
      <c r="G14" s="198">
        <f>社招总部!G14+渠道总部!G14</f>
        <v>0</v>
      </c>
      <c r="H14" s="198">
        <f>社招总部!H14+渠道总部!H14</f>
        <v>0</v>
      </c>
      <c r="I14" s="198">
        <f>社招总部!I14+渠道总部!I14</f>
        <v>0</v>
      </c>
      <c r="J14" s="198">
        <f>社招总部!J14+渠道总部!J14</f>
        <v>0</v>
      </c>
      <c r="K14" s="198">
        <f>社招总部!K14+渠道总部!K14</f>
        <v>0</v>
      </c>
      <c r="L14" s="198">
        <f>社招总部!L14+渠道总部!L14</f>
        <v>0</v>
      </c>
      <c r="M14" s="198">
        <f>社招总部!M14+渠道总部!M14</f>
        <v>0</v>
      </c>
      <c r="N14" s="198">
        <f>社招总部!N14+渠道总部!N14</f>
        <v>0</v>
      </c>
      <c r="O14" s="198">
        <f>社招总部!O14+渠道总部!O14</f>
        <v>0</v>
      </c>
      <c r="P14" s="198">
        <f>社招总部!P14+渠道总部!P14</f>
        <v>0</v>
      </c>
      <c r="Q14" s="198">
        <f>社招总部!Q14+渠道总部!Q14</f>
        <v>0</v>
      </c>
      <c r="R14" s="198">
        <f>社招总部!R14+渠道总部!R14</f>
        <v>0</v>
      </c>
      <c r="Y14" s="209">
        <f t="shared" si="3"/>
        <v>0</v>
      </c>
      <c r="Z14" s="209">
        <f t="shared" si="4"/>
        <v>0</v>
      </c>
      <c r="AA14" s="209">
        <f t="shared" si="5"/>
        <v>0</v>
      </c>
      <c r="AB14" s="209">
        <f t="shared" si="6"/>
        <v>0</v>
      </c>
    </row>
    <row r="15" spans="1:28" x14ac:dyDescent="0.2">
      <c r="A15" s="244"/>
      <c r="B15" s="245"/>
      <c r="C15" s="199" t="s">
        <v>39</v>
      </c>
      <c r="D15" s="200"/>
      <c r="E15" s="201">
        <f t="shared" ca="1" si="7"/>
        <v>0</v>
      </c>
      <c r="F15" s="201">
        <f t="shared" si="8"/>
        <v>0</v>
      </c>
      <c r="G15" s="198">
        <f>社招总部!G16+渠道总部!G16</f>
        <v>0</v>
      </c>
      <c r="H15" s="198">
        <f>社招总部!H16+渠道总部!H16</f>
        <v>0</v>
      </c>
      <c r="I15" s="198">
        <f>社招总部!I16+渠道总部!I16</f>
        <v>0</v>
      </c>
      <c r="J15" s="198">
        <f>社招总部!J16+渠道总部!J16</f>
        <v>0</v>
      </c>
      <c r="K15" s="198">
        <f>社招总部!K16+渠道总部!K16</f>
        <v>0</v>
      </c>
      <c r="L15" s="198">
        <f>社招总部!L16+渠道总部!L16</f>
        <v>0</v>
      </c>
      <c r="M15" s="198">
        <f>社招总部!M16+渠道总部!M16</f>
        <v>0</v>
      </c>
      <c r="N15" s="198">
        <f>社招总部!N16+渠道总部!N16</f>
        <v>0</v>
      </c>
      <c r="O15" s="198">
        <f>社招总部!O16+渠道总部!O16</f>
        <v>0</v>
      </c>
      <c r="P15" s="198">
        <f>社招总部!P16+渠道总部!P16</f>
        <v>0</v>
      </c>
      <c r="Q15" s="198">
        <f>社招总部!Q16+渠道总部!Q16</f>
        <v>0</v>
      </c>
      <c r="R15" s="198">
        <f>社招总部!R16+渠道总部!R16</f>
        <v>0</v>
      </c>
      <c r="Y15" s="209">
        <f t="shared" si="3"/>
        <v>0</v>
      </c>
      <c r="Z15" s="209">
        <f t="shared" si="4"/>
        <v>0</v>
      </c>
      <c r="AA15" s="209">
        <f t="shared" si="5"/>
        <v>0</v>
      </c>
      <c r="AB15" s="209">
        <f t="shared" si="6"/>
        <v>0</v>
      </c>
    </row>
    <row r="16" spans="1:28" x14ac:dyDescent="0.2">
      <c r="A16" s="244"/>
      <c r="B16" s="245"/>
      <c r="C16" s="199" t="s">
        <v>40</v>
      </c>
      <c r="D16" s="200"/>
      <c r="E16" s="201">
        <f t="shared" ca="1" si="7"/>
        <v>0</v>
      </c>
      <c r="F16" s="201">
        <f t="shared" si="8"/>
        <v>0</v>
      </c>
      <c r="G16" s="198">
        <f>社招总部!G17+渠道总部!G17</f>
        <v>0</v>
      </c>
      <c r="H16" s="198">
        <f>社招总部!H17+渠道总部!H17</f>
        <v>0</v>
      </c>
      <c r="I16" s="198">
        <f>社招总部!I17+渠道总部!I17</f>
        <v>0</v>
      </c>
      <c r="J16" s="198">
        <f>社招总部!J17+渠道总部!J17</f>
        <v>0</v>
      </c>
      <c r="K16" s="198">
        <f>社招总部!K17+渠道总部!K17</f>
        <v>0</v>
      </c>
      <c r="L16" s="198">
        <f>社招总部!L17+渠道总部!L17</f>
        <v>0</v>
      </c>
      <c r="M16" s="198">
        <f>社招总部!M17+渠道总部!M17</f>
        <v>0</v>
      </c>
      <c r="N16" s="198">
        <f>社招总部!N17+渠道总部!N17</f>
        <v>0</v>
      </c>
      <c r="O16" s="198">
        <f>社招总部!O17+渠道总部!O17</f>
        <v>0</v>
      </c>
      <c r="P16" s="198">
        <f>社招总部!P17+渠道总部!P17</f>
        <v>0</v>
      </c>
      <c r="Q16" s="198">
        <f>社招总部!Q17+渠道总部!Q17</f>
        <v>0</v>
      </c>
      <c r="R16" s="198">
        <f>社招总部!R17+渠道总部!R17</f>
        <v>0</v>
      </c>
      <c r="Y16" s="209">
        <f t="shared" si="3"/>
        <v>0</v>
      </c>
      <c r="Z16" s="209">
        <f t="shared" si="4"/>
        <v>0</v>
      </c>
      <c r="AA16" s="209">
        <f t="shared" si="5"/>
        <v>0</v>
      </c>
      <c r="AB16" s="209">
        <f t="shared" si="6"/>
        <v>0</v>
      </c>
    </row>
    <row r="17" spans="1:28" s="81" customFormat="1" ht="13.5" customHeight="1" x14ac:dyDescent="0.2">
      <c r="A17" s="259" t="s">
        <v>78</v>
      </c>
      <c r="B17" s="259"/>
      <c r="C17" s="256" t="s">
        <v>79</v>
      </c>
      <c r="D17" s="113" t="s">
        <v>36</v>
      </c>
      <c r="E17" s="102">
        <f t="shared" ref="E17:E19" si="9">SUM(G17:R17)</f>
        <v>0</v>
      </c>
      <c r="F17" s="102">
        <f>IF($T$1=0,0,E17/$T$1)</f>
        <v>0</v>
      </c>
      <c r="G17" s="38">
        <f>社招总部!G57+渠道总部!G58</f>
        <v>0</v>
      </c>
      <c r="H17" s="38">
        <f>社招总部!H57+渠道总部!H58</f>
        <v>0</v>
      </c>
      <c r="I17" s="38">
        <f>社招总部!I57+渠道总部!I58</f>
        <v>0</v>
      </c>
      <c r="J17" s="38">
        <f>社招总部!J57+渠道总部!J58</f>
        <v>0</v>
      </c>
      <c r="K17" s="38">
        <f>社招总部!K57+渠道总部!K58</f>
        <v>0</v>
      </c>
      <c r="L17" s="38">
        <f>社招总部!L57+渠道总部!L58</f>
        <v>0</v>
      </c>
      <c r="M17" s="38">
        <f>社招总部!M57+渠道总部!M58</f>
        <v>0</v>
      </c>
      <c r="N17" s="38">
        <f>社招总部!N57+渠道总部!N58</f>
        <v>0</v>
      </c>
      <c r="O17" s="38">
        <f>社招总部!O57+渠道总部!O58</f>
        <v>0</v>
      </c>
      <c r="P17" s="38">
        <f>社招总部!P57+渠道总部!P58</f>
        <v>0</v>
      </c>
      <c r="Q17" s="38">
        <f>社招总部!Q57+渠道总部!Q58</f>
        <v>0</v>
      </c>
      <c r="R17" s="38">
        <f>社招总部!R57+渠道总部!R58</f>
        <v>0</v>
      </c>
      <c r="Y17" s="102">
        <f t="shared" ref="Y17:Y19" si="10">SUM(G17:I17)</f>
        <v>0</v>
      </c>
      <c r="Z17" s="102">
        <f t="shared" ref="Z17:Z19" si="11">SUM(J17:L17)</f>
        <v>0</v>
      </c>
      <c r="AA17" s="102">
        <f t="shared" ref="AA17:AA19" si="12">SUM(M17:O17)</f>
        <v>0</v>
      </c>
      <c r="AB17" s="102">
        <f t="shared" ref="AB17:AB19" si="13">SUM(P17:R17)</f>
        <v>0</v>
      </c>
    </row>
    <row r="18" spans="1:28" s="81" customFormat="1" ht="13.5" customHeight="1" x14ac:dyDescent="0.2">
      <c r="A18" s="259"/>
      <c r="B18" s="259"/>
      <c r="C18" s="257"/>
      <c r="D18" s="113" t="s">
        <v>80</v>
      </c>
      <c r="E18" s="102">
        <f t="shared" si="9"/>
        <v>0</v>
      </c>
      <c r="F18" s="102">
        <f>IF($T$1=0,0,E18/$T$1)</f>
        <v>0</v>
      </c>
      <c r="G18" s="38">
        <f>社招总部!G58+渠道总部!G59</f>
        <v>0</v>
      </c>
      <c r="H18" s="38">
        <f>社招总部!H58+渠道总部!H59</f>
        <v>0</v>
      </c>
      <c r="I18" s="38">
        <f>社招总部!I58+渠道总部!I59</f>
        <v>0</v>
      </c>
      <c r="J18" s="38">
        <f>社招总部!J58+渠道总部!J59</f>
        <v>0</v>
      </c>
      <c r="K18" s="38">
        <f>社招总部!K58+渠道总部!K59</f>
        <v>0</v>
      </c>
      <c r="L18" s="38">
        <f>社招总部!L58+渠道总部!L59</f>
        <v>0</v>
      </c>
      <c r="M18" s="38">
        <f>社招总部!M58+渠道总部!M59</f>
        <v>0</v>
      </c>
      <c r="N18" s="38">
        <f>社招总部!N58+渠道总部!N59</f>
        <v>0</v>
      </c>
      <c r="O18" s="38">
        <f>社招总部!O58+渠道总部!O59</f>
        <v>0</v>
      </c>
      <c r="P18" s="38">
        <f>社招总部!P58+渠道总部!P59</f>
        <v>0</v>
      </c>
      <c r="Q18" s="38">
        <f>社招总部!Q58+渠道总部!Q59</f>
        <v>0</v>
      </c>
      <c r="R18" s="38">
        <f>社招总部!R58+渠道总部!R59</f>
        <v>0</v>
      </c>
      <c r="Y18" s="102">
        <f t="shared" si="10"/>
        <v>0</v>
      </c>
      <c r="Z18" s="102">
        <f t="shared" si="11"/>
        <v>0</v>
      </c>
      <c r="AA18" s="102">
        <f t="shared" si="12"/>
        <v>0</v>
      </c>
      <c r="AB18" s="102">
        <f t="shared" si="13"/>
        <v>0</v>
      </c>
    </row>
    <row r="19" spans="1:28" s="81" customFormat="1" ht="13.5" customHeight="1" x14ac:dyDescent="0.2">
      <c r="A19" s="259"/>
      <c r="B19" s="259"/>
      <c r="C19" s="257"/>
      <c r="D19" s="113" t="s">
        <v>81</v>
      </c>
      <c r="E19" s="102">
        <f t="shared" si="9"/>
        <v>0</v>
      </c>
      <c r="F19" s="102">
        <f>IF($T$1=0,0,E19/$T$1)</f>
        <v>0</v>
      </c>
      <c r="G19" s="38">
        <f>社招总部!G59+渠道总部!G60</f>
        <v>0</v>
      </c>
      <c r="H19" s="38">
        <f>社招总部!H59+渠道总部!H60</f>
        <v>0</v>
      </c>
      <c r="I19" s="38">
        <f>社招总部!I59+渠道总部!I60</f>
        <v>0</v>
      </c>
      <c r="J19" s="38">
        <f>社招总部!J59+渠道总部!J60</f>
        <v>0</v>
      </c>
      <c r="K19" s="38">
        <f>社招总部!K59+渠道总部!K60</f>
        <v>0</v>
      </c>
      <c r="L19" s="38">
        <f>社招总部!L59+渠道总部!L60</f>
        <v>0</v>
      </c>
      <c r="M19" s="38">
        <f>社招总部!M59+渠道总部!M60</f>
        <v>0</v>
      </c>
      <c r="N19" s="38">
        <f>社招总部!N59+渠道总部!N60</f>
        <v>0</v>
      </c>
      <c r="O19" s="38">
        <f>社招总部!O59+渠道总部!O60</f>
        <v>0</v>
      </c>
      <c r="P19" s="38">
        <f>社招总部!P59+渠道总部!P60</f>
        <v>0</v>
      </c>
      <c r="Q19" s="38">
        <f>社招总部!Q59+渠道总部!Q60</f>
        <v>0</v>
      </c>
      <c r="R19" s="38">
        <f>社招总部!R59+渠道总部!R60</f>
        <v>0</v>
      </c>
      <c r="Y19" s="102">
        <f t="shared" si="10"/>
        <v>0</v>
      </c>
      <c r="Z19" s="102">
        <f t="shared" si="11"/>
        <v>0</v>
      </c>
      <c r="AA19" s="102">
        <f t="shared" si="12"/>
        <v>0</v>
      </c>
      <c r="AB19" s="102">
        <f t="shared" si="13"/>
        <v>0</v>
      </c>
    </row>
    <row r="20" spans="1:28" s="81" customFormat="1" ht="13.5" customHeight="1" x14ac:dyDescent="0.2">
      <c r="A20" s="259"/>
      <c r="B20" s="259"/>
      <c r="C20" s="257"/>
      <c r="D20" s="113" t="s">
        <v>70</v>
      </c>
      <c r="E20" s="102">
        <f t="shared" ref="E20:R20" si="14">IF(E17&lt;&gt;0,(E18+E19)/E17,)</f>
        <v>0</v>
      </c>
      <c r="F20" s="88">
        <f t="shared" si="14"/>
        <v>0</v>
      </c>
      <c r="G20" s="38">
        <f t="shared" si="14"/>
        <v>0</v>
      </c>
      <c r="H20" s="38">
        <f t="shared" si="14"/>
        <v>0</v>
      </c>
      <c r="I20" s="38">
        <f t="shared" si="14"/>
        <v>0</v>
      </c>
      <c r="J20" s="38">
        <f t="shared" si="14"/>
        <v>0</v>
      </c>
      <c r="K20" s="38">
        <f t="shared" si="14"/>
        <v>0</v>
      </c>
      <c r="L20" s="38">
        <f t="shared" si="14"/>
        <v>0</v>
      </c>
      <c r="M20" s="38">
        <f t="shared" si="14"/>
        <v>0</v>
      </c>
      <c r="N20" s="38">
        <f t="shared" si="14"/>
        <v>0</v>
      </c>
      <c r="O20" s="38">
        <f t="shared" si="14"/>
        <v>0</v>
      </c>
      <c r="P20" s="38">
        <f t="shared" si="14"/>
        <v>0</v>
      </c>
      <c r="Q20" s="38">
        <f t="shared" si="14"/>
        <v>0</v>
      </c>
      <c r="R20" s="38">
        <f t="shared" si="14"/>
        <v>0</v>
      </c>
      <c r="Y20" s="102">
        <f t="shared" ref="Y20:AB20" si="15">IF(Y17&lt;&gt;0,(Y18+Y19)/Y17,)</f>
        <v>0</v>
      </c>
      <c r="Z20" s="102">
        <f t="shared" si="15"/>
        <v>0</v>
      </c>
      <c r="AA20" s="102">
        <f t="shared" si="15"/>
        <v>0</v>
      </c>
      <c r="AB20" s="102">
        <f t="shared" si="15"/>
        <v>0</v>
      </c>
    </row>
    <row r="21" spans="1:28" s="81" customFormat="1" ht="13.5" customHeight="1" x14ac:dyDescent="0.2">
      <c r="A21" s="259"/>
      <c r="B21" s="259"/>
      <c r="C21" s="257"/>
      <c r="D21" s="113" t="s">
        <v>82</v>
      </c>
      <c r="E21" s="102">
        <f t="shared" ref="E21:E23" si="16">SUM(G21:R21)</f>
        <v>0</v>
      </c>
      <c r="F21" s="102">
        <f>IF($T$1=0,0,E21/$T$1)</f>
        <v>0</v>
      </c>
      <c r="G21" s="38">
        <f>社招总部!G61+渠道总部!G62</f>
        <v>0</v>
      </c>
      <c r="H21" s="38">
        <f>社招总部!H61+渠道总部!H62</f>
        <v>0</v>
      </c>
      <c r="I21" s="38">
        <f>社招总部!I61+渠道总部!I62</f>
        <v>0</v>
      </c>
      <c r="J21" s="38">
        <f>社招总部!J61+渠道总部!J62</f>
        <v>0</v>
      </c>
      <c r="K21" s="38">
        <f>社招总部!K61+渠道总部!K62</f>
        <v>0</v>
      </c>
      <c r="L21" s="38">
        <f>社招总部!L61+渠道总部!L62</f>
        <v>0</v>
      </c>
      <c r="M21" s="38">
        <f>社招总部!M61+渠道总部!M62</f>
        <v>0</v>
      </c>
      <c r="N21" s="38">
        <f>社招总部!N61+渠道总部!N62</f>
        <v>0</v>
      </c>
      <c r="O21" s="38">
        <f>社招总部!O61+渠道总部!O62</f>
        <v>0</v>
      </c>
      <c r="P21" s="38">
        <f>社招总部!P61+渠道总部!P62</f>
        <v>0</v>
      </c>
      <c r="Q21" s="38">
        <f>社招总部!Q61+渠道总部!Q62</f>
        <v>0</v>
      </c>
      <c r="R21" s="38">
        <f>社招总部!R61+渠道总部!R62</f>
        <v>0</v>
      </c>
      <c r="Y21" s="102">
        <f t="shared" ref="Y21:Y22" si="17">SUM(G21:I21)</f>
        <v>0</v>
      </c>
      <c r="Z21" s="102">
        <f t="shared" ref="Z21:Z23" si="18">SUM(J21:L21)</f>
        <v>0</v>
      </c>
      <c r="AA21" s="102">
        <f t="shared" ref="AA21:AA23" si="19">SUM(M21:O21)</f>
        <v>0</v>
      </c>
      <c r="AB21" s="102">
        <f t="shared" ref="AB21:AB23" si="20">SUM(P21:R21)</f>
        <v>0</v>
      </c>
    </row>
    <row r="22" spans="1:28" s="81" customFormat="1" ht="13.5" customHeight="1" x14ac:dyDescent="0.2">
      <c r="A22" s="259"/>
      <c r="B22" s="259"/>
      <c r="C22" s="257"/>
      <c r="D22" s="113" t="s">
        <v>83</v>
      </c>
      <c r="E22" s="102">
        <f t="shared" si="16"/>
        <v>0</v>
      </c>
      <c r="F22" s="102">
        <f>IF($T$1=0,0,E22/$T$1)</f>
        <v>0</v>
      </c>
      <c r="G22" s="38">
        <f t="shared" ref="G22:R22" si="21">G18+G19+G21</f>
        <v>0</v>
      </c>
      <c r="H22" s="38">
        <f t="shared" si="21"/>
        <v>0</v>
      </c>
      <c r="I22" s="38">
        <f t="shared" si="21"/>
        <v>0</v>
      </c>
      <c r="J22" s="38">
        <f t="shared" si="21"/>
        <v>0</v>
      </c>
      <c r="K22" s="38">
        <f t="shared" si="21"/>
        <v>0</v>
      </c>
      <c r="L22" s="38">
        <f t="shared" si="21"/>
        <v>0</v>
      </c>
      <c r="M22" s="38">
        <f t="shared" si="21"/>
        <v>0</v>
      </c>
      <c r="N22" s="38">
        <f t="shared" si="21"/>
        <v>0</v>
      </c>
      <c r="O22" s="38">
        <f t="shared" si="21"/>
        <v>0</v>
      </c>
      <c r="P22" s="38">
        <f t="shared" si="21"/>
        <v>0</v>
      </c>
      <c r="Q22" s="38">
        <f t="shared" si="21"/>
        <v>0</v>
      </c>
      <c r="R22" s="38">
        <f t="shared" si="21"/>
        <v>0</v>
      </c>
      <c r="Y22" s="102">
        <f t="shared" si="17"/>
        <v>0</v>
      </c>
      <c r="Z22" s="102">
        <f t="shared" si="18"/>
        <v>0</v>
      </c>
      <c r="AA22" s="102">
        <f t="shared" si="19"/>
        <v>0</v>
      </c>
      <c r="AB22" s="102">
        <f t="shared" si="20"/>
        <v>0</v>
      </c>
    </row>
    <row r="23" spans="1:28" s="81" customFormat="1" ht="13.5" customHeight="1" x14ac:dyDescent="0.2">
      <c r="A23" s="259"/>
      <c r="B23" s="259"/>
      <c r="C23" s="95" t="s">
        <v>84</v>
      </c>
      <c r="D23" s="114" t="s">
        <v>83</v>
      </c>
      <c r="E23" s="37">
        <f t="shared" si="16"/>
        <v>0</v>
      </c>
      <c r="F23" s="115">
        <f t="shared" ref="F23" si="22">IF($T$1=0,0,E23/$T$1)</f>
        <v>0</v>
      </c>
      <c r="G23" s="38">
        <f>社招总部!G128+渠道总部!G97</f>
        <v>0</v>
      </c>
      <c r="H23" s="38">
        <f>社招总部!H128+渠道总部!H97</f>
        <v>0</v>
      </c>
      <c r="I23" s="38">
        <f>社招总部!I128+渠道总部!I97</f>
        <v>0</v>
      </c>
      <c r="J23" s="38">
        <f>社招总部!J128+渠道总部!J97</f>
        <v>0</v>
      </c>
      <c r="K23" s="38">
        <f>社招总部!K128+渠道总部!K97</f>
        <v>0</v>
      </c>
      <c r="L23" s="38">
        <f>社招总部!L128+渠道总部!L97</f>
        <v>0</v>
      </c>
      <c r="M23" s="38">
        <f>社招总部!M128+渠道总部!M97</f>
        <v>0</v>
      </c>
      <c r="N23" s="38">
        <f>社招总部!N128+渠道总部!N97</f>
        <v>0</v>
      </c>
      <c r="O23" s="38">
        <f>社招总部!O128+渠道总部!O97</f>
        <v>0</v>
      </c>
      <c r="P23" s="38">
        <f>社招总部!P128+渠道总部!P97</f>
        <v>0</v>
      </c>
      <c r="Q23" s="38">
        <f>社招总部!Q128+渠道总部!Q97</f>
        <v>0</v>
      </c>
      <c r="R23" s="38">
        <f>社招总部!R128+渠道总部!R97</f>
        <v>0</v>
      </c>
      <c r="Y23" s="37">
        <f t="shared" ref="Y23" si="23">SUM(G23:I23)</f>
        <v>0</v>
      </c>
      <c r="Z23" s="37">
        <f t="shared" si="18"/>
        <v>0</v>
      </c>
      <c r="AA23" s="37">
        <f t="shared" si="19"/>
        <v>0</v>
      </c>
      <c r="AB23" s="37">
        <f t="shared" si="20"/>
        <v>0</v>
      </c>
    </row>
    <row r="24" spans="1:28" s="81" customFormat="1" ht="13.5" customHeight="1" x14ac:dyDescent="0.2">
      <c r="A24" s="259"/>
      <c r="B24" s="259"/>
      <c r="C24" s="124" t="s">
        <v>85</v>
      </c>
      <c r="D24" s="125"/>
      <c r="E24" s="37">
        <f t="shared" ref="E24:E27" si="24">SUM(G24:R24)</f>
        <v>0</v>
      </c>
      <c r="F24" s="115">
        <f>IF($T$1=0,0,E24/$T$1)</f>
        <v>0</v>
      </c>
      <c r="G24" s="38">
        <f>社招总部!G133+渠道总部!G102</f>
        <v>0</v>
      </c>
      <c r="H24" s="38">
        <f>社招总部!H133+渠道总部!H102</f>
        <v>0</v>
      </c>
      <c r="I24" s="38">
        <f>社招总部!I133+渠道总部!I102</f>
        <v>0</v>
      </c>
      <c r="J24" s="38">
        <f>社招总部!J133+渠道总部!J102</f>
        <v>0</v>
      </c>
      <c r="K24" s="38">
        <f>社招总部!K133+渠道总部!K102</f>
        <v>0</v>
      </c>
      <c r="L24" s="38">
        <f>社招总部!L133+渠道总部!L102</f>
        <v>0</v>
      </c>
      <c r="M24" s="38">
        <f>社招总部!M133+渠道总部!M102</f>
        <v>0</v>
      </c>
      <c r="N24" s="38">
        <f>社招总部!N133+渠道总部!N102</f>
        <v>0</v>
      </c>
      <c r="O24" s="38">
        <f>社招总部!O133+渠道总部!O102</f>
        <v>0</v>
      </c>
      <c r="P24" s="38">
        <f>社招总部!P133+渠道总部!P102</f>
        <v>0</v>
      </c>
      <c r="Q24" s="38">
        <f>社招总部!Q133+渠道总部!Q102</f>
        <v>0</v>
      </c>
      <c r="R24" s="38">
        <f>社招总部!R133+渠道总部!R102</f>
        <v>0</v>
      </c>
      <c r="Y24" s="37">
        <f t="shared" ref="Y24:Y27" si="25">SUM(G24:I24)</f>
        <v>0</v>
      </c>
      <c r="Z24" s="37">
        <f t="shared" ref="Z24:Z27" si="26">SUM(J24:L24)</f>
        <v>0</v>
      </c>
      <c r="AA24" s="37">
        <f t="shared" ref="AA24:AA27" si="27">SUM(M24:O24)</f>
        <v>0</v>
      </c>
      <c r="AB24" s="37">
        <f t="shared" ref="AB24:AB27" si="28">SUM(P24:R24)</f>
        <v>0</v>
      </c>
    </row>
    <row r="25" spans="1:28" s="81" customFormat="1" ht="13.5" customHeight="1" x14ac:dyDescent="0.2">
      <c r="A25" s="259" t="s">
        <v>29</v>
      </c>
      <c r="B25" s="259"/>
      <c r="C25" s="256" t="s">
        <v>86</v>
      </c>
      <c r="D25" s="113" t="s">
        <v>36</v>
      </c>
      <c r="E25" s="102">
        <f t="shared" si="24"/>
        <v>0</v>
      </c>
      <c r="F25" s="102">
        <f>IF($T$1=0,0,E25/$T$1)</f>
        <v>0</v>
      </c>
      <c r="G25" s="38">
        <f>社招总部!G134+渠道总部!G103</f>
        <v>0</v>
      </c>
      <c r="H25" s="38">
        <f>社招总部!H134+渠道总部!H103</f>
        <v>0</v>
      </c>
      <c r="I25" s="38">
        <f>社招总部!I134+渠道总部!I103</f>
        <v>0</v>
      </c>
      <c r="J25" s="38">
        <f>社招总部!J134+渠道总部!J103</f>
        <v>0</v>
      </c>
      <c r="K25" s="38">
        <f>社招总部!K134+渠道总部!K103</f>
        <v>0</v>
      </c>
      <c r="L25" s="38">
        <f>社招总部!L134+渠道总部!L103</f>
        <v>0</v>
      </c>
      <c r="M25" s="38">
        <f>社招总部!M134+渠道总部!M103</f>
        <v>0</v>
      </c>
      <c r="N25" s="38">
        <f>社招总部!N134+渠道总部!N103</f>
        <v>0</v>
      </c>
      <c r="O25" s="38">
        <f>社招总部!O134+渠道总部!O103</f>
        <v>0</v>
      </c>
      <c r="P25" s="38">
        <f>社招总部!P134+渠道总部!P103</f>
        <v>0</v>
      </c>
      <c r="Q25" s="38">
        <f>社招总部!Q134+渠道总部!Q103</f>
        <v>0</v>
      </c>
      <c r="R25" s="38">
        <f>社招总部!R134+渠道总部!R103</f>
        <v>0</v>
      </c>
      <c r="Y25" s="127">
        <f t="shared" si="25"/>
        <v>0</v>
      </c>
      <c r="Z25" s="127">
        <f t="shared" si="26"/>
        <v>0</v>
      </c>
      <c r="AA25" s="127">
        <f t="shared" si="27"/>
        <v>0</v>
      </c>
      <c r="AB25" s="127">
        <f t="shared" si="28"/>
        <v>0</v>
      </c>
    </row>
    <row r="26" spans="1:28" s="81" customFormat="1" ht="13.5" customHeight="1" x14ac:dyDescent="0.2">
      <c r="A26" s="259"/>
      <c r="B26" s="259"/>
      <c r="C26" s="257"/>
      <c r="D26" s="113" t="s">
        <v>80</v>
      </c>
      <c r="E26" s="102">
        <f t="shared" si="24"/>
        <v>0</v>
      </c>
      <c r="F26" s="102">
        <f>IF($T$1=0,0,E26/$T$1)</f>
        <v>0</v>
      </c>
      <c r="G26" s="38">
        <f>社招总部!G135+渠道总部!G104</f>
        <v>0</v>
      </c>
      <c r="H26" s="38">
        <f>社招总部!H135+渠道总部!H104</f>
        <v>0</v>
      </c>
      <c r="I26" s="38">
        <f>社招总部!I135+渠道总部!I104</f>
        <v>0</v>
      </c>
      <c r="J26" s="38">
        <f>社招总部!J135+渠道总部!J104</f>
        <v>0</v>
      </c>
      <c r="K26" s="38">
        <f>社招总部!K135+渠道总部!K104</f>
        <v>0</v>
      </c>
      <c r="L26" s="38">
        <f>社招总部!L135+渠道总部!L104</f>
        <v>0</v>
      </c>
      <c r="M26" s="38">
        <f>社招总部!M135+渠道总部!M104</f>
        <v>0</v>
      </c>
      <c r="N26" s="38">
        <f>社招总部!N135+渠道总部!N104</f>
        <v>0</v>
      </c>
      <c r="O26" s="38">
        <f>社招总部!O135+渠道总部!O104</f>
        <v>0</v>
      </c>
      <c r="P26" s="38">
        <f>社招总部!P135+渠道总部!P104</f>
        <v>0</v>
      </c>
      <c r="Q26" s="38">
        <f>社招总部!Q135+渠道总部!Q104</f>
        <v>0</v>
      </c>
      <c r="R26" s="38">
        <f>社招总部!R135+渠道总部!R104</f>
        <v>0</v>
      </c>
      <c r="Y26" s="127">
        <f t="shared" si="25"/>
        <v>0</v>
      </c>
      <c r="Z26" s="127">
        <f t="shared" si="26"/>
        <v>0</v>
      </c>
      <c r="AA26" s="127">
        <f t="shared" si="27"/>
        <v>0</v>
      </c>
      <c r="AB26" s="127">
        <f t="shared" si="28"/>
        <v>0</v>
      </c>
    </row>
    <row r="27" spans="1:28" s="81" customFormat="1" ht="13.5" customHeight="1" x14ac:dyDescent="0.2">
      <c r="A27" s="259"/>
      <c r="B27" s="259"/>
      <c r="C27" s="257"/>
      <c r="D27" s="113" t="s">
        <v>81</v>
      </c>
      <c r="E27" s="102">
        <f t="shared" si="24"/>
        <v>0</v>
      </c>
      <c r="F27" s="102">
        <f>IF($T$1=0,0,E27/$T$1)</f>
        <v>0</v>
      </c>
      <c r="G27" s="38">
        <f>社招总部!G136+渠道总部!G105</f>
        <v>0</v>
      </c>
      <c r="H27" s="38">
        <f>社招总部!H136+渠道总部!H105</f>
        <v>0</v>
      </c>
      <c r="I27" s="38">
        <f>社招总部!I136+渠道总部!I105</f>
        <v>0</v>
      </c>
      <c r="J27" s="38">
        <f>社招总部!J136+渠道总部!J105</f>
        <v>0</v>
      </c>
      <c r="K27" s="38">
        <f>社招总部!K136+渠道总部!K105</f>
        <v>0</v>
      </c>
      <c r="L27" s="38">
        <f>社招总部!L136+渠道总部!L105</f>
        <v>0</v>
      </c>
      <c r="M27" s="38">
        <f>社招总部!M136+渠道总部!M105</f>
        <v>0</v>
      </c>
      <c r="N27" s="38">
        <f>社招总部!N136+渠道总部!N105</f>
        <v>0</v>
      </c>
      <c r="O27" s="38">
        <f>社招总部!O136+渠道总部!O105</f>
        <v>0</v>
      </c>
      <c r="P27" s="38">
        <f>社招总部!P136+渠道总部!P105</f>
        <v>0</v>
      </c>
      <c r="Q27" s="38">
        <f>社招总部!Q136+渠道总部!Q105</f>
        <v>0</v>
      </c>
      <c r="R27" s="38">
        <f>社招总部!R136+渠道总部!R105</f>
        <v>0</v>
      </c>
      <c r="Y27" s="127">
        <f t="shared" si="25"/>
        <v>0</v>
      </c>
      <c r="Z27" s="127">
        <f t="shared" si="26"/>
        <v>0</v>
      </c>
      <c r="AA27" s="127">
        <f t="shared" si="27"/>
        <v>0</v>
      </c>
      <c r="AB27" s="127">
        <f t="shared" si="28"/>
        <v>0</v>
      </c>
    </row>
    <row r="28" spans="1:28" s="81" customFormat="1" ht="13.5" customHeight="1" x14ac:dyDescent="0.2">
      <c r="A28" s="259"/>
      <c r="B28" s="259"/>
      <c r="C28" s="257"/>
      <c r="D28" s="113" t="s">
        <v>70</v>
      </c>
      <c r="E28" s="102">
        <f t="shared" ref="E28:R28" si="29">IF(E25&lt;&gt;0,(E26+E27)/E25,)</f>
        <v>0</v>
      </c>
      <c r="F28" s="88">
        <f t="shared" si="29"/>
        <v>0</v>
      </c>
      <c r="G28" s="38">
        <f t="shared" si="29"/>
        <v>0</v>
      </c>
      <c r="H28" s="38">
        <f t="shared" si="29"/>
        <v>0</v>
      </c>
      <c r="I28" s="38">
        <f t="shared" si="29"/>
        <v>0</v>
      </c>
      <c r="J28" s="38">
        <f t="shared" si="29"/>
        <v>0</v>
      </c>
      <c r="K28" s="38">
        <f t="shared" si="29"/>
        <v>0</v>
      </c>
      <c r="L28" s="38">
        <f t="shared" si="29"/>
        <v>0</v>
      </c>
      <c r="M28" s="38">
        <f t="shared" si="29"/>
        <v>0</v>
      </c>
      <c r="N28" s="38">
        <f t="shared" si="29"/>
        <v>0</v>
      </c>
      <c r="O28" s="38">
        <f t="shared" si="29"/>
        <v>0</v>
      </c>
      <c r="P28" s="38">
        <f t="shared" si="29"/>
        <v>0</v>
      </c>
      <c r="Q28" s="38">
        <f t="shared" si="29"/>
        <v>0</v>
      </c>
      <c r="R28" s="38">
        <f t="shared" si="29"/>
        <v>0</v>
      </c>
      <c r="Y28" s="127">
        <f t="shared" ref="Y28:AB28" si="30">IF(Y25&lt;&gt;0,(Y26+Y27)/Y25,)</f>
        <v>0</v>
      </c>
      <c r="Z28" s="127">
        <f t="shared" si="30"/>
        <v>0</v>
      </c>
      <c r="AA28" s="127">
        <f t="shared" si="30"/>
        <v>0</v>
      </c>
      <c r="AB28" s="127">
        <f t="shared" si="30"/>
        <v>0</v>
      </c>
    </row>
    <row r="29" spans="1:28" s="81" customFormat="1" ht="13.5" customHeight="1" x14ac:dyDescent="0.2">
      <c r="A29" s="259"/>
      <c r="B29" s="259"/>
      <c r="C29" s="257"/>
      <c r="D29" s="113" t="s">
        <v>82</v>
      </c>
      <c r="E29" s="102">
        <f t="shared" ref="E29:E30" si="31">SUM(G29:R29)</f>
        <v>0</v>
      </c>
      <c r="F29" s="102">
        <f>IF($T$1=0,0,E29/$T$1)</f>
        <v>0</v>
      </c>
      <c r="G29" s="38">
        <f>社招总部!G138+渠道总部!G107</f>
        <v>0</v>
      </c>
      <c r="H29" s="38">
        <f>社招总部!H138+渠道总部!H107</f>
        <v>0</v>
      </c>
      <c r="I29" s="38">
        <f>社招总部!I138+渠道总部!I107</f>
        <v>0</v>
      </c>
      <c r="J29" s="38">
        <f>社招总部!J138+渠道总部!J107</f>
        <v>0</v>
      </c>
      <c r="K29" s="38">
        <f>社招总部!K138+渠道总部!K107</f>
        <v>0</v>
      </c>
      <c r="L29" s="38">
        <f>社招总部!L138+渠道总部!L107</f>
        <v>0</v>
      </c>
      <c r="M29" s="38">
        <f>社招总部!M138+渠道总部!M107</f>
        <v>0</v>
      </c>
      <c r="N29" s="38">
        <f>社招总部!N138+渠道总部!N107</f>
        <v>0</v>
      </c>
      <c r="O29" s="38">
        <f>社招总部!O138+渠道总部!O107</f>
        <v>0</v>
      </c>
      <c r="P29" s="38">
        <f>社招总部!P138+渠道总部!P107</f>
        <v>0</v>
      </c>
      <c r="Q29" s="38">
        <f>社招总部!Q138+渠道总部!Q107</f>
        <v>0</v>
      </c>
      <c r="R29" s="38">
        <f>社招总部!R138+渠道总部!R107</f>
        <v>0</v>
      </c>
      <c r="Y29" s="127">
        <f t="shared" ref="Y29:Y30" si="32">SUM(G29:I29)</f>
        <v>0</v>
      </c>
      <c r="Z29" s="127">
        <f t="shared" ref="Z29:Z31" si="33">SUM(J29:L29)</f>
        <v>0</v>
      </c>
      <c r="AA29" s="127">
        <f t="shared" ref="AA29:AA31" si="34">SUM(M29:O29)</f>
        <v>0</v>
      </c>
      <c r="AB29" s="127">
        <f t="shared" ref="AB29:AB31" si="35">SUM(P29:R29)</f>
        <v>0</v>
      </c>
    </row>
    <row r="30" spans="1:28" s="81" customFormat="1" ht="13.5" customHeight="1" x14ac:dyDescent="0.2">
      <c r="A30" s="259"/>
      <c r="B30" s="259"/>
      <c r="C30" s="257"/>
      <c r="D30" s="113" t="s">
        <v>83</v>
      </c>
      <c r="E30" s="102">
        <f t="shared" si="31"/>
        <v>0</v>
      </c>
      <c r="F30" s="102">
        <f>IF($T$1=0,0,E30/$T$1)</f>
        <v>0</v>
      </c>
      <c r="G30" s="38">
        <f t="shared" ref="G30:R30" si="36">G26+G27+G29</f>
        <v>0</v>
      </c>
      <c r="H30" s="38">
        <f t="shared" si="36"/>
        <v>0</v>
      </c>
      <c r="I30" s="38">
        <f t="shared" si="36"/>
        <v>0</v>
      </c>
      <c r="J30" s="38">
        <f t="shared" si="36"/>
        <v>0</v>
      </c>
      <c r="K30" s="38">
        <f t="shared" si="36"/>
        <v>0</v>
      </c>
      <c r="L30" s="38">
        <f t="shared" si="36"/>
        <v>0</v>
      </c>
      <c r="M30" s="38">
        <f t="shared" si="36"/>
        <v>0</v>
      </c>
      <c r="N30" s="38">
        <f t="shared" si="36"/>
        <v>0</v>
      </c>
      <c r="O30" s="38">
        <f t="shared" si="36"/>
        <v>0</v>
      </c>
      <c r="P30" s="38">
        <f t="shared" si="36"/>
        <v>0</v>
      </c>
      <c r="Q30" s="38">
        <f t="shared" si="36"/>
        <v>0</v>
      </c>
      <c r="R30" s="38">
        <f t="shared" si="36"/>
        <v>0</v>
      </c>
      <c r="Y30" s="127">
        <f t="shared" si="32"/>
        <v>0</v>
      </c>
      <c r="Z30" s="127">
        <f t="shared" si="33"/>
        <v>0</v>
      </c>
      <c r="AA30" s="127">
        <f t="shared" si="34"/>
        <v>0</v>
      </c>
      <c r="AB30" s="127">
        <f t="shared" si="35"/>
        <v>0</v>
      </c>
    </row>
    <row r="31" spans="1:28" s="81" customFormat="1" ht="13.5" customHeight="1" x14ac:dyDescent="0.2">
      <c r="A31" s="259"/>
      <c r="B31" s="259"/>
      <c r="C31" s="95" t="s">
        <v>87</v>
      </c>
      <c r="D31" s="114" t="s">
        <v>83</v>
      </c>
      <c r="E31" s="37">
        <f t="shared" ref="E31" si="37">SUM(G31:R31)</f>
        <v>0</v>
      </c>
      <c r="F31" s="115">
        <f t="shared" ref="F31" si="38">IF($T$1=0,0,E31/$T$1)</f>
        <v>0</v>
      </c>
      <c r="G31" s="38">
        <f>社招总部!G182+渠道总部!G156</f>
        <v>0</v>
      </c>
      <c r="H31" s="38">
        <f>社招总部!H182+渠道总部!H156</f>
        <v>0</v>
      </c>
      <c r="I31" s="38">
        <f>社招总部!I182+渠道总部!I156</f>
        <v>0</v>
      </c>
      <c r="J31" s="38">
        <f>社招总部!J182+渠道总部!J156</f>
        <v>0</v>
      </c>
      <c r="K31" s="38">
        <f>社招总部!K182+渠道总部!K156</f>
        <v>0</v>
      </c>
      <c r="L31" s="38">
        <f>社招总部!L182+渠道总部!L156</f>
        <v>0</v>
      </c>
      <c r="M31" s="38">
        <f>社招总部!M182+渠道总部!M156</f>
        <v>0</v>
      </c>
      <c r="N31" s="38">
        <f>社招总部!N182+渠道总部!N156</f>
        <v>0</v>
      </c>
      <c r="O31" s="38">
        <f>社招总部!O182+渠道总部!O156</f>
        <v>0</v>
      </c>
      <c r="P31" s="38">
        <f>社招总部!P182+渠道总部!P156</f>
        <v>0</v>
      </c>
      <c r="Q31" s="38">
        <f>社招总部!Q182+渠道总部!Q156</f>
        <v>0</v>
      </c>
      <c r="R31" s="38">
        <f>社招总部!R182+渠道总部!R156</f>
        <v>0</v>
      </c>
      <c r="Y31" s="127">
        <f t="shared" ref="Y31" si="39">SUM(G31:I31)</f>
        <v>0</v>
      </c>
      <c r="Z31" s="127">
        <f t="shared" si="33"/>
        <v>0</v>
      </c>
      <c r="AA31" s="127">
        <f t="shared" si="34"/>
        <v>0</v>
      </c>
      <c r="AB31" s="127">
        <f t="shared" si="35"/>
        <v>0</v>
      </c>
    </row>
    <row r="32" spans="1:28" s="81" customFormat="1" ht="13.5" customHeight="1" x14ac:dyDescent="0.2">
      <c r="A32" s="259"/>
      <c r="B32" s="259"/>
      <c r="C32" s="124" t="s">
        <v>88</v>
      </c>
      <c r="D32" s="125"/>
      <c r="E32" s="37">
        <f t="shared" ref="E32:E35" si="40">SUM(G32:R32)</f>
        <v>0</v>
      </c>
      <c r="F32" s="115">
        <f>IF($T$1=0,0,E32/$T$1)</f>
        <v>0</v>
      </c>
      <c r="G32" s="38">
        <f>社招总部!G190+渠道总部!G164</f>
        <v>0</v>
      </c>
      <c r="H32" s="38">
        <f>社招总部!H190+渠道总部!H164</f>
        <v>0</v>
      </c>
      <c r="I32" s="38">
        <f>社招总部!I190+渠道总部!I164</f>
        <v>0</v>
      </c>
      <c r="J32" s="38">
        <f>社招总部!J190+渠道总部!J164</f>
        <v>0</v>
      </c>
      <c r="K32" s="38">
        <f>社招总部!K190+渠道总部!K164</f>
        <v>0</v>
      </c>
      <c r="L32" s="38">
        <f>社招总部!L190+渠道总部!L164</f>
        <v>0</v>
      </c>
      <c r="M32" s="38">
        <f>社招总部!M190+渠道总部!M164</f>
        <v>0</v>
      </c>
      <c r="N32" s="38">
        <f>社招总部!N190+渠道总部!N164</f>
        <v>0</v>
      </c>
      <c r="O32" s="38">
        <f>社招总部!O190+渠道总部!O164</f>
        <v>0</v>
      </c>
      <c r="P32" s="38">
        <f>社招总部!P190+渠道总部!P164</f>
        <v>0</v>
      </c>
      <c r="Q32" s="38">
        <f>社招总部!Q190+渠道总部!Q164</f>
        <v>0</v>
      </c>
      <c r="R32" s="38">
        <f>社招总部!R190+渠道总部!R164</f>
        <v>0</v>
      </c>
      <c r="Y32" s="37">
        <f t="shared" ref="Y32:Y35" si="41">SUM(G32:I32)</f>
        <v>0</v>
      </c>
      <c r="Z32" s="37">
        <f t="shared" ref="Z32:Z35" si="42">SUM(J32:L32)</f>
        <v>0</v>
      </c>
      <c r="AA32" s="37">
        <f t="shared" ref="AA32:AA35" si="43">SUM(M32:O32)</f>
        <v>0</v>
      </c>
      <c r="AB32" s="37">
        <f t="shared" ref="AB32:AB35" si="44">SUM(P32:R32)</f>
        <v>0</v>
      </c>
    </row>
    <row r="33" spans="1:28" s="81" customFormat="1" ht="13.5" customHeight="1" x14ac:dyDescent="0.2">
      <c r="A33" s="266" t="s">
        <v>30</v>
      </c>
      <c r="B33" s="267"/>
      <c r="C33" s="258" t="s">
        <v>89</v>
      </c>
      <c r="D33" s="113" t="s">
        <v>36</v>
      </c>
      <c r="E33" s="102">
        <f t="shared" si="40"/>
        <v>0</v>
      </c>
      <c r="F33" s="100">
        <f>IF($T$1=0,0,E33/$T$1)</f>
        <v>0</v>
      </c>
      <c r="G33" s="38">
        <f>社招总部!G191+渠道总部!G165</f>
        <v>0</v>
      </c>
      <c r="H33" s="38">
        <f>社招总部!H191+渠道总部!H165</f>
        <v>0</v>
      </c>
      <c r="I33" s="38">
        <f>社招总部!I191+渠道总部!I165</f>
        <v>0</v>
      </c>
      <c r="J33" s="38">
        <f>社招总部!J191+渠道总部!J165</f>
        <v>0</v>
      </c>
      <c r="K33" s="38">
        <f>社招总部!K191+渠道总部!K165</f>
        <v>0</v>
      </c>
      <c r="L33" s="38">
        <f>社招总部!L191+渠道总部!L165</f>
        <v>0</v>
      </c>
      <c r="M33" s="38">
        <f>社招总部!M191+渠道总部!M165</f>
        <v>0</v>
      </c>
      <c r="N33" s="38">
        <f>社招总部!N191+渠道总部!N165</f>
        <v>0</v>
      </c>
      <c r="O33" s="38">
        <f>社招总部!O191+渠道总部!O165</f>
        <v>0</v>
      </c>
      <c r="P33" s="38">
        <f>社招总部!P191+渠道总部!P165</f>
        <v>0</v>
      </c>
      <c r="Q33" s="38">
        <f>社招总部!Q191+渠道总部!Q165</f>
        <v>0</v>
      </c>
      <c r="R33" s="38">
        <f>社招总部!R191+渠道总部!R165</f>
        <v>0</v>
      </c>
      <c r="Y33" s="102">
        <f t="shared" si="41"/>
        <v>0</v>
      </c>
      <c r="Z33" s="102">
        <f t="shared" si="42"/>
        <v>0</v>
      </c>
      <c r="AA33" s="102">
        <f t="shared" si="43"/>
        <v>0</v>
      </c>
      <c r="AB33" s="102">
        <f t="shared" si="44"/>
        <v>0</v>
      </c>
    </row>
    <row r="34" spans="1:28" s="81" customFormat="1" ht="13.5" customHeight="1" x14ac:dyDescent="0.2">
      <c r="A34" s="268"/>
      <c r="B34" s="269"/>
      <c r="C34" s="258"/>
      <c r="D34" s="113" t="s">
        <v>80</v>
      </c>
      <c r="E34" s="102">
        <f t="shared" si="40"/>
        <v>0</v>
      </c>
      <c r="F34" s="100">
        <f>IF($T$1=0,0,E34/$T$1)</f>
        <v>0</v>
      </c>
      <c r="G34" s="38">
        <f>社招总部!G192+渠道总部!G166</f>
        <v>0</v>
      </c>
      <c r="H34" s="38">
        <f>社招总部!H192+渠道总部!H166</f>
        <v>0</v>
      </c>
      <c r="I34" s="38">
        <f>社招总部!I192+渠道总部!I166</f>
        <v>0</v>
      </c>
      <c r="J34" s="38">
        <f>社招总部!J192+渠道总部!J166</f>
        <v>0</v>
      </c>
      <c r="K34" s="38">
        <f>社招总部!K192+渠道总部!K166</f>
        <v>0</v>
      </c>
      <c r="L34" s="38">
        <f>社招总部!L192+渠道总部!L166</f>
        <v>0</v>
      </c>
      <c r="M34" s="38">
        <f>社招总部!M192+渠道总部!M166</f>
        <v>0</v>
      </c>
      <c r="N34" s="38">
        <f>社招总部!N192+渠道总部!N166</f>
        <v>0</v>
      </c>
      <c r="O34" s="38">
        <f>社招总部!O192+渠道总部!O166</f>
        <v>0</v>
      </c>
      <c r="P34" s="38">
        <f>社招总部!P192+渠道总部!P166</f>
        <v>0</v>
      </c>
      <c r="Q34" s="38">
        <f>社招总部!Q192+渠道总部!Q166</f>
        <v>0</v>
      </c>
      <c r="R34" s="38">
        <f>社招总部!R192+渠道总部!R166</f>
        <v>0</v>
      </c>
      <c r="Y34" s="102">
        <f t="shared" si="41"/>
        <v>0</v>
      </c>
      <c r="Z34" s="102">
        <f t="shared" si="42"/>
        <v>0</v>
      </c>
      <c r="AA34" s="102">
        <f t="shared" si="43"/>
        <v>0</v>
      </c>
      <c r="AB34" s="102">
        <f t="shared" si="44"/>
        <v>0</v>
      </c>
    </row>
    <row r="35" spans="1:28" s="81" customFormat="1" ht="13.5" customHeight="1" x14ac:dyDescent="0.2">
      <c r="A35" s="268"/>
      <c r="B35" s="269"/>
      <c r="C35" s="258"/>
      <c r="D35" s="113" t="s">
        <v>81</v>
      </c>
      <c r="E35" s="102">
        <f t="shared" si="40"/>
        <v>0</v>
      </c>
      <c r="F35" s="100">
        <f>IF($T$1=0,0,E35/$T$1)</f>
        <v>0</v>
      </c>
      <c r="G35" s="38">
        <f>社招总部!G193+渠道总部!G167</f>
        <v>0</v>
      </c>
      <c r="H35" s="38">
        <f>社招总部!H193+渠道总部!H167</f>
        <v>0</v>
      </c>
      <c r="I35" s="38">
        <f>社招总部!I193+渠道总部!I167</f>
        <v>0</v>
      </c>
      <c r="J35" s="38">
        <f>社招总部!J193+渠道总部!J167</f>
        <v>0</v>
      </c>
      <c r="K35" s="38">
        <f>社招总部!K193+渠道总部!K167</f>
        <v>0</v>
      </c>
      <c r="L35" s="38">
        <f>社招总部!L193+渠道总部!L167</f>
        <v>0</v>
      </c>
      <c r="M35" s="38">
        <f>社招总部!M193+渠道总部!M167</f>
        <v>0</v>
      </c>
      <c r="N35" s="38">
        <f>社招总部!N193+渠道总部!N167</f>
        <v>0</v>
      </c>
      <c r="O35" s="38">
        <f>社招总部!O193+渠道总部!O167</f>
        <v>0</v>
      </c>
      <c r="P35" s="38">
        <f>社招总部!P193+渠道总部!P167</f>
        <v>0</v>
      </c>
      <c r="Q35" s="38">
        <f>社招总部!Q193+渠道总部!Q167</f>
        <v>0</v>
      </c>
      <c r="R35" s="38">
        <f>社招总部!R193+渠道总部!R167</f>
        <v>0</v>
      </c>
      <c r="Y35" s="102">
        <f t="shared" si="41"/>
        <v>0</v>
      </c>
      <c r="Z35" s="102">
        <f t="shared" si="42"/>
        <v>0</v>
      </c>
      <c r="AA35" s="102">
        <f t="shared" si="43"/>
        <v>0</v>
      </c>
      <c r="AB35" s="102">
        <f t="shared" si="44"/>
        <v>0</v>
      </c>
    </row>
    <row r="36" spans="1:28" s="81" customFormat="1" ht="13.5" customHeight="1" x14ac:dyDescent="0.2">
      <c r="A36" s="268"/>
      <c r="B36" s="269"/>
      <c r="C36" s="258"/>
      <c r="D36" s="113" t="s">
        <v>70</v>
      </c>
      <c r="E36" s="102">
        <f t="shared" ref="E36:R36" si="45">IF(E33&lt;&gt;0,(E34+E35)/E33,)</f>
        <v>0</v>
      </c>
      <c r="F36" s="88">
        <f t="shared" si="45"/>
        <v>0</v>
      </c>
      <c r="G36" s="38">
        <f t="shared" si="45"/>
        <v>0</v>
      </c>
      <c r="H36" s="38">
        <f t="shared" si="45"/>
        <v>0</v>
      </c>
      <c r="I36" s="38">
        <f t="shared" si="45"/>
        <v>0</v>
      </c>
      <c r="J36" s="38">
        <f t="shared" si="45"/>
        <v>0</v>
      </c>
      <c r="K36" s="38">
        <f t="shared" si="45"/>
        <v>0</v>
      </c>
      <c r="L36" s="38">
        <f t="shared" si="45"/>
        <v>0</v>
      </c>
      <c r="M36" s="38">
        <f t="shared" si="45"/>
        <v>0</v>
      </c>
      <c r="N36" s="38">
        <f t="shared" si="45"/>
        <v>0</v>
      </c>
      <c r="O36" s="38">
        <f t="shared" si="45"/>
        <v>0</v>
      </c>
      <c r="P36" s="38">
        <f t="shared" si="45"/>
        <v>0</v>
      </c>
      <c r="Q36" s="38">
        <f t="shared" si="45"/>
        <v>0</v>
      </c>
      <c r="R36" s="139">
        <f t="shared" si="45"/>
        <v>0</v>
      </c>
      <c r="Y36" s="102">
        <f t="shared" ref="Y36:AB36" si="46">IF(Y33&lt;&gt;0,(Y34+Y35)/Y33,)</f>
        <v>0</v>
      </c>
      <c r="Z36" s="102">
        <f t="shared" si="46"/>
        <v>0</v>
      </c>
      <c r="AA36" s="102">
        <f t="shared" si="46"/>
        <v>0</v>
      </c>
      <c r="AB36" s="102">
        <f t="shared" si="46"/>
        <v>0</v>
      </c>
    </row>
    <row r="37" spans="1:28" s="81" customFormat="1" ht="13.5" customHeight="1" x14ac:dyDescent="0.2">
      <c r="A37" s="268"/>
      <c r="B37" s="269"/>
      <c r="C37" s="258"/>
      <c r="D37" s="113" t="s">
        <v>82</v>
      </c>
      <c r="E37" s="102">
        <f t="shared" ref="E37:E41" si="47">SUM(G37:R37)</f>
        <v>0</v>
      </c>
      <c r="F37" s="100">
        <f>IF($T$1=0,0,E37/$T$1)</f>
        <v>0</v>
      </c>
      <c r="G37" s="38">
        <f>社招总部!G195+渠道总部!G169</f>
        <v>0</v>
      </c>
      <c r="H37" s="38">
        <f>社招总部!H195+渠道总部!H169</f>
        <v>0</v>
      </c>
      <c r="I37" s="38">
        <f>社招总部!I195+渠道总部!I169</f>
        <v>0</v>
      </c>
      <c r="J37" s="38">
        <f>社招总部!J195+渠道总部!J169</f>
        <v>0</v>
      </c>
      <c r="K37" s="38">
        <f>社招总部!K195+渠道总部!K169</f>
        <v>0</v>
      </c>
      <c r="L37" s="38">
        <f>社招总部!L195+渠道总部!L169</f>
        <v>0</v>
      </c>
      <c r="M37" s="38">
        <f>社招总部!M195+渠道总部!M169</f>
        <v>0</v>
      </c>
      <c r="N37" s="38">
        <f>社招总部!N195+渠道总部!N169</f>
        <v>0</v>
      </c>
      <c r="O37" s="38">
        <f>社招总部!O195+渠道总部!O169</f>
        <v>0</v>
      </c>
      <c r="P37" s="38">
        <f>社招总部!P195+渠道总部!P169</f>
        <v>0</v>
      </c>
      <c r="Q37" s="38">
        <f>社招总部!Q195+渠道总部!Q169</f>
        <v>0</v>
      </c>
      <c r="R37" s="139">
        <f>社招总部!R195+渠道总部!R169</f>
        <v>0</v>
      </c>
      <c r="Y37" s="102">
        <f t="shared" ref="Y37:Y40" si="48">SUM(G37:I37)</f>
        <v>0</v>
      </c>
      <c r="Z37" s="102">
        <f t="shared" ref="Z37:Z40" si="49">SUM(J37:L37)</f>
        <v>0</v>
      </c>
      <c r="AA37" s="102">
        <f t="shared" ref="AA37:AA40" si="50">SUM(M37:O37)</f>
        <v>0</v>
      </c>
      <c r="AB37" s="102">
        <f t="shared" ref="AB37:AB40" si="51">SUM(P37:R37)</f>
        <v>0</v>
      </c>
    </row>
    <row r="38" spans="1:28" s="81" customFormat="1" ht="13.5" customHeight="1" x14ac:dyDescent="0.2">
      <c r="A38" s="268"/>
      <c r="B38" s="269"/>
      <c r="C38" s="258"/>
      <c r="D38" s="113" t="s">
        <v>83</v>
      </c>
      <c r="E38" s="102">
        <f t="shared" si="47"/>
        <v>0</v>
      </c>
      <c r="F38" s="100">
        <f>IF($T$1=0,0,E38/$T$1)</f>
        <v>0</v>
      </c>
      <c r="G38" s="38">
        <f t="shared" ref="G38:R38" si="52">G34+G35+G37</f>
        <v>0</v>
      </c>
      <c r="H38" s="38">
        <f t="shared" si="52"/>
        <v>0</v>
      </c>
      <c r="I38" s="38">
        <f t="shared" si="52"/>
        <v>0</v>
      </c>
      <c r="J38" s="38">
        <f t="shared" si="52"/>
        <v>0</v>
      </c>
      <c r="K38" s="38">
        <f t="shared" si="52"/>
        <v>0</v>
      </c>
      <c r="L38" s="38">
        <f t="shared" si="52"/>
        <v>0</v>
      </c>
      <c r="M38" s="38">
        <f t="shared" si="52"/>
        <v>0</v>
      </c>
      <c r="N38" s="38">
        <f t="shared" si="52"/>
        <v>0</v>
      </c>
      <c r="O38" s="38">
        <f t="shared" si="52"/>
        <v>0</v>
      </c>
      <c r="P38" s="38">
        <f t="shared" si="52"/>
        <v>0</v>
      </c>
      <c r="Q38" s="38">
        <f t="shared" si="52"/>
        <v>0</v>
      </c>
      <c r="R38" s="139">
        <f t="shared" si="52"/>
        <v>0</v>
      </c>
      <c r="Y38" s="102">
        <f t="shared" si="48"/>
        <v>0</v>
      </c>
      <c r="Z38" s="102">
        <f t="shared" si="49"/>
        <v>0</v>
      </c>
      <c r="AA38" s="102">
        <f t="shared" si="50"/>
        <v>0</v>
      </c>
      <c r="AB38" s="102">
        <f t="shared" si="51"/>
        <v>0</v>
      </c>
    </row>
    <row r="39" spans="1:28" s="81" customFormat="1" ht="13.5" customHeight="1" x14ac:dyDescent="0.2">
      <c r="A39" s="268"/>
      <c r="B39" s="269"/>
      <c r="C39" s="128" t="s">
        <v>90</v>
      </c>
      <c r="D39" s="114" t="s">
        <v>83</v>
      </c>
      <c r="E39" s="37">
        <f t="shared" si="47"/>
        <v>0</v>
      </c>
      <c r="F39" s="115">
        <f t="shared" ref="F39:F41" si="53">IF($T$1=0,0,E39/$T$1)</f>
        <v>0</v>
      </c>
      <c r="G39" s="38">
        <f>社招总部!G222+渠道总部!G196</f>
        <v>0</v>
      </c>
      <c r="H39" s="38">
        <f>社招总部!H222+渠道总部!H196</f>
        <v>0</v>
      </c>
      <c r="I39" s="38">
        <f>社招总部!I222+渠道总部!I196</f>
        <v>0</v>
      </c>
      <c r="J39" s="38">
        <f>社招总部!J222+渠道总部!J196</f>
        <v>0</v>
      </c>
      <c r="K39" s="38">
        <f>社招总部!K222+渠道总部!K196</f>
        <v>0</v>
      </c>
      <c r="L39" s="38">
        <f>社招总部!L222+渠道总部!L196</f>
        <v>0</v>
      </c>
      <c r="M39" s="38">
        <f>社招总部!M222+渠道总部!M196</f>
        <v>0</v>
      </c>
      <c r="N39" s="38">
        <f>社招总部!N222+渠道总部!N196</f>
        <v>0</v>
      </c>
      <c r="O39" s="38">
        <f>社招总部!O222+渠道总部!O196</f>
        <v>0</v>
      </c>
      <c r="P39" s="38">
        <f>社招总部!P222+渠道总部!P196</f>
        <v>0</v>
      </c>
      <c r="Q39" s="38">
        <f>社招总部!Q222+渠道总部!Q196</f>
        <v>0</v>
      </c>
      <c r="R39" s="38">
        <f>社招总部!R222+渠道总部!R196</f>
        <v>0</v>
      </c>
      <c r="Y39" s="37">
        <f t="shared" si="48"/>
        <v>0</v>
      </c>
      <c r="Z39" s="37">
        <f t="shared" si="49"/>
        <v>0</v>
      </c>
      <c r="AA39" s="37">
        <f t="shared" si="50"/>
        <v>0</v>
      </c>
      <c r="AB39" s="37">
        <f t="shared" si="51"/>
        <v>0</v>
      </c>
    </row>
    <row r="40" spans="1:28" s="81" customFormat="1" ht="13.5" customHeight="1" x14ac:dyDescent="0.2">
      <c r="A40" s="270"/>
      <c r="B40" s="271"/>
      <c r="C40" s="124" t="s">
        <v>91</v>
      </c>
      <c r="D40" s="114"/>
      <c r="E40" s="37">
        <f t="shared" si="47"/>
        <v>0</v>
      </c>
      <c r="F40" s="37">
        <f t="shared" si="53"/>
        <v>0</v>
      </c>
      <c r="G40" s="38">
        <f>社招总部!G223+渠道总部!G197</f>
        <v>0</v>
      </c>
      <c r="H40" s="38">
        <f>社招总部!H223+渠道总部!H197</f>
        <v>0</v>
      </c>
      <c r="I40" s="38">
        <f>社招总部!I223+渠道总部!I197</f>
        <v>0</v>
      </c>
      <c r="J40" s="38">
        <f>社招总部!J223+渠道总部!J197</f>
        <v>0</v>
      </c>
      <c r="K40" s="38">
        <f>社招总部!K223+渠道总部!K197</f>
        <v>0</v>
      </c>
      <c r="L40" s="38">
        <f>社招总部!L223+渠道总部!L197</f>
        <v>0</v>
      </c>
      <c r="M40" s="38">
        <f>社招总部!M223+渠道总部!M197</f>
        <v>0</v>
      </c>
      <c r="N40" s="38">
        <f>社招总部!N223+渠道总部!N197</f>
        <v>0</v>
      </c>
      <c r="O40" s="38">
        <f>社招总部!O223+渠道总部!O197</f>
        <v>0</v>
      </c>
      <c r="P40" s="38">
        <f>社招总部!P223+渠道总部!P197</f>
        <v>0</v>
      </c>
      <c r="Q40" s="38">
        <f>社招总部!Q223+渠道总部!Q197</f>
        <v>0</v>
      </c>
      <c r="R40" s="38">
        <f>社招总部!R223+渠道总部!R197</f>
        <v>0</v>
      </c>
      <c r="Y40" s="127">
        <f t="shared" si="48"/>
        <v>0</v>
      </c>
      <c r="Z40" s="127">
        <f t="shared" si="49"/>
        <v>0</v>
      </c>
      <c r="AA40" s="127">
        <f t="shared" si="50"/>
        <v>0</v>
      </c>
      <c r="AB40" s="127">
        <f t="shared" si="51"/>
        <v>0</v>
      </c>
    </row>
    <row r="41" spans="1:28" x14ac:dyDescent="0.2">
      <c r="A41" s="254"/>
      <c r="B41" s="255"/>
      <c r="C41" s="224" t="s">
        <v>51</v>
      </c>
      <c r="D41" s="225"/>
      <c r="E41" s="37">
        <f t="shared" si="47"/>
        <v>0</v>
      </c>
      <c r="F41" s="37">
        <f t="shared" si="53"/>
        <v>0</v>
      </c>
      <c r="G41" s="38">
        <f>社招总部!G23+渠道总部!G24</f>
        <v>0</v>
      </c>
      <c r="H41" s="38">
        <f>社招总部!H23+渠道总部!H24</f>
        <v>0</v>
      </c>
      <c r="I41" s="38">
        <f>社招总部!I23+渠道总部!I24</f>
        <v>0</v>
      </c>
      <c r="J41" s="38">
        <f>社招总部!J23+渠道总部!J24</f>
        <v>0</v>
      </c>
      <c r="K41" s="38">
        <f>社招总部!K23+渠道总部!K24</f>
        <v>0</v>
      </c>
      <c r="L41" s="38">
        <f>社招总部!L23+渠道总部!L24</f>
        <v>0</v>
      </c>
      <c r="M41" s="38">
        <f>社招总部!M23+渠道总部!M24</f>
        <v>0</v>
      </c>
      <c r="N41" s="38">
        <f>社招总部!N23+渠道总部!N24</f>
        <v>0</v>
      </c>
      <c r="O41" s="38">
        <f>社招总部!O23+渠道总部!O24</f>
        <v>0</v>
      </c>
      <c r="P41" s="38">
        <f>社招总部!P23+渠道总部!P24</f>
        <v>0</v>
      </c>
      <c r="Q41" s="38">
        <f>社招总部!Q23+渠道总部!Q24</f>
        <v>0</v>
      </c>
      <c r="R41" s="38">
        <f>社招总部!R23+渠道总部!R24</f>
        <v>0</v>
      </c>
    </row>
  </sheetData>
  <mergeCells count="10">
    <mergeCell ref="A1:B1"/>
    <mergeCell ref="A41:B41"/>
    <mergeCell ref="C17:C22"/>
    <mergeCell ref="C25:C30"/>
    <mergeCell ref="C33:C38"/>
    <mergeCell ref="A33:B40"/>
    <mergeCell ref="A2:B11"/>
    <mergeCell ref="A12:B16"/>
    <mergeCell ref="A17:B24"/>
    <mergeCell ref="A25:B32"/>
  </mergeCells>
  <phoneticPr fontId="4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5117038483843"/>
  </sheetPr>
  <dimension ref="A1:WWJ318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81" customWidth="1"/>
    <col min="2" max="2" width="5.625" style="81" customWidth="1"/>
    <col min="3" max="3" width="16.875" style="81" customWidth="1"/>
    <col min="4" max="4" width="20.25" style="81" customWidth="1"/>
    <col min="5" max="5" width="14" style="81" customWidth="1"/>
    <col min="6" max="18" width="12.25" style="81" customWidth="1"/>
    <col min="19" max="19" width="17.75" style="81" customWidth="1"/>
    <col min="20" max="20" width="3.75" style="81" customWidth="1"/>
    <col min="21" max="21" width="8.25" style="81" customWidth="1"/>
    <col min="22" max="22" width="3.75" style="81" customWidth="1"/>
    <col min="23" max="23" width="8.875" style="81" customWidth="1"/>
    <col min="24" max="24" width="5.125" style="81" customWidth="1"/>
    <col min="25" max="28" width="10.625" style="81" customWidth="1"/>
    <col min="29" max="256" width="9" style="81"/>
    <col min="257" max="257" width="4.125" style="81" customWidth="1"/>
    <col min="258" max="258" width="5.625" style="81" customWidth="1"/>
    <col min="259" max="259" width="16.875" style="81" customWidth="1"/>
    <col min="260" max="260" width="20.25" style="81" customWidth="1"/>
    <col min="261" max="261" width="14" style="81" customWidth="1"/>
    <col min="262" max="274" width="12.25" style="81" customWidth="1"/>
    <col min="275" max="275" width="17.75" style="81" customWidth="1"/>
    <col min="276" max="276" width="3.75" style="81" customWidth="1"/>
    <col min="277" max="277" width="8.25" style="81" customWidth="1"/>
    <col min="278" max="278" width="3.75" style="81" customWidth="1"/>
    <col min="279" max="279" width="8.25" style="81" customWidth="1"/>
    <col min="280" max="280" width="5.125" style="81" customWidth="1"/>
    <col min="281" max="284" width="9" style="81" hidden="1" customWidth="1"/>
    <col min="285" max="512" width="9" style="81"/>
    <col min="513" max="513" width="4.125" style="81" customWidth="1"/>
    <col min="514" max="514" width="5.625" style="81" customWidth="1"/>
    <col min="515" max="515" width="16.875" style="81" customWidth="1"/>
    <col min="516" max="516" width="20.25" style="81" customWidth="1"/>
    <col min="517" max="517" width="14" style="81" customWidth="1"/>
    <col min="518" max="530" width="12.25" style="81" customWidth="1"/>
    <col min="531" max="531" width="17.75" style="81" customWidth="1"/>
    <col min="532" max="532" width="3.75" style="81" customWidth="1"/>
    <col min="533" max="533" width="8.25" style="81" customWidth="1"/>
    <col min="534" max="534" width="3.75" style="81" customWidth="1"/>
    <col min="535" max="535" width="8.25" style="81" customWidth="1"/>
    <col min="536" max="536" width="5.125" style="81" customWidth="1"/>
    <col min="537" max="540" width="9" style="81" hidden="1" customWidth="1"/>
    <col min="541" max="768" width="9" style="81"/>
    <col min="769" max="769" width="4.125" style="81" customWidth="1"/>
    <col min="770" max="770" width="5.625" style="81" customWidth="1"/>
    <col min="771" max="771" width="16.875" style="81" customWidth="1"/>
    <col min="772" max="772" width="20.25" style="81" customWidth="1"/>
    <col min="773" max="773" width="14" style="81" customWidth="1"/>
    <col min="774" max="786" width="12.25" style="81" customWidth="1"/>
    <col min="787" max="787" width="17.75" style="81" customWidth="1"/>
    <col min="788" max="788" width="3.75" style="81" customWidth="1"/>
    <col min="789" max="789" width="8.25" style="81" customWidth="1"/>
    <col min="790" max="790" width="3.75" style="81" customWidth="1"/>
    <col min="791" max="791" width="8.25" style="81" customWidth="1"/>
    <col min="792" max="792" width="5.125" style="81" customWidth="1"/>
    <col min="793" max="796" width="9" style="81" hidden="1" customWidth="1"/>
    <col min="797" max="1024" width="9" style="81"/>
    <col min="1025" max="1025" width="4.125" style="81" customWidth="1"/>
    <col min="1026" max="1026" width="5.625" style="81" customWidth="1"/>
    <col min="1027" max="1027" width="16.875" style="81" customWidth="1"/>
    <col min="1028" max="1028" width="20.25" style="81" customWidth="1"/>
    <col min="1029" max="1029" width="14" style="81" customWidth="1"/>
    <col min="1030" max="1042" width="12.25" style="81" customWidth="1"/>
    <col min="1043" max="1043" width="17.75" style="81" customWidth="1"/>
    <col min="1044" max="1044" width="3.75" style="81" customWidth="1"/>
    <col min="1045" max="1045" width="8.25" style="81" customWidth="1"/>
    <col min="1046" max="1046" width="3.75" style="81" customWidth="1"/>
    <col min="1047" max="1047" width="8.25" style="81" customWidth="1"/>
    <col min="1048" max="1048" width="5.125" style="81" customWidth="1"/>
    <col min="1049" max="1052" width="9" style="81" hidden="1" customWidth="1"/>
    <col min="1053" max="1280" width="9" style="81"/>
    <col min="1281" max="1281" width="4.125" style="81" customWidth="1"/>
    <col min="1282" max="1282" width="5.625" style="81" customWidth="1"/>
    <col min="1283" max="1283" width="16.875" style="81" customWidth="1"/>
    <col min="1284" max="1284" width="20.25" style="81" customWidth="1"/>
    <col min="1285" max="1285" width="14" style="81" customWidth="1"/>
    <col min="1286" max="1298" width="12.25" style="81" customWidth="1"/>
    <col min="1299" max="1299" width="17.75" style="81" customWidth="1"/>
    <col min="1300" max="1300" width="3.75" style="81" customWidth="1"/>
    <col min="1301" max="1301" width="8.25" style="81" customWidth="1"/>
    <col min="1302" max="1302" width="3.75" style="81" customWidth="1"/>
    <col min="1303" max="1303" width="8.25" style="81" customWidth="1"/>
    <col min="1304" max="1304" width="5.125" style="81" customWidth="1"/>
    <col min="1305" max="1308" width="9" style="81" hidden="1" customWidth="1"/>
    <col min="1309" max="1536" width="9" style="81"/>
    <col min="1537" max="1537" width="4.125" style="81" customWidth="1"/>
    <col min="1538" max="1538" width="5.625" style="81" customWidth="1"/>
    <col min="1539" max="1539" width="16.875" style="81" customWidth="1"/>
    <col min="1540" max="1540" width="20.25" style="81" customWidth="1"/>
    <col min="1541" max="1541" width="14" style="81" customWidth="1"/>
    <col min="1542" max="1554" width="12.25" style="81" customWidth="1"/>
    <col min="1555" max="1555" width="17.75" style="81" customWidth="1"/>
    <col min="1556" max="1556" width="3.75" style="81" customWidth="1"/>
    <col min="1557" max="1557" width="8.25" style="81" customWidth="1"/>
    <col min="1558" max="1558" width="3.75" style="81" customWidth="1"/>
    <col min="1559" max="1559" width="8.25" style="81" customWidth="1"/>
    <col min="1560" max="1560" width="5.125" style="81" customWidth="1"/>
    <col min="1561" max="1564" width="9" style="81" hidden="1" customWidth="1"/>
    <col min="1565" max="1792" width="9" style="81"/>
    <col min="1793" max="1793" width="4.125" style="81" customWidth="1"/>
    <col min="1794" max="1794" width="5.625" style="81" customWidth="1"/>
    <col min="1795" max="1795" width="16.875" style="81" customWidth="1"/>
    <col min="1796" max="1796" width="20.25" style="81" customWidth="1"/>
    <col min="1797" max="1797" width="14" style="81" customWidth="1"/>
    <col min="1798" max="1810" width="12.25" style="81" customWidth="1"/>
    <col min="1811" max="1811" width="17.75" style="81" customWidth="1"/>
    <col min="1812" max="1812" width="3.75" style="81" customWidth="1"/>
    <col min="1813" max="1813" width="8.25" style="81" customWidth="1"/>
    <col min="1814" max="1814" width="3.75" style="81" customWidth="1"/>
    <col min="1815" max="1815" width="8.25" style="81" customWidth="1"/>
    <col min="1816" max="1816" width="5.125" style="81" customWidth="1"/>
    <col min="1817" max="1820" width="9" style="81" hidden="1" customWidth="1"/>
    <col min="1821" max="2048" width="9" style="81"/>
    <col min="2049" max="2049" width="4.125" style="81" customWidth="1"/>
    <col min="2050" max="2050" width="5.625" style="81" customWidth="1"/>
    <col min="2051" max="2051" width="16.875" style="81" customWidth="1"/>
    <col min="2052" max="2052" width="20.25" style="81" customWidth="1"/>
    <col min="2053" max="2053" width="14" style="81" customWidth="1"/>
    <col min="2054" max="2066" width="12.25" style="81" customWidth="1"/>
    <col min="2067" max="2067" width="17.75" style="81" customWidth="1"/>
    <col min="2068" max="2068" width="3.75" style="81" customWidth="1"/>
    <col min="2069" max="2069" width="8.25" style="81" customWidth="1"/>
    <col min="2070" max="2070" width="3.75" style="81" customWidth="1"/>
    <col min="2071" max="2071" width="8.25" style="81" customWidth="1"/>
    <col min="2072" max="2072" width="5.125" style="81" customWidth="1"/>
    <col min="2073" max="2076" width="9" style="81" hidden="1" customWidth="1"/>
    <col min="2077" max="2304" width="9" style="81"/>
    <col min="2305" max="2305" width="4.125" style="81" customWidth="1"/>
    <col min="2306" max="2306" width="5.625" style="81" customWidth="1"/>
    <col min="2307" max="2307" width="16.875" style="81" customWidth="1"/>
    <col min="2308" max="2308" width="20.25" style="81" customWidth="1"/>
    <col min="2309" max="2309" width="14" style="81" customWidth="1"/>
    <col min="2310" max="2322" width="12.25" style="81" customWidth="1"/>
    <col min="2323" max="2323" width="17.75" style="81" customWidth="1"/>
    <col min="2324" max="2324" width="3.75" style="81" customWidth="1"/>
    <col min="2325" max="2325" width="8.25" style="81" customWidth="1"/>
    <col min="2326" max="2326" width="3.75" style="81" customWidth="1"/>
    <col min="2327" max="2327" width="8.25" style="81" customWidth="1"/>
    <col min="2328" max="2328" width="5.125" style="81" customWidth="1"/>
    <col min="2329" max="2332" width="9" style="81" hidden="1" customWidth="1"/>
    <col min="2333" max="2560" width="9" style="81"/>
    <col min="2561" max="2561" width="4.125" style="81" customWidth="1"/>
    <col min="2562" max="2562" width="5.625" style="81" customWidth="1"/>
    <col min="2563" max="2563" width="16.875" style="81" customWidth="1"/>
    <col min="2564" max="2564" width="20.25" style="81" customWidth="1"/>
    <col min="2565" max="2565" width="14" style="81" customWidth="1"/>
    <col min="2566" max="2578" width="12.25" style="81" customWidth="1"/>
    <col min="2579" max="2579" width="17.75" style="81" customWidth="1"/>
    <col min="2580" max="2580" width="3.75" style="81" customWidth="1"/>
    <col min="2581" max="2581" width="8.25" style="81" customWidth="1"/>
    <col min="2582" max="2582" width="3.75" style="81" customWidth="1"/>
    <col min="2583" max="2583" width="8.25" style="81" customWidth="1"/>
    <col min="2584" max="2584" width="5.125" style="81" customWidth="1"/>
    <col min="2585" max="2588" width="9" style="81" hidden="1" customWidth="1"/>
    <col min="2589" max="2816" width="9" style="81"/>
    <col min="2817" max="2817" width="4.125" style="81" customWidth="1"/>
    <col min="2818" max="2818" width="5.625" style="81" customWidth="1"/>
    <col min="2819" max="2819" width="16.875" style="81" customWidth="1"/>
    <col min="2820" max="2820" width="20.25" style="81" customWidth="1"/>
    <col min="2821" max="2821" width="14" style="81" customWidth="1"/>
    <col min="2822" max="2834" width="12.25" style="81" customWidth="1"/>
    <col min="2835" max="2835" width="17.75" style="81" customWidth="1"/>
    <col min="2836" max="2836" width="3.75" style="81" customWidth="1"/>
    <col min="2837" max="2837" width="8.25" style="81" customWidth="1"/>
    <col min="2838" max="2838" width="3.75" style="81" customWidth="1"/>
    <col min="2839" max="2839" width="8.25" style="81" customWidth="1"/>
    <col min="2840" max="2840" width="5.125" style="81" customWidth="1"/>
    <col min="2841" max="2844" width="9" style="81" hidden="1" customWidth="1"/>
    <col min="2845" max="3072" width="9" style="81"/>
    <col min="3073" max="3073" width="4.125" style="81" customWidth="1"/>
    <col min="3074" max="3074" width="5.625" style="81" customWidth="1"/>
    <col min="3075" max="3075" width="16.875" style="81" customWidth="1"/>
    <col min="3076" max="3076" width="20.25" style="81" customWidth="1"/>
    <col min="3077" max="3077" width="14" style="81" customWidth="1"/>
    <col min="3078" max="3090" width="12.25" style="81" customWidth="1"/>
    <col min="3091" max="3091" width="17.75" style="81" customWidth="1"/>
    <col min="3092" max="3092" width="3.75" style="81" customWidth="1"/>
    <col min="3093" max="3093" width="8.25" style="81" customWidth="1"/>
    <col min="3094" max="3094" width="3.75" style="81" customWidth="1"/>
    <col min="3095" max="3095" width="8.25" style="81" customWidth="1"/>
    <col min="3096" max="3096" width="5.125" style="81" customWidth="1"/>
    <col min="3097" max="3100" width="9" style="81" hidden="1" customWidth="1"/>
    <col min="3101" max="3328" width="9" style="81"/>
    <col min="3329" max="3329" width="4.125" style="81" customWidth="1"/>
    <col min="3330" max="3330" width="5.625" style="81" customWidth="1"/>
    <col min="3331" max="3331" width="16.875" style="81" customWidth="1"/>
    <col min="3332" max="3332" width="20.25" style="81" customWidth="1"/>
    <col min="3333" max="3333" width="14" style="81" customWidth="1"/>
    <col min="3334" max="3346" width="12.25" style="81" customWidth="1"/>
    <col min="3347" max="3347" width="17.75" style="81" customWidth="1"/>
    <col min="3348" max="3348" width="3.75" style="81" customWidth="1"/>
    <col min="3349" max="3349" width="8.25" style="81" customWidth="1"/>
    <col min="3350" max="3350" width="3.75" style="81" customWidth="1"/>
    <col min="3351" max="3351" width="8.25" style="81" customWidth="1"/>
    <col min="3352" max="3352" width="5.125" style="81" customWidth="1"/>
    <col min="3353" max="3356" width="9" style="81" hidden="1" customWidth="1"/>
    <col min="3357" max="3584" width="9" style="81"/>
    <col min="3585" max="3585" width="4.125" style="81" customWidth="1"/>
    <col min="3586" max="3586" width="5.625" style="81" customWidth="1"/>
    <col min="3587" max="3587" width="16.875" style="81" customWidth="1"/>
    <col min="3588" max="3588" width="20.25" style="81" customWidth="1"/>
    <col min="3589" max="3589" width="14" style="81" customWidth="1"/>
    <col min="3590" max="3602" width="12.25" style="81" customWidth="1"/>
    <col min="3603" max="3603" width="17.75" style="81" customWidth="1"/>
    <col min="3604" max="3604" width="3.75" style="81" customWidth="1"/>
    <col min="3605" max="3605" width="8.25" style="81" customWidth="1"/>
    <col min="3606" max="3606" width="3.75" style="81" customWidth="1"/>
    <col min="3607" max="3607" width="8.25" style="81" customWidth="1"/>
    <col min="3608" max="3608" width="5.125" style="81" customWidth="1"/>
    <col min="3609" max="3612" width="9" style="81" hidden="1" customWidth="1"/>
    <col min="3613" max="3840" width="9" style="81"/>
    <col min="3841" max="3841" width="4.125" style="81" customWidth="1"/>
    <col min="3842" max="3842" width="5.625" style="81" customWidth="1"/>
    <col min="3843" max="3843" width="16.875" style="81" customWidth="1"/>
    <col min="3844" max="3844" width="20.25" style="81" customWidth="1"/>
    <col min="3845" max="3845" width="14" style="81" customWidth="1"/>
    <col min="3846" max="3858" width="12.25" style="81" customWidth="1"/>
    <col min="3859" max="3859" width="17.75" style="81" customWidth="1"/>
    <col min="3860" max="3860" width="3.75" style="81" customWidth="1"/>
    <col min="3861" max="3861" width="8.25" style="81" customWidth="1"/>
    <col min="3862" max="3862" width="3.75" style="81" customWidth="1"/>
    <col min="3863" max="3863" width="8.25" style="81" customWidth="1"/>
    <col min="3864" max="3864" width="5.125" style="81" customWidth="1"/>
    <col min="3865" max="3868" width="9" style="81" hidden="1" customWidth="1"/>
    <col min="3869" max="4096" width="9" style="81"/>
    <col min="4097" max="4097" width="4.125" style="81" customWidth="1"/>
    <col min="4098" max="4098" width="5.625" style="81" customWidth="1"/>
    <col min="4099" max="4099" width="16.875" style="81" customWidth="1"/>
    <col min="4100" max="4100" width="20.25" style="81" customWidth="1"/>
    <col min="4101" max="4101" width="14" style="81" customWidth="1"/>
    <col min="4102" max="4114" width="12.25" style="81" customWidth="1"/>
    <col min="4115" max="4115" width="17.75" style="81" customWidth="1"/>
    <col min="4116" max="4116" width="3.75" style="81" customWidth="1"/>
    <col min="4117" max="4117" width="8.25" style="81" customWidth="1"/>
    <col min="4118" max="4118" width="3.75" style="81" customWidth="1"/>
    <col min="4119" max="4119" width="8.25" style="81" customWidth="1"/>
    <col min="4120" max="4120" width="5.125" style="81" customWidth="1"/>
    <col min="4121" max="4124" width="9" style="81" hidden="1" customWidth="1"/>
    <col min="4125" max="4352" width="9" style="81"/>
    <col min="4353" max="4353" width="4.125" style="81" customWidth="1"/>
    <col min="4354" max="4354" width="5.625" style="81" customWidth="1"/>
    <col min="4355" max="4355" width="16.875" style="81" customWidth="1"/>
    <col min="4356" max="4356" width="20.25" style="81" customWidth="1"/>
    <col min="4357" max="4357" width="14" style="81" customWidth="1"/>
    <col min="4358" max="4370" width="12.25" style="81" customWidth="1"/>
    <col min="4371" max="4371" width="17.75" style="81" customWidth="1"/>
    <col min="4372" max="4372" width="3.75" style="81" customWidth="1"/>
    <col min="4373" max="4373" width="8.25" style="81" customWidth="1"/>
    <col min="4374" max="4374" width="3.75" style="81" customWidth="1"/>
    <col min="4375" max="4375" width="8.25" style="81" customWidth="1"/>
    <col min="4376" max="4376" width="5.125" style="81" customWidth="1"/>
    <col min="4377" max="4380" width="9" style="81" hidden="1" customWidth="1"/>
    <col min="4381" max="4608" width="9" style="81"/>
    <col min="4609" max="4609" width="4.125" style="81" customWidth="1"/>
    <col min="4610" max="4610" width="5.625" style="81" customWidth="1"/>
    <col min="4611" max="4611" width="16.875" style="81" customWidth="1"/>
    <col min="4612" max="4612" width="20.25" style="81" customWidth="1"/>
    <col min="4613" max="4613" width="14" style="81" customWidth="1"/>
    <col min="4614" max="4626" width="12.25" style="81" customWidth="1"/>
    <col min="4627" max="4627" width="17.75" style="81" customWidth="1"/>
    <col min="4628" max="4628" width="3.75" style="81" customWidth="1"/>
    <col min="4629" max="4629" width="8.25" style="81" customWidth="1"/>
    <col min="4630" max="4630" width="3.75" style="81" customWidth="1"/>
    <col min="4631" max="4631" width="8.25" style="81" customWidth="1"/>
    <col min="4632" max="4632" width="5.125" style="81" customWidth="1"/>
    <col min="4633" max="4636" width="9" style="81" hidden="1" customWidth="1"/>
    <col min="4637" max="4864" width="9" style="81"/>
    <col min="4865" max="4865" width="4.125" style="81" customWidth="1"/>
    <col min="4866" max="4866" width="5.625" style="81" customWidth="1"/>
    <col min="4867" max="4867" width="16.875" style="81" customWidth="1"/>
    <col min="4868" max="4868" width="20.25" style="81" customWidth="1"/>
    <col min="4869" max="4869" width="14" style="81" customWidth="1"/>
    <col min="4870" max="4882" width="12.25" style="81" customWidth="1"/>
    <col min="4883" max="4883" width="17.75" style="81" customWidth="1"/>
    <col min="4884" max="4884" width="3.75" style="81" customWidth="1"/>
    <col min="4885" max="4885" width="8.25" style="81" customWidth="1"/>
    <col min="4886" max="4886" width="3.75" style="81" customWidth="1"/>
    <col min="4887" max="4887" width="8.25" style="81" customWidth="1"/>
    <col min="4888" max="4888" width="5.125" style="81" customWidth="1"/>
    <col min="4889" max="4892" width="9" style="81" hidden="1" customWidth="1"/>
    <col min="4893" max="5120" width="9" style="81"/>
    <col min="5121" max="5121" width="4.125" style="81" customWidth="1"/>
    <col min="5122" max="5122" width="5.625" style="81" customWidth="1"/>
    <col min="5123" max="5123" width="16.875" style="81" customWidth="1"/>
    <col min="5124" max="5124" width="20.25" style="81" customWidth="1"/>
    <col min="5125" max="5125" width="14" style="81" customWidth="1"/>
    <col min="5126" max="5138" width="12.25" style="81" customWidth="1"/>
    <col min="5139" max="5139" width="17.75" style="81" customWidth="1"/>
    <col min="5140" max="5140" width="3.75" style="81" customWidth="1"/>
    <col min="5141" max="5141" width="8.25" style="81" customWidth="1"/>
    <col min="5142" max="5142" width="3.75" style="81" customWidth="1"/>
    <col min="5143" max="5143" width="8.25" style="81" customWidth="1"/>
    <col min="5144" max="5144" width="5.125" style="81" customWidth="1"/>
    <col min="5145" max="5148" width="9" style="81" hidden="1" customWidth="1"/>
    <col min="5149" max="5376" width="9" style="81"/>
    <col min="5377" max="5377" width="4.125" style="81" customWidth="1"/>
    <col min="5378" max="5378" width="5.625" style="81" customWidth="1"/>
    <col min="5379" max="5379" width="16.875" style="81" customWidth="1"/>
    <col min="5380" max="5380" width="20.25" style="81" customWidth="1"/>
    <col min="5381" max="5381" width="14" style="81" customWidth="1"/>
    <col min="5382" max="5394" width="12.25" style="81" customWidth="1"/>
    <col min="5395" max="5395" width="17.75" style="81" customWidth="1"/>
    <col min="5396" max="5396" width="3.75" style="81" customWidth="1"/>
    <col min="5397" max="5397" width="8.25" style="81" customWidth="1"/>
    <col min="5398" max="5398" width="3.75" style="81" customWidth="1"/>
    <col min="5399" max="5399" width="8.25" style="81" customWidth="1"/>
    <col min="5400" max="5400" width="5.125" style="81" customWidth="1"/>
    <col min="5401" max="5404" width="9" style="81" hidden="1" customWidth="1"/>
    <col min="5405" max="5632" width="9" style="81"/>
    <col min="5633" max="5633" width="4.125" style="81" customWidth="1"/>
    <col min="5634" max="5634" width="5.625" style="81" customWidth="1"/>
    <col min="5635" max="5635" width="16.875" style="81" customWidth="1"/>
    <col min="5636" max="5636" width="20.25" style="81" customWidth="1"/>
    <col min="5637" max="5637" width="14" style="81" customWidth="1"/>
    <col min="5638" max="5650" width="12.25" style="81" customWidth="1"/>
    <col min="5651" max="5651" width="17.75" style="81" customWidth="1"/>
    <col min="5652" max="5652" width="3.75" style="81" customWidth="1"/>
    <col min="5653" max="5653" width="8.25" style="81" customWidth="1"/>
    <col min="5654" max="5654" width="3.75" style="81" customWidth="1"/>
    <col min="5655" max="5655" width="8.25" style="81" customWidth="1"/>
    <col min="5656" max="5656" width="5.125" style="81" customWidth="1"/>
    <col min="5657" max="5660" width="9" style="81" hidden="1" customWidth="1"/>
    <col min="5661" max="5888" width="9" style="81"/>
    <col min="5889" max="5889" width="4.125" style="81" customWidth="1"/>
    <col min="5890" max="5890" width="5.625" style="81" customWidth="1"/>
    <col min="5891" max="5891" width="16.875" style="81" customWidth="1"/>
    <col min="5892" max="5892" width="20.25" style="81" customWidth="1"/>
    <col min="5893" max="5893" width="14" style="81" customWidth="1"/>
    <col min="5894" max="5906" width="12.25" style="81" customWidth="1"/>
    <col min="5907" max="5907" width="17.75" style="81" customWidth="1"/>
    <col min="5908" max="5908" width="3.75" style="81" customWidth="1"/>
    <col min="5909" max="5909" width="8.25" style="81" customWidth="1"/>
    <col min="5910" max="5910" width="3.75" style="81" customWidth="1"/>
    <col min="5911" max="5911" width="8.25" style="81" customWidth="1"/>
    <col min="5912" max="5912" width="5.125" style="81" customWidth="1"/>
    <col min="5913" max="5916" width="9" style="81" hidden="1" customWidth="1"/>
    <col min="5917" max="6144" width="9" style="81"/>
    <col min="6145" max="6145" width="4.125" style="81" customWidth="1"/>
    <col min="6146" max="6146" width="5.625" style="81" customWidth="1"/>
    <col min="6147" max="6147" width="16.875" style="81" customWidth="1"/>
    <col min="6148" max="6148" width="20.25" style="81" customWidth="1"/>
    <col min="6149" max="6149" width="14" style="81" customWidth="1"/>
    <col min="6150" max="6162" width="12.25" style="81" customWidth="1"/>
    <col min="6163" max="6163" width="17.75" style="81" customWidth="1"/>
    <col min="6164" max="6164" width="3.75" style="81" customWidth="1"/>
    <col min="6165" max="6165" width="8.25" style="81" customWidth="1"/>
    <col min="6166" max="6166" width="3.75" style="81" customWidth="1"/>
    <col min="6167" max="6167" width="8.25" style="81" customWidth="1"/>
    <col min="6168" max="6168" width="5.125" style="81" customWidth="1"/>
    <col min="6169" max="6172" width="9" style="81" hidden="1" customWidth="1"/>
    <col min="6173" max="6400" width="9" style="81"/>
    <col min="6401" max="6401" width="4.125" style="81" customWidth="1"/>
    <col min="6402" max="6402" width="5.625" style="81" customWidth="1"/>
    <col min="6403" max="6403" width="16.875" style="81" customWidth="1"/>
    <col min="6404" max="6404" width="20.25" style="81" customWidth="1"/>
    <col min="6405" max="6405" width="14" style="81" customWidth="1"/>
    <col min="6406" max="6418" width="12.25" style="81" customWidth="1"/>
    <col min="6419" max="6419" width="17.75" style="81" customWidth="1"/>
    <col min="6420" max="6420" width="3.75" style="81" customWidth="1"/>
    <col min="6421" max="6421" width="8.25" style="81" customWidth="1"/>
    <col min="6422" max="6422" width="3.75" style="81" customWidth="1"/>
    <col min="6423" max="6423" width="8.25" style="81" customWidth="1"/>
    <col min="6424" max="6424" width="5.125" style="81" customWidth="1"/>
    <col min="6425" max="6428" width="9" style="81" hidden="1" customWidth="1"/>
    <col min="6429" max="6656" width="9" style="81"/>
    <col min="6657" max="6657" width="4.125" style="81" customWidth="1"/>
    <col min="6658" max="6658" width="5.625" style="81" customWidth="1"/>
    <col min="6659" max="6659" width="16.875" style="81" customWidth="1"/>
    <col min="6660" max="6660" width="20.25" style="81" customWidth="1"/>
    <col min="6661" max="6661" width="14" style="81" customWidth="1"/>
    <col min="6662" max="6674" width="12.25" style="81" customWidth="1"/>
    <col min="6675" max="6675" width="17.75" style="81" customWidth="1"/>
    <col min="6676" max="6676" width="3.75" style="81" customWidth="1"/>
    <col min="6677" max="6677" width="8.25" style="81" customWidth="1"/>
    <col min="6678" max="6678" width="3.75" style="81" customWidth="1"/>
    <col min="6679" max="6679" width="8.25" style="81" customWidth="1"/>
    <col min="6680" max="6680" width="5.125" style="81" customWidth="1"/>
    <col min="6681" max="6684" width="9" style="81" hidden="1" customWidth="1"/>
    <col min="6685" max="6912" width="9" style="81"/>
    <col min="6913" max="6913" width="4.125" style="81" customWidth="1"/>
    <col min="6914" max="6914" width="5.625" style="81" customWidth="1"/>
    <col min="6915" max="6915" width="16.875" style="81" customWidth="1"/>
    <col min="6916" max="6916" width="20.25" style="81" customWidth="1"/>
    <col min="6917" max="6917" width="14" style="81" customWidth="1"/>
    <col min="6918" max="6930" width="12.25" style="81" customWidth="1"/>
    <col min="6931" max="6931" width="17.75" style="81" customWidth="1"/>
    <col min="6932" max="6932" width="3.75" style="81" customWidth="1"/>
    <col min="6933" max="6933" width="8.25" style="81" customWidth="1"/>
    <col min="6934" max="6934" width="3.75" style="81" customWidth="1"/>
    <col min="6935" max="6935" width="8.25" style="81" customWidth="1"/>
    <col min="6936" max="6936" width="5.125" style="81" customWidth="1"/>
    <col min="6937" max="6940" width="9" style="81" hidden="1" customWidth="1"/>
    <col min="6941" max="7168" width="9" style="81"/>
    <col min="7169" max="7169" width="4.125" style="81" customWidth="1"/>
    <col min="7170" max="7170" width="5.625" style="81" customWidth="1"/>
    <col min="7171" max="7171" width="16.875" style="81" customWidth="1"/>
    <col min="7172" max="7172" width="20.25" style="81" customWidth="1"/>
    <col min="7173" max="7173" width="14" style="81" customWidth="1"/>
    <col min="7174" max="7186" width="12.25" style="81" customWidth="1"/>
    <col min="7187" max="7187" width="17.75" style="81" customWidth="1"/>
    <col min="7188" max="7188" width="3.75" style="81" customWidth="1"/>
    <col min="7189" max="7189" width="8.25" style="81" customWidth="1"/>
    <col min="7190" max="7190" width="3.75" style="81" customWidth="1"/>
    <col min="7191" max="7191" width="8.25" style="81" customWidth="1"/>
    <col min="7192" max="7192" width="5.125" style="81" customWidth="1"/>
    <col min="7193" max="7196" width="9" style="81" hidden="1" customWidth="1"/>
    <col min="7197" max="7424" width="9" style="81"/>
    <col min="7425" max="7425" width="4.125" style="81" customWidth="1"/>
    <col min="7426" max="7426" width="5.625" style="81" customWidth="1"/>
    <col min="7427" max="7427" width="16.875" style="81" customWidth="1"/>
    <col min="7428" max="7428" width="20.25" style="81" customWidth="1"/>
    <col min="7429" max="7429" width="14" style="81" customWidth="1"/>
    <col min="7430" max="7442" width="12.25" style="81" customWidth="1"/>
    <col min="7443" max="7443" width="17.75" style="81" customWidth="1"/>
    <col min="7444" max="7444" width="3.75" style="81" customWidth="1"/>
    <col min="7445" max="7445" width="8.25" style="81" customWidth="1"/>
    <col min="7446" max="7446" width="3.75" style="81" customWidth="1"/>
    <col min="7447" max="7447" width="8.25" style="81" customWidth="1"/>
    <col min="7448" max="7448" width="5.125" style="81" customWidth="1"/>
    <col min="7449" max="7452" width="9" style="81" hidden="1" customWidth="1"/>
    <col min="7453" max="7680" width="9" style="81"/>
    <col min="7681" max="7681" width="4.125" style="81" customWidth="1"/>
    <col min="7682" max="7682" width="5.625" style="81" customWidth="1"/>
    <col min="7683" max="7683" width="16.875" style="81" customWidth="1"/>
    <col min="7684" max="7684" width="20.25" style="81" customWidth="1"/>
    <col min="7685" max="7685" width="14" style="81" customWidth="1"/>
    <col min="7686" max="7698" width="12.25" style="81" customWidth="1"/>
    <col min="7699" max="7699" width="17.75" style="81" customWidth="1"/>
    <col min="7700" max="7700" width="3.75" style="81" customWidth="1"/>
    <col min="7701" max="7701" width="8.25" style="81" customWidth="1"/>
    <col min="7702" max="7702" width="3.75" style="81" customWidth="1"/>
    <col min="7703" max="7703" width="8.25" style="81" customWidth="1"/>
    <col min="7704" max="7704" width="5.125" style="81" customWidth="1"/>
    <col min="7705" max="7708" width="9" style="81" hidden="1" customWidth="1"/>
    <col min="7709" max="7936" width="9" style="81"/>
    <col min="7937" max="7937" width="4.125" style="81" customWidth="1"/>
    <col min="7938" max="7938" width="5.625" style="81" customWidth="1"/>
    <col min="7939" max="7939" width="16.875" style="81" customWidth="1"/>
    <col min="7940" max="7940" width="20.25" style="81" customWidth="1"/>
    <col min="7941" max="7941" width="14" style="81" customWidth="1"/>
    <col min="7942" max="7954" width="12.25" style="81" customWidth="1"/>
    <col min="7955" max="7955" width="17.75" style="81" customWidth="1"/>
    <col min="7956" max="7956" width="3.75" style="81" customWidth="1"/>
    <col min="7957" max="7957" width="8.25" style="81" customWidth="1"/>
    <col min="7958" max="7958" width="3.75" style="81" customWidth="1"/>
    <col min="7959" max="7959" width="8.25" style="81" customWidth="1"/>
    <col min="7960" max="7960" width="5.125" style="81" customWidth="1"/>
    <col min="7961" max="7964" width="9" style="81" hidden="1" customWidth="1"/>
    <col min="7965" max="8192" width="9" style="81"/>
    <col min="8193" max="8193" width="4.125" style="81" customWidth="1"/>
    <col min="8194" max="8194" width="5.625" style="81" customWidth="1"/>
    <col min="8195" max="8195" width="16.875" style="81" customWidth="1"/>
    <col min="8196" max="8196" width="20.25" style="81" customWidth="1"/>
    <col min="8197" max="8197" width="14" style="81" customWidth="1"/>
    <col min="8198" max="8210" width="12.25" style="81" customWidth="1"/>
    <col min="8211" max="8211" width="17.75" style="81" customWidth="1"/>
    <col min="8212" max="8212" width="3.75" style="81" customWidth="1"/>
    <col min="8213" max="8213" width="8.25" style="81" customWidth="1"/>
    <col min="8214" max="8214" width="3.75" style="81" customWidth="1"/>
    <col min="8215" max="8215" width="8.25" style="81" customWidth="1"/>
    <col min="8216" max="8216" width="5.125" style="81" customWidth="1"/>
    <col min="8217" max="8220" width="9" style="81" hidden="1" customWidth="1"/>
    <col min="8221" max="8448" width="9" style="81"/>
    <col min="8449" max="8449" width="4.125" style="81" customWidth="1"/>
    <col min="8450" max="8450" width="5.625" style="81" customWidth="1"/>
    <col min="8451" max="8451" width="16.875" style="81" customWidth="1"/>
    <col min="8452" max="8452" width="20.25" style="81" customWidth="1"/>
    <col min="8453" max="8453" width="14" style="81" customWidth="1"/>
    <col min="8454" max="8466" width="12.25" style="81" customWidth="1"/>
    <col min="8467" max="8467" width="17.75" style="81" customWidth="1"/>
    <col min="8468" max="8468" width="3.75" style="81" customWidth="1"/>
    <col min="8469" max="8469" width="8.25" style="81" customWidth="1"/>
    <col min="8470" max="8470" width="3.75" style="81" customWidth="1"/>
    <col min="8471" max="8471" width="8.25" style="81" customWidth="1"/>
    <col min="8472" max="8472" width="5.125" style="81" customWidth="1"/>
    <col min="8473" max="8476" width="9" style="81" hidden="1" customWidth="1"/>
    <col min="8477" max="8704" width="9" style="81"/>
    <col min="8705" max="8705" width="4.125" style="81" customWidth="1"/>
    <col min="8706" max="8706" width="5.625" style="81" customWidth="1"/>
    <col min="8707" max="8707" width="16.875" style="81" customWidth="1"/>
    <col min="8708" max="8708" width="20.25" style="81" customWidth="1"/>
    <col min="8709" max="8709" width="14" style="81" customWidth="1"/>
    <col min="8710" max="8722" width="12.25" style="81" customWidth="1"/>
    <col min="8723" max="8723" width="17.75" style="81" customWidth="1"/>
    <col min="8724" max="8724" width="3.75" style="81" customWidth="1"/>
    <col min="8725" max="8725" width="8.25" style="81" customWidth="1"/>
    <col min="8726" max="8726" width="3.75" style="81" customWidth="1"/>
    <col min="8727" max="8727" width="8.25" style="81" customWidth="1"/>
    <col min="8728" max="8728" width="5.125" style="81" customWidth="1"/>
    <col min="8729" max="8732" width="9" style="81" hidden="1" customWidth="1"/>
    <col min="8733" max="8960" width="9" style="81"/>
    <col min="8961" max="8961" width="4.125" style="81" customWidth="1"/>
    <col min="8962" max="8962" width="5.625" style="81" customWidth="1"/>
    <col min="8963" max="8963" width="16.875" style="81" customWidth="1"/>
    <col min="8964" max="8964" width="20.25" style="81" customWidth="1"/>
    <col min="8965" max="8965" width="14" style="81" customWidth="1"/>
    <col min="8966" max="8978" width="12.25" style="81" customWidth="1"/>
    <col min="8979" max="8979" width="17.75" style="81" customWidth="1"/>
    <col min="8980" max="8980" width="3.75" style="81" customWidth="1"/>
    <col min="8981" max="8981" width="8.25" style="81" customWidth="1"/>
    <col min="8982" max="8982" width="3.75" style="81" customWidth="1"/>
    <col min="8983" max="8983" width="8.25" style="81" customWidth="1"/>
    <col min="8984" max="8984" width="5.125" style="81" customWidth="1"/>
    <col min="8985" max="8988" width="9" style="81" hidden="1" customWidth="1"/>
    <col min="8989" max="9216" width="9" style="81"/>
    <col min="9217" max="9217" width="4.125" style="81" customWidth="1"/>
    <col min="9218" max="9218" width="5.625" style="81" customWidth="1"/>
    <col min="9219" max="9219" width="16.875" style="81" customWidth="1"/>
    <col min="9220" max="9220" width="20.25" style="81" customWidth="1"/>
    <col min="9221" max="9221" width="14" style="81" customWidth="1"/>
    <col min="9222" max="9234" width="12.25" style="81" customWidth="1"/>
    <col min="9235" max="9235" width="17.75" style="81" customWidth="1"/>
    <col min="9236" max="9236" width="3.75" style="81" customWidth="1"/>
    <col min="9237" max="9237" width="8.25" style="81" customWidth="1"/>
    <col min="9238" max="9238" width="3.75" style="81" customWidth="1"/>
    <col min="9239" max="9239" width="8.25" style="81" customWidth="1"/>
    <col min="9240" max="9240" width="5.125" style="81" customWidth="1"/>
    <col min="9241" max="9244" width="9" style="81" hidden="1" customWidth="1"/>
    <col min="9245" max="9472" width="9" style="81"/>
    <col min="9473" max="9473" width="4.125" style="81" customWidth="1"/>
    <col min="9474" max="9474" width="5.625" style="81" customWidth="1"/>
    <col min="9475" max="9475" width="16.875" style="81" customWidth="1"/>
    <col min="9476" max="9476" width="20.25" style="81" customWidth="1"/>
    <col min="9477" max="9477" width="14" style="81" customWidth="1"/>
    <col min="9478" max="9490" width="12.25" style="81" customWidth="1"/>
    <col min="9491" max="9491" width="17.75" style="81" customWidth="1"/>
    <col min="9492" max="9492" width="3.75" style="81" customWidth="1"/>
    <col min="9493" max="9493" width="8.25" style="81" customWidth="1"/>
    <col min="9494" max="9494" width="3.75" style="81" customWidth="1"/>
    <col min="9495" max="9495" width="8.25" style="81" customWidth="1"/>
    <col min="9496" max="9496" width="5.125" style="81" customWidth="1"/>
    <col min="9497" max="9500" width="9" style="81" hidden="1" customWidth="1"/>
    <col min="9501" max="9728" width="9" style="81"/>
    <col min="9729" max="9729" width="4.125" style="81" customWidth="1"/>
    <col min="9730" max="9730" width="5.625" style="81" customWidth="1"/>
    <col min="9731" max="9731" width="16.875" style="81" customWidth="1"/>
    <col min="9732" max="9732" width="20.25" style="81" customWidth="1"/>
    <col min="9733" max="9733" width="14" style="81" customWidth="1"/>
    <col min="9734" max="9746" width="12.25" style="81" customWidth="1"/>
    <col min="9747" max="9747" width="17.75" style="81" customWidth="1"/>
    <col min="9748" max="9748" width="3.75" style="81" customWidth="1"/>
    <col min="9749" max="9749" width="8.25" style="81" customWidth="1"/>
    <col min="9750" max="9750" width="3.75" style="81" customWidth="1"/>
    <col min="9751" max="9751" width="8.25" style="81" customWidth="1"/>
    <col min="9752" max="9752" width="5.125" style="81" customWidth="1"/>
    <col min="9753" max="9756" width="9" style="81" hidden="1" customWidth="1"/>
    <col min="9757" max="9984" width="9" style="81"/>
    <col min="9985" max="9985" width="4.125" style="81" customWidth="1"/>
    <col min="9986" max="9986" width="5.625" style="81" customWidth="1"/>
    <col min="9987" max="9987" width="16.875" style="81" customWidth="1"/>
    <col min="9988" max="9988" width="20.25" style="81" customWidth="1"/>
    <col min="9989" max="9989" width="14" style="81" customWidth="1"/>
    <col min="9990" max="10002" width="12.25" style="81" customWidth="1"/>
    <col min="10003" max="10003" width="17.75" style="81" customWidth="1"/>
    <col min="10004" max="10004" width="3.75" style="81" customWidth="1"/>
    <col min="10005" max="10005" width="8.25" style="81" customWidth="1"/>
    <col min="10006" max="10006" width="3.75" style="81" customWidth="1"/>
    <col min="10007" max="10007" width="8.25" style="81" customWidth="1"/>
    <col min="10008" max="10008" width="5.125" style="81" customWidth="1"/>
    <col min="10009" max="10012" width="9" style="81" hidden="1" customWidth="1"/>
    <col min="10013" max="10240" width="9" style="81"/>
    <col min="10241" max="10241" width="4.125" style="81" customWidth="1"/>
    <col min="10242" max="10242" width="5.625" style="81" customWidth="1"/>
    <col min="10243" max="10243" width="16.875" style="81" customWidth="1"/>
    <col min="10244" max="10244" width="20.25" style="81" customWidth="1"/>
    <col min="10245" max="10245" width="14" style="81" customWidth="1"/>
    <col min="10246" max="10258" width="12.25" style="81" customWidth="1"/>
    <col min="10259" max="10259" width="17.75" style="81" customWidth="1"/>
    <col min="10260" max="10260" width="3.75" style="81" customWidth="1"/>
    <col min="10261" max="10261" width="8.25" style="81" customWidth="1"/>
    <col min="10262" max="10262" width="3.75" style="81" customWidth="1"/>
    <col min="10263" max="10263" width="8.25" style="81" customWidth="1"/>
    <col min="10264" max="10264" width="5.125" style="81" customWidth="1"/>
    <col min="10265" max="10268" width="9" style="81" hidden="1" customWidth="1"/>
    <col min="10269" max="10496" width="9" style="81"/>
    <col min="10497" max="10497" width="4.125" style="81" customWidth="1"/>
    <col min="10498" max="10498" width="5.625" style="81" customWidth="1"/>
    <col min="10499" max="10499" width="16.875" style="81" customWidth="1"/>
    <col min="10500" max="10500" width="20.25" style="81" customWidth="1"/>
    <col min="10501" max="10501" width="14" style="81" customWidth="1"/>
    <col min="10502" max="10514" width="12.25" style="81" customWidth="1"/>
    <col min="10515" max="10515" width="17.75" style="81" customWidth="1"/>
    <col min="10516" max="10516" width="3.75" style="81" customWidth="1"/>
    <col min="10517" max="10517" width="8.25" style="81" customWidth="1"/>
    <col min="10518" max="10518" width="3.75" style="81" customWidth="1"/>
    <col min="10519" max="10519" width="8.25" style="81" customWidth="1"/>
    <col min="10520" max="10520" width="5.125" style="81" customWidth="1"/>
    <col min="10521" max="10524" width="9" style="81" hidden="1" customWidth="1"/>
    <col min="10525" max="10752" width="9" style="81"/>
    <col min="10753" max="10753" width="4.125" style="81" customWidth="1"/>
    <col min="10754" max="10754" width="5.625" style="81" customWidth="1"/>
    <col min="10755" max="10755" width="16.875" style="81" customWidth="1"/>
    <col min="10756" max="10756" width="20.25" style="81" customWidth="1"/>
    <col min="10757" max="10757" width="14" style="81" customWidth="1"/>
    <col min="10758" max="10770" width="12.25" style="81" customWidth="1"/>
    <col min="10771" max="10771" width="17.75" style="81" customWidth="1"/>
    <col min="10772" max="10772" width="3.75" style="81" customWidth="1"/>
    <col min="10773" max="10773" width="8.25" style="81" customWidth="1"/>
    <col min="10774" max="10774" width="3.75" style="81" customWidth="1"/>
    <col min="10775" max="10775" width="8.25" style="81" customWidth="1"/>
    <col min="10776" max="10776" width="5.125" style="81" customWidth="1"/>
    <col min="10777" max="10780" width="9" style="81" hidden="1" customWidth="1"/>
    <col min="10781" max="11008" width="9" style="81"/>
    <col min="11009" max="11009" width="4.125" style="81" customWidth="1"/>
    <col min="11010" max="11010" width="5.625" style="81" customWidth="1"/>
    <col min="11011" max="11011" width="16.875" style="81" customWidth="1"/>
    <col min="11012" max="11012" width="20.25" style="81" customWidth="1"/>
    <col min="11013" max="11013" width="14" style="81" customWidth="1"/>
    <col min="11014" max="11026" width="12.25" style="81" customWidth="1"/>
    <col min="11027" max="11027" width="17.75" style="81" customWidth="1"/>
    <col min="11028" max="11028" width="3.75" style="81" customWidth="1"/>
    <col min="11029" max="11029" width="8.25" style="81" customWidth="1"/>
    <col min="11030" max="11030" width="3.75" style="81" customWidth="1"/>
    <col min="11031" max="11031" width="8.25" style="81" customWidth="1"/>
    <col min="11032" max="11032" width="5.125" style="81" customWidth="1"/>
    <col min="11033" max="11036" width="9" style="81" hidden="1" customWidth="1"/>
    <col min="11037" max="11264" width="9" style="81"/>
    <col min="11265" max="11265" width="4.125" style="81" customWidth="1"/>
    <col min="11266" max="11266" width="5.625" style="81" customWidth="1"/>
    <col min="11267" max="11267" width="16.875" style="81" customWidth="1"/>
    <col min="11268" max="11268" width="20.25" style="81" customWidth="1"/>
    <col min="11269" max="11269" width="14" style="81" customWidth="1"/>
    <col min="11270" max="11282" width="12.25" style="81" customWidth="1"/>
    <col min="11283" max="11283" width="17.75" style="81" customWidth="1"/>
    <col min="11284" max="11284" width="3.75" style="81" customWidth="1"/>
    <col min="11285" max="11285" width="8.25" style="81" customWidth="1"/>
    <col min="11286" max="11286" width="3.75" style="81" customWidth="1"/>
    <col min="11287" max="11287" width="8.25" style="81" customWidth="1"/>
    <col min="11288" max="11288" width="5.125" style="81" customWidth="1"/>
    <col min="11289" max="11292" width="9" style="81" hidden="1" customWidth="1"/>
    <col min="11293" max="11520" width="9" style="81"/>
    <col min="11521" max="11521" width="4.125" style="81" customWidth="1"/>
    <col min="11522" max="11522" width="5.625" style="81" customWidth="1"/>
    <col min="11523" max="11523" width="16.875" style="81" customWidth="1"/>
    <col min="11524" max="11524" width="20.25" style="81" customWidth="1"/>
    <col min="11525" max="11525" width="14" style="81" customWidth="1"/>
    <col min="11526" max="11538" width="12.25" style="81" customWidth="1"/>
    <col min="11539" max="11539" width="17.75" style="81" customWidth="1"/>
    <col min="11540" max="11540" width="3.75" style="81" customWidth="1"/>
    <col min="11541" max="11541" width="8.25" style="81" customWidth="1"/>
    <col min="11542" max="11542" width="3.75" style="81" customWidth="1"/>
    <col min="11543" max="11543" width="8.25" style="81" customWidth="1"/>
    <col min="11544" max="11544" width="5.125" style="81" customWidth="1"/>
    <col min="11545" max="11548" width="9" style="81" hidden="1" customWidth="1"/>
    <col min="11549" max="11776" width="9" style="81"/>
    <col min="11777" max="11777" width="4.125" style="81" customWidth="1"/>
    <col min="11778" max="11778" width="5.625" style="81" customWidth="1"/>
    <col min="11779" max="11779" width="16.875" style="81" customWidth="1"/>
    <col min="11780" max="11780" width="20.25" style="81" customWidth="1"/>
    <col min="11781" max="11781" width="14" style="81" customWidth="1"/>
    <col min="11782" max="11794" width="12.25" style="81" customWidth="1"/>
    <col min="11795" max="11795" width="17.75" style="81" customWidth="1"/>
    <col min="11796" max="11796" width="3.75" style="81" customWidth="1"/>
    <col min="11797" max="11797" width="8.25" style="81" customWidth="1"/>
    <col min="11798" max="11798" width="3.75" style="81" customWidth="1"/>
    <col min="11799" max="11799" width="8.25" style="81" customWidth="1"/>
    <col min="11800" max="11800" width="5.125" style="81" customWidth="1"/>
    <col min="11801" max="11804" width="9" style="81" hidden="1" customWidth="1"/>
    <col min="11805" max="12032" width="9" style="81"/>
    <col min="12033" max="12033" width="4.125" style="81" customWidth="1"/>
    <col min="12034" max="12034" width="5.625" style="81" customWidth="1"/>
    <col min="12035" max="12035" width="16.875" style="81" customWidth="1"/>
    <col min="12036" max="12036" width="20.25" style="81" customWidth="1"/>
    <col min="12037" max="12037" width="14" style="81" customWidth="1"/>
    <col min="12038" max="12050" width="12.25" style="81" customWidth="1"/>
    <col min="12051" max="12051" width="17.75" style="81" customWidth="1"/>
    <col min="12052" max="12052" width="3.75" style="81" customWidth="1"/>
    <col min="12053" max="12053" width="8.25" style="81" customWidth="1"/>
    <col min="12054" max="12054" width="3.75" style="81" customWidth="1"/>
    <col min="12055" max="12055" width="8.25" style="81" customWidth="1"/>
    <col min="12056" max="12056" width="5.125" style="81" customWidth="1"/>
    <col min="12057" max="12060" width="9" style="81" hidden="1" customWidth="1"/>
    <col min="12061" max="12288" width="9" style="81"/>
    <col min="12289" max="12289" width="4.125" style="81" customWidth="1"/>
    <col min="12290" max="12290" width="5.625" style="81" customWidth="1"/>
    <col min="12291" max="12291" width="16.875" style="81" customWidth="1"/>
    <col min="12292" max="12292" width="20.25" style="81" customWidth="1"/>
    <col min="12293" max="12293" width="14" style="81" customWidth="1"/>
    <col min="12294" max="12306" width="12.25" style="81" customWidth="1"/>
    <col min="12307" max="12307" width="17.75" style="81" customWidth="1"/>
    <col min="12308" max="12308" width="3.75" style="81" customWidth="1"/>
    <col min="12309" max="12309" width="8.25" style="81" customWidth="1"/>
    <col min="12310" max="12310" width="3.75" style="81" customWidth="1"/>
    <col min="12311" max="12311" width="8.25" style="81" customWidth="1"/>
    <col min="12312" max="12312" width="5.125" style="81" customWidth="1"/>
    <col min="12313" max="12316" width="9" style="81" hidden="1" customWidth="1"/>
    <col min="12317" max="12544" width="9" style="81"/>
    <col min="12545" max="12545" width="4.125" style="81" customWidth="1"/>
    <col min="12546" max="12546" width="5.625" style="81" customWidth="1"/>
    <col min="12547" max="12547" width="16.875" style="81" customWidth="1"/>
    <col min="12548" max="12548" width="20.25" style="81" customWidth="1"/>
    <col min="12549" max="12549" width="14" style="81" customWidth="1"/>
    <col min="12550" max="12562" width="12.25" style="81" customWidth="1"/>
    <col min="12563" max="12563" width="17.75" style="81" customWidth="1"/>
    <col min="12564" max="12564" width="3.75" style="81" customWidth="1"/>
    <col min="12565" max="12565" width="8.25" style="81" customWidth="1"/>
    <col min="12566" max="12566" width="3.75" style="81" customWidth="1"/>
    <col min="12567" max="12567" width="8.25" style="81" customWidth="1"/>
    <col min="12568" max="12568" width="5.125" style="81" customWidth="1"/>
    <col min="12569" max="12572" width="9" style="81" hidden="1" customWidth="1"/>
    <col min="12573" max="12800" width="9" style="81"/>
    <col min="12801" max="12801" width="4.125" style="81" customWidth="1"/>
    <col min="12802" max="12802" width="5.625" style="81" customWidth="1"/>
    <col min="12803" max="12803" width="16.875" style="81" customWidth="1"/>
    <col min="12804" max="12804" width="20.25" style="81" customWidth="1"/>
    <col min="12805" max="12805" width="14" style="81" customWidth="1"/>
    <col min="12806" max="12818" width="12.25" style="81" customWidth="1"/>
    <col min="12819" max="12819" width="17.75" style="81" customWidth="1"/>
    <col min="12820" max="12820" width="3.75" style="81" customWidth="1"/>
    <col min="12821" max="12821" width="8.25" style="81" customWidth="1"/>
    <col min="12822" max="12822" width="3.75" style="81" customWidth="1"/>
    <col min="12823" max="12823" width="8.25" style="81" customWidth="1"/>
    <col min="12824" max="12824" width="5.125" style="81" customWidth="1"/>
    <col min="12825" max="12828" width="9" style="81" hidden="1" customWidth="1"/>
    <col min="12829" max="13056" width="9" style="81"/>
    <col min="13057" max="13057" width="4.125" style="81" customWidth="1"/>
    <col min="13058" max="13058" width="5.625" style="81" customWidth="1"/>
    <col min="13059" max="13059" width="16.875" style="81" customWidth="1"/>
    <col min="13060" max="13060" width="20.25" style="81" customWidth="1"/>
    <col min="13061" max="13061" width="14" style="81" customWidth="1"/>
    <col min="13062" max="13074" width="12.25" style="81" customWidth="1"/>
    <col min="13075" max="13075" width="17.75" style="81" customWidth="1"/>
    <col min="13076" max="13076" width="3.75" style="81" customWidth="1"/>
    <col min="13077" max="13077" width="8.25" style="81" customWidth="1"/>
    <col min="13078" max="13078" width="3.75" style="81" customWidth="1"/>
    <col min="13079" max="13079" width="8.25" style="81" customWidth="1"/>
    <col min="13080" max="13080" width="5.125" style="81" customWidth="1"/>
    <col min="13081" max="13084" width="9" style="81" hidden="1" customWidth="1"/>
    <col min="13085" max="13312" width="9" style="81"/>
    <col min="13313" max="13313" width="4.125" style="81" customWidth="1"/>
    <col min="13314" max="13314" width="5.625" style="81" customWidth="1"/>
    <col min="13315" max="13315" width="16.875" style="81" customWidth="1"/>
    <col min="13316" max="13316" width="20.25" style="81" customWidth="1"/>
    <col min="13317" max="13317" width="14" style="81" customWidth="1"/>
    <col min="13318" max="13330" width="12.25" style="81" customWidth="1"/>
    <col min="13331" max="13331" width="17.75" style="81" customWidth="1"/>
    <col min="13332" max="13332" width="3.75" style="81" customWidth="1"/>
    <col min="13333" max="13333" width="8.25" style="81" customWidth="1"/>
    <col min="13334" max="13334" width="3.75" style="81" customWidth="1"/>
    <col min="13335" max="13335" width="8.25" style="81" customWidth="1"/>
    <col min="13336" max="13336" width="5.125" style="81" customWidth="1"/>
    <col min="13337" max="13340" width="9" style="81" hidden="1" customWidth="1"/>
    <col min="13341" max="13568" width="9" style="81"/>
    <col min="13569" max="13569" width="4.125" style="81" customWidth="1"/>
    <col min="13570" max="13570" width="5.625" style="81" customWidth="1"/>
    <col min="13571" max="13571" width="16.875" style="81" customWidth="1"/>
    <col min="13572" max="13572" width="20.25" style="81" customWidth="1"/>
    <col min="13573" max="13573" width="14" style="81" customWidth="1"/>
    <col min="13574" max="13586" width="12.25" style="81" customWidth="1"/>
    <col min="13587" max="13587" width="17.75" style="81" customWidth="1"/>
    <col min="13588" max="13588" width="3.75" style="81" customWidth="1"/>
    <col min="13589" max="13589" width="8.25" style="81" customWidth="1"/>
    <col min="13590" max="13590" width="3.75" style="81" customWidth="1"/>
    <col min="13591" max="13591" width="8.25" style="81" customWidth="1"/>
    <col min="13592" max="13592" width="5.125" style="81" customWidth="1"/>
    <col min="13593" max="13596" width="9" style="81" hidden="1" customWidth="1"/>
    <col min="13597" max="13824" width="9" style="81"/>
    <col min="13825" max="13825" width="4.125" style="81" customWidth="1"/>
    <col min="13826" max="13826" width="5.625" style="81" customWidth="1"/>
    <col min="13827" max="13827" width="16.875" style="81" customWidth="1"/>
    <col min="13828" max="13828" width="20.25" style="81" customWidth="1"/>
    <col min="13829" max="13829" width="14" style="81" customWidth="1"/>
    <col min="13830" max="13842" width="12.25" style="81" customWidth="1"/>
    <col min="13843" max="13843" width="17.75" style="81" customWidth="1"/>
    <col min="13844" max="13844" width="3.75" style="81" customWidth="1"/>
    <col min="13845" max="13845" width="8.25" style="81" customWidth="1"/>
    <col min="13846" max="13846" width="3.75" style="81" customWidth="1"/>
    <col min="13847" max="13847" width="8.25" style="81" customWidth="1"/>
    <col min="13848" max="13848" width="5.125" style="81" customWidth="1"/>
    <col min="13849" max="13852" width="9" style="81" hidden="1" customWidth="1"/>
    <col min="13853" max="14080" width="9" style="81"/>
    <col min="14081" max="14081" width="4.125" style="81" customWidth="1"/>
    <col min="14082" max="14082" width="5.625" style="81" customWidth="1"/>
    <col min="14083" max="14083" width="16.875" style="81" customWidth="1"/>
    <col min="14084" max="14084" width="20.25" style="81" customWidth="1"/>
    <col min="14085" max="14085" width="14" style="81" customWidth="1"/>
    <col min="14086" max="14098" width="12.25" style="81" customWidth="1"/>
    <col min="14099" max="14099" width="17.75" style="81" customWidth="1"/>
    <col min="14100" max="14100" width="3.75" style="81" customWidth="1"/>
    <col min="14101" max="14101" width="8.25" style="81" customWidth="1"/>
    <col min="14102" max="14102" width="3.75" style="81" customWidth="1"/>
    <col min="14103" max="14103" width="8.25" style="81" customWidth="1"/>
    <col min="14104" max="14104" width="5.125" style="81" customWidth="1"/>
    <col min="14105" max="14108" width="9" style="81" hidden="1" customWidth="1"/>
    <col min="14109" max="14336" width="9" style="81"/>
    <col min="14337" max="14337" width="4.125" style="81" customWidth="1"/>
    <col min="14338" max="14338" width="5.625" style="81" customWidth="1"/>
    <col min="14339" max="14339" width="16.875" style="81" customWidth="1"/>
    <col min="14340" max="14340" width="20.25" style="81" customWidth="1"/>
    <col min="14341" max="14341" width="14" style="81" customWidth="1"/>
    <col min="14342" max="14354" width="12.25" style="81" customWidth="1"/>
    <col min="14355" max="14355" width="17.75" style="81" customWidth="1"/>
    <col min="14356" max="14356" width="3.75" style="81" customWidth="1"/>
    <col min="14357" max="14357" width="8.25" style="81" customWidth="1"/>
    <col min="14358" max="14358" width="3.75" style="81" customWidth="1"/>
    <col min="14359" max="14359" width="8.25" style="81" customWidth="1"/>
    <col min="14360" max="14360" width="5.125" style="81" customWidth="1"/>
    <col min="14361" max="14364" width="9" style="81" hidden="1" customWidth="1"/>
    <col min="14365" max="14592" width="9" style="81"/>
    <col min="14593" max="14593" width="4.125" style="81" customWidth="1"/>
    <col min="14594" max="14594" width="5.625" style="81" customWidth="1"/>
    <col min="14595" max="14595" width="16.875" style="81" customWidth="1"/>
    <col min="14596" max="14596" width="20.25" style="81" customWidth="1"/>
    <col min="14597" max="14597" width="14" style="81" customWidth="1"/>
    <col min="14598" max="14610" width="12.25" style="81" customWidth="1"/>
    <col min="14611" max="14611" width="17.75" style="81" customWidth="1"/>
    <col min="14612" max="14612" width="3.75" style="81" customWidth="1"/>
    <col min="14613" max="14613" width="8.25" style="81" customWidth="1"/>
    <col min="14614" max="14614" width="3.75" style="81" customWidth="1"/>
    <col min="14615" max="14615" width="8.25" style="81" customWidth="1"/>
    <col min="14616" max="14616" width="5.125" style="81" customWidth="1"/>
    <col min="14617" max="14620" width="9" style="81" hidden="1" customWidth="1"/>
    <col min="14621" max="14848" width="9" style="81"/>
    <col min="14849" max="14849" width="4.125" style="81" customWidth="1"/>
    <col min="14850" max="14850" width="5.625" style="81" customWidth="1"/>
    <col min="14851" max="14851" width="16.875" style="81" customWidth="1"/>
    <col min="14852" max="14852" width="20.25" style="81" customWidth="1"/>
    <col min="14853" max="14853" width="14" style="81" customWidth="1"/>
    <col min="14854" max="14866" width="12.25" style="81" customWidth="1"/>
    <col min="14867" max="14867" width="17.75" style="81" customWidth="1"/>
    <col min="14868" max="14868" width="3.75" style="81" customWidth="1"/>
    <col min="14869" max="14869" width="8.25" style="81" customWidth="1"/>
    <col min="14870" max="14870" width="3.75" style="81" customWidth="1"/>
    <col min="14871" max="14871" width="8.25" style="81" customWidth="1"/>
    <col min="14872" max="14872" width="5.125" style="81" customWidth="1"/>
    <col min="14873" max="14876" width="9" style="81" hidden="1" customWidth="1"/>
    <col min="14877" max="15104" width="9" style="81"/>
    <col min="15105" max="15105" width="4.125" style="81" customWidth="1"/>
    <col min="15106" max="15106" width="5.625" style="81" customWidth="1"/>
    <col min="15107" max="15107" width="16.875" style="81" customWidth="1"/>
    <col min="15108" max="15108" width="20.25" style="81" customWidth="1"/>
    <col min="15109" max="15109" width="14" style="81" customWidth="1"/>
    <col min="15110" max="15122" width="12.25" style="81" customWidth="1"/>
    <col min="15123" max="15123" width="17.75" style="81" customWidth="1"/>
    <col min="15124" max="15124" width="3.75" style="81" customWidth="1"/>
    <col min="15125" max="15125" width="8.25" style="81" customWidth="1"/>
    <col min="15126" max="15126" width="3.75" style="81" customWidth="1"/>
    <col min="15127" max="15127" width="8.25" style="81" customWidth="1"/>
    <col min="15128" max="15128" width="5.125" style="81" customWidth="1"/>
    <col min="15129" max="15132" width="9" style="81" hidden="1" customWidth="1"/>
    <col min="15133" max="15360" width="9" style="81"/>
    <col min="15361" max="15361" width="4.125" style="81" customWidth="1"/>
    <col min="15362" max="15362" width="5.625" style="81" customWidth="1"/>
    <col min="15363" max="15363" width="16.875" style="81" customWidth="1"/>
    <col min="15364" max="15364" width="20.25" style="81" customWidth="1"/>
    <col min="15365" max="15365" width="14" style="81" customWidth="1"/>
    <col min="15366" max="15378" width="12.25" style="81" customWidth="1"/>
    <col min="15379" max="15379" width="17.75" style="81" customWidth="1"/>
    <col min="15380" max="15380" width="3.75" style="81" customWidth="1"/>
    <col min="15381" max="15381" width="8.25" style="81" customWidth="1"/>
    <col min="15382" max="15382" width="3.75" style="81" customWidth="1"/>
    <col min="15383" max="15383" width="8.25" style="81" customWidth="1"/>
    <col min="15384" max="15384" width="5.125" style="81" customWidth="1"/>
    <col min="15385" max="15388" width="9" style="81" hidden="1" customWidth="1"/>
    <col min="15389" max="15616" width="9" style="81"/>
    <col min="15617" max="15617" width="4.125" style="81" customWidth="1"/>
    <col min="15618" max="15618" width="5.625" style="81" customWidth="1"/>
    <col min="15619" max="15619" width="16.875" style="81" customWidth="1"/>
    <col min="15620" max="15620" width="20.25" style="81" customWidth="1"/>
    <col min="15621" max="15621" width="14" style="81" customWidth="1"/>
    <col min="15622" max="15634" width="12.25" style="81" customWidth="1"/>
    <col min="15635" max="15635" width="17.75" style="81" customWidth="1"/>
    <col min="15636" max="15636" width="3.75" style="81" customWidth="1"/>
    <col min="15637" max="15637" width="8.25" style="81" customWidth="1"/>
    <col min="15638" max="15638" width="3.75" style="81" customWidth="1"/>
    <col min="15639" max="15639" width="8.25" style="81" customWidth="1"/>
    <col min="15640" max="15640" width="5.125" style="81" customWidth="1"/>
    <col min="15641" max="15644" width="9" style="81" hidden="1" customWidth="1"/>
    <col min="15645" max="15872" width="9" style="81"/>
    <col min="15873" max="15873" width="4.125" style="81" customWidth="1"/>
    <col min="15874" max="15874" width="5.625" style="81" customWidth="1"/>
    <col min="15875" max="15875" width="16.875" style="81" customWidth="1"/>
    <col min="15876" max="15876" width="20.25" style="81" customWidth="1"/>
    <col min="15877" max="15877" width="14" style="81" customWidth="1"/>
    <col min="15878" max="15890" width="12.25" style="81" customWidth="1"/>
    <col min="15891" max="15891" width="17.75" style="81" customWidth="1"/>
    <col min="15892" max="15892" width="3.75" style="81" customWidth="1"/>
    <col min="15893" max="15893" width="8.25" style="81" customWidth="1"/>
    <col min="15894" max="15894" width="3.75" style="81" customWidth="1"/>
    <col min="15895" max="15895" width="8.25" style="81" customWidth="1"/>
    <col min="15896" max="15896" width="5.125" style="81" customWidth="1"/>
    <col min="15897" max="15900" width="9" style="81" hidden="1" customWidth="1"/>
    <col min="15901" max="16128" width="9" style="81"/>
    <col min="16129" max="16129" width="4.125" style="81" customWidth="1"/>
    <col min="16130" max="16130" width="5.625" style="81" customWidth="1"/>
    <col min="16131" max="16131" width="16.875" style="81" customWidth="1"/>
    <col min="16132" max="16132" width="20.25" style="81" customWidth="1"/>
    <col min="16133" max="16133" width="14" style="81" customWidth="1"/>
    <col min="16134" max="16146" width="12.25" style="81" customWidth="1"/>
    <col min="16147" max="16147" width="17.75" style="81" customWidth="1"/>
    <col min="16148" max="16148" width="3.75" style="81" customWidth="1"/>
    <col min="16149" max="16149" width="8.25" style="81" customWidth="1"/>
    <col min="16150" max="16150" width="3.75" style="81" customWidth="1"/>
    <col min="16151" max="16151" width="8.25" style="81" customWidth="1"/>
    <col min="16152" max="16152" width="5.125" style="81" customWidth="1"/>
    <col min="16153" max="16156" width="9" style="81" hidden="1" customWidth="1"/>
    <col min="16157" max="16384" width="9" style="81"/>
  </cols>
  <sheetData>
    <row r="1" spans="1:28" ht="13.5" customHeight="1" x14ac:dyDescent="0.2">
      <c r="A1" s="304" t="s">
        <v>0</v>
      </c>
      <c r="B1" s="304"/>
      <c r="C1" s="7" t="s">
        <v>1</v>
      </c>
      <c r="D1" s="8" t="s">
        <v>2</v>
      </c>
      <c r="E1" s="51" t="s">
        <v>3</v>
      </c>
      <c r="F1" s="51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49" t="s">
        <v>93</v>
      </c>
      <c r="T1" s="49"/>
      <c r="U1" s="49" t="s">
        <v>94</v>
      </c>
      <c r="V1" s="49"/>
      <c r="W1" s="168"/>
      <c r="Y1" s="51" t="s">
        <v>20</v>
      </c>
      <c r="Z1" s="51" t="s">
        <v>21</v>
      </c>
      <c r="AA1" s="51" t="s">
        <v>22</v>
      </c>
      <c r="AB1" s="51" t="s">
        <v>23</v>
      </c>
    </row>
    <row r="2" spans="1:28" ht="13.5" customHeight="1" x14ac:dyDescent="0.15">
      <c r="A2" s="273" t="s">
        <v>24</v>
      </c>
      <c r="B2" s="274"/>
      <c r="C2" s="83" t="s">
        <v>25</v>
      </c>
      <c r="D2" s="84">
        <f t="shared" ref="D2:D7" si="0">IF($E$8&lt;&gt;0,E2/$E$8,)</f>
        <v>0</v>
      </c>
      <c r="E2" s="144">
        <f t="shared" ref="E2:E11" si="1">SUM(G2:R2)</f>
        <v>0</v>
      </c>
      <c r="F2" s="144">
        <f t="shared" ref="F2:F11" si="2">IF($T$1=0,0,E2/$T$1)</f>
        <v>0</v>
      </c>
      <c r="G2" s="38">
        <f t="shared" ref="G2:R3" si="3">G64+G70+G76+G82+G88+G146+G153+G200+G206</f>
        <v>0</v>
      </c>
      <c r="H2" s="38">
        <f t="shared" si="3"/>
        <v>0</v>
      </c>
      <c r="I2" s="38">
        <f t="shared" si="3"/>
        <v>0</v>
      </c>
      <c r="J2" s="38">
        <f t="shared" si="3"/>
        <v>0</v>
      </c>
      <c r="K2" s="38">
        <f t="shared" si="3"/>
        <v>0</v>
      </c>
      <c r="L2" s="38">
        <f t="shared" si="3"/>
        <v>0</v>
      </c>
      <c r="M2" s="38">
        <f t="shared" si="3"/>
        <v>0</v>
      </c>
      <c r="N2" s="38">
        <f t="shared" si="3"/>
        <v>0</v>
      </c>
      <c r="O2" s="38">
        <f t="shared" si="3"/>
        <v>0</v>
      </c>
      <c r="P2" s="38">
        <f t="shared" si="3"/>
        <v>0</v>
      </c>
      <c r="Q2" s="38">
        <f t="shared" si="3"/>
        <v>0</v>
      </c>
      <c r="R2" s="38">
        <f t="shared" si="3"/>
        <v>0</v>
      </c>
      <c r="Y2" s="144">
        <f t="shared" ref="Y2:Y19" si="4">SUM(G2:I2)</f>
        <v>0</v>
      </c>
      <c r="Z2" s="144">
        <f t="shared" ref="Z2:Z19" si="5">SUM(J2:L2)</f>
        <v>0</v>
      </c>
      <c r="AA2" s="144">
        <f t="shared" ref="AA2:AA19" si="6">SUM(M2:O2)</f>
        <v>0</v>
      </c>
      <c r="AB2" s="144">
        <f t="shared" ref="AB2:AB19" si="7">SUM(P2:R2)</f>
        <v>0</v>
      </c>
    </row>
    <row r="3" spans="1:28" ht="13.5" customHeight="1" x14ac:dyDescent="0.15">
      <c r="A3" s="275"/>
      <c r="B3" s="276"/>
      <c r="C3" s="83" t="s">
        <v>26</v>
      </c>
      <c r="D3" s="84">
        <f t="shared" si="0"/>
        <v>0</v>
      </c>
      <c r="E3" s="144">
        <f t="shared" si="1"/>
        <v>0</v>
      </c>
      <c r="F3" s="144">
        <f t="shared" si="2"/>
        <v>0</v>
      </c>
      <c r="G3" s="38">
        <f t="shared" si="3"/>
        <v>0</v>
      </c>
      <c r="H3" s="38">
        <f t="shared" si="3"/>
        <v>0</v>
      </c>
      <c r="I3" s="38">
        <f t="shared" si="3"/>
        <v>0</v>
      </c>
      <c r="J3" s="38">
        <f t="shared" si="3"/>
        <v>0</v>
      </c>
      <c r="K3" s="38">
        <f t="shared" si="3"/>
        <v>0</v>
      </c>
      <c r="L3" s="38">
        <f t="shared" si="3"/>
        <v>0</v>
      </c>
      <c r="M3" s="38">
        <f t="shared" si="3"/>
        <v>0</v>
      </c>
      <c r="N3" s="38">
        <f t="shared" si="3"/>
        <v>0</v>
      </c>
      <c r="O3" s="38">
        <f t="shared" si="3"/>
        <v>0</v>
      </c>
      <c r="P3" s="38">
        <f t="shared" si="3"/>
        <v>0</v>
      </c>
      <c r="Q3" s="38">
        <f t="shared" si="3"/>
        <v>0</v>
      </c>
      <c r="R3" s="38">
        <f t="shared" si="3"/>
        <v>0</v>
      </c>
      <c r="Y3" s="144">
        <f t="shared" si="4"/>
        <v>0</v>
      </c>
      <c r="Z3" s="144">
        <f t="shared" si="5"/>
        <v>0</v>
      </c>
      <c r="AA3" s="144">
        <f t="shared" si="6"/>
        <v>0</v>
      </c>
      <c r="AB3" s="144">
        <f t="shared" si="7"/>
        <v>0</v>
      </c>
    </row>
    <row r="4" spans="1:28" ht="13.5" customHeight="1" x14ac:dyDescent="0.15">
      <c r="A4" s="275"/>
      <c r="B4" s="276"/>
      <c r="C4" s="83" t="s">
        <v>27</v>
      </c>
      <c r="D4" s="84">
        <f t="shared" si="0"/>
        <v>0</v>
      </c>
      <c r="E4" s="144">
        <f t="shared" si="1"/>
        <v>0</v>
      </c>
      <c r="F4" s="144">
        <f t="shared" si="2"/>
        <v>0</v>
      </c>
      <c r="G4" s="38">
        <f t="shared" ref="G4:R4" si="8">G67+G73+G79+G85+G91+G149+G156+G203+G209</f>
        <v>0</v>
      </c>
      <c r="H4" s="38">
        <f t="shared" si="8"/>
        <v>0</v>
      </c>
      <c r="I4" s="38">
        <f t="shared" si="8"/>
        <v>0</v>
      </c>
      <c r="J4" s="38">
        <f t="shared" si="8"/>
        <v>0</v>
      </c>
      <c r="K4" s="38">
        <f t="shared" si="8"/>
        <v>0</v>
      </c>
      <c r="L4" s="38">
        <f t="shared" si="8"/>
        <v>0</v>
      </c>
      <c r="M4" s="38">
        <f t="shared" si="8"/>
        <v>0</v>
      </c>
      <c r="N4" s="38">
        <f t="shared" si="8"/>
        <v>0</v>
      </c>
      <c r="O4" s="38">
        <f t="shared" si="8"/>
        <v>0</v>
      </c>
      <c r="P4" s="38">
        <f t="shared" si="8"/>
        <v>0</v>
      </c>
      <c r="Q4" s="38">
        <f t="shared" si="8"/>
        <v>0</v>
      </c>
      <c r="R4" s="38">
        <f t="shared" si="8"/>
        <v>0</v>
      </c>
      <c r="Y4" s="144">
        <f t="shared" si="4"/>
        <v>0</v>
      </c>
      <c r="Z4" s="144">
        <f t="shared" si="5"/>
        <v>0</v>
      </c>
      <c r="AA4" s="144">
        <f t="shared" si="6"/>
        <v>0</v>
      </c>
      <c r="AB4" s="144">
        <f t="shared" si="7"/>
        <v>0</v>
      </c>
    </row>
    <row r="5" spans="1:28" ht="13.5" customHeight="1" x14ac:dyDescent="0.15">
      <c r="A5" s="275"/>
      <c r="B5" s="276"/>
      <c r="C5" s="83" t="s">
        <v>95</v>
      </c>
      <c r="D5" s="84">
        <f t="shared" si="0"/>
        <v>0</v>
      </c>
      <c r="E5" s="144">
        <f t="shared" si="1"/>
        <v>0</v>
      </c>
      <c r="F5" s="144">
        <f t="shared" si="2"/>
        <v>0</v>
      </c>
      <c r="G5" s="38">
        <f>G133</f>
        <v>0</v>
      </c>
      <c r="H5" s="38">
        <f t="shared" ref="H5:R5" si="9">H133</f>
        <v>0</v>
      </c>
      <c r="I5" s="38">
        <f t="shared" si="9"/>
        <v>0</v>
      </c>
      <c r="J5" s="38">
        <f t="shared" si="9"/>
        <v>0</v>
      </c>
      <c r="K5" s="38">
        <f t="shared" si="9"/>
        <v>0</v>
      </c>
      <c r="L5" s="38">
        <f t="shared" si="9"/>
        <v>0</v>
      </c>
      <c r="M5" s="38">
        <f t="shared" si="9"/>
        <v>0</v>
      </c>
      <c r="N5" s="38">
        <f t="shared" si="9"/>
        <v>0</v>
      </c>
      <c r="O5" s="38">
        <f t="shared" si="9"/>
        <v>0</v>
      </c>
      <c r="P5" s="38">
        <f t="shared" si="9"/>
        <v>0</v>
      </c>
      <c r="Q5" s="38">
        <f t="shared" si="9"/>
        <v>0</v>
      </c>
      <c r="R5" s="38">
        <f t="shared" si="9"/>
        <v>0</v>
      </c>
      <c r="Y5" s="144">
        <f t="shared" si="4"/>
        <v>0</v>
      </c>
      <c r="Z5" s="144">
        <f t="shared" si="5"/>
        <v>0</v>
      </c>
      <c r="AA5" s="144">
        <f t="shared" si="6"/>
        <v>0</v>
      </c>
      <c r="AB5" s="144">
        <f t="shared" si="7"/>
        <v>0</v>
      </c>
    </row>
    <row r="6" spans="1:28" ht="13.5" customHeight="1" x14ac:dyDescent="0.15">
      <c r="A6" s="275"/>
      <c r="B6" s="276"/>
      <c r="C6" s="83" t="s">
        <v>29</v>
      </c>
      <c r="D6" s="84">
        <f t="shared" si="0"/>
        <v>0</v>
      </c>
      <c r="E6" s="144">
        <f t="shared" si="1"/>
        <v>0</v>
      </c>
      <c r="F6" s="144">
        <f t="shared" si="2"/>
        <v>0</v>
      </c>
      <c r="G6" s="38">
        <f t="shared" ref="G6:R6" si="10">G184+G187</f>
        <v>0</v>
      </c>
      <c r="H6" s="38">
        <f t="shared" si="10"/>
        <v>0</v>
      </c>
      <c r="I6" s="38">
        <f t="shared" si="10"/>
        <v>0</v>
      </c>
      <c r="J6" s="38">
        <f t="shared" si="10"/>
        <v>0</v>
      </c>
      <c r="K6" s="38">
        <f t="shared" si="10"/>
        <v>0</v>
      </c>
      <c r="L6" s="38">
        <f t="shared" si="10"/>
        <v>0</v>
      </c>
      <c r="M6" s="38">
        <f t="shared" si="10"/>
        <v>0</v>
      </c>
      <c r="N6" s="38">
        <f t="shared" si="10"/>
        <v>0</v>
      </c>
      <c r="O6" s="38">
        <f t="shared" si="10"/>
        <v>0</v>
      </c>
      <c r="P6" s="38">
        <f t="shared" si="10"/>
        <v>0</v>
      </c>
      <c r="Q6" s="38">
        <f t="shared" si="10"/>
        <v>0</v>
      </c>
      <c r="R6" s="38">
        <f t="shared" si="10"/>
        <v>0</v>
      </c>
      <c r="Y6" s="144">
        <f t="shared" si="4"/>
        <v>0</v>
      </c>
      <c r="Z6" s="144">
        <f t="shared" si="5"/>
        <v>0</v>
      </c>
      <c r="AA6" s="144">
        <f t="shared" si="6"/>
        <v>0</v>
      </c>
      <c r="AB6" s="144">
        <f t="shared" si="7"/>
        <v>0</v>
      </c>
    </row>
    <row r="7" spans="1:28" ht="13.5" customHeight="1" x14ac:dyDescent="0.15">
      <c r="A7" s="275"/>
      <c r="B7" s="276"/>
      <c r="C7" s="83" t="s">
        <v>30</v>
      </c>
      <c r="D7" s="84">
        <f t="shared" si="0"/>
        <v>0</v>
      </c>
      <c r="E7" s="144">
        <f t="shared" si="1"/>
        <v>0</v>
      </c>
      <c r="F7" s="144">
        <f t="shared" si="2"/>
        <v>0</v>
      </c>
      <c r="G7" s="38">
        <f t="shared" ref="G7:R7" si="11">G224</f>
        <v>0</v>
      </c>
      <c r="H7" s="38">
        <f t="shared" si="11"/>
        <v>0</v>
      </c>
      <c r="I7" s="38">
        <f t="shared" si="11"/>
        <v>0</v>
      </c>
      <c r="J7" s="38">
        <f t="shared" si="11"/>
        <v>0</v>
      </c>
      <c r="K7" s="38">
        <f t="shared" si="11"/>
        <v>0</v>
      </c>
      <c r="L7" s="38">
        <f t="shared" si="11"/>
        <v>0</v>
      </c>
      <c r="M7" s="38">
        <f t="shared" si="11"/>
        <v>0</v>
      </c>
      <c r="N7" s="38">
        <f t="shared" si="11"/>
        <v>0</v>
      </c>
      <c r="O7" s="38">
        <f t="shared" si="11"/>
        <v>0</v>
      </c>
      <c r="P7" s="38">
        <f t="shared" si="11"/>
        <v>0</v>
      </c>
      <c r="Q7" s="38">
        <f t="shared" si="11"/>
        <v>0</v>
      </c>
      <c r="R7" s="38">
        <f t="shared" si="11"/>
        <v>0</v>
      </c>
      <c r="Y7" s="144">
        <f t="shared" si="4"/>
        <v>0</v>
      </c>
      <c r="Z7" s="144">
        <f t="shared" si="5"/>
        <v>0</v>
      </c>
      <c r="AA7" s="144">
        <f t="shared" si="6"/>
        <v>0</v>
      </c>
      <c r="AB7" s="144">
        <f t="shared" si="7"/>
        <v>0</v>
      </c>
    </row>
    <row r="8" spans="1:28" s="142" customFormat="1" ht="13.5" customHeight="1" x14ac:dyDescent="0.15">
      <c r="A8" s="275"/>
      <c r="B8" s="276"/>
      <c r="C8" s="83" t="s">
        <v>31</v>
      </c>
      <c r="D8" s="145">
        <f>SUM(D2:D7)</f>
        <v>0</v>
      </c>
      <c r="E8" s="146">
        <f t="shared" si="1"/>
        <v>0</v>
      </c>
      <c r="F8" s="146">
        <f>IF($T$1=0,0,E8/$T$1)</f>
        <v>0</v>
      </c>
      <c r="G8" s="147">
        <f t="shared" ref="G8:R8" si="12">SUM(G2:G7)+G150-G226</f>
        <v>0</v>
      </c>
      <c r="H8" s="147">
        <f t="shared" si="12"/>
        <v>0</v>
      </c>
      <c r="I8" s="147">
        <f t="shared" si="12"/>
        <v>0</v>
      </c>
      <c r="J8" s="147">
        <f t="shared" si="12"/>
        <v>0</v>
      </c>
      <c r="K8" s="147">
        <f t="shared" si="12"/>
        <v>0</v>
      </c>
      <c r="L8" s="147">
        <f t="shared" si="12"/>
        <v>0</v>
      </c>
      <c r="M8" s="147">
        <f t="shared" si="12"/>
        <v>0</v>
      </c>
      <c r="N8" s="147">
        <f t="shared" si="12"/>
        <v>0</v>
      </c>
      <c r="O8" s="147">
        <f t="shared" si="12"/>
        <v>0</v>
      </c>
      <c r="P8" s="147">
        <f t="shared" si="12"/>
        <v>0</v>
      </c>
      <c r="Q8" s="147">
        <f t="shared" si="12"/>
        <v>0</v>
      </c>
      <c r="R8" s="147">
        <f t="shared" si="12"/>
        <v>0</v>
      </c>
      <c r="Y8" s="146">
        <f t="shared" si="4"/>
        <v>0</v>
      </c>
      <c r="Z8" s="146">
        <f t="shared" si="5"/>
        <v>0</v>
      </c>
      <c r="AA8" s="146">
        <f t="shared" si="6"/>
        <v>0</v>
      </c>
      <c r="AB8" s="146">
        <f t="shared" si="7"/>
        <v>0</v>
      </c>
    </row>
    <row r="9" spans="1:28" ht="13.5" customHeight="1" x14ac:dyDescent="0.15">
      <c r="A9" s="275"/>
      <c r="B9" s="276"/>
      <c r="C9" s="83" t="s">
        <v>32</v>
      </c>
      <c r="D9" s="84">
        <f>IF($E$8&lt;&gt;0,E9/$E$8,)</f>
        <v>0</v>
      </c>
      <c r="E9" s="144">
        <f t="shared" si="1"/>
        <v>0</v>
      </c>
      <c r="F9" s="144">
        <f t="shared" si="2"/>
        <v>0</v>
      </c>
      <c r="G9" s="38">
        <f t="shared" ref="G9:R9" si="13">G158+G161</f>
        <v>0</v>
      </c>
      <c r="H9" s="38">
        <f t="shared" si="13"/>
        <v>0</v>
      </c>
      <c r="I9" s="38">
        <f t="shared" si="13"/>
        <v>0</v>
      </c>
      <c r="J9" s="38">
        <f t="shared" si="13"/>
        <v>0</v>
      </c>
      <c r="K9" s="38">
        <f t="shared" si="13"/>
        <v>0</v>
      </c>
      <c r="L9" s="38">
        <f t="shared" si="13"/>
        <v>0</v>
      </c>
      <c r="M9" s="38">
        <f t="shared" si="13"/>
        <v>0</v>
      </c>
      <c r="N9" s="38">
        <f t="shared" si="13"/>
        <v>0</v>
      </c>
      <c r="O9" s="38">
        <f t="shared" si="13"/>
        <v>0</v>
      </c>
      <c r="P9" s="38">
        <f t="shared" si="13"/>
        <v>0</v>
      </c>
      <c r="Q9" s="38">
        <f t="shared" si="13"/>
        <v>0</v>
      </c>
      <c r="R9" s="38">
        <f t="shared" si="13"/>
        <v>0</v>
      </c>
      <c r="Y9" s="144">
        <f t="shared" si="4"/>
        <v>0</v>
      </c>
      <c r="Z9" s="144">
        <f t="shared" si="5"/>
        <v>0</v>
      </c>
      <c r="AA9" s="144">
        <f t="shared" si="6"/>
        <v>0</v>
      </c>
      <c r="AB9" s="144">
        <f t="shared" si="7"/>
        <v>0</v>
      </c>
    </row>
    <row r="10" spans="1:28" ht="13.5" customHeight="1" x14ac:dyDescent="0.15">
      <c r="A10" s="275"/>
      <c r="B10" s="276"/>
      <c r="C10" s="83" t="s">
        <v>33</v>
      </c>
      <c r="D10" s="84">
        <f>IF($E$8&lt;&gt;0,E10/$E$8,)</f>
        <v>0</v>
      </c>
      <c r="E10" s="144">
        <f t="shared" si="1"/>
        <v>0</v>
      </c>
      <c r="F10" s="144">
        <f t="shared" si="2"/>
        <v>0</v>
      </c>
      <c r="G10" s="38">
        <f t="shared" ref="G10:R10" si="14">G164</f>
        <v>0</v>
      </c>
      <c r="H10" s="38">
        <f t="shared" si="14"/>
        <v>0</v>
      </c>
      <c r="I10" s="38">
        <f t="shared" si="14"/>
        <v>0</v>
      </c>
      <c r="J10" s="38">
        <f t="shared" si="14"/>
        <v>0</v>
      </c>
      <c r="K10" s="38">
        <f t="shared" si="14"/>
        <v>0</v>
      </c>
      <c r="L10" s="38">
        <f t="shared" si="14"/>
        <v>0</v>
      </c>
      <c r="M10" s="38">
        <f t="shared" si="14"/>
        <v>0</v>
      </c>
      <c r="N10" s="38">
        <f t="shared" si="14"/>
        <v>0</v>
      </c>
      <c r="O10" s="38">
        <f t="shared" si="14"/>
        <v>0</v>
      </c>
      <c r="P10" s="38">
        <f t="shared" si="14"/>
        <v>0</v>
      </c>
      <c r="Q10" s="38">
        <f t="shared" si="14"/>
        <v>0</v>
      </c>
      <c r="R10" s="38">
        <f t="shared" si="14"/>
        <v>0</v>
      </c>
      <c r="Y10" s="144">
        <f t="shared" si="4"/>
        <v>0</v>
      </c>
      <c r="Z10" s="144">
        <f t="shared" si="5"/>
        <v>0</v>
      </c>
      <c r="AA10" s="144">
        <f t="shared" si="6"/>
        <v>0</v>
      </c>
      <c r="AB10" s="144">
        <f t="shared" si="7"/>
        <v>0</v>
      </c>
    </row>
    <row r="11" spans="1:28" ht="12.75" customHeight="1" x14ac:dyDescent="0.15">
      <c r="A11" s="277"/>
      <c r="B11" s="278"/>
      <c r="C11" s="83" t="s">
        <v>34</v>
      </c>
      <c r="D11" s="84">
        <f>IF($E$8&lt;&gt;0,E11/$E$8,)</f>
        <v>0</v>
      </c>
      <c r="E11" s="144">
        <f t="shared" si="1"/>
        <v>0</v>
      </c>
      <c r="F11" s="144">
        <f t="shared" si="2"/>
        <v>0</v>
      </c>
      <c r="G11" s="38">
        <f>G121+G168+G211</f>
        <v>0</v>
      </c>
      <c r="H11" s="38">
        <f t="shared" ref="H11:R11" si="15">H121+H168+H211</f>
        <v>0</v>
      </c>
      <c r="I11" s="38">
        <f t="shared" si="15"/>
        <v>0</v>
      </c>
      <c r="J11" s="38">
        <f t="shared" si="15"/>
        <v>0</v>
      </c>
      <c r="K11" s="38">
        <f t="shared" si="15"/>
        <v>0</v>
      </c>
      <c r="L11" s="38">
        <f t="shared" si="15"/>
        <v>0</v>
      </c>
      <c r="M11" s="38">
        <f t="shared" si="15"/>
        <v>0</v>
      </c>
      <c r="N11" s="38">
        <f t="shared" si="15"/>
        <v>0</v>
      </c>
      <c r="O11" s="38">
        <f t="shared" si="15"/>
        <v>0</v>
      </c>
      <c r="P11" s="38">
        <f t="shared" si="15"/>
        <v>0</v>
      </c>
      <c r="Q11" s="38">
        <f t="shared" si="15"/>
        <v>0</v>
      </c>
      <c r="R11" s="38">
        <f t="shared" si="15"/>
        <v>0</v>
      </c>
      <c r="Y11" s="144">
        <f t="shared" si="4"/>
        <v>0</v>
      </c>
      <c r="Z11" s="144">
        <f t="shared" si="5"/>
        <v>0</v>
      </c>
      <c r="AA11" s="144">
        <f t="shared" si="6"/>
        <v>0</v>
      </c>
      <c r="AB11" s="144">
        <f t="shared" si="7"/>
        <v>0</v>
      </c>
    </row>
    <row r="12" spans="1:28" ht="13.5" customHeight="1" x14ac:dyDescent="0.2">
      <c r="A12" s="279" t="s">
        <v>35</v>
      </c>
      <c r="B12" s="280"/>
      <c r="C12" s="148" t="s">
        <v>36</v>
      </c>
      <c r="D12" s="149"/>
      <c r="E12" s="150">
        <f t="shared" ref="E12:E23" ca="1" si="16">INDIRECT(ADDRESS(ROW(),$T$1+6))</f>
        <v>0</v>
      </c>
      <c r="F12" s="64">
        <f t="shared" ref="F12:F19" si="17">IF($T$1=0,,SUM(G12:R12)/$T$1)</f>
        <v>0</v>
      </c>
      <c r="G12" s="38">
        <f t="shared" ref="G12:R12" si="18">G57+G139+G193</f>
        <v>0</v>
      </c>
      <c r="H12" s="38">
        <f t="shared" si="18"/>
        <v>0</v>
      </c>
      <c r="I12" s="38">
        <f t="shared" si="18"/>
        <v>0</v>
      </c>
      <c r="J12" s="38">
        <f t="shared" si="18"/>
        <v>0</v>
      </c>
      <c r="K12" s="38">
        <f t="shared" si="18"/>
        <v>0</v>
      </c>
      <c r="L12" s="38">
        <f t="shared" si="18"/>
        <v>0</v>
      </c>
      <c r="M12" s="38">
        <f t="shared" si="18"/>
        <v>0</v>
      </c>
      <c r="N12" s="38">
        <f t="shared" si="18"/>
        <v>0</v>
      </c>
      <c r="O12" s="38">
        <f t="shared" si="18"/>
        <v>0</v>
      </c>
      <c r="P12" s="38">
        <f t="shared" si="18"/>
        <v>0</v>
      </c>
      <c r="Q12" s="38">
        <f t="shared" si="18"/>
        <v>0</v>
      </c>
      <c r="R12" s="38">
        <f t="shared" si="18"/>
        <v>0</v>
      </c>
      <c r="Y12" s="170">
        <f t="shared" si="4"/>
        <v>0</v>
      </c>
      <c r="Z12" s="170">
        <f t="shared" si="5"/>
        <v>0</v>
      </c>
      <c r="AA12" s="170">
        <f t="shared" si="6"/>
        <v>0</v>
      </c>
      <c r="AB12" s="170">
        <f t="shared" si="7"/>
        <v>0</v>
      </c>
    </row>
    <row r="13" spans="1:28" ht="13.5" customHeight="1" x14ac:dyDescent="0.2">
      <c r="A13" s="281"/>
      <c r="B13" s="282"/>
      <c r="C13" s="148" t="s">
        <v>37</v>
      </c>
      <c r="D13" s="149"/>
      <c r="E13" s="150">
        <f t="shared" ca="1" si="16"/>
        <v>0</v>
      </c>
      <c r="F13" s="64">
        <f t="shared" si="17"/>
        <v>0</v>
      </c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69"/>
      <c r="Y13" s="170">
        <f t="shared" si="4"/>
        <v>0</v>
      </c>
      <c r="Z13" s="170">
        <f t="shared" si="5"/>
        <v>0</v>
      </c>
      <c r="AA13" s="170">
        <f t="shared" si="6"/>
        <v>0</v>
      </c>
      <c r="AB13" s="170">
        <f t="shared" si="7"/>
        <v>0</v>
      </c>
    </row>
    <row r="14" spans="1:28" ht="13.5" customHeight="1" x14ac:dyDescent="0.2">
      <c r="A14" s="281"/>
      <c r="B14" s="282"/>
      <c r="C14" s="148" t="s">
        <v>38</v>
      </c>
      <c r="D14" s="149"/>
      <c r="E14" s="150">
        <f t="shared" ca="1" si="16"/>
        <v>0</v>
      </c>
      <c r="F14" s="64">
        <f t="shared" si="17"/>
        <v>0</v>
      </c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Y14" s="170">
        <f t="shared" si="4"/>
        <v>0</v>
      </c>
      <c r="Z14" s="170">
        <f t="shared" si="5"/>
        <v>0</v>
      </c>
      <c r="AA14" s="170">
        <f t="shared" si="6"/>
        <v>0</v>
      </c>
      <c r="AB14" s="170">
        <f t="shared" si="7"/>
        <v>0</v>
      </c>
    </row>
    <row r="15" spans="1:28" ht="13.5" customHeight="1" x14ac:dyDescent="0.2">
      <c r="A15" s="281"/>
      <c r="B15" s="282"/>
      <c r="C15" s="148" t="s">
        <v>96</v>
      </c>
      <c r="D15" s="149"/>
      <c r="E15" s="150">
        <f t="shared" ca="1" si="16"/>
        <v>0</v>
      </c>
      <c r="F15" s="64">
        <f t="shared" si="17"/>
        <v>0</v>
      </c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Y15" s="170">
        <f t="shared" si="4"/>
        <v>0</v>
      </c>
      <c r="Z15" s="170">
        <f t="shared" si="5"/>
        <v>0</v>
      </c>
      <c r="AA15" s="170">
        <f t="shared" si="6"/>
        <v>0</v>
      </c>
      <c r="AB15" s="170">
        <f t="shared" si="7"/>
        <v>0</v>
      </c>
    </row>
    <row r="16" spans="1:28" ht="13.5" customHeight="1" x14ac:dyDescent="0.2">
      <c r="A16" s="281"/>
      <c r="B16" s="282"/>
      <c r="C16" s="148" t="s">
        <v>40</v>
      </c>
      <c r="D16" s="149"/>
      <c r="E16" s="150">
        <f t="shared" ca="1" si="16"/>
        <v>0</v>
      </c>
      <c r="F16" s="64">
        <f t="shared" si="17"/>
        <v>0</v>
      </c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Y16" s="170">
        <f t="shared" si="4"/>
        <v>0</v>
      </c>
      <c r="Z16" s="170">
        <f t="shared" si="5"/>
        <v>0</v>
      </c>
      <c r="AA16" s="170">
        <f t="shared" si="6"/>
        <v>0</v>
      </c>
      <c r="AB16" s="170">
        <f t="shared" si="7"/>
        <v>0</v>
      </c>
    </row>
    <row r="17" spans="1:28" ht="12.75" customHeight="1" x14ac:dyDescent="0.2">
      <c r="A17" s="281"/>
      <c r="B17" s="282"/>
      <c r="C17" s="148" t="s">
        <v>97</v>
      </c>
      <c r="D17" s="151"/>
      <c r="E17" s="150">
        <f t="shared" ca="1" si="16"/>
        <v>0</v>
      </c>
      <c r="F17" s="64">
        <f t="shared" si="17"/>
        <v>0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Y17" s="170">
        <f t="shared" si="4"/>
        <v>0</v>
      </c>
      <c r="Z17" s="170">
        <f t="shared" si="5"/>
        <v>0</v>
      </c>
      <c r="AA17" s="170">
        <f t="shared" si="6"/>
        <v>0</v>
      </c>
      <c r="AB17" s="170">
        <f t="shared" si="7"/>
        <v>0</v>
      </c>
    </row>
    <row r="18" spans="1:28" ht="12.75" customHeight="1" x14ac:dyDescent="0.2">
      <c r="A18" s="281"/>
      <c r="B18" s="282"/>
      <c r="C18" s="148" t="s">
        <v>98</v>
      </c>
      <c r="D18" s="149"/>
      <c r="E18" s="150">
        <f t="shared" ca="1" si="16"/>
        <v>0</v>
      </c>
      <c r="F18" s="64">
        <f t="shared" si="17"/>
        <v>0</v>
      </c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Y18" s="170">
        <f t="shared" si="4"/>
        <v>0</v>
      </c>
      <c r="Z18" s="170">
        <f t="shared" si="5"/>
        <v>0</v>
      </c>
      <c r="AA18" s="170">
        <f t="shared" si="6"/>
        <v>0</v>
      </c>
      <c r="AB18" s="170">
        <f t="shared" si="7"/>
        <v>0</v>
      </c>
    </row>
    <row r="19" spans="1:28" ht="12.75" customHeight="1" x14ac:dyDescent="0.2">
      <c r="A19" s="281"/>
      <c r="B19" s="282"/>
      <c r="C19" s="148" t="s">
        <v>99</v>
      </c>
      <c r="D19" s="149"/>
      <c r="E19" s="150">
        <f t="shared" ca="1" si="16"/>
        <v>0</v>
      </c>
      <c r="F19" s="64">
        <f t="shared" si="17"/>
        <v>0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Y19" s="170">
        <f t="shared" si="4"/>
        <v>0</v>
      </c>
      <c r="Z19" s="170">
        <f t="shared" si="5"/>
        <v>0</v>
      </c>
      <c r="AA19" s="170">
        <f t="shared" si="6"/>
        <v>0</v>
      </c>
      <c r="AB19" s="170">
        <f t="shared" si="7"/>
        <v>0</v>
      </c>
    </row>
    <row r="20" spans="1:28" s="143" customFormat="1" ht="12.75" customHeight="1" x14ac:dyDescent="0.15">
      <c r="A20" s="273" t="s">
        <v>100</v>
      </c>
      <c r="B20" s="274"/>
      <c r="C20" s="152" t="s">
        <v>101</v>
      </c>
      <c r="D20" s="153"/>
      <c r="E20" s="154">
        <f t="shared" ca="1" si="16"/>
        <v>0</v>
      </c>
      <c r="F20" s="154">
        <f t="shared" ref="F20:R20" si="19">IF(F18=0,,F19/F18)</f>
        <v>0</v>
      </c>
      <c r="G20" s="98">
        <f t="shared" si="19"/>
        <v>0</v>
      </c>
      <c r="H20" s="98">
        <f t="shared" si="19"/>
        <v>0</v>
      </c>
      <c r="I20" s="98">
        <f t="shared" si="19"/>
        <v>0</v>
      </c>
      <c r="J20" s="98">
        <f t="shared" si="19"/>
        <v>0</v>
      </c>
      <c r="K20" s="98">
        <f t="shared" si="19"/>
        <v>0</v>
      </c>
      <c r="L20" s="98">
        <f t="shared" si="19"/>
        <v>0</v>
      </c>
      <c r="M20" s="98">
        <f t="shared" si="19"/>
        <v>0</v>
      </c>
      <c r="N20" s="98">
        <f t="shared" si="19"/>
        <v>0</v>
      </c>
      <c r="O20" s="98">
        <f t="shared" si="19"/>
        <v>0</v>
      </c>
      <c r="P20" s="98">
        <f t="shared" si="19"/>
        <v>0</v>
      </c>
      <c r="Q20" s="98">
        <f t="shared" si="19"/>
        <v>0</v>
      </c>
      <c r="R20" s="98">
        <f t="shared" si="19"/>
        <v>0</v>
      </c>
      <c r="Y20" s="171">
        <f>IF(Y18=0,,Y19/Y18)</f>
        <v>0</v>
      </c>
      <c r="Z20" s="171">
        <f>IF(Z18=0,,Z19/Z18)</f>
        <v>0</v>
      </c>
      <c r="AA20" s="171">
        <f>IF(AA18=0,,AA19/AA18)</f>
        <v>0</v>
      </c>
      <c r="AB20" s="171">
        <f>IF(AB18=0,,AB19/AB18)</f>
        <v>0</v>
      </c>
    </row>
    <row r="21" spans="1:28" ht="12.75" customHeight="1" x14ac:dyDescent="0.15">
      <c r="A21" s="275"/>
      <c r="B21" s="276"/>
      <c r="C21" s="83" t="s">
        <v>102</v>
      </c>
      <c r="D21" s="84"/>
      <c r="E21" s="155">
        <f t="shared" ca="1" si="16"/>
        <v>0</v>
      </c>
      <c r="F21" s="155">
        <f>IF(F14=0,,F316/F14/100)</f>
        <v>0</v>
      </c>
      <c r="G21" s="156">
        <f>IF(G14=0,,G303/G14/100)</f>
        <v>0</v>
      </c>
      <c r="H21" s="156">
        <f t="shared" ref="H21:R21" si="20">IF(H14=0,,H303/H14/100)</f>
        <v>0</v>
      </c>
      <c r="I21" s="156">
        <f t="shared" si="20"/>
        <v>0</v>
      </c>
      <c r="J21" s="156">
        <f t="shared" si="20"/>
        <v>0</v>
      </c>
      <c r="K21" s="156">
        <f t="shared" si="20"/>
        <v>0</v>
      </c>
      <c r="L21" s="156">
        <f t="shared" si="20"/>
        <v>0</v>
      </c>
      <c r="M21" s="156">
        <f t="shared" si="20"/>
        <v>0</v>
      </c>
      <c r="N21" s="156">
        <f t="shared" si="20"/>
        <v>0</v>
      </c>
      <c r="O21" s="156">
        <f t="shared" si="20"/>
        <v>0</v>
      </c>
      <c r="P21" s="156">
        <f t="shared" si="20"/>
        <v>0</v>
      </c>
      <c r="Q21" s="156">
        <f t="shared" si="20"/>
        <v>0</v>
      </c>
      <c r="R21" s="156">
        <f t="shared" si="20"/>
        <v>0</v>
      </c>
      <c r="Y21" s="172">
        <f>IF(Y14=0,,Y316/Y14/100)</f>
        <v>0</v>
      </c>
      <c r="Z21" s="172">
        <f>IF(Z14=0,,Z316/Z14/100)</f>
        <v>0</v>
      </c>
      <c r="AA21" s="172">
        <f>IF(AA14=0,,AA316/AA14/100)</f>
        <v>0</v>
      </c>
      <c r="AB21" s="172">
        <f>IF(AB14=0,,AB316/AB14/100)</f>
        <v>0</v>
      </c>
    </row>
    <row r="22" spans="1:28" ht="12.75" customHeight="1" x14ac:dyDescent="0.15">
      <c r="A22" s="275"/>
      <c r="B22" s="276"/>
      <c r="C22" s="83" t="s">
        <v>45</v>
      </c>
      <c r="D22" s="84"/>
      <c r="E22" s="155">
        <f t="shared" ca="1" si="16"/>
        <v>0</v>
      </c>
      <c r="F22" s="155">
        <f>IF(F16=0,,F315/F16/100)</f>
        <v>0</v>
      </c>
      <c r="G22" s="156">
        <f>IF(G16=0,,G302/G16/100)</f>
        <v>0</v>
      </c>
      <c r="H22" s="156">
        <f t="shared" ref="H22:R22" si="21">IF(H16=0,,H302/H16/100)</f>
        <v>0</v>
      </c>
      <c r="I22" s="156">
        <f t="shared" si="21"/>
        <v>0</v>
      </c>
      <c r="J22" s="156">
        <f t="shared" si="21"/>
        <v>0</v>
      </c>
      <c r="K22" s="156">
        <f t="shared" si="21"/>
        <v>0</v>
      </c>
      <c r="L22" s="156">
        <f t="shared" si="21"/>
        <v>0</v>
      </c>
      <c r="M22" s="156">
        <f t="shared" si="21"/>
        <v>0</v>
      </c>
      <c r="N22" s="156">
        <f t="shared" si="21"/>
        <v>0</v>
      </c>
      <c r="O22" s="156">
        <f t="shared" si="21"/>
        <v>0</v>
      </c>
      <c r="P22" s="156">
        <f t="shared" si="21"/>
        <v>0</v>
      </c>
      <c r="Q22" s="156">
        <f t="shared" si="21"/>
        <v>0</v>
      </c>
      <c r="R22" s="156">
        <f t="shared" si="21"/>
        <v>0</v>
      </c>
      <c r="Y22" s="172">
        <f>IF(Y16=0,,Y315/Y16/100)</f>
        <v>0</v>
      </c>
      <c r="Z22" s="172">
        <f>IF(Z16=0,,Z315/Z16/100)</f>
        <v>0</v>
      </c>
      <c r="AA22" s="172">
        <f>IF(AA16=0,,AA315/AA16/100)</f>
        <v>0</v>
      </c>
      <c r="AB22" s="172">
        <f>IF(AB16=0,,AB315/AB16/100)</f>
        <v>0</v>
      </c>
    </row>
    <row r="23" spans="1:28" ht="12.75" customHeight="1" x14ac:dyDescent="0.15">
      <c r="A23" s="275"/>
      <c r="B23" s="276"/>
      <c r="C23" s="83" t="s">
        <v>103</v>
      </c>
      <c r="D23" s="84"/>
      <c r="E23" s="155">
        <f t="shared" ca="1" si="16"/>
        <v>0</v>
      </c>
      <c r="F23" s="155">
        <f>IF(F317=0,,F318/F317)</f>
        <v>0</v>
      </c>
      <c r="G23" s="156">
        <f>IF(G304=0,,G305/G304)</f>
        <v>0</v>
      </c>
      <c r="H23" s="156">
        <f t="shared" ref="H23:R23" si="22">IF(H304=0,,H305/H304)</f>
        <v>0</v>
      </c>
      <c r="I23" s="156">
        <f t="shared" si="22"/>
        <v>0</v>
      </c>
      <c r="J23" s="156">
        <f t="shared" si="22"/>
        <v>0</v>
      </c>
      <c r="K23" s="156">
        <f t="shared" si="22"/>
        <v>0</v>
      </c>
      <c r="L23" s="156">
        <f t="shared" si="22"/>
        <v>0</v>
      </c>
      <c r="M23" s="156">
        <f t="shared" si="22"/>
        <v>0</v>
      </c>
      <c r="N23" s="156">
        <f t="shared" si="22"/>
        <v>0</v>
      </c>
      <c r="O23" s="156">
        <f t="shared" si="22"/>
        <v>0</v>
      </c>
      <c r="P23" s="156">
        <f t="shared" si="22"/>
        <v>0</v>
      </c>
      <c r="Q23" s="156">
        <f t="shared" si="22"/>
        <v>0</v>
      </c>
      <c r="R23" s="156">
        <f t="shared" si="22"/>
        <v>0</v>
      </c>
      <c r="Y23" s="172">
        <f>IF(Y317=0,,Y318/Y317)</f>
        <v>0</v>
      </c>
      <c r="Z23" s="172">
        <f>IF(Z317=0,,Z318/Z317)</f>
        <v>0</v>
      </c>
      <c r="AA23" s="172">
        <f>IF(AA317=0,,AA318/AA317)</f>
        <v>0</v>
      </c>
      <c r="AB23" s="172">
        <f>IF(AB317=0,,AB318/AB317)</f>
        <v>0</v>
      </c>
    </row>
    <row r="24" spans="1:28" ht="13.5" customHeight="1" x14ac:dyDescent="0.2">
      <c r="A24" s="273" t="s">
        <v>49</v>
      </c>
      <c r="B24" s="274"/>
      <c r="C24" s="311" t="s">
        <v>31</v>
      </c>
      <c r="D24" s="157" t="s">
        <v>104</v>
      </c>
      <c r="E24" s="144">
        <f>SUM(G24:R24)</f>
        <v>0</v>
      </c>
      <c r="F24" s="144">
        <f>IF($T$1=0,0,E24/$T$1)</f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Y24" s="144">
        <f>SUM(G24:I24)</f>
        <v>0</v>
      </c>
      <c r="Z24" s="144">
        <f>SUM(J24:L24)</f>
        <v>0</v>
      </c>
      <c r="AA24" s="144">
        <f>SUM(M24:O24)</f>
        <v>0</v>
      </c>
      <c r="AB24" s="144">
        <f>SUM(P24:R24)</f>
        <v>0</v>
      </c>
    </row>
    <row r="25" spans="1:28" ht="13.5" customHeight="1" x14ac:dyDescent="0.2">
      <c r="A25" s="275"/>
      <c r="B25" s="276"/>
      <c r="C25" s="311"/>
      <c r="D25" s="157" t="s">
        <v>105</v>
      </c>
      <c r="E25" s="144">
        <f>SUM(G25:R25)</f>
        <v>0</v>
      </c>
      <c r="F25" s="144">
        <f>IF($T$1=0,0,E25/$T$1)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Y25" s="144">
        <f>IF(Y23&lt;&gt;0,(社招总部!Y133+渠道总部!Y102+K12总部!Y138)/Y23,)</f>
        <v>0</v>
      </c>
      <c r="Z25" s="144">
        <f>SUM(J25:L25)</f>
        <v>0</v>
      </c>
      <c r="AA25" s="144">
        <f>SUM(M25:O25)</f>
        <v>0</v>
      </c>
      <c r="AB25" s="144">
        <f>SUM(P25:R25)</f>
        <v>0</v>
      </c>
    </row>
    <row r="26" spans="1:28" ht="13.5" customHeight="1" x14ac:dyDescent="0.2">
      <c r="A26" s="275"/>
      <c r="B26" s="276"/>
      <c r="C26" s="272"/>
      <c r="D26" s="158" t="s">
        <v>52</v>
      </c>
      <c r="E26" s="144">
        <f t="shared" ref="E26:R26" si="23">IF(E$24&lt;&gt;0,E8/E$24,)</f>
        <v>0</v>
      </c>
      <c r="F26" s="144">
        <f t="shared" si="23"/>
        <v>0</v>
      </c>
      <c r="G26" s="38">
        <f t="shared" si="23"/>
        <v>0</v>
      </c>
      <c r="H26" s="38">
        <f t="shared" si="23"/>
        <v>0</v>
      </c>
      <c r="I26" s="38">
        <f t="shared" si="23"/>
        <v>0</v>
      </c>
      <c r="J26" s="38">
        <f t="shared" si="23"/>
        <v>0</v>
      </c>
      <c r="K26" s="38">
        <f t="shared" si="23"/>
        <v>0</v>
      </c>
      <c r="L26" s="38">
        <f t="shared" si="23"/>
        <v>0</v>
      </c>
      <c r="M26" s="38">
        <f t="shared" si="23"/>
        <v>0</v>
      </c>
      <c r="N26" s="38">
        <f t="shared" si="23"/>
        <v>0</v>
      </c>
      <c r="O26" s="38">
        <f t="shared" si="23"/>
        <v>0</v>
      </c>
      <c r="P26" s="38">
        <f t="shared" si="23"/>
        <v>0</v>
      </c>
      <c r="Q26" s="38">
        <f t="shared" si="23"/>
        <v>0</v>
      </c>
      <c r="R26" s="38">
        <f t="shared" si="23"/>
        <v>0</v>
      </c>
      <c r="Y26" s="144">
        <f>IF(Y$24&lt;&gt;0,Y8/Y$24,)</f>
        <v>0</v>
      </c>
      <c r="Z26" s="144">
        <f>IF(Z$24&lt;&gt;0,Z8/Z$24,)</f>
        <v>0</v>
      </c>
      <c r="AA26" s="144">
        <f>IF(AA$24&lt;&gt;0,AA8/AA$24,)</f>
        <v>0</v>
      </c>
      <c r="AB26" s="144">
        <f>IF(AB$24&lt;&gt;0,AB8/AB$24,)</f>
        <v>0</v>
      </c>
    </row>
    <row r="27" spans="1:28" ht="13.5" customHeight="1" x14ac:dyDescent="0.2">
      <c r="A27" s="275"/>
      <c r="B27" s="276"/>
      <c r="C27" s="272"/>
      <c r="D27" s="157" t="s">
        <v>53</v>
      </c>
      <c r="E27" s="144">
        <f t="shared" ref="E27:R27" si="24">IF(E24&lt;&gt;0,E138/E24,)</f>
        <v>0</v>
      </c>
      <c r="F27" s="144">
        <f t="shared" si="24"/>
        <v>0</v>
      </c>
      <c r="G27" s="38">
        <f t="shared" si="24"/>
        <v>0</v>
      </c>
      <c r="H27" s="38">
        <f t="shared" si="24"/>
        <v>0</v>
      </c>
      <c r="I27" s="38">
        <f t="shared" si="24"/>
        <v>0</v>
      </c>
      <c r="J27" s="38">
        <f t="shared" si="24"/>
        <v>0</v>
      </c>
      <c r="K27" s="38">
        <f t="shared" si="24"/>
        <v>0</v>
      </c>
      <c r="L27" s="38">
        <f t="shared" si="24"/>
        <v>0</v>
      </c>
      <c r="M27" s="38">
        <f t="shared" si="24"/>
        <v>0</v>
      </c>
      <c r="N27" s="38">
        <f t="shared" si="24"/>
        <v>0</v>
      </c>
      <c r="O27" s="38">
        <f t="shared" si="24"/>
        <v>0</v>
      </c>
      <c r="P27" s="38">
        <f t="shared" si="24"/>
        <v>0</v>
      </c>
      <c r="Q27" s="38">
        <f t="shared" si="24"/>
        <v>0</v>
      </c>
      <c r="R27" s="38">
        <f t="shared" si="24"/>
        <v>0</v>
      </c>
      <c r="Y27" s="144">
        <f>IF(Y24&lt;&gt;0,Y138/Y24,)</f>
        <v>0</v>
      </c>
      <c r="Z27" s="144">
        <f>IF(Z24&lt;&gt;0,Z138/Z24,)</f>
        <v>0</v>
      </c>
      <c r="AA27" s="144">
        <f>IF(AA24&lt;&gt;0,AA138/AA24,)</f>
        <v>0</v>
      </c>
      <c r="AB27" s="144">
        <f>IF(AB24&lt;&gt;0,AB138/AB24,)</f>
        <v>0</v>
      </c>
    </row>
    <row r="28" spans="1:28" ht="13.5" customHeight="1" x14ac:dyDescent="0.2">
      <c r="A28" s="275"/>
      <c r="B28" s="276"/>
      <c r="C28" s="272"/>
      <c r="D28" s="158" t="s">
        <v>54</v>
      </c>
      <c r="E28" s="144">
        <f t="shared" ref="E28:R28" si="25">IF(E$24&lt;&gt;0,E133/E$24,)</f>
        <v>0</v>
      </c>
      <c r="F28" s="144">
        <f t="shared" si="25"/>
        <v>0</v>
      </c>
      <c r="G28" s="38">
        <f t="shared" si="25"/>
        <v>0</v>
      </c>
      <c r="H28" s="38">
        <f t="shared" si="25"/>
        <v>0</v>
      </c>
      <c r="I28" s="38">
        <f t="shared" si="25"/>
        <v>0</v>
      </c>
      <c r="J28" s="38">
        <f t="shared" si="25"/>
        <v>0</v>
      </c>
      <c r="K28" s="38">
        <f t="shared" si="25"/>
        <v>0</v>
      </c>
      <c r="L28" s="38">
        <f t="shared" si="25"/>
        <v>0</v>
      </c>
      <c r="M28" s="38">
        <f t="shared" si="25"/>
        <v>0</v>
      </c>
      <c r="N28" s="38">
        <f t="shared" si="25"/>
        <v>0</v>
      </c>
      <c r="O28" s="38">
        <f t="shared" si="25"/>
        <v>0</v>
      </c>
      <c r="P28" s="38">
        <f t="shared" si="25"/>
        <v>0</v>
      </c>
      <c r="Q28" s="38">
        <f t="shared" si="25"/>
        <v>0</v>
      </c>
      <c r="R28" s="38">
        <f t="shared" si="25"/>
        <v>0</v>
      </c>
      <c r="Y28" s="144">
        <f>IF(Y$24&lt;&gt;0,Y133/Y$24,)</f>
        <v>0</v>
      </c>
      <c r="Z28" s="144">
        <f>IF(Z$24&lt;&gt;0,Z133/Z$24,)</f>
        <v>0</v>
      </c>
      <c r="AA28" s="144">
        <f>IF(AA$24&lt;&gt;0,AA133/AA$24,)</f>
        <v>0</v>
      </c>
      <c r="AB28" s="144">
        <f>IF(AB$24&lt;&gt;0,AB133/AB$24,)</f>
        <v>0</v>
      </c>
    </row>
    <row r="29" spans="1:28" ht="13.5" customHeight="1" x14ac:dyDescent="0.2">
      <c r="A29" s="275"/>
      <c r="B29" s="276"/>
      <c r="C29" s="272"/>
      <c r="D29" s="157" t="s">
        <v>55</v>
      </c>
      <c r="E29" s="144">
        <f t="shared" ref="E29:R29" si="26">IF(E$24&lt;&gt;0,E192/E$24,)</f>
        <v>0</v>
      </c>
      <c r="F29" s="144">
        <f t="shared" si="26"/>
        <v>0</v>
      </c>
      <c r="G29" s="38">
        <f t="shared" si="26"/>
        <v>0</v>
      </c>
      <c r="H29" s="38">
        <f t="shared" si="26"/>
        <v>0</v>
      </c>
      <c r="I29" s="38">
        <f t="shared" si="26"/>
        <v>0</v>
      </c>
      <c r="J29" s="38">
        <f t="shared" si="26"/>
        <v>0</v>
      </c>
      <c r="K29" s="38">
        <f t="shared" si="26"/>
        <v>0</v>
      </c>
      <c r="L29" s="38">
        <f t="shared" si="26"/>
        <v>0</v>
      </c>
      <c r="M29" s="38">
        <f t="shared" si="26"/>
        <v>0</v>
      </c>
      <c r="N29" s="38">
        <f t="shared" si="26"/>
        <v>0</v>
      </c>
      <c r="O29" s="38">
        <f t="shared" si="26"/>
        <v>0</v>
      </c>
      <c r="P29" s="38">
        <f t="shared" si="26"/>
        <v>0</v>
      </c>
      <c r="Q29" s="38">
        <f t="shared" si="26"/>
        <v>0</v>
      </c>
      <c r="R29" s="38">
        <f t="shared" si="26"/>
        <v>0</v>
      </c>
      <c r="Y29" s="144">
        <f>IF(Y$24&lt;&gt;0,Y192/Y$24,)</f>
        <v>0</v>
      </c>
      <c r="Z29" s="144">
        <f>IF(Z$24&lt;&gt;0,Z192/Z$24,)</f>
        <v>0</v>
      </c>
      <c r="AA29" s="144">
        <f>IF(AA$24&lt;&gt;0,AA192/AA$24,)</f>
        <v>0</v>
      </c>
      <c r="AB29" s="144">
        <f>IF(AB$24&lt;&gt;0,AB192/AB$24,)</f>
        <v>0</v>
      </c>
    </row>
    <row r="30" spans="1:28" ht="13.5" customHeight="1" x14ac:dyDescent="0.2">
      <c r="A30" s="275"/>
      <c r="B30" s="276"/>
      <c r="C30" s="272"/>
      <c r="D30" s="157" t="s">
        <v>56</v>
      </c>
      <c r="E30" s="144">
        <f t="shared" ref="E30:R30" si="27">IF(E$24&lt;&gt;0,E225/E$24,)</f>
        <v>0</v>
      </c>
      <c r="F30" s="144">
        <f t="shared" si="27"/>
        <v>0</v>
      </c>
      <c r="G30" s="38">
        <f t="shared" si="27"/>
        <v>0</v>
      </c>
      <c r="H30" s="38">
        <f t="shared" si="27"/>
        <v>0</v>
      </c>
      <c r="I30" s="38">
        <f t="shared" si="27"/>
        <v>0</v>
      </c>
      <c r="J30" s="38">
        <f t="shared" si="27"/>
        <v>0</v>
      </c>
      <c r="K30" s="38">
        <f t="shared" si="27"/>
        <v>0</v>
      </c>
      <c r="L30" s="38">
        <f t="shared" si="27"/>
        <v>0</v>
      </c>
      <c r="M30" s="38">
        <f t="shared" si="27"/>
        <v>0</v>
      </c>
      <c r="N30" s="38">
        <f t="shared" si="27"/>
        <v>0</v>
      </c>
      <c r="O30" s="38">
        <f t="shared" si="27"/>
        <v>0</v>
      </c>
      <c r="P30" s="38">
        <f t="shared" si="27"/>
        <v>0</v>
      </c>
      <c r="Q30" s="38">
        <f t="shared" si="27"/>
        <v>0</v>
      </c>
      <c r="R30" s="38">
        <f t="shared" si="27"/>
        <v>0</v>
      </c>
      <c r="Y30" s="144">
        <f>IF(Y$24&lt;&gt;0,Y225/Y$24,)</f>
        <v>0</v>
      </c>
      <c r="Z30" s="144">
        <f>IF(Z$24&lt;&gt;0,Z225/Z$24,)</f>
        <v>0</v>
      </c>
      <c r="AA30" s="144">
        <f>IF(AA$24&lt;&gt;0,AA225/AA$24,)</f>
        <v>0</v>
      </c>
      <c r="AB30" s="144">
        <f>IF(AB$24&lt;&gt;0,AB225/AB$24,)</f>
        <v>0</v>
      </c>
    </row>
    <row r="31" spans="1:28" ht="13.5" customHeight="1" x14ac:dyDescent="0.2">
      <c r="A31" s="275"/>
      <c r="B31" s="276"/>
      <c r="C31" s="272"/>
      <c r="D31" s="157" t="s">
        <v>106</v>
      </c>
      <c r="E31" s="144" t="s">
        <v>107</v>
      </c>
      <c r="F31" s="144" t="s">
        <v>107</v>
      </c>
      <c r="G31" s="38" t="s">
        <v>107</v>
      </c>
      <c r="H31" s="38" t="s">
        <v>107</v>
      </c>
      <c r="I31" s="38" t="s">
        <v>107</v>
      </c>
      <c r="J31" s="38" t="s">
        <v>107</v>
      </c>
      <c r="K31" s="38" t="s">
        <v>107</v>
      </c>
      <c r="L31" s="38" t="s">
        <v>107</v>
      </c>
      <c r="M31" s="38" t="s">
        <v>107</v>
      </c>
      <c r="N31" s="38" t="s">
        <v>107</v>
      </c>
      <c r="O31" s="38" t="s">
        <v>107</v>
      </c>
      <c r="P31" s="38" t="s">
        <v>107</v>
      </c>
      <c r="Q31" s="38" t="s">
        <v>107</v>
      </c>
      <c r="R31" s="38" t="s">
        <v>107</v>
      </c>
      <c r="Y31" s="144" t="s">
        <v>107</v>
      </c>
      <c r="Z31" s="144" t="s">
        <v>107</v>
      </c>
      <c r="AA31" s="144" t="s">
        <v>107</v>
      </c>
      <c r="AB31" s="144" t="s">
        <v>107</v>
      </c>
    </row>
    <row r="32" spans="1:28" ht="13.5" customHeight="1" x14ac:dyDescent="0.2">
      <c r="A32" s="275"/>
      <c r="B32" s="276"/>
      <c r="C32" s="272"/>
      <c r="D32" s="157" t="s">
        <v>57</v>
      </c>
      <c r="E32" s="144">
        <f t="shared" ref="E32:R32" si="28">IF(E$24&lt;&gt;0,E3/E$24,)</f>
        <v>0</v>
      </c>
      <c r="F32" s="144">
        <f t="shared" si="28"/>
        <v>0</v>
      </c>
      <c r="G32" s="38">
        <f t="shared" si="28"/>
        <v>0</v>
      </c>
      <c r="H32" s="38">
        <f t="shared" si="28"/>
        <v>0</v>
      </c>
      <c r="I32" s="38">
        <f t="shared" si="28"/>
        <v>0</v>
      </c>
      <c r="J32" s="38">
        <f t="shared" si="28"/>
        <v>0</v>
      </c>
      <c r="K32" s="38">
        <f t="shared" si="28"/>
        <v>0</v>
      </c>
      <c r="L32" s="38">
        <f t="shared" si="28"/>
        <v>0</v>
      </c>
      <c r="M32" s="38">
        <f t="shared" si="28"/>
        <v>0</v>
      </c>
      <c r="N32" s="38">
        <f t="shared" si="28"/>
        <v>0</v>
      </c>
      <c r="O32" s="38">
        <f t="shared" si="28"/>
        <v>0</v>
      </c>
      <c r="P32" s="38">
        <f t="shared" si="28"/>
        <v>0</v>
      </c>
      <c r="Q32" s="38">
        <f t="shared" si="28"/>
        <v>0</v>
      </c>
      <c r="R32" s="38">
        <f t="shared" si="28"/>
        <v>0</v>
      </c>
      <c r="Y32" s="144">
        <f>IF(Y$24&lt;&gt;0,Y3/Y$24,)</f>
        <v>0</v>
      </c>
      <c r="Z32" s="144">
        <f>IF(Z$24&lt;&gt;0,Z3/Z$24,)</f>
        <v>0</v>
      </c>
      <c r="AA32" s="144">
        <f>IF(AA$24&lt;&gt;0,AA3/AA$24,)</f>
        <v>0</v>
      </c>
      <c r="AB32" s="144">
        <f>IF(AB$24&lt;&gt;0,AB3/AB$24,)</f>
        <v>0</v>
      </c>
    </row>
    <row r="33" spans="1:28" ht="13.5" customHeight="1" x14ac:dyDescent="0.2">
      <c r="A33" s="275"/>
      <c r="B33" s="276"/>
      <c r="C33" s="272"/>
      <c r="D33" s="157" t="s">
        <v>108</v>
      </c>
      <c r="E33" s="154">
        <f>IF(SUM(G12:R12)&lt;&gt;0,E24/SUM(G12:R12),)</f>
        <v>0</v>
      </c>
      <c r="F33" s="154">
        <f t="shared" ref="F33:R33" si="29">IF(F12&lt;&gt;0,F24/F12,)</f>
        <v>0</v>
      </c>
      <c r="G33" s="98">
        <f t="shared" si="29"/>
        <v>0</v>
      </c>
      <c r="H33" s="98">
        <f t="shared" si="29"/>
        <v>0</v>
      </c>
      <c r="I33" s="98">
        <f t="shared" si="29"/>
        <v>0</v>
      </c>
      <c r="J33" s="98">
        <f t="shared" si="29"/>
        <v>0</v>
      </c>
      <c r="K33" s="98">
        <f t="shared" si="29"/>
        <v>0</v>
      </c>
      <c r="L33" s="98">
        <f t="shared" si="29"/>
        <v>0</v>
      </c>
      <c r="M33" s="98">
        <f t="shared" si="29"/>
        <v>0</v>
      </c>
      <c r="N33" s="98">
        <f t="shared" si="29"/>
        <v>0</v>
      </c>
      <c r="O33" s="98">
        <f t="shared" si="29"/>
        <v>0</v>
      </c>
      <c r="P33" s="98">
        <f t="shared" si="29"/>
        <v>0</v>
      </c>
      <c r="Q33" s="98">
        <f t="shared" si="29"/>
        <v>0</v>
      </c>
      <c r="R33" s="98">
        <f t="shared" si="29"/>
        <v>0</v>
      </c>
      <c r="Y33" s="154">
        <f>IF(SUM(G12:I12)&lt;&gt;0,Y24/SUM(G12:I12),)</f>
        <v>0</v>
      </c>
      <c r="Z33" s="154">
        <f>IF(SUM(J12:L12)&lt;&gt;0,Z24/SUM(J12:L12),)</f>
        <v>0</v>
      </c>
      <c r="AA33" s="154">
        <f>IF(SUM(M12:O12)&lt;&gt;0,AA24/SUM(M12:O12),)</f>
        <v>0</v>
      </c>
      <c r="AB33" s="154">
        <f>IF(SUM(P12:R12)&lt;&gt;0,AB24/SUM(P12:R12),)</f>
        <v>0</v>
      </c>
    </row>
    <row r="34" spans="1:28" ht="13.5" customHeight="1" x14ac:dyDescent="0.2">
      <c r="A34" s="275"/>
      <c r="B34" s="276"/>
      <c r="C34" s="272"/>
      <c r="D34" s="157" t="s">
        <v>59</v>
      </c>
      <c r="E34" s="144">
        <f>IF(SUM(G12:R12)&lt;&gt;0,E2/SUM(G12:R12),)</f>
        <v>0</v>
      </c>
      <c r="F34" s="144">
        <f t="shared" ref="F34:R34" si="30">IF(F12&lt;&gt;0,F2/F12,)</f>
        <v>0</v>
      </c>
      <c r="G34" s="38">
        <f t="shared" si="30"/>
        <v>0</v>
      </c>
      <c r="H34" s="38">
        <f t="shared" si="30"/>
        <v>0</v>
      </c>
      <c r="I34" s="38">
        <f t="shared" si="30"/>
        <v>0</v>
      </c>
      <c r="J34" s="38">
        <f t="shared" si="30"/>
        <v>0</v>
      </c>
      <c r="K34" s="38">
        <f t="shared" si="30"/>
        <v>0</v>
      </c>
      <c r="L34" s="38">
        <f t="shared" si="30"/>
        <v>0</v>
      </c>
      <c r="M34" s="38">
        <f t="shared" si="30"/>
        <v>0</v>
      </c>
      <c r="N34" s="38">
        <f t="shared" si="30"/>
        <v>0</v>
      </c>
      <c r="O34" s="38">
        <f t="shared" si="30"/>
        <v>0</v>
      </c>
      <c r="P34" s="38">
        <f t="shared" si="30"/>
        <v>0</v>
      </c>
      <c r="Q34" s="38">
        <f t="shared" si="30"/>
        <v>0</v>
      </c>
      <c r="R34" s="38">
        <f t="shared" si="30"/>
        <v>0</v>
      </c>
      <c r="Y34" s="144">
        <f>IF(SUM(G12:I12)&lt;&gt;0,Y2/SUM(G12:I12),)</f>
        <v>0</v>
      </c>
      <c r="Z34" s="144">
        <f>IF(SUM(J12:L12)&lt;&gt;0,Z2/SUM(J12:L12),)</f>
        <v>0</v>
      </c>
      <c r="AA34" s="144">
        <f>IF(SUM(M12:O12)&lt;&gt;0,AA2/SUM(M12:O12),)</f>
        <v>0</v>
      </c>
      <c r="AB34" s="144">
        <f>IF(SUM(P12:R12)&lt;&gt;0,AB2/SUM(P12:R12),)</f>
        <v>0</v>
      </c>
    </row>
    <row r="35" spans="1:28" ht="13.5" customHeight="1" x14ac:dyDescent="0.2">
      <c r="A35" s="275"/>
      <c r="B35" s="276"/>
      <c r="C35" s="272"/>
      <c r="D35" s="157" t="s">
        <v>60</v>
      </c>
      <c r="E35" s="144">
        <f>IF(SUM(G12:R12)&lt;&gt;0,E3/SUM(G12:R12),)</f>
        <v>0</v>
      </c>
      <c r="F35" s="144">
        <f t="shared" ref="F35:R35" si="31">IF(F12&lt;&gt;0,F3/F12,)</f>
        <v>0</v>
      </c>
      <c r="G35" s="38">
        <f t="shared" si="31"/>
        <v>0</v>
      </c>
      <c r="H35" s="38">
        <f t="shared" si="31"/>
        <v>0</v>
      </c>
      <c r="I35" s="38">
        <f t="shared" si="31"/>
        <v>0</v>
      </c>
      <c r="J35" s="38">
        <f t="shared" si="31"/>
        <v>0</v>
      </c>
      <c r="K35" s="38">
        <f t="shared" si="31"/>
        <v>0</v>
      </c>
      <c r="L35" s="38">
        <f t="shared" si="31"/>
        <v>0</v>
      </c>
      <c r="M35" s="38">
        <f t="shared" si="31"/>
        <v>0</v>
      </c>
      <c r="N35" s="38">
        <f t="shared" si="31"/>
        <v>0</v>
      </c>
      <c r="O35" s="38">
        <f t="shared" si="31"/>
        <v>0</v>
      </c>
      <c r="P35" s="38">
        <f t="shared" si="31"/>
        <v>0</v>
      </c>
      <c r="Q35" s="38">
        <f t="shared" si="31"/>
        <v>0</v>
      </c>
      <c r="R35" s="38">
        <f t="shared" si="31"/>
        <v>0</v>
      </c>
      <c r="Y35" s="144">
        <f>IF(SUM(G12:I12)&lt;&gt;0,Y3/SUM(G12:I12),)</f>
        <v>0</v>
      </c>
      <c r="Z35" s="144">
        <f>IF(SUM(J12:L12)&lt;&gt;0,Z3/SUM(J12:L12),)</f>
        <v>0</v>
      </c>
      <c r="AA35" s="144">
        <f>IF(SUM(M12:O12)&lt;&gt;0,AA3/SUM(M12:O12),)</f>
        <v>0</v>
      </c>
      <c r="AB35" s="144">
        <f>IF(SUM(P12:R12)&lt;&gt;0,AB3/SUM(P12:R12),)</f>
        <v>0</v>
      </c>
    </row>
    <row r="36" spans="1:28" ht="13.5" customHeight="1" x14ac:dyDescent="0.2">
      <c r="A36" s="275"/>
      <c r="B36" s="276"/>
      <c r="C36" s="272"/>
      <c r="D36" s="158" t="s">
        <v>70</v>
      </c>
      <c r="E36" s="144">
        <f>IF(SUM(G12:R12)=0,,(E2+E3)/SUM(G12:R12))</f>
        <v>0</v>
      </c>
      <c r="F36" s="144">
        <f t="shared" ref="F36:R36" si="32">IF(F12=0,,(F2+F3)/F12)</f>
        <v>0</v>
      </c>
      <c r="G36" s="38">
        <f t="shared" si="32"/>
        <v>0</v>
      </c>
      <c r="H36" s="38">
        <f t="shared" si="32"/>
        <v>0</v>
      </c>
      <c r="I36" s="38">
        <f t="shared" si="32"/>
        <v>0</v>
      </c>
      <c r="J36" s="38">
        <f t="shared" si="32"/>
        <v>0</v>
      </c>
      <c r="K36" s="38">
        <f t="shared" si="32"/>
        <v>0</v>
      </c>
      <c r="L36" s="38">
        <f t="shared" si="32"/>
        <v>0</v>
      </c>
      <c r="M36" s="38">
        <f t="shared" si="32"/>
        <v>0</v>
      </c>
      <c r="N36" s="38">
        <f t="shared" si="32"/>
        <v>0</v>
      </c>
      <c r="O36" s="38">
        <f t="shared" si="32"/>
        <v>0</v>
      </c>
      <c r="P36" s="38">
        <f t="shared" si="32"/>
        <v>0</v>
      </c>
      <c r="Q36" s="38">
        <f t="shared" si="32"/>
        <v>0</v>
      </c>
      <c r="R36" s="38">
        <f t="shared" si="32"/>
        <v>0</v>
      </c>
      <c r="Y36" s="144">
        <f>IF(SUM(G12:I12)=0,,(Y2+Y3)/SUM(G12:I12))</f>
        <v>0</v>
      </c>
      <c r="Z36" s="144">
        <f>IF(SUM(J12:L12)=0,,(Z2+Z3)/SUM(J12:L12))</f>
        <v>0</v>
      </c>
      <c r="AA36" s="144">
        <f>IF(SUM(M12:O12)=0,,(AA2+AA3)/SUM(M12:O12))</f>
        <v>0</v>
      </c>
      <c r="AB36" s="144">
        <f>IF(SUM(P12:R12)=0,,(AB2+AB3)/SUM(P12:R12))</f>
        <v>0</v>
      </c>
    </row>
    <row r="37" spans="1:28" ht="13.5" customHeight="1" x14ac:dyDescent="0.2">
      <c r="A37" s="275"/>
      <c r="B37" s="276"/>
      <c r="C37" s="272"/>
      <c r="D37" s="157" t="s">
        <v>109</v>
      </c>
      <c r="E37" s="159" t="s">
        <v>107</v>
      </c>
      <c r="F37" s="159" t="s">
        <v>107</v>
      </c>
      <c r="G37" s="93"/>
      <c r="H37" s="93" t="str">
        <f t="shared" ref="H37:R37" si="33">IF(G2&lt;&gt;0,(H2-G2)/G2,"-")</f>
        <v>-</v>
      </c>
      <c r="I37" s="93" t="str">
        <f t="shared" si="33"/>
        <v>-</v>
      </c>
      <c r="J37" s="93" t="str">
        <f t="shared" si="33"/>
        <v>-</v>
      </c>
      <c r="K37" s="93" t="str">
        <f t="shared" si="33"/>
        <v>-</v>
      </c>
      <c r="L37" s="93" t="str">
        <f t="shared" si="33"/>
        <v>-</v>
      </c>
      <c r="M37" s="93" t="str">
        <f t="shared" si="33"/>
        <v>-</v>
      </c>
      <c r="N37" s="93" t="str">
        <f t="shared" si="33"/>
        <v>-</v>
      </c>
      <c r="O37" s="93" t="str">
        <f t="shared" si="33"/>
        <v>-</v>
      </c>
      <c r="P37" s="93" t="str">
        <f t="shared" si="33"/>
        <v>-</v>
      </c>
      <c r="Q37" s="93" t="str">
        <f t="shared" si="33"/>
        <v>-</v>
      </c>
      <c r="R37" s="93" t="str">
        <f t="shared" si="33"/>
        <v>-</v>
      </c>
      <c r="Y37" s="159" t="s">
        <v>107</v>
      </c>
      <c r="Z37" s="159" t="s">
        <v>107</v>
      </c>
      <c r="AA37" s="159" t="s">
        <v>107</v>
      </c>
      <c r="AB37" s="159" t="s">
        <v>107</v>
      </c>
    </row>
    <row r="38" spans="1:28" ht="13.5" customHeight="1" x14ac:dyDescent="0.2">
      <c r="A38" s="275"/>
      <c r="B38" s="276"/>
      <c r="C38" s="272"/>
      <c r="D38" s="157" t="s">
        <v>61</v>
      </c>
      <c r="E38" s="144" t="str">
        <f>IF(SUM(G12:R12)&lt;&gt;0,E8/SUM(G12:R12),"-")</f>
        <v>-</v>
      </c>
      <c r="F38" s="144">
        <f t="shared" ref="F38:R38" si="34">IF(F12&lt;&gt;0,F8/F12,)</f>
        <v>0</v>
      </c>
      <c r="G38" s="38">
        <f t="shared" si="34"/>
        <v>0</v>
      </c>
      <c r="H38" s="38">
        <f t="shared" si="34"/>
        <v>0</v>
      </c>
      <c r="I38" s="38">
        <f t="shared" si="34"/>
        <v>0</v>
      </c>
      <c r="J38" s="38">
        <f t="shared" si="34"/>
        <v>0</v>
      </c>
      <c r="K38" s="38">
        <f t="shared" si="34"/>
        <v>0</v>
      </c>
      <c r="L38" s="38">
        <f t="shared" si="34"/>
        <v>0</v>
      </c>
      <c r="M38" s="38">
        <f t="shared" si="34"/>
        <v>0</v>
      </c>
      <c r="N38" s="38">
        <f t="shared" si="34"/>
        <v>0</v>
      </c>
      <c r="O38" s="38">
        <f t="shared" si="34"/>
        <v>0</v>
      </c>
      <c r="P38" s="38">
        <f t="shared" si="34"/>
        <v>0</v>
      </c>
      <c r="Q38" s="38">
        <f t="shared" si="34"/>
        <v>0</v>
      </c>
      <c r="R38" s="38">
        <f t="shared" si="34"/>
        <v>0</v>
      </c>
      <c r="Y38" s="144" t="str">
        <f>IF(SUM(G12:I12)&lt;&gt;0,Y8/SUM(G12:I12),"-")</f>
        <v>-</v>
      </c>
      <c r="Z38" s="144" t="str">
        <f>IF(SUM(J12:L12)&lt;&gt;0,Z8/SUM(J12:L12),"-")</f>
        <v>-</v>
      </c>
      <c r="AA38" s="144" t="str">
        <f>IF(SUM(M12:O12)&lt;&gt;0,AA8/SUM(M12:O12),"-")</f>
        <v>-</v>
      </c>
      <c r="AB38" s="144" t="str">
        <f>IF(SUM(P12:R12)&lt;&gt;0,AB8/SUM(P12:R12),"-")</f>
        <v>-</v>
      </c>
    </row>
    <row r="39" spans="1:28" ht="13.5" customHeight="1" x14ac:dyDescent="0.2">
      <c r="A39" s="275"/>
      <c r="B39" s="276"/>
      <c r="C39" s="302" t="s">
        <v>62</v>
      </c>
      <c r="D39" s="160" t="s">
        <v>63</v>
      </c>
      <c r="E39" s="127">
        <f t="shared" ref="E39:R39" si="35">IF(E$24&lt;&gt;0,E138/E$24,)</f>
        <v>0</v>
      </c>
      <c r="F39" s="127">
        <f t="shared" si="35"/>
        <v>0</v>
      </c>
      <c r="G39" s="38">
        <f t="shared" si="35"/>
        <v>0</v>
      </c>
      <c r="H39" s="38">
        <f t="shared" si="35"/>
        <v>0</v>
      </c>
      <c r="I39" s="38">
        <f t="shared" si="35"/>
        <v>0</v>
      </c>
      <c r="J39" s="38">
        <f t="shared" si="35"/>
        <v>0</v>
      </c>
      <c r="K39" s="38">
        <f t="shared" si="35"/>
        <v>0</v>
      </c>
      <c r="L39" s="38">
        <f t="shared" si="35"/>
        <v>0</v>
      </c>
      <c r="M39" s="38">
        <f t="shared" si="35"/>
        <v>0</v>
      </c>
      <c r="N39" s="38">
        <f t="shared" si="35"/>
        <v>0</v>
      </c>
      <c r="O39" s="38">
        <f t="shared" si="35"/>
        <v>0</v>
      </c>
      <c r="P39" s="38">
        <f t="shared" si="35"/>
        <v>0</v>
      </c>
      <c r="Q39" s="38">
        <f t="shared" si="35"/>
        <v>0</v>
      </c>
      <c r="R39" s="38">
        <f t="shared" si="35"/>
        <v>0</v>
      </c>
      <c r="Y39" s="127">
        <f>IF(Y$24&lt;&gt;0,Y138/Y$24,)</f>
        <v>0</v>
      </c>
      <c r="Z39" s="127">
        <f>IF(Z$24&lt;&gt;0,Z138/Z$24,)</f>
        <v>0</v>
      </c>
      <c r="AA39" s="127">
        <f>IF(AA$24&lt;&gt;0,AA138/AA$24,)</f>
        <v>0</v>
      </c>
      <c r="AB39" s="127">
        <f>IF(AB$24&lt;&gt;0,AB138/AB$24,)</f>
        <v>0</v>
      </c>
    </row>
    <row r="40" spans="1:28" ht="13.5" customHeight="1" x14ac:dyDescent="0.2">
      <c r="A40" s="275"/>
      <c r="B40" s="276"/>
      <c r="C40" s="302"/>
      <c r="D40" s="161" t="s">
        <v>64</v>
      </c>
      <c r="E40" s="127">
        <f t="shared" ref="E40:R40" si="36">E41+E42</f>
        <v>0</v>
      </c>
      <c r="F40" s="127">
        <f t="shared" si="36"/>
        <v>0</v>
      </c>
      <c r="G40" s="38">
        <f t="shared" si="36"/>
        <v>0</v>
      </c>
      <c r="H40" s="38">
        <f t="shared" si="36"/>
        <v>0</v>
      </c>
      <c r="I40" s="38">
        <f t="shared" si="36"/>
        <v>0</v>
      </c>
      <c r="J40" s="38">
        <f t="shared" si="36"/>
        <v>0</v>
      </c>
      <c r="K40" s="38">
        <f t="shared" si="36"/>
        <v>0</v>
      </c>
      <c r="L40" s="38">
        <f t="shared" si="36"/>
        <v>0</v>
      </c>
      <c r="M40" s="38">
        <f t="shared" si="36"/>
        <v>0</v>
      </c>
      <c r="N40" s="38">
        <f t="shared" si="36"/>
        <v>0</v>
      </c>
      <c r="O40" s="38">
        <f t="shared" si="36"/>
        <v>0</v>
      </c>
      <c r="P40" s="38">
        <f t="shared" si="36"/>
        <v>0</v>
      </c>
      <c r="Q40" s="38">
        <f t="shared" si="36"/>
        <v>0</v>
      </c>
      <c r="R40" s="38">
        <f t="shared" si="36"/>
        <v>0</v>
      </c>
      <c r="Y40" s="127">
        <f>Y41+Y42</f>
        <v>0</v>
      </c>
      <c r="Z40" s="127">
        <f>Z41+Z42</f>
        <v>0</v>
      </c>
      <c r="AA40" s="127">
        <f>AA41+AA42</f>
        <v>0</v>
      </c>
      <c r="AB40" s="127">
        <f>AB41+AB42</f>
        <v>0</v>
      </c>
    </row>
    <row r="41" spans="1:28" ht="13.5" customHeight="1" x14ac:dyDescent="0.2">
      <c r="A41" s="275"/>
      <c r="B41" s="276"/>
      <c r="C41" s="302"/>
      <c r="D41" s="161" t="s">
        <v>65</v>
      </c>
      <c r="E41" s="127">
        <f t="shared" ref="E41:R41" si="37">IF(E24&lt;&gt;0,(E64+E65+E70+E71+E76+E77+E82+E83)/E$24,)</f>
        <v>0</v>
      </c>
      <c r="F41" s="127">
        <f t="shared" si="37"/>
        <v>0</v>
      </c>
      <c r="G41" s="38">
        <f t="shared" si="37"/>
        <v>0</v>
      </c>
      <c r="H41" s="38">
        <f t="shared" si="37"/>
        <v>0</v>
      </c>
      <c r="I41" s="38">
        <f t="shared" si="37"/>
        <v>0</v>
      </c>
      <c r="J41" s="38">
        <f t="shared" si="37"/>
        <v>0</v>
      </c>
      <c r="K41" s="38">
        <f t="shared" si="37"/>
        <v>0</v>
      </c>
      <c r="L41" s="38">
        <f t="shared" si="37"/>
        <v>0</v>
      </c>
      <c r="M41" s="38">
        <f t="shared" si="37"/>
        <v>0</v>
      </c>
      <c r="N41" s="38">
        <f t="shared" si="37"/>
        <v>0</v>
      </c>
      <c r="O41" s="38">
        <f t="shared" si="37"/>
        <v>0</v>
      </c>
      <c r="P41" s="38">
        <f t="shared" si="37"/>
        <v>0</v>
      </c>
      <c r="Q41" s="38">
        <f t="shared" si="37"/>
        <v>0</v>
      </c>
      <c r="R41" s="38">
        <f t="shared" si="37"/>
        <v>0</v>
      </c>
      <c r="Y41" s="127">
        <f>IF(Y24&lt;&gt;0,(Y64+Y65+Y70+Y71+Y76+Y77+Y82+Y83)/Y$24,)</f>
        <v>0</v>
      </c>
      <c r="Z41" s="127">
        <f>IF(Z24&lt;&gt;0,(Z64+Z65+Z70+Z71+Z76+Z77+Z82+Z83)/Z$24,)</f>
        <v>0</v>
      </c>
      <c r="AA41" s="127">
        <f>IF(AA24&lt;&gt;0,(AA64+AA65+AA70+AA71+AA76+AA77+AA82+AA83)/AA$24,)</f>
        <v>0</v>
      </c>
      <c r="AB41" s="127">
        <f>IF(AB24&lt;&gt;0,(AB64+AB65+AB70+AB71+AB76+AB77+AB82+AB83)/AB$24,)</f>
        <v>0</v>
      </c>
    </row>
    <row r="42" spans="1:28" ht="13.5" customHeight="1" x14ac:dyDescent="0.2">
      <c r="A42" s="275"/>
      <c r="B42" s="276"/>
      <c r="C42" s="302"/>
      <c r="D42" s="161" t="s">
        <v>66</v>
      </c>
      <c r="E42" s="127">
        <f>IF(E$24&lt;&gt;0,(E88+E89)/E$24,0)</f>
        <v>0</v>
      </c>
      <c r="F42" s="127">
        <f>IF(F$24&lt;&gt;0,(F88+F89)/F$24,0)</f>
        <v>0</v>
      </c>
      <c r="G42" s="38">
        <f>IF(G$24&lt;&gt;0,(G88+G89)/G$24,0)</f>
        <v>0</v>
      </c>
      <c r="H42" s="38">
        <f t="shared" ref="H42:R42" si="38">IF(H$24&lt;&gt;0,(H89+H88)/H$24,0)</f>
        <v>0</v>
      </c>
      <c r="I42" s="38">
        <f t="shared" si="38"/>
        <v>0</v>
      </c>
      <c r="J42" s="38">
        <f t="shared" si="38"/>
        <v>0</v>
      </c>
      <c r="K42" s="38">
        <f t="shared" si="38"/>
        <v>0</v>
      </c>
      <c r="L42" s="38">
        <f t="shared" si="38"/>
        <v>0</v>
      </c>
      <c r="M42" s="38">
        <f t="shared" si="38"/>
        <v>0</v>
      </c>
      <c r="N42" s="38">
        <f t="shared" si="38"/>
        <v>0</v>
      </c>
      <c r="O42" s="38">
        <f t="shared" si="38"/>
        <v>0</v>
      </c>
      <c r="P42" s="38">
        <f t="shared" si="38"/>
        <v>0</v>
      </c>
      <c r="Q42" s="38">
        <f t="shared" si="38"/>
        <v>0</v>
      </c>
      <c r="R42" s="38">
        <f t="shared" si="38"/>
        <v>0</v>
      </c>
      <c r="Y42" s="127">
        <f>IF(Y$24&lt;&gt;0,(Y88+Y89)/Y$24,0)</f>
        <v>0</v>
      </c>
      <c r="Z42" s="127">
        <f>IF(Z$24&lt;&gt;0,(Z88+Z89)/Z$24,0)</f>
        <v>0</v>
      </c>
      <c r="AA42" s="127">
        <f>IF(AA$24&lt;&gt;0,(AA88+AA89)/AA$24,0)</f>
        <v>0</v>
      </c>
      <c r="AB42" s="127">
        <f>IF(AB$24&lt;&gt;0,(AB88+AB89)/AB$24,0)</f>
        <v>0</v>
      </c>
    </row>
    <row r="43" spans="1:28" ht="13.5" customHeight="1" x14ac:dyDescent="0.2">
      <c r="A43" s="275"/>
      <c r="B43" s="276"/>
      <c r="C43" s="302"/>
      <c r="D43" s="162" t="s">
        <v>67</v>
      </c>
      <c r="E43" s="127">
        <f t="shared" ref="E43:R43" si="39">IF(E$24&lt;&gt;0,E133/E$24,0)</f>
        <v>0</v>
      </c>
      <c r="F43" s="127">
        <f t="shared" si="39"/>
        <v>0</v>
      </c>
      <c r="G43" s="38">
        <f t="shared" si="39"/>
        <v>0</v>
      </c>
      <c r="H43" s="38">
        <f t="shared" si="39"/>
        <v>0</v>
      </c>
      <c r="I43" s="38">
        <f t="shared" si="39"/>
        <v>0</v>
      </c>
      <c r="J43" s="38">
        <f t="shared" si="39"/>
        <v>0</v>
      </c>
      <c r="K43" s="38">
        <f t="shared" si="39"/>
        <v>0</v>
      </c>
      <c r="L43" s="38">
        <f t="shared" si="39"/>
        <v>0</v>
      </c>
      <c r="M43" s="38">
        <f t="shared" si="39"/>
        <v>0</v>
      </c>
      <c r="N43" s="38">
        <f t="shared" si="39"/>
        <v>0</v>
      </c>
      <c r="O43" s="38">
        <f t="shared" si="39"/>
        <v>0</v>
      </c>
      <c r="P43" s="38">
        <f t="shared" si="39"/>
        <v>0</v>
      </c>
      <c r="Q43" s="38">
        <f t="shared" si="39"/>
        <v>0</v>
      </c>
      <c r="R43" s="38">
        <f t="shared" si="39"/>
        <v>0</v>
      </c>
      <c r="Y43" s="127">
        <f>IF(Y$24&lt;&gt;0,Y133/Y$24,0)</f>
        <v>0</v>
      </c>
      <c r="Z43" s="127">
        <f>IF(Z$24&lt;&gt;0,Z133/Z$24,0)</f>
        <v>0</v>
      </c>
      <c r="AA43" s="127">
        <f>IF(AA$24&lt;&gt;0,AA133/AA$24,0)</f>
        <v>0</v>
      </c>
      <c r="AB43" s="127">
        <f>IF(AB$24&lt;&gt;0,AB133/AB$24,0)</f>
        <v>0</v>
      </c>
    </row>
    <row r="44" spans="1:28" ht="13.5" customHeight="1" x14ac:dyDescent="0.2">
      <c r="A44" s="275"/>
      <c r="B44" s="276"/>
      <c r="C44" s="302"/>
      <c r="D44" s="160" t="s">
        <v>68</v>
      </c>
      <c r="E44" s="131">
        <f t="shared" ref="E44:R44" si="40">IF((E63+E69+E75+E81)&lt;&gt;0,E$24/(E63+E69+E75+E81),0)</f>
        <v>0</v>
      </c>
      <c r="F44" s="131">
        <f t="shared" si="40"/>
        <v>0</v>
      </c>
      <c r="G44" s="98">
        <f t="shared" si="40"/>
        <v>0</v>
      </c>
      <c r="H44" s="98">
        <f t="shared" si="40"/>
        <v>0</v>
      </c>
      <c r="I44" s="98">
        <f t="shared" si="40"/>
        <v>0</v>
      </c>
      <c r="J44" s="98">
        <f t="shared" si="40"/>
        <v>0</v>
      </c>
      <c r="K44" s="98">
        <f t="shared" si="40"/>
        <v>0</v>
      </c>
      <c r="L44" s="98">
        <f t="shared" si="40"/>
        <v>0</v>
      </c>
      <c r="M44" s="98">
        <f t="shared" si="40"/>
        <v>0</v>
      </c>
      <c r="N44" s="98">
        <f t="shared" si="40"/>
        <v>0</v>
      </c>
      <c r="O44" s="98">
        <f t="shared" si="40"/>
        <v>0</v>
      </c>
      <c r="P44" s="98">
        <f t="shared" si="40"/>
        <v>0</v>
      </c>
      <c r="Q44" s="98">
        <f t="shared" si="40"/>
        <v>0</v>
      </c>
      <c r="R44" s="98">
        <f t="shared" si="40"/>
        <v>0</v>
      </c>
      <c r="Y44" s="131">
        <f>IF((Y63+Y69+Y75+Y81)&lt;&gt;0,Y$24/(Y63+Y69+Y75+Y81),0)</f>
        <v>0</v>
      </c>
      <c r="Z44" s="131">
        <f>IF((Z63+Z69+Z75+Z81)&lt;&gt;0,Z$24/(Z63+Z69+Z75+Z81),0)</f>
        <v>0</v>
      </c>
      <c r="AA44" s="131">
        <f>IF((AA63+AA69+AA75+AA81)&lt;&gt;0,AA$24/(AA63+AA69+AA75+AA81),0)</f>
        <v>0</v>
      </c>
      <c r="AB44" s="131">
        <f>IF((AB63+AB69+AB75+AB81)&lt;&gt;0,AB$24/(AB63+AB69+AB75+AB81),0)</f>
        <v>0</v>
      </c>
    </row>
    <row r="45" spans="1:28" ht="13.5" customHeight="1" x14ac:dyDescent="0.2">
      <c r="A45" s="275"/>
      <c r="B45" s="276"/>
      <c r="C45" s="302"/>
      <c r="D45" s="163" t="s">
        <v>69</v>
      </c>
      <c r="E45" s="131">
        <f t="shared" ref="E45:R45" si="41">IF(E87&lt;&gt;0,E$24/E87,0)</f>
        <v>0</v>
      </c>
      <c r="F45" s="131">
        <f t="shared" si="41"/>
        <v>0</v>
      </c>
      <c r="G45" s="98">
        <f t="shared" si="41"/>
        <v>0</v>
      </c>
      <c r="H45" s="98">
        <f t="shared" si="41"/>
        <v>0</v>
      </c>
      <c r="I45" s="98">
        <f t="shared" si="41"/>
        <v>0</v>
      </c>
      <c r="J45" s="98">
        <f t="shared" si="41"/>
        <v>0</v>
      </c>
      <c r="K45" s="98">
        <f t="shared" si="41"/>
        <v>0</v>
      </c>
      <c r="L45" s="98">
        <f t="shared" si="41"/>
        <v>0</v>
      </c>
      <c r="M45" s="98">
        <f t="shared" si="41"/>
        <v>0</v>
      </c>
      <c r="N45" s="98">
        <f t="shared" si="41"/>
        <v>0</v>
      </c>
      <c r="O45" s="98">
        <f t="shared" si="41"/>
        <v>0</v>
      </c>
      <c r="P45" s="98">
        <f t="shared" si="41"/>
        <v>0</v>
      </c>
      <c r="Q45" s="98">
        <f t="shared" si="41"/>
        <v>0</v>
      </c>
      <c r="R45" s="98">
        <f t="shared" si="41"/>
        <v>0</v>
      </c>
      <c r="Y45" s="131">
        <f>IF(Y87&lt;&gt;0,Y$24/Y87,0)</f>
        <v>0</v>
      </c>
      <c r="Z45" s="131">
        <f>IF(Z87&lt;&gt;0,Z$24/Z87,0)</f>
        <v>0</v>
      </c>
      <c r="AA45" s="131">
        <f>IF(AA87&lt;&gt;0,AA$24/AA87,0)</f>
        <v>0</v>
      </c>
      <c r="AB45" s="131">
        <f>IF(AB87&lt;&gt;0,AB$24/AB87,0)</f>
        <v>0</v>
      </c>
    </row>
    <row r="46" spans="1:28" ht="13.5" customHeight="1" x14ac:dyDescent="0.2">
      <c r="A46" s="275"/>
      <c r="B46" s="276"/>
      <c r="C46" s="302"/>
      <c r="D46" s="160" t="s">
        <v>70</v>
      </c>
      <c r="E46" s="164">
        <f t="shared" ref="E46:R46" si="42">IF(E57&lt;&gt;0,(E58+E59)/E57,0)</f>
        <v>0</v>
      </c>
      <c r="F46" s="164">
        <f t="shared" si="42"/>
        <v>0</v>
      </c>
      <c r="G46" s="38">
        <f t="shared" si="42"/>
        <v>0</v>
      </c>
      <c r="H46" s="38">
        <f t="shared" si="42"/>
        <v>0</v>
      </c>
      <c r="I46" s="38">
        <f t="shared" si="42"/>
        <v>0</v>
      </c>
      <c r="J46" s="38">
        <f t="shared" si="42"/>
        <v>0</v>
      </c>
      <c r="K46" s="38">
        <f t="shared" si="42"/>
        <v>0</v>
      </c>
      <c r="L46" s="38">
        <f t="shared" si="42"/>
        <v>0</v>
      </c>
      <c r="M46" s="38">
        <f t="shared" si="42"/>
        <v>0</v>
      </c>
      <c r="N46" s="38">
        <f t="shared" si="42"/>
        <v>0</v>
      </c>
      <c r="O46" s="38">
        <f t="shared" si="42"/>
        <v>0</v>
      </c>
      <c r="P46" s="38">
        <f t="shared" si="42"/>
        <v>0</v>
      </c>
      <c r="Q46" s="38">
        <f t="shared" si="42"/>
        <v>0</v>
      </c>
      <c r="R46" s="38">
        <f t="shared" si="42"/>
        <v>0</v>
      </c>
      <c r="Y46" s="164">
        <f>IF(Y57&lt;&gt;0,(Y58+Y59)/Y57,0)</f>
        <v>0</v>
      </c>
      <c r="Z46" s="164">
        <f>IF(Z57&lt;&gt;0,(Z58+Z59)/Z57,0)</f>
        <v>0</v>
      </c>
      <c r="AA46" s="164">
        <f>IF(AA57&lt;&gt;0,(AA58+AA59)/AA57,0)</f>
        <v>0</v>
      </c>
      <c r="AB46" s="164">
        <f>IF(AB57&lt;&gt;0,(AB58+AB59)/AB57,0)</f>
        <v>0</v>
      </c>
    </row>
    <row r="47" spans="1:28" ht="13.5" customHeight="1" x14ac:dyDescent="0.2">
      <c r="A47" s="275"/>
      <c r="B47" s="276"/>
      <c r="C47" s="272" t="s">
        <v>71</v>
      </c>
      <c r="D47" s="157" t="s">
        <v>110</v>
      </c>
      <c r="E47" s="144">
        <f t="shared" ref="E47:R47" si="43">IF(E$24&lt;&gt;0,E192/E$24,0)</f>
        <v>0</v>
      </c>
      <c r="F47" s="144">
        <f t="shared" si="43"/>
        <v>0</v>
      </c>
      <c r="G47" s="38">
        <f t="shared" si="43"/>
        <v>0</v>
      </c>
      <c r="H47" s="38">
        <f t="shared" si="43"/>
        <v>0</v>
      </c>
      <c r="I47" s="38">
        <f t="shared" si="43"/>
        <v>0</v>
      </c>
      <c r="J47" s="38">
        <f t="shared" si="43"/>
        <v>0</v>
      </c>
      <c r="K47" s="38">
        <f t="shared" si="43"/>
        <v>0</v>
      </c>
      <c r="L47" s="38">
        <f t="shared" si="43"/>
        <v>0</v>
      </c>
      <c r="M47" s="38">
        <f t="shared" si="43"/>
        <v>0</v>
      </c>
      <c r="N47" s="38">
        <f t="shared" si="43"/>
        <v>0</v>
      </c>
      <c r="O47" s="38">
        <f t="shared" si="43"/>
        <v>0</v>
      </c>
      <c r="P47" s="38">
        <f t="shared" si="43"/>
        <v>0</v>
      </c>
      <c r="Q47" s="38">
        <f t="shared" si="43"/>
        <v>0</v>
      </c>
      <c r="R47" s="38">
        <f t="shared" si="43"/>
        <v>0</v>
      </c>
      <c r="Y47" s="144">
        <f>IF(Y$24&lt;&gt;0,Y192/Y$24,0)</f>
        <v>0</v>
      </c>
      <c r="Z47" s="144">
        <f>IF(Z$24&lt;&gt;0,Z192/Z$24,0)</f>
        <v>0</v>
      </c>
      <c r="AA47" s="144">
        <f>IF(AA$24&lt;&gt;0,AA192/AA$24,0)</f>
        <v>0</v>
      </c>
      <c r="AB47" s="144">
        <f>IF(AB$24&lt;&gt;0,AB192/AB$24,0)</f>
        <v>0</v>
      </c>
    </row>
    <row r="48" spans="1:28" ht="13.5" customHeight="1" x14ac:dyDescent="0.2">
      <c r="A48" s="275"/>
      <c r="B48" s="276"/>
      <c r="C48" s="272"/>
      <c r="D48" s="165" t="s">
        <v>64</v>
      </c>
      <c r="E48" s="144">
        <f t="shared" ref="E48:R48" si="44">E49+E50</f>
        <v>0</v>
      </c>
      <c r="F48" s="144">
        <f t="shared" si="44"/>
        <v>0</v>
      </c>
      <c r="G48" s="38">
        <f t="shared" si="44"/>
        <v>0</v>
      </c>
      <c r="H48" s="38">
        <f t="shared" si="44"/>
        <v>0</v>
      </c>
      <c r="I48" s="38">
        <f t="shared" si="44"/>
        <v>0</v>
      </c>
      <c r="J48" s="38">
        <f t="shared" si="44"/>
        <v>0</v>
      </c>
      <c r="K48" s="38">
        <f t="shared" si="44"/>
        <v>0</v>
      </c>
      <c r="L48" s="38">
        <f t="shared" si="44"/>
        <v>0</v>
      </c>
      <c r="M48" s="38">
        <f t="shared" si="44"/>
        <v>0</v>
      </c>
      <c r="N48" s="38">
        <f t="shared" si="44"/>
        <v>0</v>
      </c>
      <c r="O48" s="38">
        <f t="shared" si="44"/>
        <v>0</v>
      </c>
      <c r="P48" s="38">
        <f t="shared" si="44"/>
        <v>0</v>
      </c>
      <c r="Q48" s="38">
        <f t="shared" si="44"/>
        <v>0</v>
      </c>
      <c r="R48" s="38">
        <f t="shared" si="44"/>
        <v>0</v>
      </c>
      <c r="Y48" s="144">
        <f>Y49+Y50</f>
        <v>0</v>
      </c>
      <c r="Z48" s="144">
        <f>Z49+Z50</f>
        <v>0</v>
      </c>
      <c r="AA48" s="144">
        <f>AA49+AA50</f>
        <v>0</v>
      </c>
      <c r="AB48" s="144">
        <f>AB49+AB50</f>
        <v>0</v>
      </c>
    </row>
    <row r="49" spans="1:28" ht="13.5" customHeight="1" x14ac:dyDescent="0.2">
      <c r="A49" s="275"/>
      <c r="B49" s="276"/>
      <c r="C49" s="272"/>
      <c r="D49" s="165" t="s">
        <v>73</v>
      </c>
      <c r="E49" s="144">
        <f t="shared" ref="E49:R49" si="45">IF(E$24&lt;&gt;0,(E147+E146)/E$24,0)</f>
        <v>0</v>
      </c>
      <c r="F49" s="144">
        <f t="shared" si="45"/>
        <v>0</v>
      </c>
      <c r="G49" s="38">
        <f t="shared" si="45"/>
        <v>0</v>
      </c>
      <c r="H49" s="38">
        <f t="shared" si="45"/>
        <v>0</v>
      </c>
      <c r="I49" s="38">
        <f t="shared" si="45"/>
        <v>0</v>
      </c>
      <c r="J49" s="38">
        <f t="shared" si="45"/>
        <v>0</v>
      </c>
      <c r="K49" s="38">
        <f t="shared" si="45"/>
        <v>0</v>
      </c>
      <c r="L49" s="38">
        <f t="shared" si="45"/>
        <v>0</v>
      </c>
      <c r="M49" s="38">
        <f t="shared" si="45"/>
        <v>0</v>
      </c>
      <c r="N49" s="38">
        <f t="shared" si="45"/>
        <v>0</v>
      </c>
      <c r="O49" s="38">
        <f t="shared" si="45"/>
        <v>0</v>
      </c>
      <c r="P49" s="38">
        <f t="shared" si="45"/>
        <v>0</v>
      </c>
      <c r="Q49" s="38">
        <f t="shared" si="45"/>
        <v>0</v>
      </c>
      <c r="R49" s="38">
        <f t="shared" si="45"/>
        <v>0</v>
      </c>
      <c r="Y49" s="144">
        <f>IF(Y$24&lt;&gt;0,(Y147+Y146)/Y$24,0)</f>
        <v>0</v>
      </c>
      <c r="Z49" s="144">
        <f>IF(Z$24&lt;&gt;0,(Z147+Z146)/Z$24,0)</f>
        <v>0</v>
      </c>
      <c r="AA49" s="144">
        <f>IF(AA$24&lt;&gt;0,(AA147+AA146)/AA$24,0)</f>
        <v>0</v>
      </c>
      <c r="AB49" s="144">
        <f>IF(AB$24&lt;&gt;0,(AB147+AB146)/AB$24,0)</f>
        <v>0</v>
      </c>
    </row>
    <row r="50" spans="1:28" ht="13.5" customHeight="1" x14ac:dyDescent="0.2">
      <c r="A50" s="275"/>
      <c r="B50" s="276"/>
      <c r="C50" s="272"/>
      <c r="D50" s="165" t="s">
        <v>74</v>
      </c>
      <c r="E50" s="144">
        <f t="shared" ref="E50:R50" si="46">IF(E$24&lt;&gt;0,(E154+E153)/E$24,0)</f>
        <v>0</v>
      </c>
      <c r="F50" s="144">
        <f t="shared" si="46"/>
        <v>0</v>
      </c>
      <c r="G50" s="38">
        <f t="shared" si="46"/>
        <v>0</v>
      </c>
      <c r="H50" s="38">
        <f t="shared" si="46"/>
        <v>0</v>
      </c>
      <c r="I50" s="38">
        <f t="shared" si="46"/>
        <v>0</v>
      </c>
      <c r="J50" s="38">
        <f t="shared" si="46"/>
        <v>0</v>
      </c>
      <c r="K50" s="38">
        <f t="shared" si="46"/>
        <v>0</v>
      </c>
      <c r="L50" s="38">
        <f t="shared" si="46"/>
        <v>0</v>
      </c>
      <c r="M50" s="38">
        <f t="shared" si="46"/>
        <v>0</v>
      </c>
      <c r="N50" s="38">
        <f t="shared" si="46"/>
        <v>0</v>
      </c>
      <c r="O50" s="38">
        <f t="shared" si="46"/>
        <v>0</v>
      </c>
      <c r="P50" s="38">
        <f t="shared" si="46"/>
        <v>0</v>
      </c>
      <c r="Q50" s="38">
        <f t="shared" si="46"/>
        <v>0</v>
      </c>
      <c r="R50" s="38">
        <f t="shared" si="46"/>
        <v>0</v>
      </c>
      <c r="Y50" s="144">
        <f>IF(Y$24&lt;&gt;0,(Y154+Y153)/Y$24,0)</f>
        <v>0</v>
      </c>
      <c r="Z50" s="144">
        <f>IF(Z$24&lt;&gt;0,(Z154+Z153)/Z$24,0)</f>
        <v>0</v>
      </c>
      <c r="AA50" s="144">
        <f>IF(AA$24&lt;&gt;0,(AA154+AA153)/AA$24,0)</f>
        <v>0</v>
      </c>
      <c r="AB50" s="144">
        <f>IF(AB$24&lt;&gt;0,(AB154+AB153)/AB$24,0)</f>
        <v>0</v>
      </c>
    </row>
    <row r="51" spans="1:28" ht="13.5" customHeight="1" x14ac:dyDescent="0.2">
      <c r="A51" s="275"/>
      <c r="B51" s="276"/>
      <c r="C51" s="272"/>
      <c r="D51" s="157" t="s">
        <v>75</v>
      </c>
      <c r="E51" s="144">
        <f t="shared" ref="E51:R51" si="47">IF(E$24&lt;&gt;0,E184/E$24,0)</f>
        <v>0</v>
      </c>
      <c r="F51" s="144">
        <f t="shared" si="47"/>
        <v>0</v>
      </c>
      <c r="G51" s="38">
        <f t="shared" si="47"/>
        <v>0</v>
      </c>
      <c r="H51" s="38">
        <f t="shared" si="47"/>
        <v>0</v>
      </c>
      <c r="I51" s="38">
        <f t="shared" si="47"/>
        <v>0</v>
      </c>
      <c r="J51" s="38">
        <f t="shared" si="47"/>
        <v>0</v>
      </c>
      <c r="K51" s="38">
        <f t="shared" si="47"/>
        <v>0</v>
      </c>
      <c r="L51" s="38">
        <f t="shared" si="47"/>
        <v>0</v>
      </c>
      <c r="M51" s="38">
        <f t="shared" si="47"/>
        <v>0</v>
      </c>
      <c r="N51" s="38">
        <f t="shared" si="47"/>
        <v>0</v>
      </c>
      <c r="O51" s="38">
        <f t="shared" si="47"/>
        <v>0</v>
      </c>
      <c r="P51" s="38">
        <f t="shared" si="47"/>
        <v>0</v>
      </c>
      <c r="Q51" s="38">
        <f t="shared" si="47"/>
        <v>0</v>
      </c>
      <c r="R51" s="38">
        <f t="shared" si="47"/>
        <v>0</v>
      </c>
      <c r="Y51" s="144">
        <f>IF(Y$24&lt;&gt;0,Y184/Y$24,0)</f>
        <v>0</v>
      </c>
      <c r="Z51" s="144">
        <f>IF(Z$24&lt;&gt;0,Z184/Z$24,0)</f>
        <v>0</v>
      </c>
      <c r="AA51" s="144">
        <f>IF(AA$24&lt;&gt;0,AA184/AA$24,0)</f>
        <v>0</v>
      </c>
      <c r="AB51" s="144">
        <f>IF(AB$24&lt;&gt;0,AB184/AB$24,0)</f>
        <v>0</v>
      </c>
    </row>
    <row r="52" spans="1:28" ht="13.5" customHeight="1" x14ac:dyDescent="0.2">
      <c r="A52" s="275"/>
      <c r="B52" s="276"/>
      <c r="C52" s="272"/>
      <c r="D52" s="24" t="s">
        <v>111</v>
      </c>
      <c r="E52" s="144">
        <f t="shared" ref="E52:R52" si="48">IF(E$24&lt;&gt;0,E187/E$24,0)</f>
        <v>0</v>
      </c>
      <c r="F52" s="144">
        <f t="shared" si="48"/>
        <v>0</v>
      </c>
      <c r="G52" s="14">
        <f t="shared" si="48"/>
        <v>0</v>
      </c>
      <c r="H52" s="14">
        <f t="shared" si="48"/>
        <v>0</v>
      </c>
      <c r="I52" s="14">
        <f t="shared" si="48"/>
        <v>0</v>
      </c>
      <c r="J52" s="14">
        <f t="shared" si="48"/>
        <v>0</v>
      </c>
      <c r="K52" s="14">
        <f t="shared" si="48"/>
        <v>0</v>
      </c>
      <c r="L52" s="14">
        <f t="shared" si="48"/>
        <v>0</v>
      </c>
      <c r="M52" s="14">
        <f t="shared" si="48"/>
        <v>0</v>
      </c>
      <c r="N52" s="14">
        <f t="shared" si="48"/>
        <v>0</v>
      </c>
      <c r="O52" s="14">
        <f t="shared" si="48"/>
        <v>0</v>
      </c>
      <c r="P52" s="14">
        <f t="shared" si="48"/>
        <v>0</v>
      </c>
      <c r="Q52" s="14">
        <f t="shared" si="48"/>
        <v>0</v>
      </c>
      <c r="R52" s="14">
        <f t="shared" si="48"/>
        <v>0</v>
      </c>
      <c r="Y52" s="144">
        <f>IF(Y$24&lt;&gt;0,Y187/Y$24,0)</f>
        <v>0</v>
      </c>
      <c r="Z52" s="144">
        <f>IF(Z$24&lt;&gt;0,Z187/Z$24,0)</f>
        <v>0</v>
      </c>
      <c r="AA52" s="144">
        <f>IF(AA$24&lt;&gt;0,AA187/AA$24,0)</f>
        <v>0</v>
      </c>
      <c r="AB52" s="144">
        <f>IF(AB$24&lt;&gt;0,AB187/AB$24,0)</f>
        <v>0</v>
      </c>
    </row>
    <row r="53" spans="1:28" ht="13.5" customHeight="1" x14ac:dyDescent="0.2">
      <c r="A53" s="275"/>
      <c r="B53" s="276"/>
      <c r="C53" s="272"/>
      <c r="D53" s="157" t="s">
        <v>76</v>
      </c>
      <c r="E53" s="154">
        <f>IF(E145&lt;&gt;0,SUM(G17:R17)/E145,0)</f>
        <v>0</v>
      </c>
      <c r="F53" s="154">
        <f t="shared" ref="F53:R53" si="49">IF(F145&lt;&gt;0,F$17/F145,0)</f>
        <v>0</v>
      </c>
      <c r="G53" s="98">
        <f t="shared" si="49"/>
        <v>0</v>
      </c>
      <c r="H53" s="98">
        <f t="shared" si="49"/>
        <v>0</v>
      </c>
      <c r="I53" s="98">
        <f t="shared" si="49"/>
        <v>0</v>
      </c>
      <c r="J53" s="98">
        <f t="shared" si="49"/>
        <v>0</v>
      </c>
      <c r="K53" s="98">
        <f t="shared" si="49"/>
        <v>0</v>
      </c>
      <c r="L53" s="98">
        <f t="shared" si="49"/>
        <v>0</v>
      </c>
      <c r="M53" s="98">
        <f t="shared" si="49"/>
        <v>0</v>
      </c>
      <c r="N53" s="98">
        <f t="shared" si="49"/>
        <v>0</v>
      </c>
      <c r="O53" s="98">
        <f t="shared" si="49"/>
        <v>0</v>
      </c>
      <c r="P53" s="98">
        <f t="shared" si="49"/>
        <v>0</v>
      </c>
      <c r="Q53" s="98">
        <f t="shared" si="49"/>
        <v>0</v>
      </c>
      <c r="R53" s="98">
        <f t="shared" si="49"/>
        <v>0</v>
      </c>
      <c r="Y53" s="154">
        <f>IF(Y145&lt;&gt;0,SUM(G17:I17)/Y145,0)</f>
        <v>0</v>
      </c>
      <c r="Z53" s="154">
        <f>IF(Z145&lt;&gt;0,SUM(J17:L17)/Z145,0)</f>
        <v>0</v>
      </c>
      <c r="AA53" s="154">
        <f>IF(AA145&lt;&gt;0,SUM(M17:O17)/AA145,0)</f>
        <v>0</v>
      </c>
      <c r="AB53" s="154">
        <f>IF(AB145&lt;&gt;0,SUM(P17:R17)/AB145,0)</f>
        <v>0</v>
      </c>
    </row>
    <row r="54" spans="1:28" ht="13.5" customHeight="1" x14ac:dyDescent="0.2">
      <c r="A54" s="275"/>
      <c r="B54" s="276"/>
      <c r="C54" s="272"/>
      <c r="D54" s="157" t="s">
        <v>77</v>
      </c>
      <c r="E54" s="154">
        <f>IF(E152&lt;&gt;0,SUM(G17:R17)/E152,0)</f>
        <v>0</v>
      </c>
      <c r="F54" s="154">
        <f t="shared" ref="F54:R54" si="50">IF(F152&lt;&gt;0,F$17/F152,0)</f>
        <v>0</v>
      </c>
      <c r="G54" s="98">
        <f t="shared" si="50"/>
        <v>0</v>
      </c>
      <c r="H54" s="98">
        <f t="shared" si="50"/>
        <v>0</v>
      </c>
      <c r="I54" s="98">
        <f t="shared" si="50"/>
        <v>0</v>
      </c>
      <c r="J54" s="98">
        <f t="shared" si="50"/>
        <v>0</v>
      </c>
      <c r="K54" s="98">
        <f t="shared" si="50"/>
        <v>0</v>
      </c>
      <c r="L54" s="98">
        <f t="shared" si="50"/>
        <v>0</v>
      </c>
      <c r="M54" s="98">
        <f t="shared" si="50"/>
        <v>0</v>
      </c>
      <c r="N54" s="98">
        <f t="shared" si="50"/>
        <v>0</v>
      </c>
      <c r="O54" s="98">
        <f t="shared" si="50"/>
        <v>0</v>
      </c>
      <c r="P54" s="98">
        <f t="shared" si="50"/>
        <v>0</v>
      </c>
      <c r="Q54" s="98">
        <f t="shared" si="50"/>
        <v>0</v>
      </c>
      <c r="R54" s="98">
        <f t="shared" si="50"/>
        <v>0</v>
      </c>
      <c r="Y54" s="154">
        <f>IF(Y152&lt;&gt;0,SUM(G17:I17)/Y152,0)</f>
        <v>0</v>
      </c>
      <c r="Z54" s="154">
        <f>IF(Z152&lt;&gt;0,SUM(J17:L17)/Z152,0)</f>
        <v>0</v>
      </c>
      <c r="AA54" s="154">
        <f>IF(AA152&lt;&gt;0,SUM(M17:O17)/AA152,0)</f>
        <v>0</v>
      </c>
      <c r="AB54" s="154">
        <f>IF(AB152&lt;&gt;0,SUM(P17:R17)/AB152,0)</f>
        <v>0</v>
      </c>
    </row>
    <row r="55" spans="1:28" ht="13.5" customHeight="1" x14ac:dyDescent="0.2">
      <c r="A55" s="277"/>
      <c r="B55" s="278"/>
      <c r="C55" s="272"/>
      <c r="D55" s="157" t="s">
        <v>70</v>
      </c>
      <c r="E55" s="144">
        <f t="shared" ref="E55:R55" si="51">IF(E139&lt;&gt;0,(E140+E141)/E139,0)</f>
        <v>0</v>
      </c>
      <c r="F55" s="144">
        <f t="shared" si="51"/>
        <v>0</v>
      </c>
      <c r="G55" s="38">
        <f t="shared" si="51"/>
        <v>0</v>
      </c>
      <c r="H55" s="38">
        <f t="shared" si="51"/>
        <v>0</v>
      </c>
      <c r="I55" s="38">
        <f t="shared" si="51"/>
        <v>0</v>
      </c>
      <c r="J55" s="38">
        <f t="shared" si="51"/>
        <v>0</v>
      </c>
      <c r="K55" s="38">
        <f t="shared" si="51"/>
        <v>0</v>
      </c>
      <c r="L55" s="38">
        <f t="shared" si="51"/>
        <v>0</v>
      </c>
      <c r="M55" s="38">
        <f t="shared" si="51"/>
        <v>0</v>
      </c>
      <c r="N55" s="38">
        <f t="shared" si="51"/>
        <v>0</v>
      </c>
      <c r="O55" s="38">
        <f t="shared" si="51"/>
        <v>0</v>
      </c>
      <c r="P55" s="38">
        <f t="shared" si="51"/>
        <v>0</v>
      </c>
      <c r="Q55" s="38">
        <f t="shared" si="51"/>
        <v>0</v>
      </c>
      <c r="R55" s="38">
        <f t="shared" si="51"/>
        <v>0</v>
      </c>
      <c r="Y55" s="144">
        <f>IF(Y139&lt;&gt;0,(Y140+Y141)/Y139,0)</f>
        <v>0</v>
      </c>
      <c r="Z55" s="144">
        <f>IF(Z139&lt;&gt;0,(Z140+Z141)/Z139,0)</f>
        <v>0</v>
      </c>
      <c r="AA55" s="144">
        <f>IF(AA139&lt;&gt;0,(AA140+AA141)/AA139,0)</f>
        <v>0</v>
      </c>
      <c r="AB55" s="144">
        <f>IF(AB139&lt;&gt;0,(AB140+AB141)/AB139,0)</f>
        <v>0</v>
      </c>
    </row>
    <row r="56" spans="1:28" s="6" customFormat="1" ht="13.5" customHeight="1" x14ac:dyDescent="0.2">
      <c r="A56" s="39"/>
      <c r="B56" s="5"/>
      <c r="C56" s="40"/>
      <c r="D56" s="40"/>
      <c r="E56" s="41"/>
      <c r="F56" s="4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Y56" s="41"/>
      <c r="Z56" s="41"/>
      <c r="AA56" s="41"/>
      <c r="AB56" s="41"/>
    </row>
    <row r="57" spans="1:28" ht="13.5" customHeight="1" x14ac:dyDescent="0.2">
      <c r="A57" s="283" t="s">
        <v>78</v>
      </c>
      <c r="B57" s="284"/>
      <c r="C57" s="301" t="s">
        <v>79</v>
      </c>
      <c r="D57" s="166" t="s">
        <v>36</v>
      </c>
      <c r="E57" s="150">
        <f>SUM(G57:R57)</f>
        <v>0</v>
      </c>
      <c r="F57" s="64">
        <f>IF($T$1=0,0,E57/$T$1)</f>
        <v>0</v>
      </c>
      <c r="G57" s="38">
        <f t="shared" ref="G57:R59" si="52">G63+G69+G75+G81+G87</f>
        <v>0</v>
      </c>
      <c r="H57" s="38">
        <f t="shared" si="52"/>
        <v>0</v>
      </c>
      <c r="I57" s="38">
        <f t="shared" si="52"/>
        <v>0</v>
      </c>
      <c r="J57" s="38">
        <f t="shared" si="52"/>
        <v>0</v>
      </c>
      <c r="K57" s="38">
        <f t="shared" si="52"/>
        <v>0</v>
      </c>
      <c r="L57" s="38">
        <f t="shared" si="52"/>
        <v>0</v>
      </c>
      <c r="M57" s="38">
        <f t="shared" si="52"/>
        <v>0</v>
      </c>
      <c r="N57" s="38">
        <f t="shared" si="52"/>
        <v>0</v>
      </c>
      <c r="O57" s="38">
        <f t="shared" si="52"/>
        <v>0</v>
      </c>
      <c r="P57" s="38">
        <f t="shared" si="52"/>
        <v>0</v>
      </c>
      <c r="Q57" s="38">
        <f t="shared" si="52"/>
        <v>0</v>
      </c>
      <c r="R57" s="38">
        <f t="shared" si="52"/>
        <v>0</v>
      </c>
      <c r="Y57" s="150">
        <f>SUM(G57:I57)</f>
        <v>0</v>
      </c>
      <c r="Z57" s="150">
        <f>SUM(J57:L57)</f>
        <v>0</v>
      </c>
      <c r="AA57" s="150">
        <f>SUM(M57:O57)</f>
        <v>0</v>
      </c>
      <c r="AB57" s="150">
        <f>SUM(P57:R57)</f>
        <v>0</v>
      </c>
    </row>
    <row r="58" spans="1:28" ht="13.5" customHeight="1" x14ac:dyDescent="0.2">
      <c r="A58" s="285"/>
      <c r="B58" s="286"/>
      <c r="C58" s="301"/>
      <c r="D58" s="166" t="s">
        <v>80</v>
      </c>
      <c r="E58" s="150">
        <f>SUM(G58:R58)</f>
        <v>0</v>
      </c>
      <c r="F58" s="64">
        <f>IF($T$1=0,0,E58/$T$1)</f>
        <v>0</v>
      </c>
      <c r="G58" s="38">
        <f t="shared" si="52"/>
        <v>0</v>
      </c>
      <c r="H58" s="38">
        <f t="shared" si="52"/>
        <v>0</v>
      </c>
      <c r="I58" s="38">
        <f t="shared" si="52"/>
        <v>0</v>
      </c>
      <c r="J58" s="38">
        <f t="shared" si="52"/>
        <v>0</v>
      </c>
      <c r="K58" s="38">
        <f t="shared" si="52"/>
        <v>0</v>
      </c>
      <c r="L58" s="38">
        <f t="shared" si="52"/>
        <v>0</v>
      </c>
      <c r="M58" s="38">
        <f t="shared" si="52"/>
        <v>0</v>
      </c>
      <c r="N58" s="38">
        <f t="shared" si="52"/>
        <v>0</v>
      </c>
      <c r="O58" s="38">
        <f t="shared" si="52"/>
        <v>0</v>
      </c>
      <c r="P58" s="38">
        <f t="shared" si="52"/>
        <v>0</v>
      </c>
      <c r="Q58" s="38">
        <f t="shared" si="52"/>
        <v>0</v>
      </c>
      <c r="R58" s="38">
        <f t="shared" si="52"/>
        <v>0</v>
      </c>
      <c r="Y58" s="150">
        <f>SUM(G58:I58)</f>
        <v>0</v>
      </c>
      <c r="Z58" s="150">
        <f>SUM(J58:L58)</f>
        <v>0</v>
      </c>
      <c r="AA58" s="150">
        <f>SUM(M58:O58)</f>
        <v>0</v>
      </c>
      <c r="AB58" s="150">
        <f>SUM(P58:R58)</f>
        <v>0</v>
      </c>
    </row>
    <row r="59" spans="1:28" ht="13.5" customHeight="1" x14ac:dyDescent="0.2">
      <c r="A59" s="285"/>
      <c r="B59" s="286"/>
      <c r="C59" s="301"/>
      <c r="D59" s="166" t="s">
        <v>81</v>
      </c>
      <c r="E59" s="150">
        <f>SUM(G59:R59)</f>
        <v>0</v>
      </c>
      <c r="F59" s="64">
        <f>IF($T$1=0,0,E59/$T$1)</f>
        <v>0</v>
      </c>
      <c r="G59" s="38">
        <f t="shared" si="52"/>
        <v>0</v>
      </c>
      <c r="H59" s="38">
        <f t="shared" si="52"/>
        <v>0</v>
      </c>
      <c r="I59" s="38">
        <f t="shared" si="52"/>
        <v>0</v>
      </c>
      <c r="J59" s="38">
        <f t="shared" si="52"/>
        <v>0</v>
      </c>
      <c r="K59" s="38">
        <f t="shared" si="52"/>
        <v>0</v>
      </c>
      <c r="L59" s="38">
        <f t="shared" si="52"/>
        <v>0</v>
      </c>
      <c r="M59" s="38">
        <f t="shared" si="52"/>
        <v>0</v>
      </c>
      <c r="N59" s="38">
        <f t="shared" si="52"/>
        <v>0</v>
      </c>
      <c r="O59" s="38">
        <f t="shared" si="52"/>
        <v>0</v>
      </c>
      <c r="P59" s="38">
        <f t="shared" si="52"/>
        <v>0</v>
      </c>
      <c r="Q59" s="38">
        <f t="shared" si="52"/>
        <v>0</v>
      </c>
      <c r="R59" s="38">
        <f t="shared" si="52"/>
        <v>0</v>
      </c>
      <c r="Y59" s="150">
        <f>SUM(G59:I59)</f>
        <v>0</v>
      </c>
      <c r="Z59" s="150">
        <f>SUM(J59:L59)</f>
        <v>0</v>
      </c>
      <c r="AA59" s="150">
        <f>SUM(M59:O59)</f>
        <v>0</v>
      </c>
      <c r="AB59" s="150">
        <f>SUM(P59:R59)</f>
        <v>0</v>
      </c>
    </row>
    <row r="60" spans="1:28" ht="13.5" customHeight="1" x14ac:dyDescent="0.2">
      <c r="A60" s="285"/>
      <c r="B60" s="286"/>
      <c r="C60" s="301"/>
      <c r="D60" s="166" t="s">
        <v>70</v>
      </c>
      <c r="E60" s="127">
        <f t="shared" ref="E60:R60" si="53">IF(E57&lt;&gt;0,(E58+E59)/E57,)</f>
        <v>0</v>
      </c>
      <c r="F60" s="127">
        <f t="shared" si="53"/>
        <v>0</v>
      </c>
      <c r="G60" s="38">
        <f t="shared" si="53"/>
        <v>0</v>
      </c>
      <c r="H60" s="38">
        <f t="shared" si="53"/>
        <v>0</v>
      </c>
      <c r="I60" s="38">
        <f t="shared" si="53"/>
        <v>0</v>
      </c>
      <c r="J60" s="38">
        <f t="shared" si="53"/>
        <v>0</v>
      </c>
      <c r="K60" s="38">
        <f t="shared" si="53"/>
        <v>0</v>
      </c>
      <c r="L60" s="38">
        <f t="shared" si="53"/>
        <v>0</v>
      </c>
      <c r="M60" s="38">
        <f t="shared" si="53"/>
        <v>0</v>
      </c>
      <c r="N60" s="38">
        <f t="shared" si="53"/>
        <v>0</v>
      </c>
      <c r="O60" s="38">
        <f t="shared" si="53"/>
        <v>0</v>
      </c>
      <c r="P60" s="38">
        <f t="shared" si="53"/>
        <v>0</v>
      </c>
      <c r="Q60" s="38">
        <f t="shared" si="53"/>
        <v>0</v>
      </c>
      <c r="R60" s="38">
        <f t="shared" si="53"/>
        <v>0</v>
      </c>
      <c r="Y60" s="127">
        <f>IF(Y57&lt;&gt;0,(Y58+Y59)/Y57,)</f>
        <v>0</v>
      </c>
      <c r="Z60" s="127">
        <f>IF(Z57&lt;&gt;0,(Z58+Z59)/Z57,)</f>
        <v>0</v>
      </c>
      <c r="AA60" s="127">
        <f>IF(AA57&lt;&gt;0,(AA58+AA59)/AA57,)</f>
        <v>0</v>
      </c>
      <c r="AB60" s="127">
        <f>IF(AB57&lt;&gt;0,(AB58+AB59)/AB57,)</f>
        <v>0</v>
      </c>
    </row>
    <row r="61" spans="1:28" ht="13.5" customHeight="1" x14ac:dyDescent="0.2">
      <c r="A61" s="285"/>
      <c r="B61" s="286"/>
      <c r="C61" s="301"/>
      <c r="D61" s="166" t="s">
        <v>82</v>
      </c>
      <c r="E61" s="150">
        <f>SUM(G61:R61)</f>
        <v>0</v>
      </c>
      <c r="F61" s="64">
        <f>IF($T$1=0,0,E61/$T$1)</f>
        <v>0</v>
      </c>
      <c r="G61" s="38">
        <f t="shared" ref="G61:R61" si="54">G67+G73+G79+G85+G91</f>
        <v>0</v>
      </c>
      <c r="H61" s="38">
        <f t="shared" si="54"/>
        <v>0</v>
      </c>
      <c r="I61" s="38">
        <f t="shared" si="54"/>
        <v>0</v>
      </c>
      <c r="J61" s="38">
        <f t="shared" si="54"/>
        <v>0</v>
      </c>
      <c r="K61" s="38">
        <f t="shared" si="54"/>
        <v>0</v>
      </c>
      <c r="L61" s="38">
        <f t="shared" si="54"/>
        <v>0</v>
      </c>
      <c r="M61" s="38">
        <f t="shared" si="54"/>
        <v>0</v>
      </c>
      <c r="N61" s="38">
        <f t="shared" si="54"/>
        <v>0</v>
      </c>
      <c r="O61" s="38">
        <f t="shared" si="54"/>
        <v>0</v>
      </c>
      <c r="P61" s="38">
        <f t="shared" si="54"/>
        <v>0</v>
      </c>
      <c r="Q61" s="38">
        <f t="shared" si="54"/>
        <v>0</v>
      </c>
      <c r="R61" s="38">
        <f t="shared" si="54"/>
        <v>0</v>
      </c>
      <c r="Y61" s="150">
        <f>SUM(G61:I61)</f>
        <v>0</v>
      </c>
      <c r="Z61" s="150">
        <f>SUM(J61:L61)</f>
        <v>0</v>
      </c>
      <c r="AA61" s="150">
        <f>SUM(M61:O61)</f>
        <v>0</v>
      </c>
      <c r="AB61" s="150">
        <f>SUM(P61:R61)</f>
        <v>0</v>
      </c>
    </row>
    <row r="62" spans="1:28" ht="13.5" customHeight="1" x14ac:dyDescent="0.2">
      <c r="A62" s="285"/>
      <c r="B62" s="286"/>
      <c r="C62" s="301"/>
      <c r="D62" s="166" t="s">
        <v>83</v>
      </c>
      <c r="E62" s="150">
        <f>SUM(G62:R62)</f>
        <v>0</v>
      </c>
      <c r="F62" s="64">
        <f>IF($T$1=0,0,E62/$T$1)</f>
        <v>0</v>
      </c>
      <c r="G62" s="38">
        <f t="shared" ref="G62:R62" si="55">G58+G59+G61</f>
        <v>0</v>
      </c>
      <c r="H62" s="38">
        <f t="shared" si="55"/>
        <v>0</v>
      </c>
      <c r="I62" s="38">
        <f t="shared" si="55"/>
        <v>0</v>
      </c>
      <c r="J62" s="38">
        <f t="shared" si="55"/>
        <v>0</v>
      </c>
      <c r="K62" s="38">
        <f t="shared" si="55"/>
        <v>0</v>
      </c>
      <c r="L62" s="38">
        <f t="shared" si="55"/>
        <v>0</v>
      </c>
      <c r="M62" s="38">
        <f t="shared" si="55"/>
        <v>0</v>
      </c>
      <c r="N62" s="38">
        <f t="shared" si="55"/>
        <v>0</v>
      </c>
      <c r="O62" s="38">
        <f t="shared" si="55"/>
        <v>0</v>
      </c>
      <c r="P62" s="38">
        <f t="shared" si="55"/>
        <v>0</v>
      </c>
      <c r="Q62" s="38">
        <f t="shared" si="55"/>
        <v>0</v>
      </c>
      <c r="R62" s="38">
        <f t="shared" si="55"/>
        <v>0</v>
      </c>
      <c r="Y62" s="150">
        <f>SUM(G62:I62)</f>
        <v>0</v>
      </c>
      <c r="Z62" s="150">
        <f>SUM(J62:L62)</f>
        <v>0</v>
      </c>
      <c r="AA62" s="150">
        <f>SUM(M62:O62)</f>
        <v>0</v>
      </c>
      <c r="AB62" s="150">
        <f>SUM(P62:R62)</f>
        <v>0</v>
      </c>
    </row>
    <row r="63" spans="1:28" ht="13.5" customHeight="1" x14ac:dyDescent="0.2">
      <c r="A63" s="285"/>
      <c r="B63" s="286"/>
      <c r="C63" s="272" t="s">
        <v>112</v>
      </c>
      <c r="D63" s="167" t="s">
        <v>36</v>
      </c>
      <c r="E63" s="144">
        <f>SUM(G63:R63)</f>
        <v>0</v>
      </c>
      <c r="F63" s="144">
        <f>IF($T$1=0,0,E63/$T$1)</f>
        <v>0</v>
      </c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Y63" s="144">
        <f>SUM(G63:I63)</f>
        <v>0</v>
      </c>
      <c r="Z63" s="144">
        <f>SUM(J63:L63)</f>
        <v>0</v>
      </c>
      <c r="AA63" s="144">
        <f>SUM(M63:O63)</f>
        <v>0</v>
      </c>
      <c r="AB63" s="144">
        <f>SUM(P63:R63)</f>
        <v>0</v>
      </c>
    </row>
    <row r="64" spans="1:28" ht="13.5" customHeight="1" x14ac:dyDescent="0.2">
      <c r="A64" s="285"/>
      <c r="B64" s="286"/>
      <c r="C64" s="272"/>
      <c r="D64" s="167" t="s">
        <v>80</v>
      </c>
      <c r="E64" s="144">
        <f>SUM(G64:R64)</f>
        <v>0</v>
      </c>
      <c r="F64" s="144">
        <f>IF($T$1=0,0,E64/$T$1)</f>
        <v>0</v>
      </c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Y64" s="144">
        <f>SUM(G64:I64)</f>
        <v>0</v>
      </c>
      <c r="Z64" s="144">
        <f>SUM(J64:L64)</f>
        <v>0</v>
      </c>
      <c r="AA64" s="144">
        <f>SUM(M64:O64)</f>
        <v>0</v>
      </c>
      <c r="AB64" s="144">
        <f>SUM(P64:R64)</f>
        <v>0</v>
      </c>
    </row>
    <row r="65" spans="1:28" ht="13.5" customHeight="1" x14ac:dyDescent="0.2">
      <c r="A65" s="285"/>
      <c r="B65" s="286"/>
      <c r="C65" s="272"/>
      <c r="D65" s="167" t="s">
        <v>81</v>
      </c>
      <c r="E65" s="144">
        <f>SUM(G65:R65)</f>
        <v>0</v>
      </c>
      <c r="F65" s="144">
        <f>IF($T$1=0,0,E65/$T$1)</f>
        <v>0</v>
      </c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Y65" s="144">
        <f>SUM(G65:I65)</f>
        <v>0</v>
      </c>
      <c r="Z65" s="144">
        <f>SUM(J65:L65)</f>
        <v>0</v>
      </c>
      <c r="AA65" s="144">
        <f>SUM(M65:O65)</f>
        <v>0</v>
      </c>
      <c r="AB65" s="144">
        <f>SUM(P65:R65)</f>
        <v>0</v>
      </c>
    </row>
    <row r="66" spans="1:28" ht="13.5" customHeight="1" x14ac:dyDescent="0.2">
      <c r="A66" s="285"/>
      <c r="B66" s="286"/>
      <c r="C66" s="272"/>
      <c r="D66" s="167" t="s">
        <v>70</v>
      </c>
      <c r="E66" s="144">
        <f t="shared" ref="E66:R66" si="56">IF(E63&lt;&gt;0,(E64+E65)/E63,)</f>
        <v>0</v>
      </c>
      <c r="F66" s="144">
        <f t="shared" si="56"/>
        <v>0</v>
      </c>
      <c r="G66" s="38">
        <f t="shared" si="56"/>
        <v>0</v>
      </c>
      <c r="H66" s="38">
        <f t="shared" si="56"/>
        <v>0</v>
      </c>
      <c r="I66" s="38">
        <f t="shared" si="56"/>
        <v>0</v>
      </c>
      <c r="J66" s="38">
        <f t="shared" si="56"/>
        <v>0</v>
      </c>
      <c r="K66" s="38">
        <f t="shared" si="56"/>
        <v>0</v>
      </c>
      <c r="L66" s="38">
        <f t="shared" si="56"/>
        <v>0</v>
      </c>
      <c r="M66" s="38">
        <f t="shared" si="56"/>
        <v>0</v>
      </c>
      <c r="N66" s="38">
        <f t="shared" si="56"/>
        <v>0</v>
      </c>
      <c r="O66" s="38">
        <f t="shared" si="56"/>
        <v>0</v>
      </c>
      <c r="P66" s="38">
        <f t="shared" si="56"/>
        <v>0</v>
      </c>
      <c r="Q66" s="38">
        <f t="shared" si="56"/>
        <v>0</v>
      </c>
      <c r="R66" s="38">
        <f t="shared" si="56"/>
        <v>0</v>
      </c>
      <c r="Y66" s="144">
        <f>IF(Y63&lt;&gt;0,(Y64+Y65)/Y63,)</f>
        <v>0</v>
      </c>
      <c r="Z66" s="144">
        <f>IF(Z63&lt;&gt;0,(Z64+Z65)/Z63,)</f>
        <v>0</v>
      </c>
      <c r="AA66" s="144">
        <f>IF(AA63&lt;&gt;0,(AA64+AA65)/AA63,)</f>
        <v>0</v>
      </c>
      <c r="AB66" s="144">
        <f>IF(AB63&lt;&gt;0,(AB64+AB65)/AB63,)</f>
        <v>0</v>
      </c>
    </row>
    <row r="67" spans="1:28" ht="13.5" customHeight="1" x14ac:dyDescent="0.2">
      <c r="A67" s="285"/>
      <c r="B67" s="286"/>
      <c r="C67" s="272"/>
      <c r="D67" s="167" t="s">
        <v>82</v>
      </c>
      <c r="E67" s="144">
        <f>SUM(G67:R67)</f>
        <v>0</v>
      </c>
      <c r="F67" s="144">
        <f>IF($T$1=0,0,E67/$T$1)</f>
        <v>0</v>
      </c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Y67" s="144">
        <f>SUM(G67:I67)</f>
        <v>0</v>
      </c>
      <c r="Z67" s="144">
        <f>SUM(J67:L67)</f>
        <v>0</v>
      </c>
      <c r="AA67" s="144">
        <f>SUM(M67:O67)</f>
        <v>0</v>
      </c>
      <c r="AB67" s="144">
        <f>SUM(P67:R67)</f>
        <v>0</v>
      </c>
    </row>
    <row r="68" spans="1:28" ht="13.5" customHeight="1" x14ac:dyDescent="0.2">
      <c r="A68" s="285"/>
      <c r="B68" s="286"/>
      <c r="C68" s="272"/>
      <c r="D68" s="167" t="s">
        <v>83</v>
      </c>
      <c r="E68" s="144">
        <f>SUM(G68:R68)</f>
        <v>0</v>
      </c>
      <c r="F68" s="144">
        <f>IF($T$1=0,0,E68/$T$1)</f>
        <v>0</v>
      </c>
      <c r="G68" s="38">
        <f t="shared" ref="G68:R68" si="57">G64+G65+G67</f>
        <v>0</v>
      </c>
      <c r="H68" s="38">
        <f t="shared" si="57"/>
        <v>0</v>
      </c>
      <c r="I68" s="38">
        <f t="shared" si="57"/>
        <v>0</v>
      </c>
      <c r="J68" s="38">
        <f t="shared" si="57"/>
        <v>0</v>
      </c>
      <c r="K68" s="38">
        <f t="shared" si="57"/>
        <v>0</v>
      </c>
      <c r="L68" s="38">
        <f t="shared" si="57"/>
        <v>0</v>
      </c>
      <c r="M68" s="38">
        <f t="shared" si="57"/>
        <v>0</v>
      </c>
      <c r="N68" s="38">
        <f t="shared" si="57"/>
        <v>0</v>
      </c>
      <c r="O68" s="38">
        <f t="shared" si="57"/>
        <v>0</v>
      </c>
      <c r="P68" s="38">
        <f t="shared" si="57"/>
        <v>0</v>
      </c>
      <c r="Q68" s="38">
        <f t="shared" si="57"/>
        <v>0</v>
      </c>
      <c r="R68" s="38">
        <f t="shared" si="57"/>
        <v>0</v>
      </c>
      <c r="Y68" s="144">
        <f>SUM(G68:I68)</f>
        <v>0</v>
      </c>
      <c r="Z68" s="144">
        <f>SUM(J68:L68)</f>
        <v>0</v>
      </c>
      <c r="AA68" s="144">
        <f>SUM(M68:O68)</f>
        <v>0</v>
      </c>
      <c r="AB68" s="144">
        <f>SUM(P68:R68)</f>
        <v>0</v>
      </c>
    </row>
    <row r="69" spans="1:28" ht="13.5" customHeight="1" x14ac:dyDescent="0.2">
      <c r="A69" s="285"/>
      <c r="B69" s="286"/>
      <c r="C69" s="302" t="s">
        <v>113</v>
      </c>
      <c r="D69" s="166" t="s">
        <v>36</v>
      </c>
      <c r="E69" s="127">
        <f>SUM(G69:R69)</f>
        <v>0</v>
      </c>
      <c r="F69" s="127">
        <f>IF($T$1=0,0,E69/$T$1)</f>
        <v>0</v>
      </c>
      <c r="G69" s="116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Y69" s="127">
        <f>SUM(G69:I69)</f>
        <v>0</v>
      </c>
      <c r="Z69" s="127">
        <f>SUM(J69:L69)</f>
        <v>0</v>
      </c>
      <c r="AA69" s="127">
        <f>SUM(M69:O69)</f>
        <v>0</v>
      </c>
      <c r="AB69" s="127">
        <f>SUM(P69:R69)</f>
        <v>0</v>
      </c>
    </row>
    <row r="70" spans="1:28" ht="13.5" customHeight="1" x14ac:dyDescent="0.2">
      <c r="A70" s="285"/>
      <c r="B70" s="286"/>
      <c r="C70" s="302"/>
      <c r="D70" s="166" t="s">
        <v>80</v>
      </c>
      <c r="E70" s="127">
        <f>SUM(G70:R70)</f>
        <v>0</v>
      </c>
      <c r="F70" s="127">
        <f>IF($T$1=0,0,E70/$T$1)</f>
        <v>0</v>
      </c>
      <c r="G70" s="116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Y70" s="127">
        <f>SUM(G70:I70)</f>
        <v>0</v>
      </c>
      <c r="Z70" s="127">
        <f>SUM(J70:L70)</f>
        <v>0</v>
      </c>
      <c r="AA70" s="127">
        <f>SUM(M70:O70)</f>
        <v>0</v>
      </c>
      <c r="AB70" s="127">
        <f>SUM(P70:R70)</f>
        <v>0</v>
      </c>
    </row>
    <row r="71" spans="1:28" ht="13.5" customHeight="1" x14ac:dyDescent="0.2">
      <c r="A71" s="285"/>
      <c r="B71" s="286"/>
      <c r="C71" s="302"/>
      <c r="D71" s="166" t="s">
        <v>81</v>
      </c>
      <c r="E71" s="127">
        <f>SUM(G71:R71)</f>
        <v>0</v>
      </c>
      <c r="F71" s="127">
        <f>IF($T$1=0,0,E71/$T$1)</f>
        <v>0</v>
      </c>
      <c r="G71" s="116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Y71" s="127">
        <f>SUM(G71:I71)</f>
        <v>0</v>
      </c>
      <c r="Z71" s="127">
        <f>SUM(J71:L71)</f>
        <v>0</v>
      </c>
      <c r="AA71" s="127">
        <f>SUM(M71:O71)</f>
        <v>0</v>
      </c>
      <c r="AB71" s="127">
        <f>SUM(P71:R71)</f>
        <v>0</v>
      </c>
    </row>
    <row r="72" spans="1:28" ht="13.5" customHeight="1" x14ac:dyDescent="0.2">
      <c r="A72" s="285"/>
      <c r="B72" s="286"/>
      <c r="C72" s="302"/>
      <c r="D72" s="166" t="s">
        <v>70</v>
      </c>
      <c r="E72" s="127">
        <f t="shared" ref="E72:R72" si="58">IF(E69&lt;&gt;0,(E70+E71)/E69,)</f>
        <v>0</v>
      </c>
      <c r="F72" s="127">
        <f t="shared" si="58"/>
        <v>0</v>
      </c>
      <c r="G72" s="38">
        <f t="shared" si="58"/>
        <v>0</v>
      </c>
      <c r="H72" s="38">
        <f t="shared" si="58"/>
        <v>0</v>
      </c>
      <c r="I72" s="38">
        <f t="shared" si="58"/>
        <v>0</v>
      </c>
      <c r="J72" s="38">
        <f t="shared" si="58"/>
        <v>0</v>
      </c>
      <c r="K72" s="38">
        <f t="shared" si="58"/>
        <v>0</v>
      </c>
      <c r="L72" s="38">
        <f t="shared" si="58"/>
        <v>0</v>
      </c>
      <c r="M72" s="38">
        <f t="shared" si="58"/>
        <v>0</v>
      </c>
      <c r="N72" s="38">
        <f t="shared" si="58"/>
        <v>0</v>
      </c>
      <c r="O72" s="38">
        <f t="shared" si="58"/>
        <v>0</v>
      </c>
      <c r="P72" s="38">
        <f t="shared" si="58"/>
        <v>0</v>
      </c>
      <c r="Q72" s="38">
        <f t="shared" si="58"/>
        <v>0</v>
      </c>
      <c r="R72" s="38">
        <f t="shared" si="58"/>
        <v>0</v>
      </c>
      <c r="Y72" s="127">
        <f>IF(Y69&lt;&gt;0,(Y70+Y71)/Y69,)</f>
        <v>0</v>
      </c>
      <c r="Z72" s="127">
        <f>IF(Z69&lt;&gt;0,(Z70+Z71)/Z69,)</f>
        <v>0</v>
      </c>
      <c r="AA72" s="127">
        <f>IF(AA69&lt;&gt;0,(AA70+AA71)/AA69,)</f>
        <v>0</v>
      </c>
      <c r="AB72" s="127">
        <f>IF(AB69&lt;&gt;0,(AB70+AB71)/AB69,)</f>
        <v>0</v>
      </c>
    </row>
    <row r="73" spans="1:28" ht="13.5" customHeight="1" x14ac:dyDescent="0.2">
      <c r="A73" s="285"/>
      <c r="B73" s="286"/>
      <c r="C73" s="302"/>
      <c r="D73" s="166" t="s">
        <v>82</v>
      </c>
      <c r="E73" s="127">
        <f>SUM(G73:R73)</f>
        <v>0</v>
      </c>
      <c r="F73" s="127">
        <f>IF($T$1=0,0,E73/$T$1)</f>
        <v>0</v>
      </c>
      <c r="G73" s="116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Y73" s="127">
        <f>SUM(G73:I73)</f>
        <v>0</v>
      </c>
      <c r="Z73" s="127">
        <f>SUM(J73:L73)</f>
        <v>0</v>
      </c>
      <c r="AA73" s="127">
        <f>SUM(M73:O73)</f>
        <v>0</v>
      </c>
      <c r="AB73" s="127">
        <f>SUM(P73:R73)</f>
        <v>0</v>
      </c>
    </row>
    <row r="74" spans="1:28" ht="13.5" customHeight="1" x14ac:dyDescent="0.2">
      <c r="A74" s="285"/>
      <c r="B74" s="286"/>
      <c r="C74" s="302"/>
      <c r="D74" s="166" t="s">
        <v>83</v>
      </c>
      <c r="E74" s="127">
        <f>SUM(G74:R74)</f>
        <v>0</v>
      </c>
      <c r="F74" s="127">
        <f>IF($T$1=0,0,E74/$T$1)</f>
        <v>0</v>
      </c>
      <c r="G74" s="38">
        <f t="shared" ref="G74:R74" si="59">G70+G71+G73</f>
        <v>0</v>
      </c>
      <c r="H74" s="38">
        <f t="shared" si="59"/>
        <v>0</v>
      </c>
      <c r="I74" s="38">
        <f t="shared" si="59"/>
        <v>0</v>
      </c>
      <c r="J74" s="38">
        <f t="shared" si="59"/>
        <v>0</v>
      </c>
      <c r="K74" s="38">
        <f t="shared" si="59"/>
        <v>0</v>
      </c>
      <c r="L74" s="38">
        <f t="shared" si="59"/>
        <v>0</v>
      </c>
      <c r="M74" s="38">
        <f t="shared" si="59"/>
        <v>0</v>
      </c>
      <c r="N74" s="38">
        <f t="shared" si="59"/>
        <v>0</v>
      </c>
      <c r="O74" s="38">
        <f t="shared" si="59"/>
        <v>0</v>
      </c>
      <c r="P74" s="38">
        <f t="shared" si="59"/>
        <v>0</v>
      </c>
      <c r="Q74" s="38">
        <f t="shared" si="59"/>
        <v>0</v>
      </c>
      <c r="R74" s="38">
        <f t="shared" si="59"/>
        <v>0</v>
      </c>
      <c r="Y74" s="127">
        <f>SUM(G74:I74)</f>
        <v>0</v>
      </c>
      <c r="Z74" s="127">
        <f>SUM(J74:L74)</f>
        <v>0</v>
      </c>
      <c r="AA74" s="127">
        <f>SUM(M74:O74)</f>
        <v>0</v>
      </c>
      <c r="AB74" s="127">
        <f>SUM(P74:R74)</f>
        <v>0</v>
      </c>
    </row>
    <row r="75" spans="1:28" ht="13.5" customHeight="1" x14ac:dyDescent="0.2">
      <c r="A75" s="285"/>
      <c r="B75" s="286"/>
      <c r="C75" s="272" t="s">
        <v>114</v>
      </c>
      <c r="D75" s="167" t="s">
        <v>36</v>
      </c>
      <c r="E75" s="144">
        <f>SUM(G75:R75)</f>
        <v>0</v>
      </c>
      <c r="F75" s="144">
        <f>IF($T$1=0,0,E75/$T$1)</f>
        <v>0</v>
      </c>
      <c r="G75" s="116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Y75" s="144">
        <f>SUM(G75:I75)</f>
        <v>0</v>
      </c>
      <c r="Z75" s="144">
        <f>SUM(J75:L75)</f>
        <v>0</v>
      </c>
      <c r="AA75" s="144">
        <f>SUM(M75:O75)</f>
        <v>0</v>
      </c>
      <c r="AB75" s="144">
        <f>SUM(P75:R75)</f>
        <v>0</v>
      </c>
    </row>
    <row r="76" spans="1:28" ht="13.5" customHeight="1" x14ac:dyDescent="0.2">
      <c r="A76" s="285"/>
      <c r="B76" s="286"/>
      <c r="C76" s="272"/>
      <c r="D76" s="167" t="s">
        <v>80</v>
      </c>
      <c r="E76" s="144">
        <f>SUM(G76:R76)</f>
        <v>0</v>
      </c>
      <c r="F76" s="144">
        <f>IF($T$1=0,0,E76/$T$1)</f>
        <v>0</v>
      </c>
      <c r="G76" s="116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Y76" s="144">
        <f>SUM(G76:I76)</f>
        <v>0</v>
      </c>
      <c r="Z76" s="144">
        <f>SUM(J76:L76)</f>
        <v>0</v>
      </c>
      <c r="AA76" s="144">
        <f>SUM(M76:O76)</f>
        <v>0</v>
      </c>
      <c r="AB76" s="144">
        <f>SUM(P76:R76)</f>
        <v>0</v>
      </c>
    </row>
    <row r="77" spans="1:28" ht="13.5" customHeight="1" x14ac:dyDescent="0.2">
      <c r="A77" s="285"/>
      <c r="B77" s="286"/>
      <c r="C77" s="272"/>
      <c r="D77" s="167" t="s">
        <v>81</v>
      </c>
      <c r="E77" s="144">
        <f>SUM(G77:R77)</f>
        <v>0</v>
      </c>
      <c r="F77" s="144">
        <f>IF($T$1=0,0,E77/$T$1)</f>
        <v>0</v>
      </c>
      <c r="G77" s="116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Y77" s="144">
        <f>SUM(G77:I77)</f>
        <v>0</v>
      </c>
      <c r="Z77" s="144">
        <f>SUM(J77:L77)</f>
        <v>0</v>
      </c>
      <c r="AA77" s="144">
        <f>SUM(M77:O77)</f>
        <v>0</v>
      </c>
      <c r="AB77" s="144">
        <f>SUM(P77:R77)</f>
        <v>0</v>
      </c>
    </row>
    <row r="78" spans="1:28" ht="13.5" customHeight="1" x14ac:dyDescent="0.2">
      <c r="A78" s="285"/>
      <c r="B78" s="286"/>
      <c r="C78" s="272"/>
      <c r="D78" s="167" t="s">
        <v>70</v>
      </c>
      <c r="E78" s="144">
        <f t="shared" ref="E78:R78" si="60">IF(E75&lt;&gt;0,(E76+E77)/E75,)</f>
        <v>0</v>
      </c>
      <c r="F78" s="144">
        <f t="shared" si="60"/>
        <v>0</v>
      </c>
      <c r="G78" s="38">
        <f t="shared" si="60"/>
        <v>0</v>
      </c>
      <c r="H78" s="38">
        <f t="shared" si="60"/>
        <v>0</v>
      </c>
      <c r="I78" s="38">
        <f t="shared" si="60"/>
        <v>0</v>
      </c>
      <c r="J78" s="38">
        <f t="shared" si="60"/>
        <v>0</v>
      </c>
      <c r="K78" s="38">
        <f t="shared" si="60"/>
        <v>0</v>
      </c>
      <c r="L78" s="38">
        <f t="shared" si="60"/>
        <v>0</v>
      </c>
      <c r="M78" s="38">
        <f t="shared" si="60"/>
        <v>0</v>
      </c>
      <c r="N78" s="38">
        <f t="shared" si="60"/>
        <v>0</v>
      </c>
      <c r="O78" s="38">
        <f t="shared" si="60"/>
        <v>0</v>
      </c>
      <c r="P78" s="38">
        <f t="shared" si="60"/>
        <v>0</v>
      </c>
      <c r="Q78" s="38">
        <f t="shared" si="60"/>
        <v>0</v>
      </c>
      <c r="R78" s="38">
        <f t="shared" si="60"/>
        <v>0</v>
      </c>
      <c r="Y78" s="144">
        <f>IF(Y75&lt;&gt;0,(Y76+Y77)/Y75,)</f>
        <v>0</v>
      </c>
      <c r="Z78" s="144">
        <f>IF(Z75&lt;&gt;0,(Z76+Z77)/Z75,)</f>
        <v>0</v>
      </c>
      <c r="AA78" s="144">
        <f>IF(AA75&lt;&gt;0,(AA76+AA77)/AA75,)</f>
        <v>0</v>
      </c>
      <c r="AB78" s="144">
        <f>IF(AB75&lt;&gt;0,(AB76+AB77)/AB75,)</f>
        <v>0</v>
      </c>
    </row>
    <row r="79" spans="1:28" ht="13.5" customHeight="1" x14ac:dyDescent="0.2">
      <c r="A79" s="285"/>
      <c r="B79" s="286"/>
      <c r="C79" s="272"/>
      <c r="D79" s="167" t="s">
        <v>82</v>
      </c>
      <c r="E79" s="144">
        <f>SUM(G79:R79)</f>
        <v>0</v>
      </c>
      <c r="F79" s="144">
        <f>IF($T$1=0,0,E79/$T$1)</f>
        <v>0</v>
      </c>
      <c r="G79" s="116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Y79" s="144">
        <f>SUM(G79:I79)</f>
        <v>0</v>
      </c>
      <c r="Z79" s="144">
        <f>SUM(J79:L79)</f>
        <v>0</v>
      </c>
      <c r="AA79" s="144">
        <f>SUM(M79:O79)</f>
        <v>0</v>
      </c>
      <c r="AB79" s="144">
        <f>SUM(P79:R79)</f>
        <v>0</v>
      </c>
    </row>
    <row r="80" spans="1:28" ht="13.5" customHeight="1" x14ac:dyDescent="0.2">
      <c r="A80" s="285"/>
      <c r="B80" s="286"/>
      <c r="C80" s="272"/>
      <c r="D80" s="167" t="s">
        <v>83</v>
      </c>
      <c r="E80" s="144">
        <f>SUM(G80:R80)</f>
        <v>0</v>
      </c>
      <c r="F80" s="144">
        <f>IF($T$1=0,0,E80/$T$1)</f>
        <v>0</v>
      </c>
      <c r="G80" s="38">
        <f t="shared" ref="G80:R80" si="61">G76+G77+G79</f>
        <v>0</v>
      </c>
      <c r="H80" s="38">
        <f t="shared" si="61"/>
        <v>0</v>
      </c>
      <c r="I80" s="38">
        <f t="shared" si="61"/>
        <v>0</v>
      </c>
      <c r="J80" s="38">
        <f t="shared" si="61"/>
        <v>0</v>
      </c>
      <c r="K80" s="38">
        <f t="shared" si="61"/>
        <v>0</v>
      </c>
      <c r="L80" s="38">
        <f t="shared" si="61"/>
        <v>0</v>
      </c>
      <c r="M80" s="38">
        <f t="shared" si="61"/>
        <v>0</v>
      </c>
      <c r="N80" s="38">
        <f t="shared" si="61"/>
        <v>0</v>
      </c>
      <c r="O80" s="38">
        <f t="shared" si="61"/>
        <v>0</v>
      </c>
      <c r="P80" s="38">
        <f t="shared" si="61"/>
        <v>0</v>
      </c>
      <c r="Q80" s="38">
        <f t="shared" si="61"/>
        <v>0</v>
      </c>
      <c r="R80" s="38">
        <f t="shared" si="61"/>
        <v>0</v>
      </c>
      <c r="Y80" s="144">
        <f>SUM(G80:I80)</f>
        <v>0</v>
      </c>
      <c r="Z80" s="144">
        <f>SUM(J80:L80)</f>
        <v>0</v>
      </c>
      <c r="AA80" s="144">
        <f>SUM(M80:O80)</f>
        <v>0</v>
      </c>
      <c r="AB80" s="144">
        <f>SUM(P80:R80)</f>
        <v>0</v>
      </c>
    </row>
    <row r="81" spans="1:28" ht="13.5" customHeight="1" x14ac:dyDescent="0.2">
      <c r="A81" s="285"/>
      <c r="B81" s="286"/>
      <c r="C81" s="302" t="s">
        <v>115</v>
      </c>
      <c r="D81" s="166" t="s">
        <v>36</v>
      </c>
      <c r="E81" s="127">
        <f>SUM(G81:R81)</f>
        <v>0</v>
      </c>
      <c r="F81" s="127">
        <f>IF($T$1=0,0,E81/$T$1)</f>
        <v>0</v>
      </c>
      <c r="G81" s="116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Y81" s="127">
        <f>SUM(G81:I81)</f>
        <v>0</v>
      </c>
      <c r="Z81" s="127">
        <f>SUM(J81:L81)</f>
        <v>0</v>
      </c>
      <c r="AA81" s="127">
        <f>SUM(M81:O81)</f>
        <v>0</v>
      </c>
      <c r="AB81" s="127">
        <f>SUM(P81:R81)</f>
        <v>0</v>
      </c>
    </row>
    <row r="82" spans="1:28" ht="13.5" customHeight="1" x14ac:dyDescent="0.2">
      <c r="A82" s="285"/>
      <c r="B82" s="286"/>
      <c r="C82" s="302"/>
      <c r="D82" s="166" t="s">
        <v>80</v>
      </c>
      <c r="E82" s="127">
        <f>SUM(G82:R82)</f>
        <v>0</v>
      </c>
      <c r="F82" s="127">
        <f>IF($T$1=0,0,E82/$T$1)</f>
        <v>0</v>
      </c>
      <c r="G82" s="116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Y82" s="127">
        <f>SUM(G82:I82)</f>
        <v>0</v>
      </c>
      <c r="Z82" s="127">
        <f>SUM(J82:L82)</f>
        <v>0</v>
      </c>
      <c r="AA82" s="127">
        <f>SUM(M82:O82)</f>
        <v>0</v>
      </c>
      <c r="AB82" s="127">
        <f>SUM(P82:R82)</f>
        <v>0</v>
      </c>
    </row>
    <row r="83" spans="1:28" ht="13.5" customHeight="1" x14ac:dyDescent="0.2">
      <c r="A83" s="285"/>
      <c r="B83" s="286"/>
      <c r="C83" s="302"/>
      <c r="D83" s="166" t="s">
        <v>81</v>
      </c>
      <c r="E83" s="127">
        <f>SUM(G83:R83)</f>
        <v>0</v>
      </c>
      <c r="F83" s="127">
        <f>IF($T$1=0,0,E83/$T$1)</f>
        <v>0</v>
      </c>
      <c r="G83" s="116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Y83" s="127">
        <f>SUM(G83:I83)</f>
        <v>0</v>
      </c>
      <c r="Z83" s="127">
        <f>SUM(J83:L83)</f>
        <v>0</v>
      </c>
      <c r="AA83" s="127">
        <f>SUM(M83:O83)</f>
        <v>0</v>
      </c>
      <c r="AB83" s="127">
        <f>SUM(P83:R83)</f>
        <v>0</v>
      </c>
    </row>
    <row r="84" spans="1:28" ht="13.5" customHeight="1" x14ac:dyDescent="0.2">
      <c r="A84" s="285"/>
      <c r="B84" s="286"/>
      <c r="C84" s="302"/>
      <c r="D84" s="166" t="s">
        <v>70</v>
      </c>
      <c r="E84" s="127">
        <f t="shared" ref="E84:R84" si="62">IF(E81&lt;&gt;0,(E82+E83)/E81,)</f>
        <v>0</v>
      </c>
      <c r="F84" s="127">
        <f t="shared" si="62"/>
        <v>0</v>
      </c>
      <c r="G84" s="38">
        <f t="shared" si="62"/>
        <v>0</v>
      </c>
      <c r="H84" s="38">
        <f t="shared" si="62"/>
        <v>0</v>
      </c>
      <c r="I84" s="38">
        <f t="shared" si="62"/>
        <v>0</v>
      </c>
      <c r="J84" s="38">
        <f t="shared" si="62"/>
        <v>0</v>
      </c>
      <c r="K84" s="38">
        <f t="shared" si="62"/>
        <v>0</v>
      </c>
      <c r="L84" s="38">
        <f t="shared" si="62"/>
        <v>0</v>
      </c>
      <c r="M84" s="38">
        <f t="shared" si="62"/>
        <v>0</v>
      </c>
      <c r="N84" s="38">
        <f t="shared" si="62"/>
        <v>0</v>
      </c>
      <c r="O84" s="38">
        <f t="shared" si="62"/>
        <v>0</v>
      </c>
      <c r="P84" s="38">
        <f t="shared" si="62"/>
        <v>0</v>
      </c>
      <c r="Q84" s="38">
        <f t="shared" si="62"/>
        <v>0</v>
      </c>
      <c r="R84" s="38">
        <f t="shared" si="62"/>
        <v>0</v>
      </c>
      <c r="Y84" s="127">
        <f>IF(Y81&lt;&gt;0,(Y82+Y83)/Y81,)</f>
        <v>0</v>
      </c>
      <c r="Z84" s="127">
        <f>IF(Z81&lt;&gt;0,(Z82+Z83)/Z81,)</f>
        <v>0</v>
      </c>
      <c r="AA84" s="127">
        <f>IF(AA81&lt;&gt;0,(AA82+AA83)/AA81,)</f>
        <v>0</v>
      </c>
      <c r="AB84" s="127">
        <f>IF(AB81&lt;&gt;0,(AB82+AB83)/AB81,)</f>
        <v>0</v>
      </c>
    </row>
    <row r="85" spans="1:28" ht="13.5" customHeight="1" x14ac:dyDescent="0.2">
      <c r="A85" s="285"/>
      <c r="B85" s="286"/>
      <c r="C85" s="302"/>
      <c r="D85" s="166" t="s">
        <v>82</v>
      </c>
      <c r="E85" s="127">
        <f>SUM(G85:R85)</f>
        <v>0</v>
      </c>
      <c r="F85" s="127">
        <f>IF($T$1=0,0,E85/$T$1)</f>
        <v>0</v>
      </c>
      <c r="G85" s="116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Y85" s="127">
        <f>SUM(G85:I85)</f>
        <v>0</v>
      </c>
      <c r="Z85" s="127">
        <f>SUM(J85:L85)</f>
        <v>0</v>
      </c>
      <c r="AA85" s="127">
        <f>SUM(M85:O85)</f>
        <v>0</v>
      </c>
      <c r="AB85" s="127">
        <f>SUM(P85:R85)</f>
        <v>0</v>
      </c>
    </row>
    <row r="86" spans="1:28" ht="13.5" customHeight="1" x14ac:dyDescent="0.2">
      <c r="A86" s="285"/>
      <c r="B86" s="286"/>
      <c r="C86" s="302"/>
      <c r="D86" s="166" t="s">
        <v>83</v>
      </c>
      <c r="E86" s="127">
        <f>SUM(G86:R86)</f>
        <v>0</v>
      </c>
      <c r="F86" s="127">
        <f>IF($T$1=0,0,E86/$T$1)</f>
        <v>0</v>
      </c>
      <c r="G86" s="38">
        <f t="shared" ref="G86:R86" si="63">G82+G83+G85</f>
        <v>0</v>
      </c>
      <c r="H86" s="38">
        <f t="shared" si="63"/>
        <v>0</v>
      </c>
      <c r="I86" s="38">
        <f t="shared" si="63"/>
        <v>0</v>
      </c>
      <c r="J86" s="38">
        <f t="shared" si="63"/>
        <v>0</v>
      </c>
      <c r="K86" s="38">
        <f t="shared" si="63"/>
        <v>0</v>
      </c>
      <c r="L86" s="38">
        <f t="shared" si="63"/>
        <v>0</v>
      </c>
      <c r="M86" s="38">
        <f t="shared" si="63"/>
        <v>0</v>
      </c>
      <c r="N86" s="38">
        <f t="shared" si="63"/>
        <v>0</v>
      </c>
      <c r="O86" s="38">
        <f t="shared" si="63"/>
        <v>0</v>
      </c>
      <c r="P86" s="38">
        <f t="shared" si="63"/>
        <v>0</v>
      </c>
      <c r="Q86" s="38">
        <f t="shared" si="63"/>
        <v>0</v>
      </c>
      <c r="R86" s="38">
        <f t="shared" si="63"/>
        <v>0</v>
      </c>
      <c r="Y86" s="127">
        <f>SUM(G86:I86)</f>
        <v>0</v>
      </c>
      <c r="Z86" s="127">
        <f>SUM(J86:L86)</f>
        <v>0</v>
      </c>
      <c r="AA86" s="127">
        <f>SUM(M86:O86)</f>
        <v>0</v>
      </c>
      <c r="AB86" s="127">
        <f>SUM(P86:R86)</f>
        <v>0</v>
      </c>
    </row>
    <row r="87" spans="1:28" ht="13.5" customHeight="1" x14ac:dyDescent="0.2">
      <c r="A87" s="285"/>
      <c r="B87" s="286"/>
      <c r="C87" s="272" t="s">
        <v>116</v>
      </c>
      <c r="D87" s="167" t="s">
        <v>36</v>
      </c>
      <c r="E87" s="144">
        <f>SUM(G87:R87)</f>
        <v>0</v>
      </c>
      <c r="F87" s="144">
        <f>IF($T$1=0,0,E87/$T$1)</f>
        <v>0</v>
      </c>
      <c r="G87" s="116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Y87" s="144">
        <f>SUM(G87:I87)</f>
        <v>0</v>
      </c>
      <c r="Z87" s="144">
        <f>SUM(J87:L87)</f>
        <v>0</v>
      </c>
      <c r="AA87" s="144">
        <f>SUM(M87:O87)</f>
        <v>0</v>
      </c>
      <c r="AB87" s="144">
        <f>SUM(P87:R87)</f>
        <v>0</v>
      </c>
    </row>
    <row r="88" spans="1:28" ht="13.5" customHeight="1" x14ac:dyDescent="0.2">
      <c r="A88" s="285"/>
      <c r="B88" s="286"/>
      <c r="C88" s="272"/>
      <c r="D88" s="167" t="s">
        <v>80</v>
      </c>
      <c r="E88" s="144">
        <f>SUM(G88:R88)</f>
        <v>0</v>
      </c>
      <c r="F88" s="144">
        <f>IF($T$1=0,0,E88/$T$1)</f>
        <v>0</v>
      </c>
      <c r="G88" s="116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Y88" s="144">
        <f>SUM(G88:I88)</f>
        <v>0</v>
      </c>
      <c r="Z88" s="144">
        <f>SUM(J88:L88)</f>
        <v>0</v>
      </c>
      <c r="AA88" s="144">
        <f>SUM(M88:O88)</f>
        <v>0</v>
      </c>
      <c r="AB88" s="144">
        <f>SUM(P88:R88)</f>
        <v>0</v>
      </c>
    </row>
    <row r="89" spans="1:28" ht="13.5" customHeight="1" x14ac:dyDescent="0.2">
      <c r="A89" s="285"/>
      <c r="B89" s="286"/>
      <c r="C89" s="272"/>
      <c r="D89" s="167" t="s">
        <v>81</v>
      </c>
      <c r="E89" s="144">
        <f>SUM(G89:R89)</f>
        <v>0</v>
      </c>
      <c r="F89" s="144">
        <f>IF($T$1=0,0,E89/$T$1)</f>
        <v>0</v>
      </c>
      <c r="G89" s="116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Y89" s="144">
        <f>SUM(G89:I89)</f>
        <v>0</v>
      </c>
      <c r="Z89" s="144">
        <f>SUM(J89:L89)</f>
        <v>0</v>
      </c>
      <c r="AA89" s="144">
        <f>SUM(M89:O89)</f>
        <v>0</v>
      </c>
      <c r="AB89" s="144">
        <f>SUM(P89:R89)</f>
        <v>0</v>
      </c>
    </row>
    <row r="90" spans="1:28" ht="13.5" customHeight="1" x14ac:dyDescent="0.2">
      <c r="A90" s="285"/>
      <c r="B90" s="286"/>
      <c r="C90" s="272"/>
      <c r="D90" s="167" t="s">
        <v>70</v>
      </c>
      <c r="E90" s="144">
        <f t="shared" ref="E90:R90" si="64">IF(E87&lt;&gt;0,(E88+E89)/E87,)</f>
        <v>0</v>
      </c>
      <c r="F90" s="144">
        <f t="shared" si="64"/>
        <v>0</v>
      </c>
      <c r="G90" s="38">
        <f t="shared" si="64"/>
        <v>0</v>
      </c>
      <c r="H90" s="38">
        <f t="shared" si="64"/>
        <v>0</v>
      </c>
      <c r="I90" s="38">
        <f t="shared" si="64"/>
        <v>0</v>
      </c>
      <c r="J90" s="38">
        <f t="shared" si="64"/>
        <v>0</v>
      </c>
      <c r="K90" s="38">
        <f t="shared" si="64"/>
        <v>0</v>
      </c>
      <c r="L90" s="38">
        <f t="shared" si="64"/>
        <v>0</v>
      </c>
      <c r="M90" s="38">
        <f t="shared" si="64"/>
        <v>0</v>
      </c>
      <c r="N90" s="38">
        <f t="shared" si="64"/>
        <v>0</v>
      </c>
      <c r="O90" s="38">
        <f t="shared" si="64"/>
        <v>0</v>
      </c>
      <c r="P90" s="38">
        <f t="shared" si="64"/>
        <v>0</v>
      </c>
      <c r="Q90" s="38">
        <f t="shared" si="64"/>
        <v>0</v>
      </c>
      <c r="R90" s="38">
        <f t="shared" si="64"/>
        <v>0</v>
      </c>
      <c r="Y90" s="144">
        <f>IF(Y87&lt;&gt;0,(Y88+Y89)/Y87,)</f>
        <v>0</v>
      </c>
      <c r="Z90" s="144">
        <f>IF(Z87&lt;&gt;0,(Z88+Z89)/Z87,)</f>
        <v>0</v>
      </c>
      <c r="AA90" s="144">
        <f>IF(AA87&lt;&gt;0,(AA88+AA89)/AA87,)</f>
        <v>0</v>
      </c>
      <c r="AB90" s="144">
        <f>IF(AB87&lt;&gt;0,(AB88+AB89)/AB87,)</f>
        <v>0</v>
      </c>
    </row>
    <row r="91" spans="1:28" ht="13.5" customHeight="1" x14ac:dyDescent="0.2">
      <c r="A91" s="285"/>
      <c r="B91" s="286"/>
      <c r="C91" s="272"/>
      <c r="D91" s="167" t="s">
        <v>82</v>
      </c>
      <c r="E91" s="144">
        <f t="shared" ref="E91:E133" si="65">SUM(G91:R91)</f>
        <v>0</v>
      </c>
      <c r="F91" s="144">
        <f t="shared" ref="F91:F132" si="66">IF($T$1=0,0,E91/$T$1)</f>
        <v>0</v>
      </c>
      <c r="G91" s="116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Y91" s="144">
        <f t="shared" ref="Y91:Y133" si="67">SUM(G91:I91)</f>
        <v>0</v>
      </c>
      <c r="Z91" s="144">
        <f t="shared" ref="Z91:Z133" si="68">SUM(J91:L91)</f>
        <v>0</v>
      </c>
      <c r="AA91" s="144">
        <f t="shared" ref="AA91:AA133" si="69">SUM(M91:O91)</f>
        <v>0</v>
      </c>
      <c r="AB91" s="144">
        <f t="shared" ref="AB91:AB133" si="70">SUM(P91:R91)</f>
        <v>0</v>
      </c>
    </row>
    <row r="92" spans="1:28" ht="13.5" customHeight="1" x14ac:dyDescent="0.2">
      <c r="A92" s="285"/>
      <c r="B92" s="286"/>
      <c r="C92" s="272"/>
      <c r="D92" s="167" t="s">
        <v>83</v>
      </c>
      <c r="E92" s="144">
        <f t="shared" si="65"/>
        <v>0</v>
      </c>
      <c r="F92" s="144">
        <f t="shared" si="66"/>
        <v>0</v>
      </c>
      <c r="G92" s="38">
        <f t="shared" ref="G92:R92" si="71">G88+G89+G91</f>
        <v>0</v>
      </c>
      <c r="H92" s="38">
        <f t="shared" si="71"/>
        <v>0</v>
      </c>
      <c r="I92" s="38">
        <f t="shared" si="71"/>
        <v>0</v>
      </c>
      <c r="J92" s="38">
        <f t="shared" si="71"/>
        <v>0</v>
      </c>
      <c r="K92" s="38">
        <f t="shared" si="71"/>
        <v>0</v>
      </c>
      <c r="L92" s="38">
        <f t="shared" si="71"/>
        <v>0</v>
      </c>
      <c r="M92" s="38">
        <f t="shared" si="71"/>
        <v>0</v>
      </c>
      <c r="N92" s="38">
        <f t="shared" si="71"/>
        <v>0</v>
      </c>
      <c r="O92" s="38">
        <f t="shared" si="71"/>
        <v>0</v>
      </c>
      <c r="P92" s="38">
        <f t="shared" si="71"/>
        <v>0</v>
      </c>
      <c r="Q92" s="38">
        <f t="shared" si="71"/>
        <v>0</v>
      </c>
      <c r="R92" s="38">
        <f t="shared" si="71"/>
        <v>0</v>
      </c>
      <c r="Y92" s="144">
        <f t="shared" si="67"/>
        <v>0</v>
      </c>
      <c r="Z92" s="144">
        <f t="shared" si="68"/>
        <v>0</v>
      </c>
      <c r="AA92" s="144">
        <f t="shared" si="69"/>
        <v>0</v>
      </c>
      <c r="AB92" s="144">
        <f t="shared" si="70"/>
        <v>0</v>
      </c>
    </row>
    <row r="93" spans="1:28" ht="13.5" customHeight="1" x14ac:dyDescent="0.2">
      <c r="A93" s="285"/>
      <c r="B93" s="286"/>
      <c r="C93" s="302" t="s">
        <v>84</v>
      </c>
      <c r="D93" s="161" t="s">
        <v>117</v>
      </c>
      <c r="E93" s="127">
        <f t="shared" si="65"/>
        <v>0</v>
      </c>
      <c r="F93" s="64">
        <f t="shared" si="66"/>
        <v>0</v>
      </c>
      <c r="G93" s="173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Y93" s="127">
        <f t="shared" si="67"/>
        <v>0</v>
      </c>
      <c r="Z93" s="127">
        <f t="shared" si="68"/>
        <v>0</v>
      </c>
      <c r="AA93" s="127">
        <f t="shared" si="69"/>
        <v>0</v>
      </c>
      <c r="AB93" s="127">
        <f t="shared" si="70"/>
        <v>0</v>
      </c>
    </row>
    <row r="94" spans="1:28" ht="13.5" customHeight="1" x14ac:dyDescent="0.2">
      <c r="A94" s="285"/>
      <c r="B94" s="286"/>
      <c r="C94" s="302"/>
      <c r="D94" s="161" t="s">
        <v>118</v>
      </c>
      <c r="E94" s="127">
        <f t="shared" si="65"/>
        <v>0</v>
      </c>
      <c r="F94" s="64">
        <f t="shared" si="66"/>
        <v>0</v>
      </c>
      <c r="G94" s="173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Y94" s="127">
        <f t="shared" si="67"/>
        <v>0</v>
      </c>
      <c r="Z94" s="127">
        <f t="shared" si="68"/>
        <v>0</v>
      </c>
      <c r="AA94" s="127">
        <f t="shared" si="69"/>
        <v>0</v>
      </c>
      <c r="AB94" s="127">
        <f t="shared" si="70"/>
        <v>0</v>
      </c>
    </row>
    <row r="95" spans="1:28" ht="13.5" customHeight="1" x14ac:dyDescent="0.2">
      <c r="A95" s="285"/>
      <c r="B95" s="286"/>
      <c r="C95" s="302"/>
      <c r="D95" s="161">
        <v>360</v>
      </c>
      <c r="E95" s="127">
        <f t="shared" si="65"/>
        <v>0</v>
      </c>
      <c r="F95" s="64">
        <f t="shared" si="66"/>
        <v>0</v>
      </c>
      <c r="G95" s="173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Y95" s="127">
        <f t="shared" si="67"/>
        <v>0</v>
      </c>
      <c r="Z95" s="127">
        <f t="shared" si="68"/>
        <v>0</v>
      </c>
      <c r="AA95" s="127">
        <f t="shared" si="69"/>
        <v>0</v>
      </c>
      <c r="AB95" s="127">
        <f t="shared" si="70"/>
        <v>0</v>
      </c>
    </row>
    <row r="96" spans="1:28" ht="13.5" customHeight="1" x14ac:dyDescent="0.2">
      <c r="A96" s="285"/>
      <c r="B96" s="286"/>
      <c r="C96" s="302"/>
      <c r="D96" s="161" t="s">
        <v>119</v>
      </c>
      <c r="E96" s="127">
        <f t="shared" si="65"/>
        <v>0</v>
      </c>
      <c r="F96" s="64">
        <f t="shared" si="66"/>
        <v>0</v>
      </c>
      <c r="G96" s="173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Y96" s="127">
        <f t="shared" si="67"/>
        <v>0</v>
      </c>
      <c r="Z96" s="127">
        <f t="shared" si="68"/>
        <v>0</v>
      </c>
      <c r="AA96" s="127">
        <f t="shared" si="69"/>
        <v>0</v>
      </c>
      <c r="AB96" s="127">
        <f t="shared" si="70"/>
        <v>0</v>
      </c>
    </row>
    <row r="97" spans="1:28" ht="13.5" customHeight="1" x14ac:dyDescent="0.2">
      <c r="A97" s="285"/>
      <c r="B97" s="286"/>
      <c r="C97" s="302"/>
      <c r="D97" s="161" t="s">
        <v>120</v>
      </c>
      <c r="E97" s="127">
        <f t="shared" si="65"/>
        <v>0</v>
      </c>
      <c r="F97" s="64">
        <f t="shared" si="66"/>
        <v>0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Y97" s="127">
        <f t="shared" si="67"/>
        <v>0</v>
      </c>
      <c r="Z97" s="127">
        <f t="shared" si="68"/>
        <v>0</v>
      </c>
      <c r="AA97" s="127">
        <f t="shared" si="69"/>
        <v>0</v>
      </c>
      <c r="AB97" s="127">
        <f t="shared" si="70"/>
        <v>0</v>
      </c>
    </row>
    <row r="98" spans="1:28" ht="13.5" customHeight="1" x14ac:dyDescent="0.2">
      <c r="A98" s="285"/>
      <c r="B98" s="286"/>
      <c r="C98" s="302"/>
      <c r="D98" s="161" t="s">
        <v>121</v>
      </c>
      <c r="E98" s="127">
        <f t="shared" si="65"/>
        <v>0</v>
      </c>
      <c r="F98" s="64">
        <f t="shared" si="66"/>
        <v>0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Y98" s="127">
        <f t="shared" si="67"/>
        <v>0</v>
      </c>
      <c r="Z98" s="127">
        <f t="shared" si="68"/>
        <v>0</v>
      </c>
      <c r="AA98" s="127">
        <f t="shared" si="69"/>
        <v>0</v>
      </c>
      <c r="AB98" s="127">
        <f t="shared" si="70"/>
        <v>0</v>
      </c>
    </row>
    <row r="99" spans="1:28" ht="13.5" customHeight="1" x14ac:dyDescent="0.2">
      <c r="A99" s="285"/>
      <c r="B99" s="286"/>
      <c r="C99" s="302"/>
      <c r="D99" s="161" t="s">
        <v>122</v>
      </c>
      <c r="E99" s="127">
        <f t="shared" si="65"/>
        <v>0</v>
      </c>
      <c r="F99" s="64">
        <f t="shared" si="66"/>
        <v>0</v>
      </c>
      <c r="G99" s="173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Y99" s="127">
        <f t="shared" si="67"/>
        <v>0</v>
      </c>
      <c r="Z99" s="127">
        <f t="shared" si="68"/>
        <v>0</v>
      </c>
      <c r="AA99" s="127">
        <f t="shared" si="69"/>
        <v>0</v>
      </c>
      <c r="AB99" s="127">
        <f t="shared" si="70"/>
        <v>0</v>
      </c>
    </row>
    <row r="100" spans="1:28" ht="13.5" customHeight="1" x14ac:dyDescent="0.2">
      <c r="A100" s="285"/>
      <c r="B100" s="286"/>
      <c r="C100" s="302"/>
      <c r="D100" s="161" t="s">
        <v>123</v>
      </c>
      <c r="E100" s="127">
        <f t="shared" si="65"/>
        <v>0</v>
      </c>
      <c r="F100" s="64">
        <f t="shared" si="66"/>
        <v>0</v>
      </c>
      <c r="G100" s="173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Y100" s="127">
        <f t="shared" si="67"/>
        <v>0</v>
      </c>
      <c r="Z100" s="127">
        <f t="shared" si="68"/>
        <v>0</v>
      </c>
      <c r="AA100" s="127">
        <f t="shared" si="69"/>
        <v>0</v>
      </c>
      <c r="AB100" s="127">
        <f t="shared" si="70"/>
        <v>0</v>
      </c>
    </row>
    <row r="101" spans="1:28" ht="13.5" customHeight="1" x14ac:dyDescent="0.2">
      <c r="A101" s="285"/>
      <c r="B101" s="286"/>
      <c r="C101" s="302"/>
      <c r="D101" s="161" t="s">
        <v>124</v>
      </c>
      <c r="E101" s="127">
        <f t="shared" si="65"/>
        <v>0</v>
      </c>
      <c r="F101" s="64">
        <f t="shared" si="66"/>
        <v>0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Y101" s="127">
        <f t="shared" si="67"/>
        <v>0</v>
      </c>
      <c r="Z101" s="127">
        <f t="shared" si="68"/>
        <v>0</v>
      </c>
      <c r="AA101" s="127">
        <f t="shared" si="69"/>
        <v>0</v>
      </c>
      <c r="AB101" s="127">
        <f t="shared" si="70"/>
        <v>0</v>
      </c>
    </row>
    <row r="102" spans="1:28" ht="13.5" customHeight="1" x14ac:dyDescent="0.2">
      <c r="A102" s="285"/>
      <c r="B102" s="286"/>
      <c r="C102" s="302"/>
      <c r="D102" s="161" t="s">
        <v>125</v>
      </c>
      <c r="E102" s="127">
        <f t="shared" si="65"/>
        <v>0</v>
      </c>
      <c r="F102" s="64">
        <f t="shared" si="66"/>
        <v>0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Y102" s="127">
        <f t="shared" si="67"/>
        <v>0</v>
      </c>
      <c r="Z102" s="127">
        <f t="shared" si="68"/>
        <v>0</v>
      </c>
      <c r="AA102" s="127">
        <f t="shared" si="69"/>
        <v>0</v>
      </c>
      <c r="AB102" s="127">
        <f t="shared" si="70"/>
        <v>0</v>
      </c>
    </row>
    <row r="103" spans="1:28" ht="13.5" customHeight="1" x14ac:dyDescent="0.2">
      <c r="A103" s="285"/>
      <c r="B103" s="286"/>
      <c r="C103" s="302"/>
      <c r="D103" s="166" t="s">
        <v>126</v>
      </c>
      <c r="E103" s="127">
        <f t="shared" si="65"/>
        <v>0</v>
      </c>
      <c r="F103" s="64">
        <f t="shared" si="66"/>
        <v>0</v>
      </c>
      <c r="G103" s="173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Y103" s="127">
        <f t="shared" si="67"/>
        <v>0</v>
      </c>
      <c r="Z103" s="127">
        <f t="shared" si="68"/>
        <v>0</v>
      </c>
      <c r="AA103" s="127">
        <f t="shared" si="69"/>
        <v>0</v>
      </c>
      <c r="AB103" s="127">
        <f t="shared" si="70"/>
        <v>0</v>
      </c>
    </row>
    <row r="104" spans="1:28" ht="13.5" customHeight="1" x14ac:dyDescent="0.2">
      <c r="A104" s="285"/>
      <c r="B104" s="286"/>
      <c r="C104" s="302"/>
      <c r="D104" s="166" t="s">
        <v>127</v>
      </c>
      <c r="E104" s="127">
        <f t="shared" si="65"/>
        <v>0</v>
      </c>
      <c r="F104" s="64">
        <f t="shared" si="66"/>
        <v>0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Y104" s="127">
        <f t="shared" si="67"/>
        <v>0</v>
      </c>
      <c r="Z104" s="127">
        <f t="shared" si="68"/>
        <v>0</v>
      </c>
      <c r="AA104" s="127">
        <f t="shared" si="69"/>
        <v>0</v>
      </c>
      <c r="AB104" s="127">
        <f t="shared" si="70"/>
        <v>0</v>
      </c>
    </row>
    <row r="105" spans="1:28" ht="13.5" customHeight="1" x14ac:dyDescent="0.2">
      <c r="A105" s="285"/>
      <c r="B105" s="286"/>
      <c r="C105" s="302"/>
      <c r="D105" s="161" t="s">
        <v>128</v>
      </c>
      <c r="E105" s="127">
        <f t="shared" si="65"/>
        <v>0</v>
      </c>
      <c r="F105" s="64">
        <f t="shared" si="66"/>
        <v>0</v>
      </c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Y105" s="127">
        <f t="shared" si="67"/>
        <v>0</v>
      </c>
      <c r="Z105" s="127">
        <f t="shared" si="68"/>
        <v>0</v>
      </c>
      <c r="AA105" s="127">
        <f t="shared" si="69"/>
        <v>0</v>
      </c>
      <c r="AB105" s="127">
        <f t="shared" si="70"/>
        <v>0</v>
      </c>
    </row>
    <row r="106" spans="1:28" ht="13.5" customHeight="1" x14ac:dyDescent="0.2">
      <c r="A106" s="285"/>
      <c r="B106" s="286"/>
      <c r="C106" s="302"/>
      <c r="D106" s="161" t="s">
        <v>129</v>
      </c>
      <c r="E106" s="127">
        <f t="shared" si="65"/>
        <v>0</v>
      </c>
      <c r="F106" s="64">
        <f t="shared" si="66"/>
        <v>0</v>
      </c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Y106" s="127">
        <f t="shared" si="67"/>
        <v>0</v>
      </c>
      <c r="Z106" s="127">
        <f t="shared" si="68"/>
        <v>0</v>
      </c>
      <c r="AA106" s="127">
        <f t="shared" si="69"/>
        <v>0</v>
      </c>
      <c r="AB106" s="127">
        <f t="shared" si="70"/>
        <v>0</v>
      </c>
    </row>
    <row r="107" spans="1:28" ht="13.5" customHeight="1" x14ac:dyDescent="0.2">
      <c r="A107" s="285"/>
      <c r="B107" s="286"/>
      <c r="C107" s="302"/>
      <c r="D107" s="161" t="s">
        <v>130</v>
      </c>
      <c r="E107" s="127">
        <f t="shared" si="65"/>
        <v>0</v>
      </c>
      <c r="F107" s="64">
        <f t="shared" si="66"/>
        <v>0</v>
      </c>
      <c r="G107" s="173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Y107" s="127">
        <f t="shared" si="67"/>
        <v>0</v>
      </c>
      <c r="Z107" s="127">
        <f t="shared" si="68"/>
        <v>0</v>
      </c>
      <c r="AA107" s="127">
        <f t="shared" si="69"/>
        <v>0</v>
      </c>
      <c r="AB107" s="127">
        <f t="shared" si="70"/>
        <v>0</v>
      </c>
    </row>
    <row r="108" spans="1:28" ht="13.5" customHeight="1" x14ac:dyDescent="0.2">
      <c r="A108" s="285"/>
      <c r="B108" s="286"/>
      <c r="C108" s="302"/>
      <c r="D108" s="161" t="s">
        <v>131</v>
      </c>
      <c r="E108" s="127">
        <f t="shared" si="65"/>
        <v>0</v>
      </c>
      <c r="F108" s="64">
        <f t="shared" si="66"/>
        <v>0</v>
      </c>
      <c r="G108" s="173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Y108" s="127">
        <f t="shared" si="67"/>
        <v>0</v>
      </c>
      <c r="Z108" s="127">
        <f t="shared" si="68"/>
        <v>0</v>
      </c>
      <c r="AA108" s="127">
        <f t="shared" si="69"/>
        <v>0</v>
      </c>
      <c r="AB108" s="127">
        <f t="shared" si="70"/>
        <v>0</v>
      </c>
    </row>
    <row r="109" spans="1:28" ht="13.5" customHeight="1" x14ac:dyDescent="0.2">
      <c r="A109" s="285"/>
      <c r="B109" s="286"/>
      <c r="C109" s="302"/>
      <c r="D109" s="161" t="s">
        <v>132</v>
      </c>
      <c r="E109" s="127">
        <f t="shared" si="65"/>
        <v>0</v>
      </c>
      <c r="F109" s="64">
        <f t="shared" si="66"/>
        <v>0</v>
      </c>
      <c r="G109" s="173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Y109" s="127">
        <f t="shared" si="67"/>
        <v>0</v>
      </c>
      <c r="Z109" s="127">
        <f t="shared" si="68"/>
        <v>0</v>
      </c>
      <c r="AA109" s="127">
        <f t="shared" si="69"/>
        <v>0</v>
      </c>
      <c r="AB109" s="127">
        <f t="shared" si="70"/>
        <v>0</v>
      </c>
    </row>
    <row r="110" spans="1:28" ht="13.5" customHeight="1" x14ac:dyDescent="0.2">
      <c r="A110" s="285"/>
      <c r="B110" s="286"/>
      <c r="C110" s="302"/>
      <c r="D110" s="161" t="s">
        <v>133</v>
      </c>
      <c r="E110" s="127">
        <f t="shared" si="65"/>
        <v>0</v>
      </c>
      <c r="F110" s="64">
        <f t="shared" si="66"/>
        <v>0</v>
      </c>
      <c r="G110" s="173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Y110" s="127">
        <f t="shared" si="67"/>
        <v>0</v>
      </c>
      <c r="Z110" s="127">
        <f t="shared" si="68"/>
        <v>0</v>
      </c>
      <c r="AA110" s="127">
        <f t="shared" si="69"/>
        <v>0</v>
      </c>
      <c r="AB110" s="127">
        <f t="shared" si="70"/>
        <v>0</v>
      </c>
    </row>
    <row r="111" spans="1:28" ht="13.5" customHeight="1" x14ac:dyDescent="0.2">
      <c r="A111" s="285"/>
      <c r="B111" s="286"/>
      <c r="C111" s="302"/>
      <c r="D111" s="166" t="s">
        <v>134</v>
      </c>
      <c r="E111" s="127">
        <f t="shared" si="65"/>
        <v>0</v>
      </c>
      <c r="F111" s="64">
        <f t="shared" si="66"/>
        <v>0</v>
      </c>
      <c r="G111" s="173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Y111" s="127">
        <f t="shared" si="67"/>
        <v>0</v>
      </c>
      <c r="Z111" s="127">
        <f t="shared" si="68"/>
        <v>0</v>
      </c>
      <c r="AA111" s="127">
        <f t="shared" si="69"/>
        <v>0</v>
      </c>
      <c r="AB111" s="127">
        <f t="shared" si="70"/>
        <v>0</v>
      </c>
    </row>
    <row r="112" spans="1:28" ht="13.5" customHeight="1" x14ac:dyDescent="0.2">
      <c r="A112" s="285"/>
      <c r="B112" s="286"/>
      <c r="C112" s="302"/>
      <c r="D112" s="166" t="s">
        <v>135</v>
      </c>
      <c r="E112" s="127">
        <f t="shared" si="65"/>
        <v>0</v>
      </c>
      <c r="F112" s="64">
        <f t="shared" si="66"/>
        <v>0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Y112" s="127">
        <f t="shared" si="67"/>
        <v>0</v>
      </c>
      <c r="Z112" s="127">
        <f t="shared" si="68"/>
        <v>0</v>
      </c>
      <c r="AA112" s="127">
        <f t="shared" si="69"/>
        <v>0</v>
      </c>
      <c r="AB112" s="127">
        <f t="shared" si="70"/>
        <v>0</v>
      </c>
    </row>
    <row r="113" spans="1:28" ht="13.5" customHeight="1" x14ac:dyDescent="0.2">
      <c r="A113" s="285"/>
      <c r="B113" s="286"/>
      <c r="C113" s="302"/>
      <c r="D113" s="166" t="s">
        <v>136</v>
      </c>
      <c r="E113" s="127">
        <f t="shared" si="65"/>
        <v>0</v>
      </c>
      <c r="F113" s="64">
        <f t="shared" si="66"/>
        <v>0</v>
      </c>
      <c r="G113" s="173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Y113" s="127">
        <f t="shared" si="67"/>
        <v>0</v>
      </c>
      <c r="Z113" s="127">
        <f t="shared" si="68"/>
        <v>0</v>
      </c>
      <c r="AA113" s="127">
        <f t="shared" si="69"/>
        <v>0</v>
      </c>
      <c r="AB113" s="127">
        <f t="shared" si="70"/>
        <v>0</v>
      </c>
    </row>
    <row r="114" spans="1:28" ht="13.5" customHeight="1" x14ac:dyDescent="0.2">
      <c r="A114" s="285"/>
      <c r="B114" s="286"/>
      <c r="C114" s="302"/>
      <c r="D114" s="166" t="s">
        <v>137</v>
      </c>
      <c r="E114" s="127">
        <f t="shared" si="65"/>
        <v>0</v>
      </c>
      <c r="F114" s="64">
        <f t="shared" si="66"/>
        <v>0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Y114" s="127">
        <f t="shared" si="67"/>
        <v>0</v>
      </c>
      <c r="Z114" s="127">
        <f t="shared" si="68"/>
        <v>0</v>
      </c>
      <c r="AA114" s="127">
        <f t="shared" si="69"/>
        <v>0</v>
      </c>
      <c r="AB114" s="127">
        <f t="shared" si="70"/>
        <v>0</v>
      </c>
    </row>
    <row r="115" spans="1:28" ht="13.5" customHeight="1" x14ac:dyDescent="0.2">
      <c r="A115" s="285"/>
      <c r="B115" s="286"/>
      <c r="C115" s="302"/>
      <c r="D115" s="166" t="s">
        <v>138</v>
      </c>
      <c r="E115" s="127">
        <f t="shared" si="65"/>
        <v>0</v>
      </c>
      <c r="F115" s="64">
        <f t="shared" si="66"/>
        <v>0</v>
      </c>
      <c r="G115" s="173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Y115" s="127">
        <f t="shared" si="67"/>
        <v>0</v>
      </c>
      <c r="Z115" s="127">
        <f t="shared" si="68"/>
        <v>0</v>
      </c>
      <c r="AA115" s="127">
        <f t="shared" si="69"/>
        <v>0</v>
      </c>
      <c r="AB115" s="127">
        <f t="shared" si="70"/>
        <v>0</v>
      </c>
    </row>
    <row r="116" spans="1:28" ht="13.5" customHeight="1" x14ac:dyDescent="0.2">
      <c r="A116" s="285"/>
      <c r="B116" s="286"/>
      <c r="C116" s="302"/>
      <c r="D116" s="166" t="s">
        <v>139</v>
      </c>
      <c r="E116" s="127">
        <f t="shared" si="65"/>
        <v>0</v>
      </c>
      <c r="F116" s="64">
        <f t="shared" si="66"/>
        <v>0</v>
      </c>
      <c r="G116" s="173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Y116" s="127">
        <f t="shared" si="67"/>
        <v>0</v>
      </c>
      <c r="Z116" s="127">
        <f t="shared" si="68"/>
        <v>0</v>
      </c>
      <c r="AA116" s="127">
        <f t="shared" si="69"/>
        <v>0</v>
      </c>
      <c r="AB116" s="127">
        <f t="shared" si="70"/>
        <v>0</v>
      </c>
    </row>
    <row r="117" spans="1:28" ht="13.5" customHeight="1" x14ac:dyDescent="0.2">
      <c r="A117" s="285"/>
      <c r="B117" s="286"/>
      <c r="C117" s="302"/>
      <c r="D117" s="166" t="s">
        <v>140</v>
      </c>
      <c r="E117" s="127">
        <f t="shared" si="65"/>
        <v>0</v>
      </c>
      <c r="F117" s="64">
        <f t="shared" si="66"/>
        <v>0</v>
      </c>
      <c r="G117" s="173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Y117" s="127">
        <f t="shared" si="67"/>
        <v>0</v>
      </c>
      <c r="Z117" s="127">
        <f t="shared" si="68"/>
        <v>0</v>
      </c>
      <c r="AA117" s="127">
        <f t="shared" si="69"/>
        <v>0</v>
      </c>
      <c r="AB117" s="127">
        <f t="shared" si="70"/>
        <v>0</v>
      </c>
    </row>
    <row r="118" spans="1:28" ht="13.5" customHeight="1" x14ac:dyDescent="0.2">
      <c r="A118" s="285"/>
      <c r="B118" s="286"/>
      <c r="C118" s="302"/>
      <c r="D118" s="166" t="s">
        <v>141</v>
      </c>
      <c r="E118" s="127">
        <f t="shared" si="65"/>
        <v>0</v>
      </c>
      <c r="F118" s="64">
        <f t="shared" si="66"/>
        <v>0</v>
      </c>
      <c r="G118" s="173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Y118" s="127">
        <f t="shared" si="67"/>
        <v>0</v>
      </c>
      <c r="Z118" s="127">
        <f t="shared" si="68"/>
        <v>0</v>
      </c>
      <c r="AA118" s="127">
        <f t="shared" si="69"/>
        <v>0</v>
      </c>
      <c r="AB118" s="127">
        <f t="shared" si="70"/>
        <v>0</v>
      </c>
    </row>
    <row r="119" spans="1:28" ht="13.5" customHeight="1" x14ac:dyDescent="0.2">
      <c r="A119" s="285"/>
      <c r="B119" s="286"/>
      <c r="C119" s="302"/>
      <c r="D119" s="161" t="s">
        <v>142</v>
      </c>
      <c r="E119" s="127">
        <f t="shared" si="65"/>
        <v>0</v>
      </c>
      <c r="F119" s="64">
        <f t="shared" si="66"/>
        <v>0</v>
      </c>
      <c r="G119" s="173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Y119" s="127">
        <f t="shared" si="67"/>
        <v>0</v>
      </c>
      <c r="Z119" s="127">
        <f t="shared" si="68"/>
        <v>0</v>
      </c>
      <c r="AA119" s="127">
        <f t="shared" si="69"/>
        <v>0</v>
      </c>
      <c r="AB119" s="127">
        <f t="shared" si="70"/>
        <v>0</v>
      </c>
    </row>
    <row r="120" spans="1:28" ht="13.5" customHeight="1" x14ac:dyDescent="0.2">
      <c r="A120" s="285"/>
      <c r="B120" s="286"/>
      <c r="C120" s="302"/>
      <c r="D120" s="161" t="s">
        <v>143</v>
      </c>
      <c r="E120" s="127">
        <f t="shared" si="65"/>
        <v>0</v>
      </c>
      <c r="F120" s="64">
        <f t="shared" si="66"/>
        <v>0</v>
      </c>
      <c r="G120" s="173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Y120" s="127">
        <f t="shared" si="67"/>
        <v>0</v>
      </c>
      <c r="Z120" s="127">
        <f t="shared" si="68"/>
        <v>0</v>
      </c>
      <c r="AA120" s="127">
        <f t="shared" si="69"/>
        <v>0</v>
      </c>
      <c r="AB120" s="127">
        <f t="shared" si="70"/>
        <v>0</v>
      </c>
    </row>
    <row r="121" spans="1:28" ht="13.5" customHeight="1" x14ac:dyDescent="0.2">
      <c r="A121" s="285"/>
      <c r="B121" s="286"/>
      <c r="C121" s="302"/>
      <c r="D121" s="161" t="s">
        <v>144</v>
      </c>
      <c r="E121" s="127">
        <f t="shared" si="65"/>
        <v>0</v>
      </c>
      <c r="F121" s="64">
        <f t="shared" si="66"/>
        <v>0</v>
      </c>
      <c r="G121" s="173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Y121" s="127"/>
      <c r="Z121" s="127"/>
      <c r="AA121" s="127"/>
      <c r="AB121" s="127"/>
    </row>
    <row r="122" spans="1:28" ht="13.5" customHeight="1" x14ac:dyDescent="0.2">
      <c r="A122" s="285"/>
      <c r="B122" s="286"/>
      <c r="C122" s="302"/>
      <c r="D122" s="161" t="s">
        <v>145</v>
      </c>
      <c r="E122" s="127">
        <f t="shared" si="65"/>
        <v>0</v>
      </c>
      <c r="F122" s="64">
        <f t="shared" si="66"/>
        <v>0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Y122" s="127"/>
      <c r="Z122" s="127"/>
      <c r="AA122" s="127"/>
      <c r="AB122" s="127"/>
    </row>
    <row r="123" spans="1:28" ht="13.5" customHeight="1" x14ac:dyDescent="0.2">
      <c r="A123" s="285"/>
      <c r="B123" s="286"/>
      <c r="C123" s="302"/>
      <c r="D123" s="161" t="s">
        <v>146</v>
      </c>
      <c r="E123" s="127">
        <f t="shared" si="65"/>
        <v>0</v>
      </c>
      <c r="F123" s="64">
        <f t="shared" si="66"/>
        <v>0</v>
      </c>
      <c r="G123" s="173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Y123" s="127"/>
      <c r="Z123" s="127"/>
      <c r="AA123" s="127"/>
      <c r="AB123" s="127"/>
    </row>
    <row r="124" spans="1:28" ht="13.5" customHeight="1" x14ac:dyDescent="0.2">
      <c r="A124" s="285"/>
      <c r="B124" s="286"/>
      <c r="C124" s="302"/>
      <c r="D124" s="161" t="s">
        <v>147</v>
      </c>
      <c r="E124" s="127">
        <f t="shared" si="65"/>
        <v>0</v>
      </c>
      <c r="F124" s="64">
        <f t="shared" si="66"/>
        <v>0</v>
      </c>
      <c r="G124" s="173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Y124" s="127"/>
      <c r="Z124" s="127"/>
      <c r="AA124" s="127"/>
      <c r="AB124" s="127"/>
    </row>
    <row r="125" spans="1:28" ht="13.5" customHeight="1" x14ac:dyDescent="0.2">
      <c r="A125" s="285"/>
      <c r="B125" s="286"/>
      <c r="C125" s="302"/>
      <c r="D125" s="161" t="s">
        <v>148</v>
      </c>
      <c r="E125" s="127">
        <f t="shared" si="65"/>
        <v>0</v>
      </c>
      <c r="F125" s="64">
        <f t="shared" si="66"/>
        <v>0</v>
      </c>
      <c r="G125" s="173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Y125" s="127"/>
      <c r="Z125" s="127"/>
      <c r="AA125" s="127"/>
      <c r="AB125" s="127"/>
    </row>
    <row r="126" spans="1:28" ht="13.5" customHeight="1" x14ac:dyDescent="0.2">
      <c r="A126" s="285"/>
      <c r="B126" s="286"/>
      <c r="C126" s="302"/>
      <c r="D126" s="161" t="s">
        <v>149</v>
      </c>
      <c r="E126" s="127">
        <f t="shared" si="65"/>
        <v>0</v>
      </c>
      <c r="F126" s="64">
        <f t="shared" si="66"/>
        <v>0</v>
      </c>
      <c r="G126" s="173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Y126" s="127"/>
      <c r="Z126" s="127"/>
      <c r="AA126" s="127"/>
      <c r="AB126" s="127"/>
    </row>
    <row r="127" spans="1:28" ht="13.5" customHeight="1" x14ac:dyDescent="0.2">
      <c r="A127" s="285"/>
      <c r="B127" s="286"/>
      <c r="C127" s="302"/>
      <c r="D127" s="161" t="s">
        <v>150</v>
      </c>
      <c r="E127" s="127">
        <f t="shared" si="65"/>
        <v>0</v>
      </c>
      <c r="F127" s="64">
        <f t="shared" si="66"/>
        <v>0</v>
      </c>
      <c r="G127" s="173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Y127" s="127"/>
      <c r="Z127" s="127"/>
      <c r="AA127" s="127"/>
      <c r="AB127" s="127"/>
    </row>
    <row r="128" spans="1:28" ht="13.5" customHeight="1" x14ac:dyDescent="0.2">
      <c r="A128" s="285"/>
      <c r="B128" s="286"/>
      <c r="C128" s="302"/>
      <c r="D128" s="161" t="s">
        <v>151</v>
      </c>
      <c r="E128" s="127">
        <f t="shared" si="65"/>
        <v>0</v>
      </c>
      <c r="F128" s="64">
        <f t="shared" si="66"/>
        <v>0</v>
      </c>
      <c r="G128" s="173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Y128" s="127"/>
      <c r="Z128" s="127"/>
      <c r="AA128" s="127"/>
      <c r="AB128" s="127"/>
    </row>
    <row r="129" spans="1:28" ht="13.5" customHeight="1" x14ac:dyDescent="0.2">
      <c r="A129" s="285"/>
      <c r="B129" s="286"/>
      <c r="C129" s="302"/>
      <c r="D129" s="161" t="s">
        <v>152</v>
      </c>
      <c r="E129" s="127">
        <f t="shared" si="65"/>
        <v>0</v>
      </c>
      <c r="F129" s="64">
        <f t="shared" si="66"/>
        <v>0</v>
      </c>
      <c r="G129" s="173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Y129" s="127"/>
      <c r="Z129" s="127"/>
      <c r="AA129" s="127"/>
      <c r="AB129" s="127"/>
    </row>
    <row r="130" spans="1:28" ht="13.5" customHeight="1" x14ac:dyDescent="0.2">
      <c r="A130" s="285"/>
      <c r="B130" s="286"/>
      <c r="C130" s="302"/>
      <c r="D130" s="161" t="s">
        <v>153</v>
      </c>
      <c r="E130" s="127">
        <f t="shared" si="65"/>
        <v>0</v>
      </c>
      <c r="F130" s="64">
        <f t="shared" si="66"/>
        <v>0</v>
      </c>
      <c r="G130" s="173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Y130" s="127"/>
      <c r="Z130" s="127"/>
      <c r="AA130" s="127"/>
      <c r="AB130" s="127"/>
    </row>
    <row r="131" spans="1:28" ht="13.5" customHeight="1" x14ac:dyDescent="0.2">
      <c r="A131" s="285"/>
      <c r="B131" s="286"/>
      <c r="C131" s="302"/>
      <c r="D131" s="161" t="s">
        <v>154</v>
      </c>
      <c r="E131" s="127">
        <f t="shared" si="65"/>
        <v>0</v>
      </c>
      <c r="F131" s="64">
        <f t="shared" si="66"/>
        <v>0</v>
      </c>
      <c r="G131" s="173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Y131" s="127"/>
      <c r="Z131" s="127"/>
      <c r="AA131" s="127"/>
      <c r="AB131" s="127"/>
    </row>
    <row r="132" spans="1:28" ht="13.5" customHeight="1" x14ac:dyDescent="0.2">
      <c r="A132" s="285"/>
      <c r="B132" s="286"/>
      <c r="C132" s="302"/>
      <c r="D132" s="166" t="s">
        <v>155</v>
      </c>
      <c r="E132" s="127">
        <f t="shared" si="65"/>
        <v>0</v>
      </c>
      <c r="F132" s="64">
        <f t="shared" si="66"/>
        <v>0</v>
      </c>
      <c r="G132" s="173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Y132" s="127">
        <f t="shared" si="67"/>
        <v>0</v>
      </c>
      <c r="Z132" s="127">
        <f t="shared" si="68"/>
        <v>0</v>
      </c>
      <c r="AA132" s="127">
        <f t="shared" si="69"/>
        <v>0</v>
      </c>
      <c r="AB132" s="127">
        <f t="shared" si="70"/>
        <v>0</v>
      </c>
    </row>
    <row r="133" spans="1:28" ht="13.5" customHeight="1" x14ac:dyDescent="0.2">
      <c r="A133" s="285"/>
      <c r="B133" s="286"/>
      <c r="C133" s="302"/>
      <c r="D133" s="166" t="s">
        <v>156</v>
      </c>
      <c r="E133" s="127">
        <f t="shared" si="65"/>
        <v>0</v>
      </c>
      <c r="F133" s="64">
        <f>IF($T$1=0,0,E133/$T$1)</f>
        <v>0</v>
      </c>
      <c r="G133" s="38">
        <f t="shared" ref="G133:R133" si="72">SUM(G93:G132)</f>
        <v>0</v>
      </c>
      <c r="H133" s="38">
        <f t="shared" si="72"/>
        <v>0</v>
      </c>
      <c r="I133" s="38">
        <f t="shared" si="72"/>
        <v>0</v>
      </c>
      <c r="J133" s="38">
        <f t="shared" si="72"/>
        <v>0</v>
      </c>
      <c r="K133" s="38">
        <f t="shared" si="72"/>
        <v>0</v>
      </c>
      <c r="L133" s="38">
        <f t="shared" si="72"/>
        <v>0</v>
      </c>
      <c r="M133" s="38">
        <f t="shared" si="72"/>
        <v>0</v>
      </c>
      <c r="N133" s="38">
        <f t="shared" si="72"/>
        <v>0</v>
      </c>
      <c r="O133" s="38">
        <f t="shared" si="72"/>
        <v>0</v>
      </c>
      <c r="P133" s="38">
        <f t="shared" si="72"/>
        <v>0</v>
      </c>
      <c r="Q133" s="38">
        <f t="shared" si="72"/>
        <v>0</v>
      </c>
      <c r="R133" s="38">
        <f t="shared" si="72"/>
        <v>0</v>
      </c>
      <c r="Y133" s="127">
        <f t="shared" si="67"/>
        <v>0</v>
      </c>
      <c r="Z133" s="127">
        <f t="shared" si="68"/>
        <v>0</v>
      </c>
      <c r="AA133" s="127">
        <f t="shared" si="69"/>
        <v>0</v>
      </c>
      <c r="AB133" s="127">
        <f t="shared" si="70"/>
        <v>0</v>
      </c>
    </row>
    <row r="134" spans="1:28" ht="13.5" customHeight="1" x14ac:dyDescent="0.2">
      <c r="A134" s="285"/>
      <c r="B134" s="286"/>
      <c r="C134" s="303" t="s">
        <v>57</v>
      </c>
      <c r="D134" s="175" t="s">
        <v>157</v>
      </c>
      <c r="E134" s="144">
        <f t="shared" ref="E134:R134" si="73">IF(E$24&lt;&gt;0,(E65+E71+E77+E83)/E$24,)</f>
        <v>0</v>
      </c>
      <c r="F134" s="144">
        <f t="shared" si="73"/>
        <v>0</v>
      </c>
      <c r="G134" s="38">
        <f t="shared" si="73"/>
        <v>0</v>
      </c>
      <c r="H134" s="38">
        <f t="shared" si="73"/>
        <v>0</v>
      </c>
      <c r="I134" s="38">
        <f t="shared" si="73"/>
        <v>0</v>
      </c>
      <c r="J134" s="38">
        <f t="shared" si="73"/>
        <v>0</v>
      </c>
      <c r="K134" s="38">
        <f t="shared" si="73"/>
        <v>0</v>
      </c>
      <c r="L134" s="38">
        <f t="shared" si="73"/>
        <v>0</v>
      </c>
      <c r="M134" s="38">
        <f t="shared" si="73"/>
        <v>0</v>
      </c>
      <c r="N134" s="38">
        <f t="shared" si="73"/>
        <v>0</v>
      </c>
      <c r="O134" s="38">
        <f t="shared" si="73"/>
        <v>0</v>
      </c>
      <c r="P134" s="38">
        <f t="shared" si="73"/>
        <v>0</v>
      </c>
      <c r="Q134" s="38">
        <f t="shared" si="73"/>
        <v>0</v>
      </c>
      <c r="R134" s="38">
        <f t="shared" si="73"/>
        <v>0</v>
      </c>
      <c r="Y134" s="144">
        <f>IF(Y$24&lt;&gt;0,(Y65+Y71+Y77+Y83)/Y$24,)</f>
        <v>0</v>
      </c>
      <c r="Z134" s="144">
        <f>IF(Z$24&lt;&gt;0,(Z65+Z71+Z77+Z83)/Z$24,)</f>
        <v>0</v>
      </c>
      <c r="AA134" s="144">
        <f>IF(AA$24&lt;&gt;0,(AA65+AA71+AA77+AA83)/AA$24,)</f>
        <v>0</v>
      </c>
      <c r="AB134" s="144">
        <f>IF(AB$24&lt;&gt;0,(AB65+AB71+AB77+AB83)/AB$24,)</f>
        <v>0</v>
      </c>
    </row>
    <row r="135" spans="1:28" ht="13.5" customHeight="1" x14ac:dyDescent="0.2">
      <c r="A135" s="285"/>
      <c r="B135" s="286"/>
      <c r="C135" s="303"/>
      <c r="D135" s="175" t="s">
        <v>158</v>
      </c>
      <c r="E135" s="176">
        <f t="shared" ref="E135:R135" si="74">IF(E25&lt;&gt;0,(E65+E71+E77+E83)/E25,)</f>
        <v>0</v>
      </c>
      <c r="F135" s="177">
        <f t="shared" si="74"/>
        <v>0</v>
      </c>
      <c r="G135" s="93">
        <f t="shared" si="74"/>
        <v>0</v>
      </c>
      <c r="H135" s="93">
        <f t="shared" si="74"/>
        <v>0</v>
      </c>
      <c r="I135" s="93">
        <f t="shared" si="74"/>
        <v>0</v>
      </c>
      <c r="J135" s="93">
        <f t="shared" si="74"/>
        <v>0</v>
      </c>
      <c r="K135" s="93">
        <f t="shared" si="74"/>
        <v>0</v>
      </c>
      <c r="L135" s="93">
        <f t="shared" si="74"/>
        <v>0</v>
      </c>
      <c r="M135" s="93">
        <f t="shared" si="74"/>
        <v>0</v>
      </c>
      <c r="N135" s="93">
        <f t="shared" si="74"/>
        <v>0</v>
      </c>
      <c r="O135" s="93">
        <f t="shared" si="74"/>
        <v>0</v>
      </c>
      <c r="P135" s="93">
        <f t="shared" si="74"/>
        <v>0</v>
      </c>
      <c r="Q135" s="93">
        <f t="shared" si="74"/>
        <v>0</v>
      </c>
      <c r="R135" s="93">
        <f t="shared" si="74"/>
        <v>0</v>
      </c>
      <c r="Y135" s="176">
        <f>IF(Y25&lt;&gt;0,(Y65+Y71+Y77+Y83)/Y25,)</f>
        <v>0</v>
      </c>
      <c r="Z135" s="176">
        <f>IF(Z25&lt;&gt;0,(Z65+Z71+Z77+Z83)/Z25,)</f>
        <v>0</v>
      </c>
      <c r="AA135" s="176">
        <f>IF(AA25&lt;&gt;0,(AA65+AA71+AA77+AA83)/AA25,)</f>
        <v>0</v>
      </c>
      <c r="AB135" s="176">
        <f>IF(AB25&lt;&gt;0,(AB65+AB71+AB77+AB83)/AB25,)</f>
        <v>0</v>
      </c>
    </row>
    <row r="136" spans="1:28" ht="13.5" customHeight="1" x14ac:dyDescent="0.2">
      <c r="A136" s="285"/>
      <c r="B136" s="286"/>
      <c r="C136" s="303"/>
      <c r="D136" s="175" t="s">
        <v>159</v>
      </c>
      <c r="E136" s="37">
        <f t="shared" ref="E136:R136" si="75">IF(E$24&lt;&gt;0,E89/E$24,)</f>
        <v>0</v>
      </c>
      <c r="F136" s="129">
        <f t="shared" si="75"/>
        <v>0</v>
      </c>
      <c r="G136" s="38">
        <f t="shared" si="75"/>
        <v>0</v>
      </c>
      <c r="H136" s="38">
        <f t="shared" si="75"/>
        <v>0</v>
      </c>
      <c r="I136" s="38">
        <f t="shared" si="75"/>
        <v>0</v>
      </c>
      <c r="J136" s="38">
        <f t="shared" si="75"/>
        <v>0</v>
      </c>
      <c r="K136" s="38">
        <f t="shared" si="75"/>
        <v>0</v>
      </c>
      <c r="L136" s="38">
        <f t="shared" si="75"/>
        <v>0</v>
      </c>
      <c r="M136" s="38">
        <f t="shared" si="75"/>
        <v>0</v>
      </c>
      <c r="N136" s="38">
        <f t="shared" si="75"/>
        <v>0</v>
      </c>
      <c r="O136" s="38">
        <f t="shared" si="75"/>
        <v>0</v>
      </c>
      <c r="P136" s="38">
        <f t="shared" si="75"/>
        <v>0</v>
      </c>
      <c r="Q136" s="38">
        <f t="shared" si="75"/>
        <v>0</v>
      </c>
      <c r="R136" s="38">
        <f t="shared" si="75"/>
        <v>0</v>
      </c>
      <c r="Y136" s="37">
        <f>IF(Y$24&lt;&gt;0,Y89/Y$24,)</f>
        <v>0</v>
      </c>
      <c r="Z136" s="37">
        <f>IF(Z$24&lt;&gt;0,Z89/Z$24,)</f>
        <v>0</v>
      </c>
      <c r="AA136" s="37">
        <f>IF(AA$24&lt;&gt;0,AA89/AA$24,)</f>
        <v>0</v>
      </c>
      <c r="AB136" s="37">
        <f>IF(AB$24&lt;&gt;0,AB89/AB$24,)</f>
        <v>0</v>
      </c>
    </row>
    <row r="137" spans="1:28" ht="13.5" customHeight="1" x14ac:dyDescent="0.2">
      <c r="A137" s="285"/>
      <c r="B137" s="286"/>
      <c r="C137" s="303"/>
      <c r="D137" s="175" t="s">
        <v>158</v>
      </c>
      <c r="E137" s="176">
        <f t="shared" ref="E137:R137" si="76">IF(E25&lt;&gt;0,E89/E25,)</f>
        <v>0</v>
      </c>
      <c r="F137" s="177">
        <f t="shared" si="76"/>
        <v>0</v>
      </c>
      <c r="G137" s="93">
        <f t="shared" si="76"/>
        <v>0</v>
      </c>
      <c r="H137" s="93">
        <f t="shared" si="76"/>
        <v>0</v>
      </c>
      <c r="I137" s="93">
        <f t="shared" si="76"/>
        <v>0</v>
      </c>
      <c r="J137" s="93">
        <f t="shared" si="76"/>
        <v>0</v>
      </c>
      <c r="K137" s="93">
        <f t="shared" si="76"/>
        <v>0</v>
      </c>
      <c r="L137" s="93">
        <f t="shared" si="76"/>
        <v>0</v>
      </c>
      <c r="M137" s="93">
        <f t="shared" si="76"/>
        <v>0</v>
      </c>
      <c r="N137" s="93">
        <f t="shared" si="76"/>
        <v>0</v>
      </c>
      <c r="O137" s="93">
        <f t="shared" si="76"/>
        <v>0</v>
      </c>
      <c r="P137" s="93">
        <f t="shared" si="76"/>
        <v>0</v>
      </c>
      <c r="Q137" s="93">
        <f t="shared" si="76"/>
        <v>0</v>
      </c>
      <c r="R137" s="93">
        <f t="shared" si="76"/>
        <v>0</v>
      </c>
      <c r="Y137" s="176">
        <f>IF(Y25&lt;&gt;0,Y89/Y25,)</f>
        <v>0</v>
      </c>
      <c r="Z137" s="176">
        <f>IF(Z25&lt;&gt;0,Z89/Z25,)</f>
        <v>0</v>
      </c>
      <c r="AA137" s="176">
        <f>IF(AA25&lt;&gt;0,AA89/AA25,)</f>
        <v>0</v>
      </c>
      <c r="AB137" s="176">
        <f>IF(AB25&lt;&gt;0,AB89/AB25,)</f>
        <v>0</v>
      </c>
    </row>
    <row r="138" spans="1:28" ht="13.5" customHeight="1" x14ac:dyDescent="0.2">
      <c r="A138" s="287"/>
      <c r="B138" s="288"/>
      <c r="C138" s="305" t="s">
        <v>3</v>
      </c>
      <c r="D138" s="306"/>
      <c r="E138" s="127">
        <f>SUM(G138:R138)</f>
        <v>0</v>
      </c>
      <c r="F138" s="127">
        <f>IF($T$1=0,0,E138/$T$1)</f>
        <v>0</v>
      </c>
      <c r="G138" s="38">
        <f t="shared" ref="G138:R138" si="77">G68+G74+G80+G86+G92+G133</f>
        <v>0</v>
      </c>
      <c r="H138" s="38">
        <f t="shared" si="77"/>
        <v>0</v>
      </c>
      <c r="I138" s="38">
        <f t="shared" si="77"/>
        <v>0</v>
      </c>
      <c r="J138" s="38">
        <f t="shared" si="77"/>
        <v>0</v>
      </c>
      <c r="K138" s="38">
        <f t="shared" si="77"/>
        <v>0</v>
      </c>
      <c r="L138" s="38">
        <f t="shared" si="77"/>
        <v>0</v>
      </c>
      <c r="M138" s="38">
        <f t="shared" si="77"/>
        <v>0</v>
      </c>
      <c r="N138" s="38">
        <f t="shared" si="77"/>
        <v>0</v>
      </c>
      <c r="O138" s="38">
        <f t="shared" si="77"/>
        <v>0</v>
      </c>
      <c r="P138" s="38">
        <f t="shared" si="77"/>
        <v>0</v>
      </c>
      <c r="Q138" s="38">
        <f t="shared" si="77"/>
        <v>0</v>
      </c>
      <c r="R138" s="38">
        <f t="shared" si="77"/>
        <v>0</v>
      </c>
      <c r="Y138" s="127">
        <f>SUM(G138:I138)</f>
        <v>0</v>
      </c>
      <c r="Z138" s="127">
        <f>SUM(J138:L138)</f>
        <v>0</v>
      </c>
      <c r="AA138" s="127">
        <f>SUM(M138:O138)</f>
        <v>0</v>
      </c>
      <c r="AB138" s="127">
        <f>SUM(P138:R138)</f>
        <v>0</v>
      </c>
    </row>
    <row r="139" spans="1:28" ht="13.5" customHeight="1" x14ac:dyDescent="0.2">
      <c r="A139" s="289" t="s">
        <v>29</v>
      </c>
      <c r="B139" s="290"/>
      <c r="C139" s="303" t="s">
        <v>86</v>
      </c>
      <c r="D139" s="167" t="s">
        <v>36</v>
      </c>
      <c r="E139" s="37">
        <f>SUM(G139:R139)</f>
        <v>0</v>
      </c>
      <c r="F139" s="115">
        <f>IF($T$1=0,0,E139/$T$1)</f>
        <v>0</v>
      </c>
      <c r="G139" s="139">
        <f t="shared" ref="G139:R141" si="78">G145+G152</f>
        <v>0</v>
      </c>
      <c r="H139" s="139">
        <f t="shared" si="78"/>
        <v>0</v>
      </c>
      <c r="I139" s="139">
        <f t="shared" si="78"/>
        <v>0</v>
      </c>
      <c r="J139" s="139">
        <f t="shared" si="78"/>
        <v>0</v>
      </c>
      <c r="K139" s="139">
        <f t="shared" si="78"/>
        <v>0</v>
      </c>
      <c r="L139" s="139">
        <f t="shared" si="78"/>
        <v>0</v>
      </c>
      <c r="M139" s="139">
        <f t="shared" si="78"/>
        <v>0</v>
      </c>
      <c r="N139" s="139">
        <f t="shared" si="78"/>
        <v>0</v>
      </c>
      <c r="O139" s="139">
        <f t="shared" si="78"/>
        <v>0</v>
      </c>
      <c r="P139" s="139">
        <f t="shared" si="78"/>
        <v>0</v>
      </c>
      <c r="Q139" s="139">
        <f t="shared" si="78"/>
        <v>0</v>
      </c>
      <c r="R139" s="139">
        <f t="shared" si="78"/>
        <v>0</v>
      </c>
      <c r="Y139" s="37">
        <f>SUM(G139:I139)</f>
        <v>0</v>
      </c>
      <c r="Z139" s="37">
        <f>SUM(J139:L139)</f>
        <v>0</v>
      </c>
      <c r="AA139" s="37">
        <f>SUM(M139:O139)</f>
        <v>0</v>
      </c>
      <c r="AB139" s="37">
        <f>SUM(P139:R139)</f>
        <v>0</v>
      </c>
    </row>
    <row r="140" spans="1:28" ht="13.5" customHeight="1" x14ac:dyDescent="0.2">
      <c r="A140" s="291"/>
      <c r="B140" s="292"/>
      <c r="C140" s="303"/>
      <c r="D140" s="167" t="s">
        <v>80</v>
      </c>
      <c r="E140" s="37">
        <f>SUM(G140:R140)</f>
        <v>0</v>
      </c>
      <c r="F140" s="115">
        <f>IF($T$1=0,0,E140/$T$1)</f>
        <v>0</v>
      </c>
      <c r="G140" s="139">
        <f t="shared" si="78"/>
        <v>0</v>
      </c>
      <c r="H140" s="139">
        <f t="shared" si="78"/>
        <v>0</v>
      </c>
      <c r="I140" s="139">
        <f t="shared" si="78"/>
        <v>0</v>
      </c>
      <c r="J140" s="139">
        <f t="shared" si="78"/>
        <v>0</v>
      </c>
      <c r="K140" s="139">
        <f t="shared" si="78"/>
        <v>0</v>
      </c>
      <c r="L140" s="139">
        <f t="shared" si="78"/>
        <v>0</v>
      </c>
      <c r="M140" s="139">
        <f t="shared" si="78"/>
        <v>0</v>
      </c>
      <c r="N140" s="139">
        <f t="shared" si="78"/>
        <v>0</v>
      </c>
      <c r="O140" s="139">
        <f t="shared" si="78"/>
        <v>0</v>
      </c>
      <c r="P140" s="139">
        <f t="shared" si="78"/>
        <v>0</v>
      </c>
      <c r="Q140" s="139">
        <f t="shared" si="78"/>
        <v>0</v>
      </c>
      <c r="R140" s="139">
        <f t="shared" si="78"/>
        <v>0</v>
      </c>
      <c r="Y140" s="37">
        <f>SUM(G140:I140)</f>
        <v>0</v>
      </c>
      <c r="Z140" s="37">
        <f>SUM(J140:L140)</f>
        <v>0</v>
      </c>
      <c r="AA140" s="37">
        <f>SUM(M140:O140)</f>
        <v>0</v>
      </c>
      <c r="AB140" s="37">
        <f>SUM(P140:R140)</f>
        <v>0</v>
      </c>
    </row>
    <row r="141" spans="1:28" ht="13.5" customHeight="1" x14ac:dyDescent="0.2">
      <c r="A141" s="291"/>
      <c r="B141" s="292"/>
      <c r="C141" s="303"/>
      <c r="D141" s="167" t="s">
        <v>81</v>
      </c>
      <c r="E141" s="37">
        <f>SUM(G141:R141)</f>
        <v>0</v>
      </c>
      <c r="F141" s="115">
        <f>IF($T$1=0,0,E141/$T$1)</f>
        <v>0</v>
      </c>
      <c r="G141" s="139">
        <f t="shared" si="78"/>
        <v>0</v>
      </c>
      <c r="H141" s="139">
        <f t="shared" si="78"/>
        <v>0</v>
      </c>
      <c r="I141" s="139">
        <f t="shared" si="78"/>
        <v>0</v>
      </c>
      <c r="J141" s="139">
        <f t="shared" si="78"/>
        <v>0</v>
      </c>
      <c r="K141" s="139">
        <f t="shared" si="78"/>
        <v>0</v>
      </c>
      <c r="L141" s="139">
        <f t="shared" si="78"/>
        <v>0</v>
      </c>
      <c r="M141" s="139">
        <f t="shared" si="78"/>
        <v>0</v>
      </c>
      <c r="N141" s="139">
        <f t="shared" si="78"/>
        <v>0</v>
      </c>
      <c r="O141" s="139">
        <f t="shared" si="78"/>
        <v>0</v>
      </c>
      <c r="P141" s="139">
        <f t="shared" si="78"/>
        <v>0</v>
      </c>
      <c r="Q141" s="139">
        <f t="shared" si="78"/>
        <v>0</v>
      </c>
      <c r="R141" s="139">
        <f t="shared" si="78"/>
        <v>0</v>
      </c>
      <c r="Y141" s="37">
        <f>SUM(G141:I141)</f>
        <v>0</v>
      </c>
      <c r="Z141" s="37">
        <f>SUM(J141:L141)</f>
        <v>0</v>
      </c>
      <c r="AA141" s="37">
        <f>SUM(M141:O141)</f>
        <v>0</v>
      </c>
      <c r="AB141" s="37">
        <f>SUM(P141:R141)</f>
        <v>0</v>
      </c>
    </row>
    <row r="142" spans="1:28" ht="13.5" customHeight="1" x14ac:dyDescent="0.2">
      <c r="A142" s="291"/>
      <c r="B142" s="292"/>
      <c r="C142" s="303"/>
      <c r="D142" s="167" t="s">
        <v>70</v>
      </c>
      <c r="E142" s="115">
        <f t="shared" ref="E142:R142" si="79">IF(E139&lt;&gt;0,(E140+E141)/E139,)</f>
        <v>0</v>
      </c>
      <c r="F142" s="115">
        <f t="shared" si="79"/>
        <v>0</v>
      </c>
      <c r="G142" s="139">
        <f t="shared" si="79"/>
        <v>0</v>
      </c>
      <c r="H142" s="139">
        <f t="shared" si="79"/>
        <v>0</v>
      </c>
      <c r="I142" s="139">
        <f t="shared" si="79"/>
        <v>0</v>
      </c>
      <c r="J142" s="139">
        <f t="shared" si="79"/>
        <v>0</v>
      </c>
      <c r="K142" s="139">
        <f t="shared" si="79"/>
        <v>0</v>
      </c>
      <c r="L142" s="139">
        <f t="shared" si="79"/>
        <v>0</v>
      </c>
      <c r="M142" s="139">
        <f t="shared" si="79"/>
        <v>0</v>
      </c>
      <c r="N142" s="139">
        <f t="shared" si="79"/>
        <v>0</v>
      </c>
      <c r="O142" s="139">
        <f t="shared" si="79"/>
        <v>0</v>
      </c>
      <c r="P142" s="139">
        <f t="shared" si="79"/>
        <v>0</v>
      </c>
      <c r="Q142" s="139">
        <f t="shared" si="79"/>
        <v>0</v>
      </c>
      <c r="R142" s="139">
        <f t="shared" si="79"/>
        <v>0</v>
      </c>
      <c r="Y142" s="115">
        <f>IF(Y139&lt;&gt;0,(Y140+Y141)/Y139,)</f>
        <v>0</v>
      </c>
      <c r="Z142" s="115">
        <f>IF(Z139&lt;&gt;0,(Z140+Z141)/Z139,)</f>
        <v>0</v>
      </c>
      <c r="AA142" s="115">
        <f>IF(AA139&lt;&gt;0,(AA140+AA141)/AA139,)</f>
        <v>0</v>
      </c>
      <c r="AB142" s="115">
        <f>IF(AB139&lt;&gt;0,(AB140+AB141)/AB139,)</f>
        <v>0</v>
      </c>
    </row>
    <row r="143" spans="1:28" ht="13.5" customHeight="1" x14ac:dyDescent="0.2">
      <c r="A143" s="291"/>
      <c r="B143" s="292"/>
      <c r="C143" s="303"/>
      <c r="D143" s="167" t="s">
        <v>82</v>
      </c>
      <c r="E143" s="115">
        <f>SUM(G143:R143)</f>
        <v>0</v>
      </c>
      <c r="F143" s="115">
        <f>IF($T$1=0,0,E143/$T$1)</f>
        <v>0</v>
      </c>
      <c r="G143" s="139">
        <f t="shared" ref="G143:R143" si="80">G149+G156</f>
        <v>0</v>
      </c>
      <c r="H143" s="139">
        <f t="shared" si="80"/>
        <v>0</v>
      </c>
      <c r="I143" s="139">
        <f t="shared" si="80"/>
        <v>0</v>
      </c>
      <c r="J143" s="139">
        <f t="shared" si="80"/>
        <v>0</v>
      </c>
      <c r="K143" s="139">
        <f t="shared" si="80"/>
        <v>0</v>
      </c>
      <c r="L143" s="139">
        <f t="shared" si="80"/>
        <v>0</v>
      </c>
      <c r="M143" s="139">
        <f t="shared" si="80"/>
        <v>0</v>
      </c>
      <c r="N143" s="139">
        <f t="shared" si="80"/>
        <v>0</v>
      </c>
      <c r="O143" s="139">
        <f t="shared" si="80"/>
        <v>0</v>
      </c>
      <c r="P143" s="139">
        <f t="shared" si="80"/>
        <v>0</v>
      </c>
      <c r="Q143" s="139">
        <f t="shared" si="80"/>
        <v>0</v>
      </c>
      <c r="R143" s="139">
        <f t="shared" si="80"/>
        <v>0</v>
      </c>
      <c r="Y143" s="115">
        <f>SUM(G143:I143)</f>
        <v>0</v>
      </c>
      <c r="Z143" s="115">
        <f>SUM(J143:L143)</f>
        <v>0</v>
      </c>
      <c r="AA143" s="115">
        <f>SUM(M143:O143)</f>
        <v>0</v>
      </c>
      <c r="AB143" s="115">
        <f>SUM(P143:R143)</f>
        <v>0</v>
      </c>
    </row>
    <row r="144" spans="1:28" ht="13.5" customHeight="1" x14ac:dyDescent="0.2">
      <c r="A144" s="291"/>
      <c r="B144" s="292"/>
      <c r="C144" s="303"/>
      <c r="D144" s="167" t="s">
        <v>83</v>
      </c>
      <c r="E144" s="115">
        <f>SUM(G144:R144)</f>
        <v>0</v>
      </c>
      <c r="F144" s="115">
        <f>IF($T$1=0,0,E144/$T$1)</f>
        <v>0</v>
      </c>
      <c r="G144" s="139">
        <f t="shared" ref="G144:R144" si="81">G140+G141+G143+G150</f>
        <v>0</v>
      </c>
      <c r="H144" s="139">
        <f t="shared" si="81"/>
        <v>0</v>
      </c>
      <c r="I144" s="139">
        <f t="shared" si="81"/>
        <v>0</v>
      </c>
      <c r="J144" s="139">
        <f t="shared" si="81"/>
        <v>0</v>
      </c>
      <c r="K144" s="139">
        <f t="shared" si="81"/>
        <v>0</v>
      </c>
      <c r="L144" s="139">
        <f t="shared" si="81"/>
        <v>0</v>
      </c>
      <c r="M144" s="139">
        <f t="shared" si="81"/>
        <v>0</v>
      </c>
      <c r="N144" s="139">
        <f t="shared" si="81"/>
        <v>0</v>
      </c>
      <c r="O144" s="139">
        <f t="shared" si="81"/>
        <v>0</v>
      </c>
      <c r="P144" s="139">
        <f t="shared" si="81"/>
        <v>0</v>
      </c>
      <c r="Q144" s="139">
        <f t="shared" si="81"/>
        <v>0</v>
      </c>
      <c r="R144" s="139">
        <f t="shared" si="81"/>
        <v>0</v>
      </c>
      <c r="Y144" s="115">
        <f>SUM(G144:I144)</f>
        <v>0</v>
      </c>
      <c r="Z144" s="115">
        <f>SUM(J144:L144)</f>
        <v>0</v>
      </c>
      <c r="AA144" s="115">
        <f>SUM(M144:O144)</f>
        <v>0</v>
      </c>
      <c r="AB144" s="115">
        <f>SUM(P144:R144)</f>
        <v>0</v>
      </c>
    </row>
    <row r="145" spans="1:28" ht="13.5" customHeight="1" x14ac:dyDescent="0.2">
      <c r="A145" s="291"/>
      <c r="B145" s="292"/>
      <c r="C145" s="302" t="s">
        <v>160</v>
      </c>
      <c r="D145" s="166" t="s">
        <v>36</v>
      </c>
      <c r="E145" s="150">
        <f>SUM(G145:R145)</f>
        <v>0</v>
      </c>
      <c r="F145" s="150">
        <f>IF($T$1=0,0,E145/$T$1)</f>
        <v>0</v>
      </c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Y145" s="150">
        <f>SUM(G145:I145)</f>
        <v>0</v>
      </c>
      <c r="Z145" s="150">
        <f>SUM(J145:L145)</f>
        <v>0</v>
      </c>
      <c r="AA145" s="150">
        <f>SUM(M145:O145)</f>
        <v>0</v>
      </c>
      <c r="AB145" s="150">
        <f>SUM(P145:R145)</f>
        <v>0</v>
      </c>
    </row>
    <row r="146" spans="1:28" ht="13.5" customHeight="1" x14ac:dyDescent="0.2">
      <c r="A146" s="291"/>
      <c r="B146" s="292"/>
      <c r="C146" s="302"/>
      <c r="D146" s="166" t="s">
        <v>80</v>
      </c>
      <c r="E146" s="150">
        <f>SUM(G146:R146)</f>
        <v>0</v>
      </c>
      <c r="F146" s="150">
        <f>IF($T$1=0,0,E146/$T$1)</f>
        <v>0</v>
      </c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Y146" s="150">
        <f>SUM(G146:I146)</f>
        <v>0</v>
      </c>
      <c r="Z146" s="150">
        <f>SUM(J146:L146)</f>
        <v>0</v>
      </c>
      <c r="AA146" s="150">
        <f>SUM(M146:O146)</f>
        <v>0</v>
      </c>
      <c r="AB146" s="150">
        <f>SUM(P146:R146)</f>
        <v>0</v>
      </c>
    </row>
    <row r="147" spans="1:28" ht="13.5" customHeight="1" x14ac:dyDescent="0.2">
      <c r="A147" s="291"/>
      <c r="B147" s="292"/>
      <c r="C147" s="302"/>
      <c r="D147" s="166" t="s">
        <v>81</v>
      </c>
      <c r="E147" s="150">
        <f>SUM(G147:R147)</f>
        <v>0</v>
      </c>
      <c r="F147" s="150">
        <f>IF($T$1=0,0,E147/$T$1)</f>
        <v>0</v>
      </c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Y147" s="150">
        <f>SUM(G147:I147)</f>
        <v>0</v>
      </c>
      <c r="Z147" s="150">
        <f>SUM(J147:L147)</f>
        <v>0</v>
      </c>
      <c r="AA147" s="150">
        <f>SUM(M147:O147)</f>
        <v>0</v>
      </c>
      <c r="AB147" s="150">
        <f>SUM(P147:R147)</f>
        <v>0</v>
      </c>
    </row>
    <row r="148" spans="1:28" ht="13.5" customHeight="1" x14ac:dyDescent="0.2">
      <c r="A148" s="291"/>
      <c r="B148" s="292"/>
      <c r="C148" s="302"/>
      <c r="D148" s="166" t="s">
        <v>70</v>
      </c>
      <c r="E148" s="150">
        <f t="shared" ref="E148:R148" si="82">IF(E145&lt;&gt;0,(E146+E147)/E145,)</f>
        <v>0</v>
      </c>
      <c r="F148" s="150">
        <f t="shared" si="82"/>
        <v>0</v>
      </c>
      <c r="G148" s="139">
        <f t="shared" si="82"/>
        <v>0</v>
      </c>
      <c r="H148" s="139">
        <f t="shared" si="82"/>
        <v>0</v>
      </c>
      <c r="I148" s="139">
        <f t="shared" si="82"/>
        <v>0</v>
      </c>
      <c r="J148" s="139">
        <f t="shared" si="82"/>
        <v>0</v>
      </c>
      <c r="K148" s="139">
        <f t="shared" si="82"/>
        <v>0</v>
      </c>
      <c r="L148" s="139">
        <f t="shared" si="82"/>
        <v>0</v>
      </c>
      <c r="M148" s="139">
        <f t="shared" si="82"/>
        <v>0</v>
      </c>
      <c r="N148" s="139">
        <f t="shared" si="82"/>
        <v>0</v>
      </c>
      <c r="O148" s="139">
        <f t="shared" si="82"/>
        <v>0</v>
      </c>
      <c r="P148" s="139">
        <f t="shared" si="82"/>
        <v>0</v>
      </c>
      <c r="Q148" s="139">
        <f t="shared" si="82"/>
        <v>0</v>
      </c>
      <c r="R148" s="139">
        <f t="shared" si="82"/>
        <v>0</v>
      </c>
      <c r="Y148" s="150">
        <f>IF(Y145&lt;&gt;0,(Y146+Y147)/Y145,)</f>
        <v>0</v>
      </c>
      <c r="Z148" s="150">
        <f>IF(Z145&lt;&gt;0,(Z146+Z147)/Z145,)</f>
        <v>0</v>
      </c>
      <c r="AA148" s="150">
        <f>IF(AA145&lt;&gt;0,(AA146+AA147)/AA145,)</f>
        <v>0</v>
      </c>
      <c r="AB148" s="150">
        <f>IF(AB145&lt;&gt;0,(AB146+AB147)/AB145,)</f>
        <v>0</v>
      </c>
    </row>
    <row r="149" spans="1:28" ht="13.5" customHeight="1" x14ac:dyDescent="0.2">
      <c r="A149" s="291"/>
      <c r="B149" s="292"/>
      <c r="C149" s="302"/>
      <c r="D149" s="166" t="s">
        <v>82</v>
      </c>
      <c r="E149" s="150">
        <f t="shared" ref="E149:E154" si="83">SUM(G149:R149)</f>
        <v>0</v>
      </c>
      <c r="F149" s="150">
        <f t="shared" ref="F149:F154" si="84">IF($T$1=0,0,E149/$T$1)</f>
        <v>0</v>
      </c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Y149" s="150">
        <f t="shared" ref="Y149:Y154" si="85">SUM(G149:I149)</f>
        <v>0</v>
      </c>
      <c r="Z149" s="150">
        <f t="shared" ref="Z149:Z154" si="86">SUM(J149:L149)</f>
        <v>0</v>
      </c>
      <c r="AA149" s="150">
        <f t="shared" ref="AA149:AA154" si="87">SUM(M149:O149)</f>
        <v>0</v>
      </c>
      <c r="AB149" s="150">
        <f t="shared" ref="AB149:AB154" si="88">SUM(P149:R149)</f>
        <v>0</v>
      </c>
    </row>
    <row r="150" spans="1:28" ht="13.5" customHeight="1" x14ac:dyDescent="0.2">
      <c r="A150" s="291"/>
      <c r="B150" s="292"/>
      <c r="C150" s="302"/>
      <c r="D150" s="161" t="s">
        <v>161</v>
      </c>
      <c r="E150" s="127">
        <f t="shared" si="83"/>
        <v>0</v>
      </c>
      <c r="F150" s="64">
        <f t="shared" si="84"/>
        <v>0</v>
      </c>
      <c r="G150" s="173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Y150" s="127">
        <f t="shared" si="85"/>
        <v>0</v>
      </c>
      <c r="Z150" s="127">
        <f t="shared" si="86"/>
        <v>0</v>
      </c>
      <c r="AA150" s="127">
        <f t="shared" si="87"/>
        <v>0</v>
      </c>
      <c r="AB150" s="127">
        <f t="shared" si="88"/>
        <v>0</v>
      </c>
    </row>
    <row r="151" spans="1:28" ht="13.5" customHeight="1" x14ac:dyDescent="0.2">
      <c r="A151" s="291"/>
      <c r="B151" s="292"/>
      <c r="C151" s="302"/>
      <c r="D151" s="161" t="s">
        <v>83</v>
      </c>
      <c r="E151" s="127">
        <f t="shared" si="83"/>
        <v>0</v>
      </c>
      <c r="F151" s="64">
        <f t="shared" si="84"/>
        <v>0</v>
      </c>
      <c r="G151" s="178">
        <f t="shared" ref="G151:R151" si="89">G146+G147+G149+G150</f>
        <v>0</v>
      </c>
      <c r="H151" s="179">
        <f t="shared" si="89"/>
        <v>0</v>
      </c>
      <c r="I151" s="179">
        <f t="shared" si="89"/>
        <v>0</v>
      </c>
      <c r="J151" s="179">
        <f t="shared" si="89"/>
        <v>0</v>
      </c>
      <c r="K151" s="179">
        <f t="shared" si="89"/>
        <v>0</v>
      </c>
      <c r="L151" s="179">
        <f t="shared" si="89"/>
        <v>0</v>
      </c>
      <c r="M151" s="179">
        <f t="shared" si="89"/>
        <v>0</v>
      </c>
      <c r="N151" s="179">
        <f t="shared" si="89"/>
        <v>0</v>
      </c>
      <c r="O151" s="179">
        <f t="shared" si="89"/>
        <v>0</v>
      </c>
      <c r="P151" s="179">
        <f t="shared" si="89"/>
        <v>0</v>
      </c>
      <c r="Q151" s="179">
        <f t="shared" si="89"/>
        <v>0</v>
      </c>
      <c r="R151" s="179">
        <f t="shared" si="89"/>
        <v>0</v>
      </c>
      <c r="Y151" s="127">
        <f t="shared" si="85"/>
        <v>0</v>
      </c>
      <c r="Z151" s="127">
        <f t="shared" si="86"/>
        <v>0</v>
      </c>
      <c r="AA151" s="127">
        <f t="shared" si="87"/>
        <v>0</v>
      </c>
      <c r="AB151" s="127">
        <f t="shared" si="88"/>
        <v>0</v>
      </c>
    </row>
    <row r="152" spans="1:28" ht="13.5" customHeight="1" x14ac:dyDescent="0.2">
      <c r="A152" s="291"/>
      <c r="B152" s="292"/>
      <c r="C152" s="303" t="s">
        <v>162</v>
      </c>
      <c r="D152" s="167" t="s">
        <v>36</v>
      </c>
      <c r="E152" s="144">
        <f t="shared" si="83"/>
        <v>0</v>
      </c>
      <c r="F152" s="144">
        <f t="shared" si="84"/>
        <v>0</v>
      </c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Y152" s="144">
        <f t="shared" si="85"/>
        <v>0</v>
      </c>
      <c r="Z152" s="144">
        <f t="shared" si="86"/>
        <v>0</v>
      </c>
      <c r="AA152" s="144">
        <f t="shared" si="87"/>
        <v>0</v>
      </c>
      <c r="AB152" s="144">
        <f t="shared" si="88"/>
        <v>0</v>
      </c>
    </row>
    <row r="153" spans="1:28" ht="13.5" customHeight="1" x14ac:dyDescent="0.2">
      <c r="A153" s="291"/>
      <c r="B153" s="292"/>
      <c r="C153" s="303"/>
      <c r="D153" s="167" t="s">
        <v>80</v>
      </c>
      <c r="E153" s="144">
        <f t="shared" si="83"/>
        <v>0</v>
      </c>
      <c r="F153" s="144">
        <f t="shared" si="84"/>
        <v>0</v>
      </c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Y153" s="144">
        <f t="shared" si="85"/>
        <v>0</v>
      </c>
      <c r="Z153" s="144">
        <f t="shared" si="86"/>
        <v>0</v>
      </c>
      <c r="AA153" s="144">
        <f t="shared" si="87"/>
        <v>0</v>
      </c>
      <c r="AB153" s="144">
        <f t="shared" si="88"/>
        <v>0</v>
      </c>
    </row>
    <row r="154" spans="1:28" ht="13.5" customHeight="1" x14ac:dyDescent="0.2">
      <c r="A154" s="291"/>
      <c r="B154" s="292"/>
      <c r="C154" s="303"/>
      <c r="D154" s="167" t="s">
        <v>81</v>
      </c>
      <c r="E154" s="144">
        <f t="shared" si="83"/>
        <v>0</v>
      </c>
      <c r="F154" s="144">
        <f t="shared" si="84"/>
        <v>0</v>
      </c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Y154" s="144">
        <f t="shared" si="85"/>
        <v>0</v>
      </c>
      <c r="Z154" s="144">
        <f t="shared" si="86"/>
        <v>0</v>
      </c>
      <c r="AA154" s="144">
        <f t="shared" si="87"/>
        <v>0</v>
      </c>
      <c r="AB154" s="144">
        <f t="shared" si="88"/>
        <v>0</v>
      </c>
    </row>
    <row r="155" spans="1:28" ht="13.5" customHeight="1" x14ac:dyDescent="0.2">
      <c r="A155" s="291"/>
      <c r="B155" s="292"/>
      <c r="C155" s="303"/>
      <c r="D155" s="167" t="s">
        <v>70</v>
      </c>
      <c r="E155" s="144">
        <f t="shared" ref="E155:R155" si="90">IF(E152&lt;&gt;0,(E153+E154)/E152,)</f>
        <v>0</v>
      </c>
      <c r="F155" s="144">
        <f t="shared" si="90"/>
        <v>0</v>
      </c>
      <c r="G155" s="139">
        <f t="shared" si="90"/>
        <v>0</v>
      </c>
      <c r="H155" s="139">
        <f t="shared" si="90"/>
        <v>0</v>
      </c>
      <c r="I155" s="139">
        <f t="shared" si="90"/>
        <v>0</v>
      </c>
      <c r="J155" s="139">
        <f t="shared" si="90"/>
        <v>0</v>
      </c>
      <c r="K155" s="139">
        <f t="shared" si="90"/>
        <v>0</v>
      </c>
      <c r="L155" s="139">
        <f t="shared" si="90"/>
        <v>0</v>
      </c>
      <c r="M155" s="139">
        <f t="shared" si="90"/>
        <v>0</v>
      </c>
      <c r="N155" s="139">
        <f t="shared" si="90"/>
        <v>0</v>
      </c>
      <c r="O155" s="139">
        <f t="shared" si="90"/>
        <v>0</v>
      </c>
      <c r="P155" s="139">
        <f t="shared" si="90"/>
        <v>0</v>
      </c>
      <c r="Q155" s="139">
        <f t="shared" si="90"/>
        <v>0</v>
      </c>
      <c r="R155" s="139">
        <f t="shared" si="90"/>
        <v>0</v>
      </c>
      <c r="Y155" s="144">
        <f>IF(Y152&lt;&gt;0,(Y153+Y154)/Y152,)</f>
        <v>0</v>
      </c>
      <c r="Z155" s="144">
        <f>IF(Z152&lt;&gt;0,(Z153+Z154)/Z152,)</f>
        <v>0</v>
      </c>
      <c r="AA155" s="144">
        <f>IF(AA152&lt;&gt;0,(AA153+AA154)/AA152,)</f>
        <v>0</v>
      </c>
      <c r="AB155" s="144">
        <f>IF(AB152&lt;&gt;0,(AB153+AB154)/AB152,)</f>
        <v>0</v>
      </c>
    </row>
    <row r="156" spans="1:28" ht="13.5" customHeight="1" x14ac:dyDescent="0.2">
      <c r="A156" s="291"/>
      <c r="B156" s="292"/>
      <c r="C156" s="303"/>
      <c r="D156" s="167" t="s">
        <v>82</v>
      </c>
      <c r="E156" s="144">
        <f t="shared" ref="E156:E161" si="91">SUM(G156:R156)</f>
        <v>0</v>
      </c>
      <c r="F156" s="144">
        <f t="shared" ref="F156:F161" si="92">IF($T$1=0,0,E156/$T$1)</f>
        <v>0</v>
      </c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Y156" s="144">
        <f t="shared" ref="Y156:Y161" si="93">SUM(G156:I156)</f>
        <v>0</v>
      </c>
      <c r="Z156" s="144">
        <f t="shared" ref="Z156:Z161" si="94">SUM(J156:L156)</f>
        <v>0</v>
      </c>
      <c r="AA156" s="144">
        <f t="shared" ref="AA156:AA161" si="95">SUM(M156:O156)</f>
        <v>0</v>
      </c>
      <c r="AB156" s="144">
        <f t="shared" ref="AB156:AB161" si="96">SUM(P156:R156)</f>
        <v>0</v>
      </c>
    </row>
    <row r="157" spans="1:28" ht="13.5" customHeight="1" x14ac:dyDescent="0.2">
      <c r="A157" s="291"/>
      <c r="B157" s="292"/>
      <c r="C157" s="303"/>
      <c r="D157" s="167" t="s">
        <v>83</v>
      </c>
      <c r="E157" s="144">
        <f t="shared" si="91"/>
        <v>0</v>
      </c>
      <c r="F157" s="144">
        <f t="shared" si="92"/>
        <v>0</v>
      </c>
      <c r="G157" s="139">
        <f t="shared" ref="G157:R157" si="97">G153+G154+G156</f>
        <v>0</v>
      </c>
      <c r="H157" s="139">
        <f t="shared" si="97"/>
        <v>0</v>
      </c>
      <c r="I157" s="139">
        <f t="shared" si="97"/>
        <v>0</v>
      </c>
      <c r="J157" s="139">
        <f t="shared" si="97"/>
        <v>0</v>
      </c>
      <c r="K157" s="139">
        <f t="shared" si="97"/>
        <v>0</v>
      </c>
      <c r="L157" s="139">
        <f t="shared" si="97"/>
        <v>0</v>
      </c>
      <c r="M157" s="139">
        <f t="shared" si="97"/>
        <v>0</v>
      </c>
      <c r="N157" s="139">
        <f t="shared" si="97"/>
        <v>0</v>
      </c>
      <c r="O157" s="139">
        <f t="shared" si="97"/>
        <v>0</v>
      </c>
      <c r="P157" s="139">
        <f t="shared" si="97"/>
        <v>0</v>
      </c>
      <c r="Q157" s="139">
        <f t="shared" si="97"/>
        <v>0</v>
      </c>
      <c r="R157" s="139">
        <f t="shared" si="97"/>
        <v>0</v>
      </c>
      <c r="Y157" s="144">
        <f t="shared" si="93"/>
        <v>0</v>
      </c>
      <c r="Z157" s="144">
        <f t="shared" si="94"/>
        <v>0</v>
      </c>
      <c r="AA157" s="144">
        <f t="shared" si="95"/>
        <v>0</v>
      </c>
      <c r="AB157" s="144">
        <f t="shared" si="96"/>
        <v>0</v>
      </c>
    </row>
    <row r="158" spans="1:28" ht="13.5" customHeight="1" x14ac:dyDescent="0.2">
      <c r="A158" s="291"/>
      <c r="B158" s="292"/>
      <c r="C158" s="302" t="s">
        <v>87</v>
      </c>
      <c r="D158" s="161" t="s">
        <v>163</v>
      </c>
      <c r="E158" s="127">
        <f t="shared" si="91"/>
        <v>0</v>
      </c>
      <c r="F158" s="64">
        <f t="shared" si="92"/>
        <v>0</v>
      </c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Y158" s="127">
        <f t="shared" si="93"/>
        <v>0</v>
      </c>
      <c r="Z158" s="127">
        <f t="shared" si="94"/>
        <v>0</v>
      </c>
      <c r="AA158" s="127">
        <f t="shared" si="95"/>
        <v>0</v>
      </c>
      <c r="AB158" s="127">
        <f t="shared" si="96"/>
        <v>0</v>
      </c>
    </row>
    <row r="159" spans="1:28" ht="13.5" customHeight="1" x14ac:dyDescent="0.2">
      <c r="A159" s="291"/>
      <c r="B159" s="292"/>
      <c r="C159" s="302"/>
      <c r="D159" s="161" t="s">
        <v>164</v>
      </c>
      <c r="E159" s="127">
        <f t="shared" si="91"/>
        <v>0</v>
      </c>
      <c r="F159" s="64">
        <f t="shared" si="92"/>
        <v>0</v>
      </c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Y159" s="127">
        <f t="shared" si="93"/>
        <v>0</v>
      </c>
      <c r="Z159" s="127">
        <f t="shared" si="94"/>
        <v>0</v>
      </c>
      <c r="AA159" s="127">
        <f t="shared" si="95"/>
        <v>0</v>
      </c>
      <c r="AB159" s="127">
        <f t="shared" si="96"/>
        <v>0</v>
      </c>
    </row>
    <row r="160" spans="1:28" ht="13.5" customHeight="1" x14ac:dyDescent="0.2">
      <c r="A160" s="291"/>
      <c r="B160" s="292"/>
      <c r="C160" s="302"/>
      <c r="D160" s="161" t="s">
        <v>165</v>
      </c>
      <c r="E160" s="127">
        <f t="shared" si="91"/>
        <v>0</v>
      </c>
      <c r="F160" s="64">
        <f t="shared" si="92"/>
        <v>0</v>
      </c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Y160" s="127">
        <f t="shared" si="93"/>
        <v>0</v>
      </c>
      <c r="Z160" s="127">
        <f t="shared" si="94"/>
        <v>0</v>
      </c>
      <c r="AA160" s="127">
        <f t="shared" si="95"/>
        <v>0</v>
      </c>
      <c r="AB160" s="127">
        <f t="shared" si="96"/>
        <v>0</v>
      </c>
    </row>
    <row r="161" spans="1:28" ht="13.5" customHeight="1" x14ac:dyDescent="0.2">
      <c r="A161" s="291"/>
      <c r="B161" s="292"/>
      <c r="C161" s="302"/>
      <c r="D161" s="161" t="s">
        <v>166</v>
      </c>
      <c r="E161" s="127">
        <f t="shared" si="91"/>
        <v>0</v>
      </c>
      <c r="F161" s="64">
        <f t="shared" si="92"/>
        <v>0</v>
      </c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Y161" s="127">
        <f t="shared" si="93"/>
        <v>0</v>
      </c>
      <c r="Z161" s="127">
        <f t="shared" si="94"/>
        <v>0</v>
      </c>
      <c r="AA161" s="127">
        <f t="shared" si="95"/>
        <v>0</v>
      </c>
      <c r="AB161" s="127">
        <f t="shared" si="96"/>
        <v>0</v>
      </c>
    </row>
    <row r="162" spans="1:28" ht="13.5" customHeight="1" x14ac:dyDescent="0.2">
      <c r="A162" s="291"/>
      <c r="B162" s="292"/>
      <c r="C162" s="302"/>
      <c r="D162" s="161" t="s">
        <v>167</v>
      </c>
      <c r="E162" s="131">
        <f>IF(SUM(G15:R15)&lt;&gt;0,E158/SUM(G15:R15)/30,)</f>
        <v>0</v>
      </c>
      <c r="F162" s="131">
        <f t="shared" ref="F162:R162" si="98">IF(F15&lt;&gt;0,F158/F15/30,)</f>
        <v>0</v>
      </c>
      <c r="G162" s="98">
        <f t="shared" si="98"/>
        <v>0</v>
      </c>
      <c r="H162" s="98">
        <f t="shared" si="98"/>
        <v>0</v>
      </c>
      <c r="I162" s="98">
        <f t="shared" si="98"/>
        <v>0</v>
      </c>
      <c r="J162" s="98">
        <f t="shared" si="98"/>
        <v>0</v>
      </c>
      <c r="K162" s="98">
        <f t="shared" si="98"/>
        <v>0</v>
      </c>
      <c r="L162" s="98">
        <f t="shared" si="98"/>
        <v>0</v>
      </c>
      <c r="M162" s="98">
        <f t="shared" si="98"/>
        <v>0</v>
      </c>
      <c r="N162" s="98">
        <f t="shared" si="98"/>
        <v>0</v>
      </c>
      <c r="O162" s="98">
        <f t="shared" si="98"/>
        <v>0</v>
      </c>
      <c r="P162" s="98">
        <f t="shared" si="98"/>
        <v>0</v>
      </c>
      <c r="Q162" s="98">
        <f t="shared" si="98"/>
        <v>0</v>
      </c>
      <c r="R162" s="98">
        <f t="shared" si="98"/>
        <v>0</v>
      </c>
      <c r="Y162" s="131">
        <f>IF(SUM(G15:I15)&lt;&gt;0,Y158/SUM(G15:I15)/30,)</f>
        <v>0</v>
      </c>
      <c r="Z162" s="131">
        <f>IF(SUM(J15:L15)&lt;&gt;0,Z158/SUM(J15:L15)/30,)</f>
        <v>0</v>
      </c>
      <c r="AA162" s="131">
        <f>IF(SUM(M15:O15)&lt;&gt;0,AA158/SUM(M15:O15)/30,)</f>
        <v>0</v>
      </c>
      <c r="AB162" s="131">
        <f>IF(SUM(P15:R15)&lt;&gt;0,AB158/SUM(P15:R15)/30,)</f>
        <v>0</v>
      </c>
    </row>
    <row r="163" spans="1:28" ht="13.5" customHeight="1" x14ac:dyDescent="0.2">
      <c r="A163" s="291"/>
      <c r="B163" s="292"/>
      <c r="C163" s="302"/>
      <c r="D163" s="161" t="s">
        <v>168</v>
      </c>
      <c r="E163" s="127">
        <f>IF(SUM(G16:R16)&lt;&gt;0,E160/SUM(G16:R16),)</f>
        <v>0</v>
      </c>
      <c r="F163" s="127">
        <f t="shared" ref="F163:R163" si="99">IF(F16&lt;&gt;0,F160/F16,)</f>
        <v>0</v>
      </c>
      <c r="G163" s="139">
        <f t="shared" si="99"/>
        <v>0</v>
      </c>
      <c r="H163" s="139">
        <f t="shared" si="99"/>
        <v>0</v>
      </c>
      <c r="I163" s="139">
        <f t="shared" si="99"/>
        <v>0</v>
      </c>
      <c r="J163" s="139">
        <f t="shared" si="99"/>
        <v>0</v>
      </c>
      <c r="K163" s="139">
        <f t="shared" si="99"/>
        <v>0</v>
      </c>
      <c r="L163" s="139">
        <f t="shared" si="99"/>
        <v>0</v>
      </c>
      <c r="M163" s="139">
        <f t="shared" si="99"/>
        <v>0</v>
      </c>
      <c r="N163" s="139">
        <f t="shared" si="99"/>
        <v>0</v>
      </c>
      <c r="O163" s="139">
        <f t="shared" si="99"/>
        <v>0</v>
      </c>
      <c r="P163" s="139">
        <f t="shared" si="99"/>
        <v>0</v>
      </c>
      <c r="Q163" s="139">
        <f t="shared" si="99"/>
        <v>0</v>
      </c>
      <c r="R163" s="139">
        <f t="shared" si="99"/>
        <v>0</v>
      </c>
      <c r="Y163" s="127">
        <f>IF(SUM(G16:I16)&lt;&gt;0,Y160/SUM(G16:I16),)</f>
        <v>0</v>
      </c>
      <c r="Z163" s="127">
        <f>IF(SUM(J16:L16)&lt;&gt;0,Z160/SUM(J16:L16),)</f>
        <v>0</v>
      </c>
      <c r="AA163" s="127">
        <f>IF(SUM(M16:O16)&lt;&gt;0,AA160/SUM(M16:O16),)</f>
        <v>0</v>
      </c>
      <c r="AB163" s="127">
        <f>IF(SUM(P16:R16)&lt;&gt;0,AB160/SUM(P16:R16),)</f>
        <v>0</v>
      </c>
    </row>
    <row r="164" spans="1:28" ht="13.5" customHeight="1" x14ac:dyDescent="0.2">
      <c r="A164" s="291"/>
      <c r="B164" s="292"/>
      <c r="C164" s="302"/>
      <c r="D164" s="161" t="s">
        <v>169</v>
      </c>
      <c r="E164" s="127">
        <f t="shared" ref="E164:E187" si="100">SUM(G164:R164)</f>
        <v>0</v>
      </c>
      <c r="F164" s="64">
        <f t="shared" ref="F164:F187" si="101">IF($T$1=0,0,E164/$T$1)</f>
        <v>0</v>
      </c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Y164" s="127">
        <f t="shared" ref="Y164:Y187" si="102">SUM(G164:I164)</f>
        <v>0</v>
      </c>
      <c r="Z164" s="127">
        <f t="shared" ref="Z164:Z187" si="103">SUM(J164:L164)</f>
        <v>0</v>
      </c>
      <c r="AA164" s="127">
        <f t="shared" ref="AA164:AA187" si="104">SUM(M164:O164)</f>
        <v>0</v>
      </c>
      <c r="AB164" s="127">
        <f t="shared" ref="AB164:AB187" si="105">SUM(P164:R164)</f>
        <v>0</v>
      </c>
    </row>
    <row r="165" spans="1:28" ht="13.5" customHeight="1" x14ac:dyDescent="0.2">
      <c r="A165" s="291"/>
      <c r="B165" s="292"/>
      <c r="C165" s="302"/>
      <c r="D165" s="161" t="s">
        <v>170</v>
      </c>
      <c r="E165" s="127">
        <f t="shared" si="100"/>
        <v>0</v>
      </c>
      <c r="F165" s="64">
        <f t="shared" si="101"/>
        <v>0</v>
      </c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Y165" s="127">
        <f t="shared" si="102"/>
        <v>0</v>
      </c>
      <c r="Z165" s="127">
        <f t="shared" si="103"/>
        <v>0</v>
      </c>
      <c r="AA165" s="127">
        <f t="shared" si="104"/>
        <v>0</v>
      </c>
      <c r="AB165" s="127">
        <f t="shared" si="105"/>
        <v>0</v>
      </c>
    </row>
    <row r="166" spans="1:28" ht="13.5" customHeight="1" x14ac:dyDescent="0.2">
      <c r="A166" s="291"/>
      <c r="B166" s="292"/>
      <c r="C166" s="302"/>
      <c r="D166" s="161" t="s">
        <v>171</v>
      </c>
      <c r="E166" s="127">
        <f t="shared" si="100"/>
        <v>0</v>
      </c>
      <c r="F166" s="64">
        <f t="shared" si="101"/>
        <v>0</v>
      </c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Y166" s="127">
        <f t="shared" si="102"/>
        <v>0</v>
      </c>
      <c r="Z166" s="127">
        <f t="shared" si="103"/>
        <v>0</v>
      </c>
      <c r="AA166" s="127">
        <f t="shared" si="104"/>
        <v>0</v>
      </c>
      <c r="AB166" s="127">
        <f t="shared" si="105"/>
        <v>0</v>
      </c>
    </row>
    <row r="167" spans="1:28" ht="13.5" customHeight="1" x14ac:dyDescent="0.2">
      <c r="A167" s="291"/>
      <c r="B167" s="292"/>
      <c r="C167" s="302"/>
      <c r="D167" s="161" t="s">
        <v>172</v>
      </c>
      <c r="E167" s="127">
        <f t="shared" si="100"/>
        <v>0</v>
      </c>
      <c r="F167" s="64">
        <f t="shared" si="101"/>
        <v>0</v>
      </c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Y167" s="127">
        <f t="shared" si="102"/>
        <v>0</v>
      </c>
      <c r="Z167" s="127">
        <f t="shared" si="103"/>
        <v>0</v>
      </c>
      <c r="AA167" s="127">
        <f t="shared" si="104"/>
        <v>0</v>
      </c>
      <c r="AB167" s="127">
        <f t="shared" si="105"/>
        <v>0</v>
      </c>
    </row>
    <row r="168" spans="1:28" ht="13.5" customHeight="1" x14ac:dyDescent="0.2">
      <c r="A168" s="291"/>
      <c r="B168" s="292"/>
      <c r="C168" s="302"/>
      <c r="D168" s="161" t="s">
        <v>144</v>
      </c>
      <c r="E168" s="127">
        <f t="shared" si="100"/>
        <v>0</v>
      </c>
      <c r="F168" s="64">
        <f t="shared" si="101"/>
        <v>0</v>
      </c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Y168" s="127">
        <f t="shared" si="102"/>
        <v>0</v>
      </c>
      <c r="Z168" s="127">
        <f t="shared" si="103"/>
        <v>0</v>
      </c>
      <c r="AA168" s="127">
        <f t="shared" si="104"/>
        <v>0</v>
      </c>
      <c r="AB168" s="127">
        <f t="shared" si="105"/>
        <v>0</v>
      </c>
    </row>
    <row r="169" spans="1:28" ht="13.5" customHeight="1" x14ac:dyDescent="0.2">
      <c r="A169" s="291"/>
      <c r="B169" s="292"/>
      <c r="C169" s="302"/>
      <c r="D169" s="161" t="s">
        <v>173</v>
      </c>
      <c r="E169" s="127">
        <f t="shared" si="100"/>
        <v>0</v>
      </c>
      <c r="F169" s="64">
        <f t="shared" si="101"/>
        <v>0</v>
      </c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Y169" s="127">
        <f t="shared" si="102"/>
        <v>0</v>
      </c>
      <c r="Z169" s="127">
        <f t="shared" si="103"/>
        <v>0</v>
      </c>
      <c r="AA169" s="127">
        <f t="shared" si="104"/>
        <v>0</v>
      </c>
      <c r="AB169" s="127">
        <f t="shared" si="105"/>
        <v>0</v>
      </c>
    </row>
    <row r="170" spans="1:28" ht="13.5" customHeight="1" x14ac:dyDescent="0.2">
      <c r="A170" s="291"/>
      <c r="B170" s="292"/>
      <c r="C170" s="302"/>
      <c r="D170" s="161" t="s">
        <v>146</v>
      </c>
      <c r="E170" s="127">
        <f t="shared" si="100"/>
        <v>0</v>
      </c>
      <c r="F170" s="64">
        <f t="shared" si="101"/>
        <v>0</v>
      </c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Y170" s="127">
        <f t="shared" si="102"/>
        <v>0</v>
      </c>
      <c r="Z170" s="127">
        <f t="shared" si="103"/>
        <v>0</v>
      </c>
      <c r="AA170" s="127">
        <f t="shared" si="104"/>
        <v>0</v>
      </c>
      <c r="AB170" s="127">
        <f t="shared" si="105"/>
        <v>0</v>
      </c>
    </row>
    <row r="171" spans="1:28" ht="13.5" customHeight="1" x14ac:dyDescent="0.2">
      <c r="A171" s="291"/>
      <c r="B171" s="292"/>
      <c r="C171" s="302"/>
      <c r="D171" s="161" t="s">
        <v>147</v>
      </c>
      <c r="E171" s="127">
        <f t="shared" si="100"/>
        <v>0</v>
      </c>
      <c r="F171" s="64">
        <f t="shared" si="101"/>
        <v>0</v>
      </c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Y171" s="127">
        <f t="shared" si="102"/>
        <v>0</v>
      </c>
      <c r="Z171" s="127">
        <f t="shared" si="103"/>
        <v>0</v>
      </c>
      <c r="AA171" s="127">
        <f t="shared" si="104"/>
        <v>0</v>
      </c>
      <c r="AB171" s="127">
        <f t="shared" si="105"/>
        <v>0</v>
      </c>
    </row>
    <row r="172" spans="1:28" ht="13.5" customHeight="1" x14ac:dyDescent="0.2">
      <c r="A172" s="291"/>
      <c r="B172" s="292"/>
      <c r="C172" s="302"/>
      <c r="D172" s="161" t="s">
        <v>148</v>
      </c>
      <c r="E172" s="127">
        <f t="shared" si="100"/>
        <v>0</v>
      </c>
      <c r="F172" s="64">
        <f t="shared" si="101"/>
        <v>0</v>
      </c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Y172" s="127">
        <f t="shared" si="102"/>
        <v>0</v>
      </c>
      <c r="Z172" s="127">
        <f t="shared" si="103"/>
        <v>0</v>
      </c>
      <c r="AA172" s="127">
        <f t="shared" si="104"/>
        <v>0</v>
      </c>
      <c r="AB172" s="127">
        <f t="shared" si="105"/>
        <v>0</v>
      </c>
    </row>
    <row r="173" spans="1:28" ht="13.5" customHeight="1" x14ac:dyDescent="0.2">
      <c r="A173" s="291"/>
      <c r="B173" s="292"/>
      <c r="C173" s="302"/>
      <c r="D173" s="161" t="s">
        <v>149</v>
      </c>
      <c r="E173" s="127">
        <f t="shared" si="100"/>
        <v>0</v>
      </c>
      <c r="F173" s="64">
        <f t="shared" si="101"/>
        <v>0</v>
      </c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Y173" s="127">
        <f t="shared" si="102"/>
        <v>0</v>
      </c>
      <c r="Z173" s="127">
        <f t="shared" si="103"/>
        <v>0</v>
      </c>
      <c r="AA173" s="127">
        <f t="shared" si="104"/>
        <v>0</v>
      </c>
      <c r="AB173" s="127">
        <f t="shared" si="105"/>
        <v>0</v>
      </c>
    </row>
    <row r="174" spans="1:28" ht="13.5" customHeight="1" x14ac:dyDescent="0.2">
      <c r="A174" s="291"/>
      <c r="B174" s="292"/>
      <c r="C174" s="302"/>
      <c r="D174" s="161" t="s">
        <v>150</v>
      </c>
      <c r="E174" s="127">
        <f t="shared" si="100"/>
        <v>0</v>
      </c>
      <c r="F174" s="64">
        <f t="shared" si="101"/>
        <v>0</v>
      </c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Y174" s="127">
        <f t="shared" si="102"/>
        <v>0</v>
      </c>
      <c r="Z174" s="127">
        <f t="shared" si="103"/>
        <v>0</v>
      </c>
      <c r="AA174" s="127">
        <f t="shared" si="104"/>
        <v>0</v>
      </c>
      <c r="AB174" s="127">
        <f t="shared" si="105"/>
        <v>0</v>
      </c>
    </row>
    <row r="175" spans="1:28" ht="13.5" customHeight="1" x14ac:dyDescent="0.2">
      <c r="A175" s="291"/>
      <c r="B175" s="292"/>
      <c r="C175" s="302"/>
      <c r="D175" s="161" t="s">
        <v>174</v>
      </c>
      <c r="E175" s="127">
        <f t="shared" si="100"/>
        <v>0</v>
      </c>
      <c r="F175" s="64">
        <f t="shared" si="101"/>
        <v>0</v>
      </c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Y175" s="127">
        <f t="shared" si="102"/>
        <v>0</v>
      </c>
      <c r="Z175" s="127">
        <f t="shared" si="103"/>
        <v>0</v>
      </c>
      <c r="AA175" s="127">
        <f t="shared" si="104"/>
        <v>0</v>
      </c>
      <c r="AB175" s="127">
        <f t="shared" si="105"/>
        <v>0</v>
      </c>
    </row>
    <row r="176" spans="1:28" ht="13.5" customHeight="1" x14ac:dyDescent="0.2">
      <c r="A176" s="291"/>
      <c r="B176" s="292"/>
      <c r="C176" s="302"/>
      <c r="D176" s="161" t="s">
        <v>175</v>
      </c>
      <c r="E176" s="127">
        <f t="shared" si="100"/>
        <v>0</v>
      </c>
      <c r="F176" s="64">
        <f t="shared" si="101"/>
        <v>0</v>
      </c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Y176" s="127">
        <f t="shared" si="102"/>
        <v>0</v>
      </c>
      <c r="Z176" s="127">
        <f t="shared" si="103"/>
        <v>0</v>
      </c>
      <c r="AA176" s="127">
        <f t="shared" si="104"/>
        <v>0</v>
      </c>
      <c r="AB176" s="127">
        <f t="shared" si="105"/>
        <v>0</v>
      </c>
    </row>
    <row r="177" spans="1:28" ht="13.5" customHeight="1" x14ac:dyDescent="0.2">
      <c r="A177" s="291"/>
      <c r="B177" s="292"/>
      <c r="C177" s="302"/>
      <c r="D177" s="161" t="s">
        <v>176</v>
      </c>
      <c r="E177" s="127">
        <f t="shared" si="100"/>
        <v>0</v>
      </c>
      <c r="F177" s="64">
        <f t="shared" si="101"/>
        <v>0</v>
      </c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Y177" s="127">
        <f t="shared" si="102"/>
        <v>0</v>
      </c>
      <c r="Z177" s="127">
        <f t="shared" si="103"/>
        <v>0</v>
      </c>
      <c r="AA177" s="127">
        <f t="shared" si="104"/>
        <v>0</v>
      </c>
      <c r="AB177" s="127">
        <f t="shared" si="105"/>
        <v>0</v>
      </c>
    </row>
    <row r="178" spans="1:28" s="142" customFormat="1" ht="13.5" customHeight="1" x14ac:dyDescent="0.2">
      <c r="A178" s="291"/>
      <c r="B178" s="292"/>
      <c r="C178" s="302"/>
      <c r="D178" s="161" t="s">
        <v>177</v>
      </c>
      <c r="E178" s="180">
        <f t="shared" si="100"/>
        <v>0</v>
      </c>
      <c r="F178" s="181">
        <f>IF($T$1=0,0,E178/$T$1)</f>
        <v>0</v>
      </c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Y178" s="180"/>
      <c r="Z178" s="180"/>
      <c r="AA178" s="180"/>
      <c r="AB178" s="180"/>
    </row>
    <row r="179" spans="1:28" s="142" customFormat="1" ht="13.5" customHeight="1" x14ac:dyDescent="0.2">
      <c r="A179" s="291"/>
      <c r="B179" s="292"/>
      <c r="C179" s="302"/>
      <c r="D179" s="161" t="s">
        <v>178</v>
      </c>
      <c r="E179" s="180">
        <f t="shared" si="100"/>
        <v>0</v>
      </c>
      <c r="F179" s="181">
        <f>IF($T$1=0,0,E179/$T$1)</f>
        <v>0</v>
      </c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Y179" s="180"/>
      <c r="Z179" s="180"/>
      <c r="AA179" s="180"/>
      <c r="AB179" s="180"/>
    </row>
    <row r="180" spans="1:28" s="142" customFormat="1" ht="13.5" customHeight="1" x14ac:dyDescent="0.2">
      <c r="A180" s="291"/>
      <c r="B180" s="292"/>
      <c r="C180" s="302"/>
      <c r="D180" s="161" t="s">
        <v>179</v>
      </c>
      <c r="E180" s="180">
        <f t="shared" si="100"/>
        <v>0</v>
      </c>
      <c r="F180" s="181">
        <f>IF($T$1=0,0,E180/$T$1)</f>
        <v>0</v>
      </c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Y180" s="180"/>
      <c r="Z180" s="180"/>
      <c r="AA180" s="180"/>
      <c r="AB180" s="180"/>
    </row>
    <row r="181" spans="1:28" ht="13.5" customHeight="1" x14ac:dyDescent="0.2">
      <c r="A181" s="291"/>
      <c r="B181" s="292"/>
      <c r="C181" s="302"/>
      <c r="D181" s="161" t="s">
        <v>153</v>
      </c>
      <c r="E181" s="127">
        <f t="shared" si="100"/>
        <v>0</v>
      </c>
      <c r="F181" s="64">
        <f t="shared" si="101"/>
        <v>0</v>
      </c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Y181" s="127">
        <f t="shared" si="102"/>
        <v>0</v>
      </c>
      <c r="Z181" s="127">
        <f t="shared" si="103"/>
        <v>0</v>
      </c>
      <c r="AA181" s="127">
        <f t="shared" si="104"/>
        <v>0</v>
      </c>
      <c r="AB181" s="127">
        <f t="shared" si="105"/>
        <v>0</v>
      </c>
    </row>
    <row r="182" spans="1:28" ht="13.5" customHeight="1" x14ac:dyDescent="0.2">
      <c r="A182" s="291"/>
      <c r="B182" s="292"/>
      <c r="C182" s="302"/>
      <c r="D182" s="161" t="s">
        <v>154</v>
      </c>
      <c r="E182" s="127">
        <f t="shared" si="100"/>
        <v>0</v>
      </c>
      <c r="F182" s="64">
        <f t="shared" si="101"/>
        <v>0</v>
      </c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Y182" s="127">
        <f t="shared" si="102"/>
        <v>0</v>
      </c>
      <c r="Z182" s="127">
        <f t="shared" si="103"/>
        <v>0</v>
      </c>
      <c r="AA182" s="127">
        <f t="shared" si="104"/>
        <v>0</v>
      </c>
      <c r="AB182" s="127">
        <f t="shared" si="105"/>
        <v>0</v>
      </c>
    </row>
    <row r="183" spans="1:28" ht="13.5" customHeight="1" x14ac:dyDescent="0.2">
      <c r="A183" s="291"/>
      <c r="B183" s="292"/>
      <c r="C183" s="302"/>
      <c r="D183" s="161" t="s">
        <v>180</v>
      </c>
      <c r="E183" s="127">
        <f t="shared" si="100"/>
        <v>0</v>
      </c>
      <c r="F183" s="64">
        <f t="shared" si="101"/>
        <v>0</v>
      </c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Y183" s="127">
        <f t="shared" si="102"/>
        <v>0</v>
      </c>
      <c r="Z183" s="127">
        <f t="shared" si="103"/>
        <v>0</v>
      </c>
      <c r="AA183" s="127">
        <f t="shared" si="104"/>
        <v>0</v>
      </c>
      <c r="AB183" s="127">
        <f t="shared" si="105"/>
        <v>0</v>
      </c>
    </row>
    <row r="184" spans="1:28" ht="13.5" customHeight="1" x14ac:dyDescent="0.2">
      <c r="A184" s="291"/>
      <c r="B184" s="292"/>
      <c r="C184" s="302"/>
      <c r="D184" s="161" t="s">
        <v>83</v>
      </c>
      <c r="E184" s="127">
        <f t="shared" si="100"/>
        <v>0</v>
      </c>
      <c r="F184" s="64">
        <f t="shared" si="101"/>
        <v>0</v>
      </c>
      <c r="G184" s="139">
        <f t="shared" ref="G184:R184" si="106">SUM(G158:G161)+SUM(G164:G183)</f>
        <v>0</v>
      </c>
      <c r="H184" s="139">
        <f t="shared" si="106"/>
        <v>0</v>
      </c>
      <c r="I184" s="139">
        <f t="shared" si="106"/>
        <v>0</v>
      </c>
      <c r="J184" s="139">
        <f t="shared" si="106"/>
        <v>0</v>
      </c>
      <c r="K184" s="139">
        <f t="shared" si="106"/>
        <v>0</v>
      </c>
      <c r="L184" s="139">
        <f t="shared" si="106"/>
        <v>0</v>
      </c>
      <c r="M184" s="139">
        <f t="shared" si="106"/>
        <v>0</v>
      </c>
      <c r="N184" s="139">
        <f t="shared" si="106"/>
        <v>0</v>
      </c>
      <c r="O184" s="139">
        <f t="shared" si="106"/>
        <v>0</v>
      </c>
      <c r="P184" s="139">
        <f t="shared" si="106"/>
        <v>0</v>
      </c>
      <c r="Q184" s="139">
        <f t="shared" si="106"/>
        <v>0</v>
      </c>
      <c r="R184" s="139">
        <f t="shared" si="106"/>
        <v>0</v>
      </c>
      <c r="Y184" s="127">
        <f t="shared" si="102"/>
        <v>0</v>
      </c>
      <c r="Z184" s="127">
        <f t="shared" si="103"/>
        <v>0</v>
      </c>
      <c r="AA184" s="127">
        <f t="shared" si="104"/>
        <v>0</v>
      </c>
      <c r="AB184" s="127">
        <f t="shared" si="105"/>
        <v>0</v>
      </c>
    </row>
    <row r="185" spans="1:28" ht="13.5" customHeight="1" x14ac:dyDescent="0.2">
      <c r="A185" s="291"/>
      <c r="B185" s="292"/>
      <c r="C185" s="295" t="s">
        <v>181</v>
      </c>
      <c r="D185" s="45" t="s">
        <v>182</v>
      </c>
      <c r="E185" s="13">
        <f t="shared" si="100"/>
        <v>0</v>
      </c>
      <c r="F185" s="66">
        <f t="shared" si="101"/>
        <v>0</v>
      </c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8"/>
      <c r="Y185" s="13">
        <f t="shared" si="102"/>
        <v>0</v>
      </c>
      <c r="Z185" s="13">
        <f t="shared" si="103"/>
        <v>0</v>
      </c>
      <c r="AA185" s="13">
        <f t="shared" si="104"/>
        <v>0</v>
      </c>
      <c r="AB185" s="13">
        <f t="shared" si="105"/>
        <v>0</v>
      </c>
    </row>
    <row r="186" spans="1:28" ht="13.5" customHeight="1" x14ac:dyDescent="0.2">
      <c r="A186" s="291"/>
      <c r="B186" s="292"/>
      <c r="C186" s="296"/>
      <c r="D186" s="45" t="s">
        <v>183</v>
      </c>
      <c r="E186" s="13">
        <f t="shared" si="100"/>
        <v>0</v>
      </c>
      <c r="F186" s="66">
        <f t="shared" si="101"/>
        <v>0</v>
      </c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8"/>
      <c r="Y186" s="13">
        <f t="shared" si="102"/>
        <v>0</v>
      </c>
      <c r="Z186" s="13">
        <f t="shared" si="103"/>
        <v>0</v>
      </c>
      <c r="AA186" s="13">
        <f t="shared" si="104"/>
        <v>0</v>
      </c>
      <c r="AB186" s="13">
        <f t="shared" si="105"/>
        <v>0</v>
      </c>
    </row>
    <row r="187" spans="1:28" ht="13.5" customHeight="1" x14ac:dyDescent="0.2">
      <c r="A187" s="291"/>
      <c r="B187" s="292"/>
      <c r="C187" s="297"/>
      <c r="D187" s="183" t="s">
        <v>83</v>
      </c>
      <c r="E187" s="13">
        <f t="shared" si="100"/>
        <v>0</v>
      </c>
      <c r="F187" s="66">
        <f t="shared" si="101"/>
        <v>0</v>
      </c>
      <c r="G187" s="38">
        <f>G185-G186</f>
        <v>0</v>
      </c>
      <c r="H187" s="38">
        <f t="shared" ref="H187:R187" si="107">H185-H186</f>
        <v>0</v>
      </c>
      <c r="I187" s="38">
        <f t="shared" si="107"/>
        <v>0</v>
      </c>
      <c r="J187" s="38">
        <f t="shared" si="107"/>
        <v>0</v>
      </c>
      <c r="K187" s="38">
        <f t="shared" si="107"/>
        <v>0</v>
      </c>
      <c r="L187" s="38">
        <f t="shared" si="107"/>
        <v>0</v>
      </c>
      <c r="M187" s="38">
        <f t="shared" si="107"/>
        <v>0</v>
      </c>
      <c r="N187" s="38">
        <f t="shared" si="107"/>
        <v>0</v>
      </c>
      <c r="O187" s="38">
        <f t="shared" si="107"/>
        <v>0</v>
      </c>
      <c r="P187" s="38">
        <f t="shared" si="107"/>
        <v>0</v>
      </c>
      <c r="Q187" s="38">
        <f t="shared" si="107"/>
        <v>0</v>
      </c>
      <c r="R187" s="38">
        <f t="shared" si="107"/>
        <v>0</v>
      </c>
      <c r="Y187" s="13">
        <f t="shared" si="102"/>
        <v>0</v>
      </c>
      <c r="Z187" s="13">
        <f t="shared" si="103"/>
        <v>0</v>
      </c>
      <c r="AA187" s="13">
        <f t="shared" si="104"/>
        <v>0</v>
      </c>
      <c r="AB187" s="13">
        <f t="shared" si="105"/>
        <v>0</v>
      </c>
    </row>
    <row r="188" spans="1:28" ht="13.5" customHeight="1" x14ac:dyDescent="0.2">
      <c r="A188" s="291"/>
      <c r="B188" s="292"/>
      <c r="C188" s="298" t="s">
        <v>57</v>
      </c>
      <c r="D188" s="162" t="s">
        <v>184</v>
      </c>
      <c r="E188" s="127">
        <f t="shared" ref="E188:R188" si="108">IF(E$24&lt;&gt;0,E147/E$24,)</f>
        <v>0</v>
      </c>
      <c r="F188" s="127">
        <f t="shared" si="108"/>
        <v>0</v>
      </c>
      <c r="G188" s="139">
        <f t="shared" si="108"/>
        <v>0</v>
      </c>
      <c r="H188" s="139">
        <f t="shared" si="108"/>
        <v>0</v>
      </c>
      <c r="I188" s="139">
        <f t="shared" si="108"/>
        <v>0</v>
      </c>
      <c r="J188" s="139">
        <f t="shared" si="108"/>
        <v>0</v>
      </c>
      <c r="K188" s="139">
        <f t="shared" si="108"/>
        <v>0</v>
      </c>
      <c r="L188" s="139">
        <f t="shared" si="108"/>
        <v>0</v>
      </c>
      <c r="M188" s="139">
        <f t="shared" si="108"/>
        <v>0</v>
      </c>
      <c r="N188" s="139">
        <f t="shared" si="108"/>
        <v>0</v>
      </c>
      <c r="O188" s="139">
        <f t="shared" si="108"/>
        <v>0</v>
      </c>
      <c r="P188" s="139">
        <f t="shared" si="108"/>
        <v>0</v>
      </c>
      <c r="Q188" s="139">
        <f t="shared" si="108"/>
        <v>0</v>
      </c>
      <c r="R188" s="139">
        <f t="shared" si="108"/>
        <v>0</v>
      </c>
      <c r="Y188" s="127">
        <f>IF(Y$24&lt;&gt;0,Y147/Y$24,)</f>
        <v>0</v>
      </c>
      <c r="Z188" s="127">
        <f>IF(Z$24&lt;&gt;0,Z147/Z$24,)</f>
        <v>0</v>
      </c>
      <c r="AA188" s="127">
        <f>IF(AA$24&lt;&gt;0,AA147/AA$24,)</f>
        <v>0</v>
      </c>
      <c r="AB188" s="127">
        <f>IF(AB$24&lt;&gt;0,AB147/AB$24,)</f>
        <v>0</v>
      </c>
    </row>
    <row r="189" spans="1:28" ht="13.5" customHeight="1" x14ac:dyDescent="0.2">
      <c r="A189" s="291"/>
      <c r="B189" s="292"/>
      <c r="C189" s="299"/>
      <c r="D189" s="184" t="s">
        <v>158</v>
      </c>
      <c r="E189" s="137">
        <f t="shared" ref="E189:R189" si="109">IF(E25&lt;&gt;0,E147/E25,0)</f>
        <v>0</v>
      </c>
      <c r="F189" s="137">
        <f t="shared" si="109"/>
        <v>0</v>
      </c>
      <c r="G189" s="93">
        <f t="shared" si="109"/>
        <v>0</v>
      </c>
      <c r="H189" s="93">
        <f t="shared" si="109"/>
        <v>0</v>
      </c>
      <c r="I189" s="93">
        <f t="shared" si="109"/>
        <v>0</v>
      </c>
      <c r="J189" s="93">
        <f t="shared" si="109"/>
        <v>0</v>
      </c>
      <c r="K189" s="93">
        <f t="shared" si="109"/>
        <v>0</v>
      </c>
      <c r="L189" s="93">
        <f t="shared" si="109"/>
        <v>0</v>
      </c>
      <c r="M189" s="93">
        <f t="shared" si="109"/>
        <v>0</v>
      </c>
      <c r="N189" s="93">
        <f t="shared" si="109"/>
        <v>0</v>
      </c>
      <c r="O189" s="93">
        <f t="shared" si="109"/>
        <v>0</v>
      </c>
      <c r="P189" s="93">
        <f t="shared" si="109"/>
        <v>0</v>
      </c>
      <c r="Q189" s="93">
        <f t="shared" si="109"/>
        <v>0</v>
      </c>
      <c r="R189" s="93">
        <f t="shared" si="109"/>
        <v>0</v>
      </c>
      <c r="Y189" s="137">
        <f>IF(Y25&lt;&gt;0,Y147/Y25,0)</f>
        <v>0</v>
      </c>
      <c r="Z189" s="137">
        <f>IF(Z25&lt;&gt;0,Z147/Z25,0)</f>
        <v>0</v>
      </c>
      <c r="AA189" s="137">
        <f>IF(AA25&lt;&gt;0,AA147/AA25,0)</f>
        <v>0</v>
      </c>
      <c r="AB189" s="137">
        <f>IF(AB25&lt;&gt;0,AB147/AB25,0)</f>
        <v>0</v>
      </c>
    </row>
    <row r="190" spans="1:28" ht="13.5" customHeight="1" x14ac:dyDescent="0.2">
      <c r="A190" s="291"/>
      <c r="B190" s="292"/>
      <c r="C190" s="299"/>
      <c r="D190" s="162" t="s">
        <v>185</v>
      </c>
      <c r="E190" s="127">
        <f t="shared" ref="E190:R190" si="110">IF(E$24&lt;&gt;0,E154/E$24,)</f>
        <v>0</v>
      </c>
      <c r="F190" s="127">
        <f t="shared" si="110"/>
        <v>0</v>
      </c>
      <c r="G190" s="139">
        <f t="shared" si="110"/>
        <v>0</v>
      </c>
      <c r="H190" s="139">
        <f t="shared" si="110"/>
        <v>0</v>
      </c>
      <c r="I190" s="139">
        <f t="shared" si="110"/>
        <v>0</v>
      </c>
      <c r="J190" s="139">
        <f t="shared" si="110"/>
        <v>0</v>
      </c>
      <c r="K190" s="139">
        <f t="shared" si="110"/>
        <v>0</v>
      </c>
      <c r="L190" s="139">
        <f t="shared" si="110"/>
        <v>0</v>
      </c>
      <c r="M190" s="139">
        <f t="shared" si="110"/>
        <v>0</v>
      </c>
      <c r="N190" s="139">
        <f t="shared" si="110"/>
        <v>0</v>
      </c>
      <c r="O190" s="139">
        <f t="shared" si="110"/>
        <v>0</v>
      </c>
      <c r="P190" s="139">
        <f t="shared" si="110"/>
        <v>0</v>
      </c>
      <c r="Q190" s="139">
        <f t="shared" si="110"/>
        <v>0</v>
      </c>
      <c r="R190" s="139">
        <f t="shared" si="110"/>
        <v>0</v>
      </c>
      <c r="Y190" s="127">
        <f>IF(Y$24&lt;&gt;0,Y154/Y$24,)</f>
        <v>0</v>
      </c>
      <c r="Z190" s="127">
        <f>IF(Z$24&lt;&gt;0,Z154/Z$24,)</f>
        <v>0</v>
      </c>
      <c r="AA190" s="127">
        <f>IF(AA$24&lt;&gt;0,AA154/AA$24,)</f>
        <v>0</v>
      </c>
      <c r="AB190" s="127">
        <f>IF(AB$24&lt;&gt;0,AB154/AB$24,)</f>
        <v>0</v>
      </c>
    </row>
    <row r="191" spans="1:28" ht="13.5" customHeight="1" x14ac:dyDescent="0.2">
      <c r="A191" s="291"/>
      <c r="B191" s="292"/>
      <c r="C191" s="300"/>
      <c r="D191" s="184" t="s">
        <v>158</v>
      </c>
      <c r="E191" s="185">
        <f t="shared" ref="E191:R191" si="111">IF(E25&lt;&gt;0,E154/E25,0)</f>
        <v>0</v>
      </c>
      <c r="F191" s="185">
        <f t="shared" si="111"/>
        <v>0</v>
      </c>
      <c r="G191" s="93">
        <f t="shared" si="111"/>
        <v>0</v>
      </c>
      <c r="H191" s="93">
        <f t="shared" si="111"/>
        <v>0</v>
      </c>
      <c r="I191" s="93">
        <f t="shared" si="111"/>
        <v>0</v>
      </c>
      <c r="J191" s="93">
        <f t="shared" si="111"/>
        <v>0</v>
      </c>
      <c r="K191" s="93">
        <f t="shared" si="111"/>
        <v>0</v>
      </c>
      <c r="L191" s="93">
        <f t="shared" si="111"/>
        <v>0</v>
      </c>
      <c r="M191" s="93">
        <f t="shared" si="111"/>
        <v>0</v>
      </c>
      <c r="N191" s="93">
        <f t="shared" si="111"/>
        <v>0</v>
      </c>
      <c r="O191" s="93">
        <f t="shared" si="111"/>
        <v>0</v>
      </c>
      <c r="P191" s="93">
        <f t="shared" si="111"/>
        <v>0</v>
      </c>
      <c r="Q191" s="93">
        <f t="shared" si="111"/>
        <v>0</v>
      </c>
      <c r="R191" s="93">
        <f t="shared" si="111"/>
        <v>0</v>
      </c>
      <c r="Y191" s="185">
        <f>IF(Y25&lt;&gt;0,Y154/Y25,0)</f>
        <v>0</v>
      </c>
      <c r="Z191" s="185">
        <f>IF(Z25&lt;&gt;0,Z154/Z25,0)</f>
        <v>0</v>
      </c>
      <c r="AA191" s="185">
        <f>IF(AA25&lt;&gt;0,AA154/AA25,0)</f>
        <v>0</v>
      </c>
      <c r="AB191" s="185">
        <f>IF(AB25&lt;&gt;0,AB154/AB25,0)</f>
        <v>0</v>
      </c>
    </row>
    <row r="192" spans="1:28" ht="13.5" customHeight="1" x14ac:dyDescent="0.2">
      <c r="A192" s="293"/>
      <c r="B192" s="294"/>
      <c r="C192" s="307" t="s">
        <v>3</v>
      </c>
      <c r="D192" s="308"/>
      <c r="E192" s="37">
        <f>SUM(G192:R192)</f>
        <v>0</v>
      </c>
      <c r="F192" s="37">
        <f>IF($T$1=0,0,E192/$T$1)</f>
        <v>0</v>
      </c>
      <c r="G192" s="139">
        <f t="shared" ref="G192:R192" si="112">G151+G157+G184+G187</f>
        <v>0</v>
      </c>
      <c r="H192" s="139">
        <f t="shared" si="112"/>
        <v>0</v>
      </c>
      <c r="I192" s="139">
        <f t="shared" si="112"/>
        <v>0</v>
      </c>
      <c r="J192" s="139">
        <f t="shared" si="112"/>
        <v>0</v>
      </c>
      <c r="K192" s="139">
        <f t="shared" si="112"/>
        <v>0</v>
      </c>
      <c r="L192" s="139">
        <f t="shared" si="112"/>
        <v>0</v>
      </c>
      <c r="M192" s="139">
        <f t="shared" si="112"/>
        <v>0</v>
      </c>
      <c r="N192" s="139">
        <f t="shared" si="112"/>
        <v>0</v>
      </c>
      <c r="O192" s="139">
        <f t="shared" si="112"/>
        <v>0</v>
      </c>
      <c r="P192" s="139">
        <f t="shared" si="112"/>
        <v>0</v>
      </c>
      <c r="Q192" s="139">
        <f t="shared" si="112"/>
        <v>0</v>
      </c>
      <c r="R192" s="139">
        <f t="shared" si="112"/>
        <v>0</v>
      </c>
      <c r="Y192" s="37">
        <f>SUM(G192:I192)</f>
        <v>0</v>
      </c>
      <c r="Z192" s="37">
        <f>SUM(J192:L192)</f>
        <v>0</v>
      </c>
      <c r="AA192" s="37">
        <f>SUM(M192:O192)</f>
        <v>0</v>
      </c>
      <c r="AB192" s="37">
        <f>SUM(P192:R192)</f>
        <v>0</v>
      </c>
    </row>
    <row r="193" spans="1:28" ht="13.5" customHeight="1" x14ac:dyDescent="0.2">
      <c r="A193" s="283" t="s">
        <v>30</v>
      </c>
      <c r="B193" s="284"/>
      <c r="C193" s="301" t="s">
        <v>89</v>
      </c>
      <c r="D193" s="166" t="s">
        <v>36</v>
      </c>
      <c r="E193" s="127">
        <f>SUM(G193:R193)</f>
        <v>0</v>
      </c>
      <c r="F193" s="186">
        <f>IF($T$1=0,0,E193/$T$1)</f>
        <v>0</v>
      </c>
      <c r="G193" s="139">
        <f t="shared" ref="G193:R195" si="113">G199+G205</f>
        <v>0</v>
      </c>
      <c r="H193" s="139">
        <f t="shared" si="113"/>
        <v>0</v>
      </c>
      <c r="I193" s="139">
        <f t="shared" si="113"/>
        <v>0</v>
      </c>
      <c r="J193" s="139">
        <f t="shared" si="113"/>
        <v>0</v>
      </c>
      <c r="K193" s="139">
        <f t="shared" si="113"/>
        <v>0</v>
      </c>
      <c r="L193" s="139">
        <f t="shared" si="113"/>
        <v>0</v>
      </c>
      <c r="M193" s="139">
        <f t="shared" si="113"/>
        <v>0</v>
      </c>
      <c r="N193" s="139">
        <f t="shared" si="113"/>
        <v>0</v>
      </c>
      <c r="O193" s="139">
        <f t="shared" si="113"/>
        <v>0</v>
      </c>
      <c r="P193" s="139">
        <f t="shared" si="113"/>
        <v>0</v>
      </c>
      <c r="Q193" s="139">
        <f t="shared" si="113"/>
        <v>0</v>
      </c>
      <c r="R193" s="139">
        <f t="shared" si="113"/>
        <v>0</v>
      </c>
      <c r="Y193" s="127">
        <f>SUM(G193:I193)</f>
        <v>0</v>
      </c>
      <c r="Z193" s="127">
        <f>SUM(J193:L193)</f>
        <v>0</v>
      </c>
      <c r="AA193" s="127">
        <f>SUM(M193:O193)</f>
        <v>0</v>
      </c>
      <c r="AB193" s="127">
        <f>SUM(P193:R193)</f>
        <v>0</v>
      </c>
    </row>
    <row r="194" spans="1:28" ht="13.5" customHeight="1" x14ac:dyDescent="0.2">
      <c r="A194" s="285"/>
      <c r="B194" s="286"/>
      <c r="C194" s="301"/>
      <c r="D194" s="166" t="s">
        <v>80</v>
      </c>
      <c r="E194" s="127">
        <f>SUM(G194:R194)</f>
        <v>0</v>
      </c>
      <c r="F194" s="186">
        <f>IF($T$1=0,0,E194/$T$1)</f>
        <v>0</v>
      </c>
      <c r="G194" s="139">
        <f t="shared" si="113"/>
        <v>0</v>
      </c>
      <c r="H194" s="139">
        <f t="shared" si="113"/>
        <v>0</v>
      </c>
      <c r="I194" s="139">
        <f t="shared" si="113"/>
        <v>0</v>
      </c>
      <c r="J194" s="139">
        <f t="shared" si="113"/>
        <v>0</v>
      </c>
      <c r="K194" s="139">
        <f t="shared" si="113"/>
        <v>0</v>
      </c>
      <c r="L194" s="139">
        <f t="shared" si="113"/>
        <v>0</v>
      </c>
      <c r="M194" s="139">
        <f t="shared" si="113"/>
        <v>0</v>
      </c>
      <c r="N194" s="139">
        <f t="shared" si="113"/>
        <v>0</v>
      </c>
      <c r="O194" s="139">
        <f t="shared" si="113"/>
        <v>0</v>
      </c>
      <c r="P194" s="139">
        <f t="shared" si="113"/>
        <v>0</v>
      </c>
      <c r="Q194" s="139">
        <f t="shared" si="113"/>
        <v>0</v>
      </c>
      <c r="R194" s="139">
        <f t="shared" si="113"/>
        <v>0</v>
      </c>
      <c r="Y194" s="127">
        <f>SUM(G194:I194)</f>
        <v>0</v>
      </c>
      <c r="Z194" s="127">
        <f>SUM(J194:L194)</f>
        <v>0</v>
      </c>
      <c r="AA194" s="127">
        <f>SUM(M194:O194)</f>
        <v>0</v>
      </c>
      <c r="AB194" s="127">
        <f>SUM(P194:R194)</f>
        <v>0</v>
      </c>
    </row>
    <row r="195" spans="1:28" ht="13.5" customHeight="1" x14ac:dyDescent="0.2">
      <c r="A195" s="285"/>
      <c r="B195" s="286"/>
      <c r="C195" s="301"/>
      <c r="D195" s="166" t="s">
        <v>81</v>
      </c>
      <c r="E195" s="127">
        <f>SUM(G195:R195)</f>
        <v>0</v>
      </c>
      <c r="F195" s="186">
        <f>IF($T$1=0,0,E195/$T$1)</f>
        <v>0</v>
      </c>
      <c r="G195" s="139">
        <f t="shared" si="113"/>
        <v>0</v>
      </c>
      <c r="H195" s="139">
        <f t="shared" si="113"/>
        <v>0</v>
      </c>
      <c r="I195" s="139">
        <f t="shared" si="113"/>
        <v>0</v>
      </c>
      <c r="J195" s="139">
        <f t="shared" si="113"/>
        <v>0</v>
      </c>
      <c r="K195" s="139">
        <f t="shared" si="113"/>
        <v>0</v>
      </c>
      <c r="L195" s="139">
        <f t="shared" si="113"/>
        <v>0</v>
      </c>
      <c r="M195" s="139">
        <f t="shared" si="113"/>
        <v>0</v>
      </c>
      <c r="N195" s="139">
        <f t="shared" si="113"/>
        <v>0</v>
      </c>
      <c r="O195" s="139">
        <f t="shared" si="113"/>
        <v>0</v>
      </c>
      <c r="P195" s="139">
        <f t="shared" si="113"/>
        <v>0</v>
      </c>
      <c r="Q195" s="139">
        <f t="shared" si="113"/>
        <v>0</v>
      </c>
      <c r="R195" s="139">
        <f t="shared" si="113"/>
        <v>0</v>
      </c>
      <c r="Y195" s="127">
        <f>SUM(G195:I195)</f>
        <v>0</v>
      </c>
      <c r="Z195" s="127">
        <f>SUM(J195:L195)</f>
        <v>0</v>
      </c>
      <c r="AA195" s="127">
        <f>SUM(M195:O195)</f>
        <v>0</v>
      </c>
      <c r="AB195" s="127">
        <f>SUM(P195:R195)</f>
        <v>0</v>
      </c>
    </row>
    <row r="196" spans="1:28" ht="13.5" customHeight="1" x14ac:dyDescent="0.2">
      <c r="A196" s="285"/>
      <c r="B196" s="286"/>
      <c r="C196" s="301"/>
      <c r="D196" s="166" t="s">
        <v>70</v>
      </c>
      <c r="E196" s="127">
        <f t="shared" ref="E196:R196" si="114">IF(E193&lt;&gt;0,(E194+E195)/E193,)</f>
        <v>0</v>
      </c>
      <c r="F196" s="135">
        <f t="shared" si="114"/>
        <v>0</v>
      </c>
      <c r="G196" s="139">
        <f t="shared" si="114"/>
        <v>0</v>
      </c>
      <c r="H196" s="139">
        <f t="shared" si="114"/>
        <v>0</v>
      </c>
      <c r="I196" s="139">
        <f t="shared" si="114"/>
        <v>0</v>
      </c>
      <c r="J196" s="139">
        <f t="shared" si="114"/>
        <v>0</v>
      </c>
      <c r="K196" s="139">
        <f t="shared" si="114"/>
        <v>0</v>
      </c>
      <c r="L196" s="139">
        <f t="shared" si="114"/>
        <v>0</v>
      </c>
      <c r="M196" s="139">
        <f t="shared" si="114"/>
        <v>0</v>
      </c>
      <c r="N196" s="139">
        <f t="shared" si="114"/>
        <v>0</v>
      </c>
      <c r="O196" s="139">
        <f t="shared" si="114"/>
        <v>0</v>
      </c>
      <c r="P196" s="139">
        <f t="shared" si="114"/>
        <v>0</v>
      </c>
      <c r="Q196" s="139">
        <f t="shared" si="114"/>
        <v>0</v>
      </c>
      <c r="R196" s="139">
        <f t="shared" si="114"/>
        <v>0</v>
      </c>
      <c r="Y196" s="127">
        <f>IF(Y193&lt;&gt;0,(Y194+Y195)/Y193,)</f>
        <v>0</v>
      </c>
      <c r="Z196" s="127">
        <f>IF(Z193&lt;&gt;0,(Z194+Z195)/Z193,)</f>
        <v>0</v>
      </c>
      <c r="AA196" s="127">
        <f>IF(AA193&lt;&gt;0,(AA194+AA195)/AA193,)</f>
        <v>0</v>
      </c>
      <c r="AB196" s="127">
        <f>IF(AB193&lt;&gt;0,(AB194+AB195)/AB193,)</f>
        <v>0</v>
      </c>
    </row>
    <row r="197" spans="1:28" ht="13.5" customHeight="1" x14ac:dyDescent="0.2">
      <c r="A197" s="285"/>
      <c r="B197" s="286"/>
      <c r="C197" s="301"/>
      <c r="D197" s="166" t="s">
        <v>82</v>
      </c>
      <c r="E197" s="127">
        <f>SUM(G197:R197)</f>
        <v>0</v>
      </c>
      <c r="F197" s="186">
        <f>IF($T$1=0,0,E197/$T$1)</f>
        <v>0</v>
      </c>
      <c r="G197" s="139">
        <f t="shared" ref="G197:R197" si="115">G203+G209</f>
        <v>0</v>
      </c>
      <c r="H197" s="139">
        <f t="shared" si="115"/>
        <v>0</v>
      </c>
      <c r="I197" s="139">
        <f t="shared" si="115"/>
        <v>0</v>
      </c>
      <c r="J197" s="139">
        <f t="shared" si="115"/>
        <v>0</v>
      </c>
      <c r="K197" s="139">
        <f t="shared" si="115"/>
        <v>0</v>
      </c>
      <c r="L197" s="139">
        <f t="shared" si="115"/>
        <v>0</v>
      </c>
      <c r="M197" s="139">
        <f t="shared" si="115"/>
        <v>0</v>
      </c>
      <c r="N197" s="139">
        <f t="shared" si="115"/>
        <v>0</v>
      </c>
      <c r="O197" s="139">
        <f t="shared" si="115"/>
        <v>0</v>
      </c>
      <c r="P197" s="139">
        <f t="shared" si="115"/>
        <v>0</v>
      </c>
      <c r="Q197" s="139">
        <f t="shared" si="115"/>
        <v>0</v>
      </c>
      <c r="R197" s="139">
        <f t="shared" si="115"/>
        <v>0</v>
      </c>
      <c r="Y197" s="127">
        <f>SUM(G197:I197)</f>
        <v>0</v>
      </c>
      <c r="Z197" s="127">
        <f>SUM(J197:L197)</f>
        <v>0</v>
      </c>
      <c r="AA197" s="127">
        <f>SUM(M197:O197)</f>
        <v>0</v>
      </c>
      <c r="AB197" s="127">
        <f>SUM(P197:R197)</f>
        <v>0</v>
      </c>
    </row>
    <row r="198" spans="1:28" ht="13.5" customHeight="1" x14ac:dyDescent="0.2">
      <c r="A198" s="285"/>
      <c r="B198" s="286"/>
      <c r="C198" s="301"/>
      <c r="D198" s="166" t="s">
        <v>83</v>
      </c>
      <c r="E198" s="127">
        <f>SUM(G198:R198)</f>
        <v>0</v>
      </c>
      <c r="F198" s="186">
        <f>IF($T$1=0,0,E198/$T$1)</f>
        <v>0</v>
      </c>
      <c r="G198" s="139">
        <f t="shared" ref="G198:R198" si="116">G194+G195+G197</f>
        <v>0</v>
      </c>
      <c r="H198" s="139">
        <f t="shared" si="116"/>
        <v>0</v>
      </c>
      <c r="I198" s="139">
        <f t="shared" si="116"/>
        <v>0</v>
      </c>
      <c r="J198" s="139">
        <f t="shared" si="116"/>
        <v>0</v>
      </c>
      <c r="K198" s="139">
        <f t="shared" si="116"/>
        <v>0</v>
      </c>
      <c r="L198" s="139">
        <f t="shared" si="116"/>
        <v>0</v>
      </c>
      <c r="M198" s="139">
        <f t="shared" si="116"/>
        <v>0</v>
      </c>
      <c r="N198" s="139">
        <f t="shared" si="116"/>
        <v>0</v>
      </c>
      <c r="O198" s="139">
        <f t="shared" si="116"/>
        <v>0</v>
      </c>
      <c r="P198" s="139">
        <f t="shared" si="116"/>
        <v>0</v>
      </c>
      <c r="Q198" s="139">
        <f t="shared" si="116"/>
        <v>0</v>
      </c>
      <c r="R198" s="139">
        <f t="shared" si="116"/>
        <v>0</v>
      </c>
      <c r="Y198" s="127">
        <f>SUM(G198:I198)</f>
        <v>0</v>
      </c>
      <c r="Z198" s="127">
        <f>SUM(J198:L198)</f>
        <v>0</v>
      </c>
      <c r="AA198" s="127">
        <f>SUM(M198:O198)</f>
        <v>0</v>
      </c>
      <c r="AB198" s="127">
        <f>SUM(P198:R198)</f>
        <v>0</v>
      </c>
    </row>
    <row r="199" spans="1:28" ht="13.5" customHeight="1" x14ac:dyDescent="0.2">
      <c r="A199" s="285"/>
      <c r="B199" s="286"/>
      <c r="C199" s="272" t="s">
        <v>186</v>
      </c>
      <c r="D199" s="167" t="s">
        <v>36</v>
      </c>
      <c r="E199" s="37">
        <f>SUM(G199:R199)</f>
        <v>0</v>
      </c>
      <c r="F199" s="115">
        <f>IF($T$1=0,0,E199/$T$1)</f>
        <v>0</v>
      </c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Y199" s="37">
        <f>SUM(G199:I199)</f>
        <v>0</v>
      </c>
      <c r="Z199" s="37">
        <f>SUM(J199:L199)</f>
        <v>0</v>
      </c>
      <c r="AA199" s="37">
        <f>SUM(M199:O199)</f>
        <v>0</v>
      </c>
      <c r="AB199" s="37">
        <f>SUM(P199:R199)</f>
        <v>0</v>
      </c>
    </row>
    <row r="200" spans="1:28" ht="13.5" customHeight="1" x14ac:dyDescent="0.2">
      <c r="A200" s="285"/>
      <c r="B200" s="286"/>
      <c r="C200" s="272"/>
      <c r="D200" s="167" t="s">
        <v>80</v>
      </c>
      <c r="E200" s="37">
        <f>SUM(G200:R200)</f>
        <v>0</v>
      </c>
      <c r="F200" s="115">
        <f>IF($T$1=0,0,E200/$T$1)</f>
        <v>0</v>
      </c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Y200" s="37">
        <f>SUM(G200:I200)</f>
        <v>0</v>
      </c>
      <c r="Z200" s="37">
        <f>SUM(J200:L200)</f>
        <v>0</v>
      </c>
      <c r="AA200" s="37">
        <f>SUM(M200:O200)</f>
        <v>0</v>
      </c>
      <c r="AB200" s="37">
        <f>SUM(P200:R200)</f>
        <v>0</v>
      </c>
    </row>
    <row r="201" spans="1:28" ht="13.5" customHeight="1" x14ac:dyDescent="0.2">
      <c r="A201" s="285"/>
      <c r="B201" s="286"/>
      <c r="C201" s="272"/>
      <c r="D201" s="167" t="s">
        <v>81</v>
      </c>
      <c r="E201" s="37">
        <f>SUM(G201:R201)</f>
        <v>0</v>
      </c>
      <c r="F201" s="115">
        <f>IF($T$1=0,0,E201/$T$1)</f>
        <v>0</v>
      </c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Y201" s="37">
        <f>SUM(G201:I201)</f>
        <v>0</v>
      </c>
      <c r="Z201" s="37">
        <f>SUM(J201:L201)</f>
        <v>0</v>
      </c>
      <c r="AA201" s="37">
        <f>SUM(M201:O201)</f>
        <v>0</v>
      </c>
      <c r="AB201" s="37">
        <f>SUM(P201:R201)</f>
        <v>0</v>
      </c>
    </row>
    <row r="202" spans="1:28" ht="13.5" customHeight="1" x14ac:dyDescent="0.2">
      <c r="A202" s="285"/>
      <c r="B202" s="286"/>
      <c r="C202" s="272"/>
      <c r="D202" s="167" t="s">
        <v>70</v>
      </c>
      <c r="E202" s="37">
        <f t="shared" ref="E202:R202" si="117">IF(E199&lt;&gt;0,(E200+E201)/E199,)</f>
        <v>0</v>
      </c>
      <c r="F202" s="115">
        <f t="shared" si="117"/>
        <v>0</v>
      </c>
      <c r="G202" s="139">
        <f t="shared" si="117"/>
        <v>0</v>
      </c>
      <c r="H202" s="139">
        <f t="shared" si="117"/>
        <v>0</v>
      </c>
      <c r="I202" s="139">
        <f t="shared" si="117"/>
        <v>0</v>
      </c>
      <c r="J202" s="139">
        <f t="shared" si="117"/>
        <v>0</v>
      </c>
      <c r="K202" s="139">
        <f t="shared" si="117"/>
        <v>0</v>
      </c>
      <c r="L202" s="139">
        <f t="shared" si="117"/>
        <v>0</v>
      </c>
      <c r="M202" s="139">
        <f t="shared" si="117"/>
        <v>0</v>
      </c>
      <c r="N202" s="139">
        <f t="shared" si="117"/>
        <v>0</v>
      </c>
      <c r="O202" s="139">
        <f t="shared" si="117"/>
        <v>0</v>
      </c>
      <c r="P202" s="139">
        <f t="shared" si="117"/>
        <v>0</v>
      </c>
      <c r="Q202" s="139">
        <f t="shared" si="117"/>
        <v>0</v>
      </c>
      <c r="R202" s="139">
        <f t="shared" si="117"/>
        <v>0</v>
      </c>
      <c r="Y202" s="37">
        <f>IF(Y199&lt;&gt;0,(Y200+Y201)/Y199,)</f>
        <v>0</v>
      </c>
      <c r="Z202" s="37">
        <f>IF(Z199&lt;&gt;0,(Z200+Z201)/Z199,)</f>
        <v>0</v>
      </c>
      <c r="AA202" s="37">
        <f>IF(AA199&lt;&gt;0,(AA200+AA201)/AA199,)</f>
        <v>0</v>
      </c>
      <c r="AB202" s="37">
        <f>IF(AB199&lt;&gt;0,(AB200+AB201)/AB199,)</f>
        <v>0</v>
      </c>
    </row>
    <row r="203" spans="1:28" ht="13.5" customHeight="1" x14ac:dyDescent="0.2">
      <c r="A203" s="285"/>
      <c r="B203" s="286"/>
      <c r="C203" s="272"/>
      <c r="D203" s="167" t="s">
        <v>82</v>
      </c>
      <c r="E203" s="37">
        <f>SUM(G203:R203)</f>
        <v>0</v>
      </c>
      <c r="F203" s="115">
        <f>IF($T$1=0,0,E203/$T$1)</f>
        <v>0</v>
      </c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Y203" s="37">
        <f>SUM(G203:I203)</f>
        <v>0</v>
      </c>
      <c r="Z203" s="37">
        <f>SUM(J203:L203)</f>
        <v>0</v>
      </c>
      <c r="AA203" s="37">
        <f>SUM(M203:O203)</f>
        <v>0</v>
      </c>
      <c r="AB203" s="37">
        <f>SUM(P203:R203)</f>
        <v>0</v>
      </c>
    </row>
    <row r="204" spans="1:28" ht="13.5" customHeight="1" x14ac:dyDescent="0.2">
      <c r="A204" s="285"/>
      <c r="B204" s="286"/>
      <c r="C204" s="272"/>
      <c r="D204" s="167" t="s">
        <v>83</v>
      </c>
      <c r="E204" s="37">
        <f>SUM(G204:R204)</f>
        <v>0</v>
      </c>
      <c r="F204" s="115">
        <f>IF($T$1=0,0,E204/$T$1)</f>
        <v>0</v>
      </c>
      <c r="G204" s="139">
        <f t="shared" ref="G204:R204" si="118">G200+G201+G203</f>
        <v>0</v>
      </c>
      <c r="H204" s="139">
        <f t="shared" si="118"/>
        <v>0</v>
      </c>
      <c r="I204" s="139">
        <f t="shared" si="118"/>
        <v>0</v>
      </c>
      <c r="J204" s="139">
        <f t="shared" si="118"/>
        <v>0</v>
      </c>
      <c r="K204" s="139">
        <f t="shared" si="118"/>
        <v>0</v>
      </c>
      <c r="L204" s="139">
        <f t="shared" si="118"/>
        <v>0</v>
      </c>
      <c r="M204" s="139">
        <f t="shared" si="118"/>
        <v>0</v>
      </c>
      <c r="N204" s="139">
        <f t="shared" si="118"/>
        <v>0</v>
      </c>
      <c r="O204" s="139">
        <f t="shared" si="118"/>
        <v>0</v>
      </c>
      <c r="P204" s="139">
        <f t="shared" si="118"/>
        <v>0</v>
      </c>
      <c r="Q204" s="139">
        <f t="shared" si="118"/>
        <v>0</v>
      </c>
      <c r="R204" s="139">
        <f t="shared" si="118"/>
        <v>0</v>
      </c>
      <c r="Y204" s="37">
        <f>SUM(G204:I204)</f>
        <v>0</v>
      </c>
      <c r="Z204" s="37">
        <f>SUM(J204:L204)</f>
        <v>0</v>
      </c>
      <c r="AA204" s="37">
        <f>SUM(M204:O204)</f>
        <v>0</v>
      </c>
      <c r="AB204" s="37">
        <f>SUM(P204:R204)</f>
        <v>0</v>
      </c>
    </row>
    <row r="205" spans="1:28" ht="13.5" customHeight="1" x14ac:dyDescent="0.2">
      <c r="A205" s="285"/>
      <c r="B205" s="286"/>
      <c r="C205" s="302" t="s">
        <v>187</v>
      </c>
      <c r="D205" s="166" t="s">
        <v>36</v>
      </c>
      <c r="E205" s="127">
        <f>SUM(G205:R205)</f>
        <v>0</v>
      </c>
      <c r="F205" s="186">
        <f>IF($T$1=0,0,E205/$T$1)</f>
        <v>0</v>
      </c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Y205" s="127">
        <f>SUM(G205:I205)</f>
        <v>0</v>
      </c>
      <c r="Z205" s="127">
        <f>SUM(J205:L205)</f>
        <v>0</v>
      </c>
      <c r="AA205" s="127">
        <f>SUM(M205:O205)</f>
        <v>0</v>
      </c>
      <c r="AB205" s="127">
        <f>SUM(P205:R205)</f>
        <v>0</v>
      </c>
    </row>
    <row r="206" spans="1:28" ht="13.5" customHeight="1" x14ac:dyDescent="0.2">
      <c r="A206" s="285"/>
      <c r="B206" s="286"/>
      <c r="C206" s="302"/>
      <c r="D206" s="166" t="s">
        <v>80</v>
      </c>
      <c r="E206" s="127">
        <f>SUM(G206:R206)</f>
        <v>0</v>
      </c>
      <c r="F206" s="186">
        <f>IF($T$1=0,0,E206/$T$1)</f>
        <v>0</v>
      </c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Y206" s="127">
        <f>SUM(G206:I206)</f>
        <v>0</v>
      </c>
      <c r="Z206" s="127">
        <f>SUM(J206:L206)</f>
        <v>0</v>
      </c>
      <c r="AA206" s="127">
        <f>SUM(M206:O206)</f>
        <v>0</v>
      </c>
      <c r="AB206" s="127">
        <f>SUM(P206:R206)</f>
        <v>0</v>
      </c>
    </row>
    <row r="207" spans="1:28" ht="13.5" customHeight="1" x14ac:dyDescent="0.2">
      <c r="A207" s="285"/>
      <c r="B207" s="286"/>
      <c r="C207" s="302"/>
      <c r="D207" s="166" t="s">
        <v>81</v>
      </c>
      <c r="E207" s="127">
        <f>SUM(G207:R207)</f>
        <v>0</v>
      </c>
      <c r="F207" s="186">
        <f>IF($T$1=0,0,E207/$T$1)</f>
        <v>0</v>
      </c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Y207" s="127">
        <f>SUM(G207:I207)</f>
        <v>0</v>
      </c>
      <c r="Z207" s="127">
        <f>SUM(J207:L207)</f>
        <v>0</v>
      </c>
      <c r="AA207" s="127">
        <f>SUM(M207:O207)</f>
        <v>0</v>
      </c>
      <c r="AB207" s="127">
        <f>SUM(P207:R207)</f>
        <v>0</v>
      </c>
    </row>
    <row r="208" spans="1:28" ht="13.5" customHeight="1" x14ac:dyDescent="0.2">
      <c r="A208" s="285"/>
      <c r="B208" s="286"/>
      <c r="C208" s="302"/>
      <c r="D208" s="166" t="s">
        <v>70</v>
      </c>
      <c r="E208" s="127">
        <f t="shared" ref="E208:R208" si="119">IF(E205&lt;&gt;0,(E206+E207)/E205,)</f>
        <v>0</v>
      </c>
      <c r="F208" s="135">
        <f t="shared" si="119"/>
        <v>0</v>
      </c>
      <c r="G208" s="139">
        <f t="shared" si="119"/>
        <v>0</v>
      </c>
      <c r="H208" s="139">
        <f t="shared" si="119"/>
        <v>0</v>
      </c>
      <c r="I208" s="139">
        <f t="shared" si="119"/>
        <v>0</v>
      </c>
      <c r="J208" s="139">
        <f t="shared" si="119"/>
        <v>0</v>
      </c>
      <c r="K208" s="139">
        <f t="shared" si="119"/>
        <v>0</v>
      </c>
      <c r="L208" s="139">
        <f t="shared" si="119"/>
        <v>0</v>
      </c>
      <c r="M208" s="139">
        <f t="shared" si="119"/>
        <v>0</v>
      </c>
      <c r="N208" s="139">
        <f t="shared" si="119"/>
        <v>0</v>
      </c>
      <c r="O208" s="139">
        <f t="shared" si="119"/>
        <v>0</v>
      </c>
      <c r="P208" s="139">
        <f t="shared" si="119"/>
        <v>0</v>
      </c>
      <c r="Q208" s="139">
        <f t="shared" si="119"/>
        <v>0</v>
      </c>
      <c r="R208" s="139">
        <f t="shared" si="119"/>
        <v>0</v>
      </c>
      <c r="Y208" s="127">
        <f>IF(Y205&lt;&gt;0,(Y206+Y207)/Y205,)</f>
        <v>0</v>
      </c>
      <c r="Z208" s="127">
        <f>IF(Z205&lt;&gt;0,(Z206+Z207)/Z205,)</f>
        <v>0</v>
      </c>
      <c r="AA208" s="127">
        <f>IF(AA205&lt;&gt;0,(AA206+AA207)/AA205,)</f>
        <v>0</v>
      </c>
      <c r="AB208" s="127">
        <f>IF(AB205&lt;&gt;0,(AB206+AB207)/AB205,)</f>
        <v>0</v>
      </c>
    </row>
    <row r="209" spans="1:28" ht="13.5" customHeight="1" x14ac:dyDescent="0.2">
      <c r="A209" s="285"/>
      <c r="B209" s="286"/>
      <c r="C209" s="302"/>
      <c r="D209" s="166" t="s">
        <v>82</v>
      </c>
      <c r="E209" s="127">
        <f t="shared" ref="E209:E225" si="120">SUM(G209:R209)</f>
        <v>0</v>
      </c>
      <c r="F209" s="186">
        <f t="shared" ref="F209:F225" si="121">IF($T$1=0,0,E209/$T$1)</f>
        <v>0</v>
      </c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Y209" s="127">
        <f t="shared" ref="Y209:Y225" si="122">SUM(G209:I209)</f>
        <v>0</v>
      </c>
      <c r="Z209" s="127">
        <f t="shared" ref="Z209:Z225" si="123">SUM(J209:L209)</f>
        <v>0</v>
      </c>
      <c r="AA209" s="127">
        <f t="shared" ref="AA209:AA225" si="124">SUM(M209:O209)</f>
        <v>0</v>
      </c>
      <c r="AB209" s="127">
        <f t="shared" ref="AB209:AB225" si="125">SUM(P209:R209)</f>
        <v>0</v>
      </c>
    </row>
    <row r="210" spans="1:28" ht="13.5" customHeight="1" x14ac:dyDescent="0.2">
      <c r="A210" s="285"/>
      <c r="B210" s="286"/>
      <c r="C210" s="302"/>
      <c r="D210" s="166" t="s">
        <v>83</v>
      </c>
      <c r="E210" s="127">
        <f t="shared" si="120"/>
        <v>0</v>
      </c>
      <c r="F210" s="186">
        <f t="shared" si="121"/>
        <v>0</v>
      </c>
      <c r="G210" s="139">
        <f t="shared" ref="G210:R210" si="126">G206+G207+G209</f>
        <v>0</v>
      </c>
      <c r="H210" s="139">
        <f t="shared" si="126"/>
        <v>0</v>
      </c>
      <c r="I210" s="139">
        <f t="shared" si="126"/>
        <v>0</v>
      </c>
      <c r="J210" s="139">
        <f t="shared" si="126"/>
        <v>0</v>
      </c>
      <c r="K210" s="139">
        <f t="shared" si="126"/>
        <v>0</v>
      </c>
      <c r="L210" s="139">
        <f t="shared" si="126"/>
        <v>0</v>
      </c>
      <c r="M210" s="139">
        <f t="shared" si="126"/>
        <v>0</v>
      </c>
      <c r="N210" s="139">
        <f t="shared" si="126"/>
        <v>0</v>
      </c>
      <c r="O210" s="139">
        <f t="shared" si="126"/>
        <v>0</v>
      </c>
      <c r="P210" s="139">
        <f t="shared" si="126"/>
        <v>0</v>
      </c>
      <c r="Q210" s="139">
        <f t="shared" si="126"/>
        <v>0</v>
      </c>
      <c r="R210" s="139">
        <f t="shared" si="126"/>
        <v>0</v>
      </c>
      <c r="Y210" s="127">
        <f t="shared" si="122"/>
        <v>0</v>
      </c>
      <c r="Z210" s="127">
        <f t="shared" si="123"/>
        <v>0</v>
      </c>
      <c r="AA210" s="127">
        <f t="shared" si="124"/>
        <v>0</v>
      </c>
      <c r="AB210" s="127">
        <f t="shared" si="125"/>
        <v>0</v>
      </c>
    </row>
    <row r="211" spans="1:28" ht="13.5" customHeight="1" x14ac:dyDescent="0.2">
      <c r="A211" s="285"/>
      <c r="B211" s="286"/>
      <c r="C211" s="272" t="s">
        <v>188</v>
      </c>
      <c r="D211" s="167" t="s">
        <v>144</v>
      </c>
      <c r="E211" s="37">
        <f t="shared" si="120"/>
        <v>0</v>
      </c>
      <c r="F211" s="115">
        <f>IF($T$1=0,0,E211/$T$1)</f>
        <v>0</v>
      </c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Y211" s="37">
        <f t="shared" si="122"/>
        <v>0</v>
      </c>
      <c r="Z211" s="37">
        <f t="shared" si="123"/>
        <v>0</v>
      </c>
      <c r="AA211" s="37">
        <f t="shared" si="124"/>
        <v>0</v>
      </c>
      <c r="AB211" s="37">
        <f t="shared" si="125"/>
        <v>0</v>
      </c>
    </row>
    <row r="212" spans="1:28" ht="13.5" customHeight="1" x14ac:dyDescent="0.2">
      <c r="A212" s="285"/>
      <c r="B212" s="286"/>
      <c r="C212" s="272"/>
      <c r="D212" s="167" t="s">
        <v>189</v>
      </c>
      <c r="E212" s="37">
        <f t="shared" si="120"/>
        <v>0</v>
      </c>
      <c r="F212" s="115">
        <f t="shared" si="121"/>
        <v>0</v>
      </c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Y212" s="37">
        <f t="shared" si="122"/>
        <v>0</v>
      </c>
      <c r="Z212" s="37">
        <f t="shared" si="123"/>
        <v>0</v>
      </c>
      <c r="AA212" s="37">
        <f t="shared" si="124"/>
        <v>0</v>
      </c>
      <c r="AB212" s="37">
        <f t="shared" si="125"/>
        <v>0</v>
      </c>
    </row>
    <row r="213" spans="1:28" ht="13.5" customHeight="1" x14ac:dyDescent="0.2">
      <c r="A213" s="285"/>
      <c r="B213" s="286"/>
      <c r="C213" s="272"/>
      <c r="D213" s="167" t="s">
        <v>190</v>
      </c>
      <c r="E213" s="37">
        <f t="shared" si="120"/>
        <v>0</v>
      </c>
      <c r="F213" s="115">
        <f t="shared" si="121"/>
        <v>0</v>
      </c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Y213" s="37">
        <f t="shared" si="122"/>
        <v>0</v>
      </c>
      <c r="Z213" s="37">
        <f t="shared" si="123"/>
        <v>0</v>
      </c>
      <c r="AA213" s="37">
        <f t="shared" si="124"/>
        <v>0</v>
      </c>
      <c r="AB213" s="37">
        <f t="shared" si="125"/>
        <v>0</v>
      </c>
    </row>
    <row r="214" spans="1:28" ht="13.5" customHeight="1" x14ac:dyDescent="0.2">
      <c r="A214" s="285"/>
      <c r="B214" s="286"/>
      <c r="C214" s="272"/>
      <c r="D214" s="167" t="s">
        <v>170</v>
      </c>
      <c r="E214" s="37">
        <f t="shared" si="120"/>
        <v>0</v>
      </c>
      <c r="F214" s="115">
        <f t="shared" si="121"/>
        <v>0</v>
      </c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Y214" s="37">
        <f t="shared" si="122"/>
        <v>0</v>
      </c>
      <c r="Z214" s="37">
        <f t="shared" si="123"/>
        <v>0</v>
      </c>
      <c r="AA214" s="37">
        <f t="shared" si="124"/>
        <v>0</v>
      </c>
      <c r="AB214" s="37">
        <f t="shared" si="125"/>
        <v>0</v>
      </c>
    </row>
    <row r="215" spans="1:28" ht="13.5" customHeight="1" x14ac:dyDescent="0.2">
      <c r="A215" s="285"/>
      <c r="B215" s="286"/>
      <c r="C215" s="272"/>
      <c r="D215" s="167" t="s">
        <v>191</v>
      </c>
      <c r="E215" s="37">
        <f t="shared" si="120"/>
        <v>0</v>
      </c>
      <c r="F215" s="115">
        <f t="shared" si="121"/>
        <v>0</v>
      </c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Y215" s="37">
        <f t="shared" si="122"/>
        <v>0</v>
      </c>
      <c r="Z215" s="37">
        <f t="shared" si="123"/>
        <v>0</v>
      </c>
      <c r="AA215" s="37">
        <f t="shared" si="124"/>
        <v>0</v>
      </c>
      <c r="AB215" s="37">
        <f t="shared" si="125"/>
        <v>0</v>
      </c>
    </row>
    <row r="216" spans="1:28" ht="13.5" customHeight="1" x14ac:dyDescent="0.2">
      <c r="A216" s="285"/>
      <c r="B216" s="286"/>
      <c r="C216" s="272"/>
      <c r="D216" s="167" t="s">
        <v>146</v>
      </c>
      <c r="E216" s="37">
        <f t="shared" si="120"/>
        <v>0</v>
      </c>
      <c r="F216" s="115">
        <f t="shared" si="121"/>
        <v>0</v>
      </c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Y216" s="37">
        <f t="shared" si="122"/>
        <v>0</v>
      </c>
      <c r="Z216" s="37">
        <f t="shared" si="123"/>
        <v>0</v>
      </c>
      <c r="AA216" s="37">
        <f t="shared" si="124"/>
        <v>0</v>
      </c>
      <c r="AB216" s="37">
        <f t="shared" si="125"/>
        <v>0</v>
      </c>
    </row>
    <row r="217" spans="1:28" ht="13.5" customHeight="1" x14ac:dyDescent="0.2">
      <c r="A217" s="285"/>
      <c r="B217" s="286"/>
      <c r="C217" s="272"/>
      <c r="D217" s="167" t="s">
        <v>147</v>
      </c>
      <c r="E217" s="37">
        <f t="shared" si="120"/>
        <v>0</v>
      </c>
      <c r="F217" s="115">
        <f t="shared" si="121"/>
        <v>0</v>
      </c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Y217" s="37">
        <f t="shared" si="122"/>
        <v>0</v>
      </c>
      <c r="Z217" s="37">
        <f t="shared" si="123"/>
        <v>0</v>
      </c>
      <c r="AA217" s="37">
        <f t="shared" si="124"/>
        <v>0</v>
      </c>
      <c r="AB217" s="37">
        <f t="shared" si="125"/>
        <v>0</v>
      </c>
    </row>
    <row r="218" spans="1:28" ht="13.5" customHeight="1" x14ac:dyDescent="0.2">
      <c r="A218" s="285"/>
      <c r="B218" s="286"/>
      <c r="C218" s="272"/>
      <c r="D218" s="167" t="s">
        <v>148</v>
      </c>
      <c r="E218" s="37">
        <f t="shared" si="120"/>
        <v>0</v>
      </c>
      <c r="F218" s="115">
        <f t="shared" si="121"/>
        <v>0</v>
      </c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Y218" s="37">
        <f t="shared" si="122"/>
        <v>0</v>
      </c>
      <c r="Z218" s="37">
        <f t="shared" si="123"/>
        <v>0</v>
      </c>
      <c r="AA218" s="37">
        <f t="shared" si="124"/>
        <v>0</v>
      </c>
      <c r="AB218" s="37">
        <f t="shared" si="125"/>
        <v>0</v>
      </c>
    </row>
    <row r="219" spans="1:28" ht="13.5" customHeight="1" x14ac:dyDescent="0.2">
      <c r="A219" s="285"/>
      <c r="B219" s="286"/>
      <c r="C219" s="272"/>
      <c r="D219" s="167" t="s">
        <v>149</v>
      </c>
      <c r="E219" s="37">
        <f t="shared" si="120"/>
        <v>0</v>
      </c>
      <c r="F219" s="115">
        <f t="shared" si="121"/>
        <v>0</v>
      </c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Y219" s="37">
        <f t="shared" si="122"/>
        <v>0</v>
      </c>
      <c r="Z219" s="37">
        <f t="shared" si="123"/>
        <v>0</v>
      </c>
      <c r="AA219" s="37">
        <f t="shared" si="124"/>
        <v>0</v>
      </c>
      <c r="AB219" s="37">
        <f t="shared" si="125"/>
        <v>0</v>
      </c>
    </row>
    <row r="220" spans="1:28" ht="13.5" customHeight="1" x14ac:dyDescent="0.2">
      <c r="A220" s="285"/>
      <c r="B220" s="286"/>
      <c r="C220" s="272"/>
      <c r="D220" s="167" t="s">
        <v>150</v>
      </c>
      <c r="E220" s="37">
        <f t="shared" si="120"/>
        <v>0</v>
      </c>
      <c r="F220" s="115">
        <f t="shared" si="121"/>
        <v>0</v>
      </c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Y220" s="37">
        <f t="shared" si="122"/>
        <v>0</v>
      </c>
      <c r="Z220" s="37">
        <f t="shared" si="123"/>
        <v>0</v>
      </c>
      <c r="AA220" s="37">
        <f t="shared" si="124"/>
        <v>0</v>
      </c>
      <c r="AB220" s="37">
        <f t="shared" si="125"/>
        <v>0</v>
      </c>
    </row>
    <row r="221" spans="1:28" ht="13.5" customHeight="1" x14ac:dyDescent="0.2">
      <c r="A221" s="285"/>
      <c r="B221" s="286"/>
      <c r="C221" s="272"/>
      <c r="D221" s="167" t="s">
        <v>153</v>
      </c>
      <c r="E221" s="37">
        <f t="shared" si="120"/>
        <v>0</v>
      </c>
      <c r="F221" s="115">
        <f t="shared" si="121"/>
        <v>0</v>
      </c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Y221" s="37">
        <f t="shared" si="122"/>
        <v>0</v>
      </c>
      <c r="Z221" s="37">
        <f t="shared" si="123"/>
        <v>0</v>
      </c>
      <c r="AA221" s="37">
        <f t="shared" si="124"/>
        <v>0</v>
      </c>
      <c r="AB221" s="37">
        <f t="shared" si="125"/>
        <v>0</v>
      </c>
    </row>
    <row r="222" spans="1:28" ht="13.5" customHeight="1" x14ac:dyDescent="0.2">
      <c r="A222" s="285"/>
      <c r="B222" s="286"/>
      <c r="C222" s="272"/>
      <c r="D222" s="167" t="s">
        <v>154</v>
      </c>
      <c r="E222" s="37">
        <f t="shared" si="120"/>
        <v>0</v>
      </c>
      <c r="F222" s="115">
        <f t="shared" si="121"/>
        <v>0</v>
      </c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Y222" s="37">
        <f t="shared" si="122"/>
        <v>0</v>
      </c>
      <c r="Z222" s="37">
        <f t="shared" si="123"/>
        <v>0</v>
      </c>
      <c r="AA222" s="37">
        <f t="shared" si="124"/>
        <v>0</v>
      </c>
      <c r="AB222" s="37">
        <f t="shared" si="125"/>
        <v>0</v>
      </c>
    </row>
    <row r="223" spans="1:28" ht="13.5" customHeight="1" x14ac:dyDescent="0.2">
      <c r="A223" s="285"/>
      <c r="B223" s="286"/>
      <c r="C223" s="272"/>
      <c r="D223" s="167" t="s">
        <v>180</v>
      </c>
      <c r="E223" s="37">
        <f t="shared" si="120"/>
        <v>0</v>
      </c>
      <c r="F223" s="115">
        <f t="shared" si="121"/>
        <v>0</v>
      </c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Y223" s="37">
        <f t="shared" si="122"/>
        <v>0</v>
      </c>
      <c r="Z223" s="37">
        <f t="shared" si="123"/>
        <v>0</v>
      </c>
      <c r="AA223" s="37">
        <f t="shared" si="124"/>
        <v>0</v>
      </c>
      <c r="AB223" s="37">
        <f t="shared" si="125"/>
        <v>0</v>
      </c>
    </row>
    <row r="224" spans="1:28" ht="13.5" customHeight="1" x14ac:dyDescent="0.2">
      <c r="A224" s="285"/>
      <c r="B224" s="286"/>
      <c r="C224" s="272"/>
      <c r="D224" s="167" t="s">
        <v>83</v>
      </c>
      <c r="E224" s="37">
        <f t="shared" si="120"/>
        <v>0</v>
      </c>
      <c r="F224" s="37">
        <f t="shared" si="121"/>
        <v>0</v>
      </c>
      <c r="G224" s="139">
        <f t="shared" ref="G224:R224" si="127">SUM(G211:G223)</f>
        <v>0</v>
      </c>
      <c r="H224" s="139">
        <f t="shared" si="127"/>
        <v>0</v>
      </c>
      <c r="I224" s="139">
        <f t="shared" si="127"/>
        <v>0</v>
      </c>
      <c r="J224" s="139">
        <f t="shared" si="127"/>
        <v>0</v>
      </c>
      <c r="K224" s="139">
        <f t="shared" si="127"/>
        <v>0</v>
      </c>
      <c r="L224" s="139">
        <f t="shared" si="127"/>
        <v>0</v>
      </c>
      <c r="M224" s="139">
        <f t="shared" si="127"/>
        <v>0</v>
      </c>
      <c r="N224" s="139">
        <f t="shared" si="127"/>
        <v>0</v>
      </c>
      <c r="O224" s="139">
        <f t="shared" si="127"/>
        <v>0</v>
      </c>
      <c r="P224" s="139">
        <f t="shared" si="127"/>
        <v>0</v>
      </c>
      <c r="Q224" s="139">
        <f t="shared" si="127"/>
        <v>0</v>
      </c>
      <c r="R224" s="139">
        <f t="shared" si="127"/>
        <v>0</v>
      </c>
      <c r="Y224" s="37">
        <f t="shared" si="122"/>
        <v>0</v>
      </c>
      <c r="Z224" s="37">
        <f t="shared" si="123"/>
        <v>0</v>
      </c>
      <c r="AA224" s="37">
        <f t="shared" si="124"/>
        <v>0</v>
      </c>
      <c r="AB224" s="37">
        <f t="shared" si="125"/>
        <v>0</v>
      </c>
    </row>
    <row r="225" spans="1:28" ht="13.5" customHeight="1" x14ac:dyDescent="0.2">
      <c r="A225" s="287"/>
      <c r="B225" s="288"/>
      <c r="C225" s="305" t="s">
        <v>3</v>
      </c>
      <c r="D225" s="306"/>
      <c r="E225" s="127">
        <f t="shared" si="120"/>
        <v>0</v>
      </c>
      <c r="F225" s="127">
        <f t="shared" si="121"/>
        <v>0</v>
      </c>
      <c r="G225" s="139">
        <f t="shared" ref="G225:R225" si="128">G204+G210+G224</f>
        <v>0</v>
      </c>
      <c r="H225" s="139">
        <f t="shared" si="128"/>
        <v>0</v>
      </c>
      <c r="I225" s="139">
        <f t="shared" si="128"/>
        <v>0</v>
      </c>
      <c r="J225" s="139">
        <f t="shared" si="128"/>
        <v>0</v>
      </c>
      <c r="K225" s="139">
        <f t="shared" si="128"/>
        <v>0</v>
      </c>
      <c r="L225" s="139">
        <f t="shared" si="128"/>
        <v>0</v>
      </c>
      <c r="M225" s="139">
        <f t="shared" si="128"/>
        <v>0</v>
      </c>
      <c r="N225" s="139">
        <f t="shared" si="128"/>
        <v>0</v>
      </c>
      <c r="O225" s="139">
        <f t="shared" si="128"/>
        <v>0</v>
      </c>
      <c r="P225" s="139">
        <f t="shared" si="128"/>
        <v>0</v>
      </c>
      <c r="Q225" s="139">
        <f t="shared" si="128"/>
        <v>0</v>
      </c>
      <c r="R225" s="139">
        <f t="shared" si="128"/>
        <v>0</v>
      </c>
      <c r="Y225" s="127">
        <f t="shared" si="122"/>
        <v>0</v>
      </c>
      <c r="Z225" s="127">
        <f t="shared" si="123"/>
        <v>0</v>
      </c>
      <c r="AA225" s="127">
        <f t="shared" si="124"/>
        <v>0</v>
      </c>
      <c r="AB225" s="127">
        <f t="shared" si="125"/>
        <v>0</v>
      </c>
    </row>
    <row r="226" spans="1:28" s="142" customFormat="1" x14ac:dyDescent="0.2">
      <c r="A226" s="309" t="s">
        <v>192</v>
      </c>
      <c r="B226" s="310"/>
      <c r="C226" s="305" t="s">
        <v>3</v>
      </c>
      <c r="D226" s="306"/>
      <c r="E226" s="180"/>
      <c r="F226" s="180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</row>
    <row r="302" spans="3:6" x14ac:dyDescent="0.2">
      <c r="C302" s="81" t="s">
        <v>193</v>
      </c>
      <c r="E302" s="81">
        <f>SUM(G302:R302)</f>
        <v>0</v>
      </c>
      <c r="F302" s="81">
        <f>IF($T$1=0,0,E302/$T$1)</f>
        <v>0</v>
      </c>
    </row>
    <row r="303" spans="3:6" x14ac:dyDescent="0.2">
      <c r="C303" s="81" t="s">
        <v>194</v>
      </c>
      <c r="E303" s="81">
        <f>SUM(G303:R303)</f>
        <v>0</v>
      </c>
      <c r="F303" s="81">
        <f>IF($T$1=0,0,E303/$T$1)</f>
        <v>0</v>
      </c>
    </row>
    <row r="304" spans="3:6" x14ac:dyDescent="0.2">
      <c r="C304" s="81" t="s">
        <v>195</v>
      </c>
      <c r="E304" s="81">
        <f>SUM(G304:R304)</f>
        <v>0</v>
      </c>
      <c r="F304" s="81">
        <f>IF($T$1=0,0,E304/$T$1)</f>
        <v>0</v>
      </c>
    </row>
    <row r="305" spans="3:15" x14ac:dyDescent="0.2">
      <c r="C305" s="81" t="s">
        <v>196</v>
      </c>
      <c r="E305" s="81">
        <f>SUM(G305:R305)</f>
        <v>0</v>
      </c>
      <c r="F305" s="81">
        <f>IF($T$1=0,0,E305/$T$1)</f>
        <v>0</v>
      </c>
    </row>
    <row r="315" spans="3:15" ht="13.5" hidden="1" customHeight="1" x14ac:dyDescent="0.2">
      <c r="D315" s="188"/>
      <c r="G315"/>
      <c r="H315"/>
      <c r="I315"/>
      <c r="J315"/>
      <c r="K315"/>
      <c r="L315"/>
      <c r="M315"/>
      <c r="N315"/>
      <c r="O315"/>
    </row>
    <row r="316" spans="3:15" ht="13.5" hidden="1" customHeight="1" x14ac:dyDescent="0.2">
      <c r="D316" s="188"/>
      <c r="G316"/>
      <c r="H316"/>
      <c r="I316"/>
      <c r="J316"/>
      <c r="K316"/>
      <c r="L316"/>
      <c r="M316"/>
      <c r="N316"/>
      <c r="O316"/>
    </row>
    <row r="317" spans="3:15" ht="13.5" hidden="1" customHeight="1" x14ac:dyDescent="0.2">
      <c r="D317" s="188"/>
      <c r="G317"/>
      <c r="H317"/>
      <c r="I317"/>
      <c r="J317"/>
      <c r="K317"/>
      <c r="L317"/>
      <c r="M317"/>
      <c r="N317"/>
      <c r="O317"/>
    </row>
    <row r="318" spans="3:15" ht="13.5" hidden="1" customHeight="1" x14ac:dyDescent="0.2">
      <c r="D318" s="188"/>
      <c r="G318"/>
      <c r="H318"/>
      <c r="I318"/>
      <c r="J318"/>
      <c r="K318"/>
      <c r="L318"/>
      <c r="M318"/>
      <c r="N318"/>
      <c r="O318"/>
    </row>
  </sheetData>
  <mergeCells count="34">
    <mergeCell ref="C225:D225"/>
    <mergeCell ref="A226:B226"/>
    <mergeCell ref="C226:D226"/>
    <mergeCell ref="C24:C38"/>
    <mergeCell ref="C39:C46"/>
    <mergeCell ref="C47:C55"/>
    <mergeCell ref="C57:C62"/>
    <mergeCell ref="C63:C68"/>
    <mergeCell ref="C69:C74"/>
    <mergeCell ref="C75:C80"/>
    <mergeCell ref="C81:C86"/>
    <mergeCell ref="C87:C92"/>
    <mergeCell ref="C93:C133"/>
    <mergeCell ref="C152:C157"/>
    <mergeCell ref="C158:C184"/>
    <mergeCell ref="A1:B1"/>
    <mergeCell ref="C138:D138"/>
    <mergeCell ref="C192:D192"/>
    <mergeCell ref="C211:C224"/>
    <mergeCell ref="A2:B11"/>
    <mergeCell ref="A12:B19"/>
    <mergeCell ref="A20:B23"/>
    <mergeCell ref="A24:B55"/>
    <mergeCell ref="A57:B138"/>
    <mergeCell ref="A139:B192"/>
    <mergeCell ref="A193:B225"/>
    <mergeCell ref="C185:C187"/>
    <mergeCell ref="C188:C191"/>
    <mergeCell ref="C193:C198"/>
    <mergeCell ref="C199:C204"/>
    <mergeCell ref="C205:C210"/>
    <mergeCell ref="C134:C137"/>
    <mergeCell ref="C139:C144"/>
    <mergeCell ref="C145:C151"/>
  </mergeCells>
  <phoneticPr fontId="4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189" customWidth="1"/>
    <col min="2" max="2" width="5.625" style="189" customWidth="1"/>
    <col min="3" max="3" width="13.125" style="189" customWidth="1"/>
    <col min="4" max="4" width="20.25" style="189" customWidth="1"/>
    <col min="5" max="5" width="10.625" style="189" customWidth="1"/>
    <col min="6" max="18" width="9.625" style="189" customWidth="1"/>
    <col min="19" max="19" width="17.75" style="190" customWidth="1"/>
    <col min="20" max="20" width="3.25" style="189" customWidth="1"/>
    <col min="21" max="21" width="8.25" style="189" customWidth="1"/>
    <col min="22" max="22" width="3.25" style="189" customWidth="1"/>
    <col min="23" max="24" width="9" style="189"/>
    <col min="25" max="28" width="10.625" style="189" customWidth="1"/>
    <col min="29" max="16384" width="9" style="189"/>
  </cols>
  <sheetData>
    <row r="1" spans="1:28" x14ac:dyDescent="0.2">
      <c r="A1" s="248" t="s">
        <v>0</v>
      </c>
      <c r="B1" s="248"/>
      <c r="C1" s="191" t="s">
        <v>1</v>
      </c>
      <c r="D1" s="192" t="s">
        <v>2</v>
      </c>
      <c r="E1" s="193" t="s">
        <v>3</v>
      </c>
      <c r="F1" s="193" t="s">
        <v>4</v>
      </c>
      <c r="G1" s="194" t="s">
        <v>5</v>
      </c>
      <c r="H1" s="194" t="s">
        <v>6</v>
      </c>
      <c r="I1" s="194" t="s">
        <v>7</v>
      </c>
      <c r="J1" s="194" t="s">
        <v>8</v>
      </c>
      <c r="K1" s="194" t="s">
        <v>9</v>
      </c>
      <c r="L1" s="194" t="s">
        <v>10</v>
      </c>
      <c r="M1" s="194" t="s">
        <v>11</v>
      </c>
      <c r="N1" s="194" t="s">
        <v>12</v>
      </c>
      <c r="O1" s="194" t="s">
        <v>13</v>
      </c>
      <c r="P1" s="194" t="s">
        <v>14</v>
      </c>
      <c r="Q1" s="194" t="s">
        <v>15</v>
      </c>
      <c r="R1" s="194" t="s">
        <v>16</v>
      </c>
      <c r="S1" s="49" t="s">
        <v>17</v>
      </c>
      <c r="T1" s="49">
        <v>5</v>
      </c>
      <c r="U1" s="49" t="s">
        <v>18</v>
      </c>
      <c r="V1" s="49">
        <v>5</v>
      </c>
      <c r="W1" s="50" t="s">
        <v>92</v>
      </c>
      <c r="Y1" s="51" t="s">
        <v>20</v>
      </c>
      <c r="Z1" s="51" t="s">
        <v>21</v>
      </c>
      <c r="AA1" s="51" t="s">
        <v>22</v>
      </c>
      <c r="AB1" s="51" t="s">
        <v>23</v>
      </c>
    </row>
    <row r="2" spans="1:28" x14ac:dyDescent="0.2">
      <c r="A2" s="241" t="s">
        <v>24</v>
      </c>
      <c r="B2" s="241"/>
      <c r="C2" s="195" t="s">
        <v>25</v>
      </c>
      <c r="D2" s="196">
        <f t="shared" ref="D2:D7" si="0">IF($E$8&lt;&gt;0,E2/$E$8,)</f>
        <v>0</v>
      </c>
      <c r="E2" s="197">
        <f t="shared" ref="E2:E11" si="1">SUM(G2:R2)</f>
        <v>0</v>
      </c>
      <c r="F2" s="197">
        <f t="shared" ref="F2:F11" si="2">IF($T$1=0,0,E2/$T$1)</f>
        <v>0</v>
      </c>
      <c r="G2" s="198">
        <f>社招区域合并!G2+渠道区域合并!G2</f>
        <v>0</v>
      </c>
      <c r="H2" s="198">
        <f>社招区域合并!H2+渠道区域合并!H2</f>
        <v>0</v>
      </c>
      <c r="I2" s="198">
        <f>社招区域合并!I2+渠道区域合并!I2</f>
        <v>0</v>
      </c>
      <c r="J2" s="198">
        <f>社招区域合并!J2+渠道区域合并!J2</f>
        <v>0</v>
      </c>
      <c r="K2" s="198">
        <f>社招区域合并!K2+渠道区域合并!K2</f>
        <v>0</v>
      </c>
      <c r="L2" s="198">
        <f>社招区域合并!L2+渠道区域合并!L2</f>
        <v>0</v>
      </c>
      <c r="M2" s="198">
        <f>社招区域合并!M2+渠道区域合并!M2</f>
        <v>0</v>
      </c>
      <c r="N2" s="198">
        <f>社招区域合并!N2+渠道区域合并!N2</f>
        <v>0</v>
      </c>
      <c r="O2" s="198">
        <f>社招区域合并!O2+渠道区域合并!O2</f>
        <v>0</v>
      </c>
      <c r="P2" s="198">
        <f>社招区域合并!P2+渠道区域合并!P2</f>
        <v>0</v>
      </c>
      <c r="Q2" s="198">
        <f>社招区域合并!Q2+渠道区域合并!Q2</f>
        <v>0</v>
      </c>
      <c r="R2" s="198">
        <f>社招区域合并!R2+渠道区域合并!R2</f>
        <v>0</v>
      </c>
      <c r="Y2" s="197">
        <f t="shared" ref="Y2:Y18" si="3">SUM(G2:I2)</f>
        <v>0</v>
      </c>
      <c r="Z2" s="197">
        <f t="shared" ref="Z2:Z18" si="4">SUM(J2:L2)</f>
        <v>0</v>
      </c>
      <c r="AA2" s="197">
        <f t="shared" ref="AA2:AA18" si="5">SUM(M2:O2)</f>
        <v>0</v>
      </c>
      <c r="AB2" s="197">
        <f t="shared" ref="AB2:AB18" si="6">SUM(P2:R2)</f>
        <v>0</v>
      </c>
    </row>
    <row r="3" spans="1:28" x14ac:dyDescent="0.2">
      <c r="A3" s="241"/>
      <c r="B3" s="241"/>
      <c r="C3" s="195" t="s">
        <v>26</v>
      </c>
      <c r="D3" s="196">
        <f t="shared" si="0"/>
        <v>0</v>
      </c>
      <c r="E3" s="197">
        <f t="shared" si="1"/>
        <v>0</v>
      </c>
      <c r="F3" s="197">
        <f t="shared" si="2"/>
        <v>0</v>
      </c>
      <c r="G3" s="198">
        <f>社招区域合并!G3+渠道区域合并!G3</f>
        <v>0</v>
      </c>
      <c r="H3" s="198">
        <f>社招区域合并!H3+渠道区域合并!H3</f>
        <v>0</v>
      </c>
      <c r="I3" s="198">
        <f>社招区域合并!I3+渠道区域合并!I3</f>
        <v>0</v>
      </c>
      <c r="J3" s="198">
        <f>社招区域合并!J3+渠道区域合并!J3</f>
        <v>0</v>
      </c>
      <c r="K3" s="198">
        <f>社招区域合并!K3+渠道区域合并!K3</f>
        <v>0</v>
      </c>
      <c r="L3" s="198">
        <f>社招区域合并!L3+渠道区域合并!L3</f>
        <v>0</v>
      </c>
      <c r="M3" s="198">
        <f>社招区域合并!M3+渠道区域合并!M3</f>
        <v>0</v>
      </c>
      <c r="N3" s="198">
        <f>社招区域合并!N3+渠道区域合并!N3</f>
        <v>0</v>
      </c>
      <c r="O3" s="198">
        <f>社招区域合并!O3+渠道区域合并!O3</f>
        <v>0</v>
      </c>
      <c r="P3" s="198">
        <f>社招区域合并!P3+渠道区域合并!P3</f>
        <v>0</v>
      </c>
      <c r="Q3" s="198">
        <f>社招区域合并!Q3+渠道区域合并!Q3</f>
        <v>0</v>
      </c>
      <c r="R3" s="198">
        <f>社招区域合并!R3+渠道区域合并!R3</f>
        <v>0</v>
      </c>
      <c r="Y3" s="197">
        <f t="shared" si="3"/>
        <v>0</v>
      </c>
      <c r="Z3" s="197">
        <f t="shared" si="4"/>
        <v>0</v>
      </c>
      <c r="AA3" s="197">
        <f t="shared" si="5"/>
        <v>0</v>
      </c>
      <c r="AB3" s="197">
        <f t="shared" si="6"/>
        <v>0</v>
      </c>
    </row>
    <row r="4" spans="1:28" x14ac:dyDescent="0.2">
      <c r="A4" s="241"/>
      <c r="B4" s="241"/>
      <c r="C4" s="195" t="s">
        <v>27</v>
      </c>
      <c r="D4" s="196">
        <f t="shared" si="0"/>
        <v>0</v>
      </c>
      <c r="E4" s="197">
        <f t="shared" si="1"/>
        <v>0</v>
      </c>
      <c r="F4" s="197">
        <f t="shared" si="2"/>
        <v>0</v>
      </c>
      <c r="G4" s="198">
        <f>社招区域合并!G4+渠道区域合并!G4</f>
        <v>0</v>
      </c>
      <c r="H4" s="198">
        <f>社招区域合并!H4+渠道区域合并!H4</f>
        <v>0</v>
      </c>
      <c r="I4" s="198">
        <f>社招区域合并!I4+渠道区域合并!I4</f>
        <v>0</v>
      </c>
      <c r="J4" s="198">
        <f>社招区域合并!J4+渠道区域合并!J4</f>
        <v>0</v>
      </c>
      <c r="K4" s="198">
        <f>社招区域合并!K4+渠道区域合并!K4</f>
        <v>0</v>
      </c>
      <c r="L4" s="198">
        <f>社招区域合并!L4+渠道区域合并!L4</f>
        <v>0</v>
      </c>
      <c r="M4" s="198">
        <f>社招区域合并!M4+渠道区域合并!M4</f>
        <v>0</v>
      </c>
      <c r="N4" s="198">
        <f>社招区域合并!N4+渠道区域合并!N4</f>
        <v>0</v>
      </c>
      <c r="O4" s="198">
        <f>社招区域合并!O4+渠道区域合并!O4</f>
        <v>0</v>
      </c>
      <c r="P4" s="198">
        <f>社招区域合并!P4+渠道区域合并!P4</f>
        <v>0</v>
      </c>
      <c r="Q4" s="198">
        <f>社招区域合并!Q4+渠道区域合并!Q4</f>
        <v>0</v>
      </c>
      <c r="R4" s="198">
        <f>社招区域合并!R4+渠道区域合并!R4</f>
        <v>0</v>
      </c>
      <c r="Y4" s="197">
        <f t="shared" si="3"/>
        <v>0</v>
      </c>
      <c r="Z4" s="197">
        <f t="shared" si="4"/>
        <v>0</v>
      </c>
      <c r="AA4" s="197">
        <f t="shared" si="5"/>
        <v>0</v>
      </c>
      <c r="AB4" s="197">
        <f t="shared" si="6"/>
        <v>0</v>
      </c>
    </row>
    <row r="5" spans="1:28" x14ac:dyDescent="0.2">
      <c r="A5" s="241"/>
      <c r="B5" s="241"/>
      <c r="C5" s="195" t="s">
        <v>28</v>
      </c>
      <c r="D5" s="196">
        <f t="shared" si="0"/>
        <v>0</v>
      </c>
      <c r="E5" s="197">
        <f t="shared" si="1"/>
        <v>0</v>
      </c>
      <c r="F5" s="197">
        <f t="shared" si="2"/>
        <v>0</v>
      </c>
      <c r="G5" s="198">
        <f>社招区域合并!G5+渠道区域合并!G5</f>
        <v>0</v>
      </c>
      <c r="H5" s="198">
        <f>社招区域合并!H5+渠道区域合并!H5</f>
        <v>0</v>
      </c>
      <c r="I5" s="198">
        <f>社招区域合并!I5+渠道区域合并!I5</f>
        <v>0</v>
      </c>
      <c r="J5" s="198">
        <f>社招区域合并!J5+渠道区域合并!J5</f>
        <v>0</v>
      </c>
      <c r="K5" s="198">
        <f>社招区域合并!K5+渠道区域合并!K5</f>
        <v>0</v>
      </c>
      <c r="L5" s="198">
        <f>社招区域合并!L5+渠道区域合并!L5</f>
        <v>0</v>
      </c>
      <c r="M5" s="198">
        <f>社招区域合并!M5+渠道区域合并!M5</f>
        <v>0</v>
      </c>
      <c r="N5" s="198">
        <f>社招区域合并!N5+渠道区域合并!N5</f>
        <v>0</v>
      </c>
      <c r="O5" s="198">
        <f>社招区域合并!O5+渠道区域合并!O5</f>
        <v>0</v>
      </c>
      <c r="P5" s="198">
        <f>社招区域合并!P5+渠道区域合并!P5</f>
        <v>0</v>
      </c>
      <c r="Q5" s="198">
        <f>社招区域合并!Q5+渠道区域合并!Q5</f>
        <v>0</v>
      </c>
      <c r="R5" s="198">
        <f>社招区域合并!R5+渠道区域合并!R5</f>
        <v>0</v>
      </c>
      <c r="Y5" s="197">
        <f t="shared" si="3"/>
        <v>0</v>
      </c>
      <c r="Z5" s="197">
        <f t="shared" si="4"/>
        <v>0</v>
      </c>
      <c r="AA5" s="197">
        <f t="shared" si="5"/>
        <v>0</v>
      </c>
      <c r="AB5" s="197">
        <f t="shared" si="6"/>
        <v>0</v>
      </c>
    </row>
    <row r="6" spans="1:28" x14ac:dyDescent="0.2">
      <c r="A6" s="241"/>
      <c r="B6" s="241"/>
      <c r="C6" s="195" t="s">
        <v>29</v>
      </c>
      <c r="D6" s="196">
        <f t="shared" si="0"/>
        <v>0</v>
      </c>
      <c r="E6" s="197">
        <f t="shared" si="1"/>
        <v>0</v>
      </c>
      <c r="F6" s="197">
        <f t="shared" si="2"/>
        <v>0</v>
      </c>
      <c r="G6" s="198">
        <f>社招区域合并!G6+渠道区域合并!G6</f>
        <v>0</v>
      </c>
      <c r="H6" s="198">
        <f>社招区域合并!H6+渠道区域合并!H6</f>
        <v>0</v>
      </c>
      <c r="I6" s="198">
        <f>社招区域合并!I6+渠道区域合并!I6</f>
        <v>0</v>
      </c>
      <c r="J6" s="198">
        <f>社招区域合并!J6+渠道区域合并!J6</f>
        <v>0</v>
      </c>
      <c r="K6" s="198">
        <f>社招区域合并!K6+渠道区域合并!K6</f>
        <v>0</v>
      </c>
      <c r="L6" s="198">
        <f>社招区域合并!L6+渠道区域合并!L6</f>
        <v>0</v>
      </c>
      <c r="M6" s="198">
        <f>社招区域合并!M6+渠道区域合并!M6</f>
        <v>0</v>
      </c>
      <c r="N6" s="198">
        <f>社招区域合并!N6+渠道区域合并!N6</f>
        <v>0</v>
      </c>
      <c r="O6" s="198">
        <f>社招区域合并!O6+渠道区域合并!O6</f>
        <v>0</v>
      </c>
      <c r="P6" s="198">
        <f>社招区域合并!P6+渠道区域合并!P6</f>
        <v>0</v>
      </c>
      <c r="Q6" s="198">
        <f>社招区域合并!Q6+渠道区域合并!Q6</f>
        <v>0</v>
      </c>
      <c r="R6" s="198">
        <f>社招区域合并!R6+渠道区域合并!R6</f>
        <v>0</v>
      </c>
      <c r="Y6" s="197">
        <f t="shared" si="3"/>
        <v>0</v>
      </c>
      <c r="Z6" s="197">
        <f t="shared" si="4"/>
        <v>0</v>
      </c>
      <c r="AA6" s="197">
        <f t="shared" si="5"/>
        <v>0</v>
      </c>
      <c r="AB6" s="197">
        <f t="shared" si="6"/>
        <v>0</v>
      </c>
    </row>
    <row r="7" spans="1:28" x14ac:dyDescent="0.2">
      <c r="A7" s="241"/>
      <c r="B7" s="241"/>
      <c r="C7" s="195" t="s">
        <v>30</v>
      </c>
      <c r="D7" s="196">
        <f t="shared" si="0"/>
        <v>0</v>
      </c>
      <c r="E7" s="197">
        <f t="shared" si="1"/>
        <v>0</v>
      </c>
      <c r="F7" s="197">
        <f t="shared" si="2"/>
        <v>0</v>
      </c>
      <c r="G7" s="198">
        <f>社招区域合并!G7+渠道区域合并!G7</f>
        <v>0</v>
      </c>
      <c r="H7" s="198">
        <f>社招区域合并!H7+渠道区域合并!H7</f>
        <v>0</v>
      </c>
      <c r="I7" s="198">
        <f>社招区域合并!I7+渠道区域合并!I7</f>
        <v>0</v>
      </c>
      <c r="J7" s="198">
        <f>社招区域合并!J7+渠道区域合并!J7</f>
        <v>0</v>
      </c>
      <c r="K7" s="198">
        <f>社招区域合并!K7+渠道区域合并!K7</f>
        <v>0</v>
      </c>
      <c r="L7" s="198">
        <f>社招区域合并!L7+渠道区域合并!L7</f>
        <v>0</v>
      </c>
      <c r="M7" s="198">
        <f>社招区域合并!M7+渠道区域合并!M7</f>
        <v>0</v>
      </c>
      <c r="N7" s="198">
        <f>社招区域合并!N7+渠道区域合并!N7</f>
        <v>0</v>
      </c>
      <c r="O7" s="198">
        <f>社招区域合并!O7+渠道区域合并!O7</f>
        <v>0</v>
      </c>
      <c r="P7" s="198">
        <f>社招区域合并!P7+渠道区域合并!P7</f>
        <v>0</v>
      </c>
      <c r="Q7" s="198">
        <f>社招区域合并!Q7+渠道区域合并!Q7</f>
        <v>0</v>
      </c>
      <c r="R7" s="198">
        <f>社招区域合并!R7+渠道区域合并!R7</f>
        <v>0</v>
      </c>
      <c r="Y7" s="197">
        <f t="shared" si="3"/>
        <v>0</v>
      </c>
      <c r="Z7" s="197">
        <f t="shared" si="4"/>
        <v>0</v>
      </c>
      <c r="AA7" s="197">
        <f t="shared" si="5"/>
        <v>0</v>
      </c>
      <c r="AB7" s="197">
        <f t="shared" si="6"/>
        <v>0</v>
      </c>
    </row>
    <row r="8" spans="1:28" x14ac:dyDescent="0.2">
      <c r="A8" s="241"/>
      <c r="B8" s="241"/>
      <c r="C8" s="195" t="s">
        <v>31</v>
      </c>
      <c r="D8" s="196">
        <f>SUM(D2:D7)</f>
        <v>0</v>
      </c>
      <c r="E8" s="197">
        <f t="shared" si="1"/>
        <v>0</v>
      </c>
      <c r="F8" s="197">
        <f t="shared" si="2"/>
        <v>0</v>
      </c>
      <c r="G8" s="198">
        <f>社招区域合并!G8+渠道区域合并!G8</f>
        <v>0</v>
      </c>
      <c r="H8" s="198">
        <f>社招区域合并!H8+渠道区域合并!H8</f>
        <v>0</v>
      </c>
      <c r="I8" s="198">
        <f>社招区域合并!I8+渠道区域合并!I8</f>
        <v>0</v>
      </c>
      <c r="J8" s="198">
        <f>社招区域合并!J8+渠道区域合并!J8</f>
        <v>0</v>
      </c>
      <c r="K8" s="198">
        <f>社招区域合并!K8+渠道区域合并!K8</f>
        <v>0</v>
      </c>
      <c r="L8" s="198">
        <f>社招区域合并!L8+渠道区域合并!L8</f>
        <v>0</v>
      </c>
      <c r="M8" s="198">
        <f>社招区域合并!M8+渠道区域合并!M8</f>
        <v>0</v>
      </c>
      <c r="N8" s="198">
        <f>社招区域合并!N8+渠道区域合并!N8</f>
        <v>0</v>
      </c>
      <c r="O8" s="198">
        <f>社招区域合并!O8+渠道区域合并!O8</f>
        <v>0</v>
      </c>
      <c r="P8" s="198">
        <f>社招区域合并!P8+渠道区域合并!P8</f>
        <v>0</v>
      </c>
      <c r="Q8" s="198">
        <f>社招区域合并!Q8+渠道区域合并!Q8</f>
        <v>0</v>
      </c>
      <c r="R8" s="198">
        <f>社招区域合并!R8+渠道区域合并!R8</f>
        <v>0</v>
      </c>
      <c r="Y8" s="197">
        <f t="shared" si="3"/>
        <v>0</v>
      </c>
      <c r="Z8" s="197">
        <f t="shared" si="4"/>
        <v>0</v>
      </c>
      <c r="AA8" s="197">
        <f t="shared" si="5"/>
        <v>0</v>
      </c>
      <c r="AB8" s="197">
        <f t="shared" si="6"/>
        <v>0</v>
      </c>
    </row>
    <row r="9" spans="1:28" x14ac:dyDescent="0.2">
      <c r="A9" s="241"/>
      <c r="B9" s="241"/>
      <c r="C9" s="195" t="s">
        <v>32</v>
      </c>
      <c r="D9" s="196">
        <f>IF($E$8&lt;&gt;0,E9/$E$8,)</f>
        <v>0</v>
      </c>
      <c r="E9" s="197">
        <f t="shared" si="1"/>
        <v>0</v>
      </c>
      <c r="F9" s="197">
        <f t="shared" si="2"/>
        <v>0</v>
      </c>
      <c r="G9" s="198">
        <f>社招区域合并!G9+渠道区域合并!G9</f>
        <v>0</v>
      </c>
      <c r="H9" s="198">
        <f>社招区域合并!H9+渠道区域合并!H9</f>
        <v>0</v>
      </c>
      <c r="I9" s="198">
        <f>社招区域合并!I9+渠道区域合并!I9</f>
        <v>0</v>
      </c>
      <c r="J9" s="198">
        <f>社招区域合并!J9+渠道区域合并!J9</f>
        <v>0</v>
      </c>
      <c r="K9" s="198">
        <f>社招区域合并!K9+渠道区域合并!K9</f>
        <v>0</v>
      </c>
      <c r="L9" s="198">
        <f>社招区域合并!L9+渠道区域合并!L9</f>
        <v>0</v>
      </c>
      <c r="M9" s="198">
        <f>社招区域合并!M9+渠道区域合并!M9</f>
        <v>0</v>
      </c>
      <c r="N9" s="198">
        <f>社招区域合并!N9+渠道区域合并!N9</f>
        <v>0</v>
      </c>
      <c r="O9" s="198">
        <f>社招区域合并!O9+渠道区域合并!O9</f>
        <v>0</v>
      </c>
      <c r="P9" s="198">
        <f>社招区域合并!P9+渠道区域合并!P9</f>
        <v>0</v>
      </c>
      <c r="Q9" s="198">
        <f>社招区域合并!Q9+渠道区域合并!Q9</f>
        <v>0</v>
      </c>
      <c r="R9" s="198">
        <f>社招区域合并!R9+渠道区域合并!R9</f>
        <v>0</v>
      </c>
      <c r="Y9" s="197">
        <f t="shared" si="3"/>
        <v>0</v>
      </c>
      <c r="Z9" s="197">
        <f t="shared" si="4"/>
        <v>0</v>
      </c>
      <c r="AA9" s="197">
        <f t="shared" si="5"/>
        <v>0</v>
      </c>
      <c r="AB9" s="197">
        <f t="shared" si="6"/>
        <v>0</v>
      </c>
    </row>
    <row r="10" spans="1:28" x14ac:dyDescent="0.2">
      <c r="A10" s="241"/>
      <c r="B10" s="241"/>
      <c r="C10" s="195" t="s">
        <v>33</v>
      </c>
      <c r="D10" s="196">
        <f>IF($E$8&lt;&gt;0,E10/$E$8,)</f>
        <v>0</v>
      </c>
      <c r="E10" s="197">
        <f t="shared" si="1"/>
        <v>0</v>
      </c>
      <c r="F10" s="197">
        <f t="shared" si="2"/>
        <v>0</v>
      </c>
      <c r="G10" s="198">
        <f>社招区域合并!G10+渠道区域合并!G10</f>
        <v>0</v>
      </c>
      <c r="H10" s="198">
        <f>社招区域合并!H10+渠道区域合并!H10</f>
        <v>0</v>
      </c>
      <c r="I10" s="198">
        <f>社招区域合并!I10+渠道区域合并!I10</f>
        <v>0</v>
      </c>
      <c r="J10" s="198">
        <f>社招区域合并!J10+渠道区域合并!J10</f>
        <v>0</v>
      </c>
      <c r="K10" s="198">
        <f>社招区域合并!K10+渠道区域合并!K10</f>
        <v>0</v>
      </c>
      <c r="L10" s="198">
        <f>社招区域合并!L10+渠道区域合并!L10</f>
        <v>0</v>
      </c>
      <c r="M10" s="198">
        <f>社招区域合并!M10+渠道区域合并!M10</f>
        <v>0</v>
      </c>
      <c r="N10" s="198">
        <f>社招区域合并!N10+渠道区域合并!N10</f>
        <v>0</v>
      </c>
      <c r="O10" s="198">
        <f>社招区域合并!O10+渠道区域合并!O10</f>
        <v>0</v>
      </c>
      <c r="P10" s="198">
        <f>社招区域合并!P10+渠道区域合并!P10</f>
        <v>0</v>
      </c>
      <c r="Q10" s="198">
        <f>社招区域合并!Q10+渠道区域合并!Q10</f>
        <v>0</v>
      </c>
      <c r="R10" s="198">
        <f>社招区域合并!R10+渠道区域合并!R10</f>
        <v>0</v>
      </c>
      <c r="Y10" s="197">
        <f t="shared" si="3"/>
        <v>0</v>
      </c>
      <c r="Z10" s="197">
        <f t="shared" si="4"/>
        <v>0</v>
      </c>
      <c r="AA10" s="197">
        <f t="shared" si="5"/>
        <v>0</v>
      </c>
      <c r="AB10" s="197">
        <f t="shared" si="6"/>
        <v>0</v>
      </c>
    </row>
    <row r="11" spans="1:28" x14ac:dyDescent="0.2">
      <c r="A11" s="241"/>
      <c r="B11" s="241"/>
      <c r="C11" s="195" t="s">
        <v>34</v>
      </c>
      <c r="D11" s="196">
        <f>IF($E$8&lt;&gt;0,E11/$E$8,)</f>
        <v>0</v>
      </c>
      <c r="E11" s="197">
        <f t="shared" si="1"/>
        <v>0</v>
      </c>
      <c r="F11" s="197">
        <f t="shared" si="2"/>
        <v>0</v>
      </c>
      <c r="G11" s="198">
        <f>社招区域合并!G11+渠道区域合并!G11</f>
        <v>0</v>
      </c>
      <c r="H11" s="198">
        <f>社招区域合并!H11+渠道区域合并!H11</f>
        <v>0</v>
      </c>
      <c r="I11" s="198">
        <f>社招区域合并!I11+渠道区域合并!I11</f>
        <v>0</v>
      </c>
      <c r="J11" s="198">
        <f>社招区域合并!J11+渠道区域合并!J11</f>
        <v>0</v>
      </c>
      <c r="K11" s="198">
        <f>社招区域合并!K11+渠道区域合并!K11</f>
        <v>0</v>
      </c>
      <c r="L11" s="198">
        <f>社招区域合并!L11+渠道区域合并!L11</f>
        <v>0</v>
      </c>
      <c r="M11" s="198">
        <f>社招区域合并!M11+渠道区域合并!M11</f>
        <v>0</v>
      </c>
      <c r="N11" s="198">
        <f>社招区域合并!N11+渠道区域合并!N11</f>
        <v>0</v>
      </c>
      <c r="O11" s="198">
        <f>社招区域合并!O11+渠道区域合并!O11</f>
        <v>0</v>
      </c>
      <c r="P11" s="198">
        <f>社招区域合并!P11+渠道区域合并!P11</f>
        <v>0</v>
      </c>
      <c r="Q11" s="198">
        <f>社招区域合并!Q11+渠道区域合并!Q11</f>
        <v>0</v>
      </c>
      <c r="R11" s="198">
        <f>社招区域合并!R11+渠道区域合并!R11</f>
        <v>0</v>
      </c>
      <c r="Y11" s="197">
        <f t="shared" si="3"/>
        <v>0</v>
      </c>
      <c r="Z11" s="197">
        <f t="shared" si="4"/>
        <v>0</v>
      </c>
      <c r="AA11" s="197">
        <f t="shared" si="5"/>
        <v>0</v>
      </c>
      <c r="AB11" s="197">
        <f t="shared" si="6"/>
        <v>0</v>
      </c>
    </row>
    <row r="12" spans="1:28" ht="14.25" customHeight="1" x14ac:dyDescent="0.2">
      <c r="A12" s="242" t="s">
        <v>35</v>
      </c>
      <c r="B12" s="243"/>
      <c r="C12" s="199" t="s">
        <v>36</v>
      </c>
      <c r="D12" s="200"/>
      <c r="E12" s="201">
        <f t="shared" ref="E12:E18" ca="1" si="7">INDIRECT(ADDRESS(ROW(),$T$1+6))</f>
        <v>0</v>
      </c>
      <c r="F12" s="201">
        <f t="shared" ref="F12:F18" si="8">IF($T$1=0,,SUM(G12:R12)/$T$1)</f>
        <v>0</v>
      </c>
      <c r="G12" s="198">
        <f>社招区域合并!G12+渠道区域合并!G12</f>
        <v>0</v>
      </c>
      <c r="H12" s="198">
        <f>社招区域合并!H12+渠道区域合并!H12</f>
        <v>0</v>
      </c>
      <c r="I12" s="198">
        <f>社招区域合并!I12+渠道区域合并!I12</f>
        <v>0</v>
      </c>
      <c r="J12" s="198">
        <f>社招区域合并!J12+渠道区域合并!J12</f>
        <v>0</v>
      </c>
      <c r="K12" s="198">
        <f>社招区域合并!K12+渠道区域合并!K12</f>
        <v>0</v>
      </c>
      <c r="L12" s="198">
        <f>社招区域合并!L12+渠道区域合并!L12</f>
        <v>0</v>
      </c>
      <c r="M12" s="198">
        <f>社招区域合并!M12+渠道区域合并!M12</f>
        <v>0</v>
      </c>
      <c r="N12" s="198">
        <f>社招区域合并!N12+渠道区域合并!N12</f>
        <v>0</v>
      </c>
      <c r="O12" s="198">
        <f>社招区域合并!O12+渠道区域合并!O12</f>
        <v>0</v>
      </c>
      <c r="P12" s="198">
        <f>社招区域合并!P12+渠道区域合并!P12</f>
        <v>0</v>
      </c>
      <c r="Q12" s="198">
        <f>社招区域合并!Q12+渠道区域合并!Q12</f>
        <v>0</v>
      </c>
      <c r="R12" s="198">
        <f>社招区域合并!R12+渠道区域合并!R12</f>
        <v>0</v>
      </c>
      <c r="Y12" s="209">
        <f t="shared" si="3"/>
        <v>0</v>
      </c>
      <c r="Z12" s="209">
        <f t="shared" si="4"/>
        <v>0</v>
      </c>
      <c r="AA12" s="209">
        <f t="shared" si="5"/>
        <v>0</v>
      </c>
      <c r="AB12" s="209">
        <f t="shared" si="6"/>
        <v>0</v>
      </c>
    </row>
    <row r="13" spans="1:28" x14ac:dyDescent="0.2">
      <c r="A13" s="244"/>
      <c r="B13" s="245"/>
      <c r="C13" s="199" t="s">
        <v>37</v>
      </c>
      <c r="D13" s="200"/>
      <c r="E13" s="201">
        <f t="shared" ca="1" si="7"/>
        <v>0</v>
      </c>
      <c r="F13" s="201">
        <f t="shared" si="8"/>
        <v>0</v>
      </c>
      <c r="G13" s="198">
        <f>社招区域合并!G13+渠道区域合并!G13</f>
        <v>0</v>
      </c>
      <c r="H13" s="198">
        <f>社招区域合并!H13+渠道区域合并!H13</f>
        <v>0</v>
      </c>
      <c r="I13" s="198">
        <f>社招区域合并!I13+渠道区域合并!I13</f>
        <v>0</v>
      </c>
      <c r="J13" s="198">
        <f>社招区域合并!J13+渠道区域合并!J13</f>
        <v>0</v>
      </c>
      <c r="K13" s="198">
        <f>社招区域合并!K13+渠道区域合并!K13</f>
        <v>0</v>
      </c>
      <c r="L13" s="198">
        <f>社招区域合并!L13+渠道区域合并!L13</f>
        <v>0</v>
      </c>
      <c r="M13" s="198">
        <f>社招区域合并!M13+渠道区域合并!M13</f>
        <v>0</v>
      </c>
      <c r="N13" s="198">
        <f>社招区域合并!N13+渠道区域合并!N13</f>
        <v>0</v>
      </c>
      <c r="O13" s="198">
        <f>社招区域合并!O13+渠道区域合并!O13</f>
        <v>0</v>
      </c>
      <c r="P13" s="198">
        <f>社招区域合并!P13+渠道区域合并!P13</f>
        <v>0</v>
      </c>
      <c r="Q13" s="198">
        <f>社招区域合并!Q13+渠道区域合并!Q13</f>
        <v>0</v>
      </c>
      <c r="R13" s="198">
        <f>社招区域合并!R13+渠道区域合并!R13</f>
        <v>0</v>
      </c>
      <c r="Y13" s="209">
        <f t="shared" si="3"/>
        <v>0</v>
      </c>
      <c r="Z13" s="209">
        <f t="shared" si="4"/>
        <v>0</v>
      </c>
      <c r="AA13" s="209">
        <f t="shared" si="5"/>
        <v>0</v>
      </c>
      <c r="AB13" s="209">
        <f t="shared" si="6"/>
        <v>0</v>
      </c>
    </row>
    <row r="14" spans="1:28" x14ac:dyDescent="0.2">
      <c r="A14" s="244"/>
      <c r="B14" s="245"/>
      <c r="C14" s="199" t="s">
        <v>38</v>
      </c>
      <c r="D14" s="200"/>
      <c r="E14" s="201">
        <f t="shared" ca="1" si="7"/>
        <v>0</v>
      </c>
      <c r="F14" s="201">
        <f t="shared" si="8"/>
        <v>0</v>
      </c>
      <c r="G14" s="198">
        <f>社招区域合并!G14+渠道区域合并!G14</f>
        <v>0</v>
      </c>
      <c r="H14" s="198">
        <f>社招区域合并!H14+渠道区域合并!H14</f>
        <v>0</v>
      </c>
      <c r="I14" s="198">
        <f>社招区域合并!I14+渠道区域合并!I14</f>
        <v>0</v>
      </c>
      <c r="J14" s="198">
        <f>社招区域合并!J14+渠道区域合并!J14</f>
        <v>0</v>
      </c>
      <c r="K14" s="198">
        <f>社招区域合并!K14+渠道区域合并!K14</f>
        <v>0</v>
      </c>
      <c r="L14" s="198">
        <f>社招区域合并!L14+渠道区域合并!L14</f>
        <v>0</v>
      </c>
      <c r="M14" s="198">
        <f>社招区域合并!M14+渠道区域合并!M14</f>
        <v>0</v>
      </c>
      <c r="N14" s="198">
        <f>社招区域合并!N14+渠道区域合并!N14</f>
        <v>0</v>
      </c>
      <c r="O14" s="198">
        <f>社招区域合并!O14+渠道区域合并!O14</f>
        <v>0</v>
      </c>
      <c r="P14" s="198">
        <f>社招区域合并!P14+渠道区域合并!P14</f>
        <v>0</v>
      </c>
      <c r="Q14" s="198">
        <f>社招区域合并!Q14+渠道区域合并!Q14</f>
        <v>0</v>
      </c>
      <c r="R14" s="198">
        <f>社招区域合并!R14+渠道区域合并!R14</f>
        <v>0</v>
      </c>
      <c r="Y14" s="209">
        <f t="shared" si="3"/>
        <v>0</v>
      </c>
      <c r="Z14" s="209">
        <f t="shared" si="4"/>
        <v>0</v>
      </c>
      <c r="AA14" s="209">
        <f t="shared" si="5"/>
        <v>0</v>
      </c>
      <c r="AB14" s="209">
        <f t="shared" si="6"/>
        <v>0</v>
      </c>
    </row>
    <row r="15" spans="1:28" x14ac:dyDescent="0.2">
      <c r="A15" s="244"/>
      <c r="B15" s="245"/>
      <c r="C15" s="199" t="s">
        <v>39</v>
      </c>
      <c r="D15" s="200"/>
      <c r="E15" s="201">
        <f t="shared" ca="1" si="7"/>
        <v>0</v>
      </c>
      <c r="F15" s="201">
        <f t="shared" si="8"/>
        <v>0</v>
      </c>
      <c r="G15" s="198">
        <f>社招区域合并!G16+渠道区域合并!G16</f>
        <v>0</v>
      </c>
      <c r="H15" s="198">
        <f>社招区域合并!H16+渠道区域合并!H16</f>
        <v>0</v>
      </c>
      <c r="I15" s="198">
        <f>社招区域合并!I16+渠道区域合并!I16</f>
        <v>0</v>
      </c>
      <c r="J15" s="198">
        <f>社招区域合并!J16+渠道区域合并!J16</f>
        <v>0</v>
      </c>
      <c r="K15" s="198">
        <f>社招区域合并!K16+渠道区域合并!K16</f>
        <v>0</v>
      </c>
      <c r="L15" s="198">
        <f>社招区域合并!L16+渠道区域合并!L16</f>
        <v>0</v>
      </c>
      <c r="M15" s="198">
        <f>社招区域合并!M16+渠道区域合并!M16</f>
        <v>0</v>
      </c>
      <c r="N15" s="198">
        <f>社招区域合并!N16+渠道区域合并!N16</f>
        <v>0</v>
      </c>
      <c r="O15" s="198">
        <f>社招区域合并!O16+渠道区域合并!O16</f>
        <v>0</v>
      </c>
      <c r="P15" s="198">
        <f>社招区域合并!P16+渠道区域合并!P16</f>
        <v>0</v>
      </c>
      <c r="Q15" s="198">
        <f>社招区域合并!Q16+渠道区域合并!Q16</f>
        <v>0</v>
      </c>
      <c r="R15" s="198">
        <f>社招区域合并!R16+渠道区域合并!R16</f>
        <v>0</v>
      </c>
      <c r="Y15" s="209">
        <f t="shared" si="3"/>
        <v>0</v>
      </c>
      <c r="Z15" s="209">
        <f t="shared" si="4"/>
        <v>0</v>
      </c>
      <c r="AA15" s="209">
        <f t="shared" si="5"/>
        <v>0</v>
      </c>
      <c r="AB15" s="209">
        <f t="shared" si="6"/>
        <v>0</v>
      </c>
    </row>
    <row r="16" spans="1:28" x14ac:dyDescent="0.2">
      <c r="A16" s="244"/>
      <c r="B16" s="245"/>
      <c r="C16" s="199" t="s">
        <v>40</v>
      </c>
      <c r="D16" s="200"/>
      <c r="E16" s="201">
        <f t="shared" ca="1" si="7"/>
        <v>0</v>
      </c>
      <c r="F16" s="201">
        <f t="shared" si="8"/>
        <v>0</v>
      </c>
      <c r="G16" s="198">
        <f>社招区域合并!G17+渠道区域合并!G17</f>
        <v>0</v>
      </c>
      <c r="H16" s="198">
        <f>社招区域合并!H17+渠道区域合并!H17</f>
        <v>0</v>
      </c>
      <c r="I16" s="198">
        <f>社招区域合并!I17+渠道区域合并!I17</f>
        <v>0</v>
      </c>
      <c r="J16" s="198">
        <f>社招区域合并!J17+渠道区域合并!J17</f>
        <v>0</v>
      </c>
      <c r="K16" s="198">
        <f>社招区域合并!K17+渠道区域合并!K17</f>
        <v>0</v>
      </c>
      <c r="L16" s="198">
        <f>社招区域合并!L17+渠道区域合并!L17</f>
        <v>0</v>
      </c>
      <c r="M16" s="198">
        <f>社招区域合并!M17+渠道区域合并!M17</f>
        <v>0</v>
      </c>
      <c r="N16" s="198">
        <f>社招区域合并!N17+渠道区域合并!N17</f>
        <v>0</v>
      </c>
      <c r="O16" s="198">
        <f>社招区域合并!O17+渠道区域合并!O17</f>
        <v>0</v>
      </c>
      <c r="P16" s="198">
        <f>社招区域合并!P17+渠道区域合并!P17</f>
        <v>0</v>
      </c>
      <c r="Q16" s="198">
        <f>社招区域合并!Q17+渠道区域合并!Q17</f>
        <v>0</v>
      </c>
      <c r="R16" s="198">
        <f>社招区域合并!R17+渠道区域合并!R17</f>
        <v>0</v>
      </c>
      <c r="Y16" s="209">
        <f t="shared" si="3"/>
        <v>0</v>
      </c>
      <c r="Z16" s="209">
        <f t="shared" si="4"/>
        <v>0</v>
      </c>
      <c r="AA16" s="209">
        <f t="shared" si="5"/>
        <v>0</v>
      </c>
      <c r="AB16" s="209">
        <f t="shared" si="6"/>
        <v>0</v>
      </c>
    </row>
    <row r="17" spans="1:28" x14ac:dyDescent="0.2">
      <c r="A17" s="244"/>
      <c r="B17" s="245"/>
      <c r="C17" s="312" t="s">
        <v>41</v>
      </c>
      <c r="D17" s="202" t="s">
        <v>42</v>
      </c>
      <c r="E17" s="201">
        <f t="shared" ca="1" si="7"/>
        <v>0</v>
      </c>
      <c r="F17" s="201">
        <f t="shared" si="8"/>
        <v>0</v>
      </c>
      <c r="G17" s="198">
        <f>社招区域合并!G19+渠道区域合并!G20</f>
        <v>0</v>
      </c>
      <c r="H17" s="198">
        <f>社招区域合并!H19+渠道区域合并!H20</f>
        <v>0</v>
      </c>
      <c r="I17" s="198">
        <f>社招区域合并!I19+渠道区域合并!I20</f>
        <v>0</v>
      </c>
      <c r="J17" s="198">
        <f>社招区域合并!J19+渠道区域合并!J20</f>
        <v>0</v>
      </c>
      <c r="K17" s="198">
        <f>社招区域合并!K19+渠道区域合并!K20</f>
        <v>0</v>
      </c>
      <c r="L17" s="198">
        <f>社招区域合并!L19+渠道区域合并!L20</f>
        <v>0</v>
      </c>
      <c r="M17" s="198">
        <f>社招区域合并!M19+渠道区域合并!M20</f>
        <v>0</v>
      </c>
      <c r="N17" s="198">
        <f>社招区域合并!N19+渠道区域合并!N20</f>
        <v>0</v>
      </c>
      <c r="O17" s="198">
        <f>社招区域合并!O19+渠道区域合并!O20</f>
        <v>0</v>
      </c>
      <c r="P17" s="198">
        <f>社招区域合并!P19+渠道区域合并!P20</f>
        <v>0</v>
      </c>
      <c r="Q17" s="198">
        <f>社招区域合并!Q19+渠道区域合并!Q20</f>
        <v>0</v>
      </c>
      <c r="R17" s="198">
        <f>社招区域合并!R19+渠道区域合并!R20</f>
        <v>0</v>
      </c>
      <c r="Y17" s="209">
        <f t="shared" si="3"/>
        <v>0</v>
      </c>
      <c r="Z17" s="209">
        <f t="shared" si="4"/>
        <v>0</v>
      </c>
      <c r="AA17" s="209">
        <f t="shared" si="5"/>
        <v>0</v>
      </c>
      <c r="AB17" s="209">
        <f t="shared" si="6"/>
        <v>0</v>
      </c>
    </row>
    <row r="18" spans="1:28" x14ac:dyDescent="0.2">
      <c r="A18" s="244"/>
      <c r="B18" s="245"/>
      <c r="C18" s="250"/>
      <c r="D18" s="200" t="s">
        <v>43</v>
      </c>
      <c r="E18" s="201">
        <f t="shared" ca="1" si="7"/>
        <v>0</v>
      </c>
      <c r="F18" s="201">
        <f t="shared" si="8"/>
        <v>0</v>
      </c>
      <c r="G18" s="198">
        <f>社招区域合并!G20+渠道区域合并!G21</f>
        <v>0</v>
      </c>
      <c r="H18" s="198">
        <f>社招区域合并!H20+渠道区域合并!H21</f>
        <v>0</v>
      </c>
      <c r="I18" s="198">
        <f>社招区域合并!I20+渠道区域合并!I21</f>
        <v>0</v>
      </c>
      <c r="J18" s="198">
        <f>社招区域合并!J20+渠道区域合并!J21</f>
        <v>0</v>
      </c>
      <c r="K18" s="198">
        <f>社招区域合并!K20+渠道区域合并!K21</f>
        <v>0</v>
      </c>
      <c r="L18" s="198">
        <f>社招区域合并!L20+渠道区域合并!L21</f>
        <v>0</v>
      </c>
      <c r="M18" s="198">
        <f>社招区域合并!M20+渠道区域合并!M21</f>
        <v>0</v>
      </c>
      <c r="N18" s="198">
        <f>社招区域合并!N20+渠道区域合并!N21</f>
        <v>0</v>
      </c>
      <c r="O18" s="198">
        <f>社招区域合并!O20+渠道区域合并!O21</f>
        <v>0</v>
      </c>
      <c r="P18" s="198">
        <f>社招区域合并!P20+渠道区域合并!P21</f>
        <v>0</v>
      </c>
      <c r="Q18" s="198">
        <f>社招区域合并!Q20+渠道区域合并!Q21</f>
        <v>0</v>
      </c>
      <c r="R18" s="198">
        <f>社招区域合并!R20+渠道区域合并!R21</f>
        <v>0</v>
      </c>
      <c r="Y18" s="209">
        <f t="shared" si="3"/>
        <v>0</v>
      </c>
      <c r="Z18" s="209">
        <f t="shared" si="4"/>
        <v>0</v>
      </c>
      <c r="AA18" s="209">
        <f t="shared" si="5"/>
        <v>0</v>
      </c>
      <c r="AB18" s="209">
        <f t="shared" si="6"/>
        <v>0</v>
      </c>
    </row>
    <row r="19" spans="1:28" x14ac:dyDescent="0.2">
      <c r="A19" s="244"/>
      <c r="B19" s="245"/>
      <c r="C19" s="251" t="s">
        <v>45</v>
      </c>
      <c r="D19" s="203" t="s">
        <v>46</v>
      </c>
      <c r="E19" s="204">
        <f ca="1">INDIRECT(ADDRESS(ROW(),$T$1+6))</f>
        <v>0</v>
      </c>
      <c r="F19" s="204">
        <f>IF((社招区域合并!F17+渠道区域合并!F17)=0,,(社招区域合并!F19+渠道区域合并!F20)/(社招区域合并!F17+渠道区域合并!F17))</f>
        <v>0</v>
      </c>
      <c r="G19" s="205">
        <f>IF((社招区域合并!G17+渠道区域合并!G17)=0,,(社招区域合并!G19+渠道区域合并!G20)/(社招区域合并!G17+渠道区域合并!G17))</f>
        <v>0</v>
      </c>
      <c r="H19" s="205">
        <f>IF((社招区域合并!H17+渠道区域合并!H17)=0,,(社招区域合并!H19+渠道区域合并!H20)/(社招区域合并!H17+渠道区域合并!H17))</f>
        <v>0</v>
      </c>
      <c r="I19" s="205">
        <f>IF((社招区域合并!I17+渠道区域合并!I17)=0,,(社招区域合并!I19+渠道区域合并!I20)/(社招区域合并!I17+渠道区域合并!I17))</f>
        <v>0</v>
      </c>
      <c r="J19" s="205">
        <f>IF((社招区域合并!J17+渠道区域合并!J17)=0,,(社招区域合并!J19+渠道区域合并!J20)/(社招区域合并!J17+渠道区域合并!J17))</f>
        <v>0</v>
      </c>
      <c r="K19" s="205">
        <f>IF((社招区域合并!K17+渠道区域合并!K17)=0,,(社招区域合并!K19+渠道区域合并!K20)/(社招区域合并!K17+渠道区域合并!K17))</f>
        <v>0</v>
      </c>
      <c r="L19" s="205">
        <f>IF((社招区域合并!L17+渠道区域合并!L17)=0,,(社招区域合并!L19+渠道区域合并!L20)/(社招区域合并!L17+渠道区域合并!L17))</f>
        <v>0</v>
      </c>
      <c r="M19" s="205">
        <f>IF((社招区域合并!M17+渠道区域合并!M17)=0,,(社招区域合并!M19+渠道区域合并!M20)/(社招区域合并!M17+渠道区域合并!M17))</f>
        <v>0</v>
      </c>
      <c r="N19" s="205">
        <f>IF((社招区域合并!N17+渠道区域合并!N17)=0,,(社招区域合并!N19+渠道区域合并!N20)/(社招区域合并!N17+渠道区域合并!N17))</f>
        <v>0</v>
      </c>
      <c r="O19" s="205">
        <f>IF((社招区域合并!O17+渠道区域合并!O17)=0,,(社招区域合并!O19+渠道区域合并!O20)/(社招区域合并!O17+渠道区域合并!O17))</f>
        <v>0</v>
      </c>
      <c r="P19" s="205">
        <f>IF((社招区域合并!P17+渠道区域合并!P17)=0,,(社招区域合并!P19+渠道区域合并!P20)/(社招区域合并!P17+渠道区域合并!P17))</f>
        <v>0</v>
      </c>
      <c r="Q19" s="205">
        <f>IF((社招区域合并!Q17+渠道区域合并!Q17)=0,,(社招区域合并!Q19+渠道区域合并!Q20)/(社招区域合并!Q17+渠道区域合并!Q17))</f>
        <v>0</v>
      </c>
      <c r="R19" s="205">
        <f>IF((社招区域合并!R17+渠道区域合并!R17)=0,,(社招区域合并!R19+渠道区域合并!R20)/(社招区域合并!R17+渠道区域合并!R17))</f>
        <v>0</v>
      </c>
      <c r="Y19" s="223">
        <f>IF((社招区域合并!Y17+渠道区域合并!Y17)=0,,(社招区域合并!Y19+渠道区域合并!Y20)/(社招区域合并!Y17+渠道区域合并!Y17))</f>
        <v>0</v>
      </c>
      <c r="Z19" s="223">
        <f>IF((社招区域合并!Z17+渠道区域合并!Z17)=0,,(社招区域合并!Z19+渠道区域合并!Z20)/(社招区域合并!Z17+渠道区域合并!Z17))</f>
        <v>0</v>
      </c>
      <c r="AA19" s="223">
        <f>IF((社招区域合并!AA17+渠道区域合并!AA17)=0,,(社招区域合并!AA19+渠道区域合并!AA20)/(社招区域合并!AA17+渠道区域合并!AA17))</f>
        <v>0</v>
      </c>
      <c r="AB19" s="223">
        <f>IF((社招区域合并!AB17+渠道区域合并!AB17)=0,,(社招区域合并!AB19+渠道区域合并!AB20)/(社招区域合并!AB17+渠道区域合并!AB17))</f>
        <v>0</v>
      </c>
    </row>
    <row r="20" spans="1:28" x14ac:dyDescent="0.2">
      <c r="A20" s="244"/>
      <c r="B20" s="245"/>
      <c r="C20" s="251"/>
      <c r="D20" s="206" t="s">
        <v>47</v>
      </c>
      <c r="E20" s="204">
        <f ca="1">INDIRECT(ADDRESS(ROW(),$T$1+6))</f>
        <v>0</v>
      </c>
      <c r="F20" s="177">
        <f>IF((社招区域合并!F17+渠道区域合并!F17)=0,,(社招区域合并!F18+渠道区域合并!F19)/(社招区域合并!F17+渠道区域合并!F17))</f>
        <v>0</v>
      </c>
      <c r="G20" s="205">
        <f>IF((社招区域合并!G17+渠道区域合并!G17)=0,,(社招区域合并!G18+渠道区域合并!G19)/(社招区域合并!G17+渠道区域合并!G17))</f>
        <v>0</v>
      </c>
      <c r="H20" s="205">
        <f>IF((社招区域合并!H17+渠道区域合并!H17)=0,,(社招区域合并!H18+渠道区域合并!H19)/(社招区域合并!H17+渠道区域合并!H17))</f>
        <v>0</v>
      </c>
      <c r="I20" s="205">
        <f>IF((社招区域合并!I17+渠道区域合并!I17)=0,,(社招区域合并!I18+渠道区域合并!I19)/(社招区域合并!I17+渠道区域合并!I17))</f>
        <v>0</v>
      </c>
      <c r="J20" s="205">
        <f>IF((社招区域合并!J17+渠道区域合并!J17)=0,,(社招区域合并!J18+渠道区域合并!J19)/(社招区域合并!J17+渠道区域合并!J17))</f>
        <v>0</v>
      </c>
      <c r="K20" s="205">
        <f>IF((社招区域合并!K17+渠道区域合并!K17)=0,,(社招区域合并!K18+渠道区域合并!K19)/(社招区域合并!K17+渠道区域合并!K17))</f>
        <v>0</v>
      </c>
      <c r="L20" s="205">
        <f>IF((社招区域合并!L17+渠道区域合并!L17)=0,,(社招区域合并!L18+渠道区域合并!L19)/(社招区域合并!L17+渠道区域合并!L17))</f>
        <v>0</v>
      </c>
      <c r="M20" s="205">
        <f>IF((社招区域合并!M17+渠道区域合并!M17)=0,,(社招区域合并!M18+渠道区域合并!M19)/(社招区域合并!M17+渠道区域合并!M17))</f>
        <v>0</v>
      </c>
      <c r="N20" s="205">
        <f>IF((社招区域合并!N17+渠道区域合并!N17)=0,,(社招区域合并!N18+渠道区域合并!N19)/(社招区域合并!N17+渠道区域合并!N17))</f>
        <v>0</v>
      </c>
      <c r="O20" s="205">
        <f>IF((社招区域合并!O17+渠道区域合并!O17)=0,,(社招区域合并!O18+渠道区域合并!O19)/(社招区域合并!O17+渠道区域合并!O17))</f>
        <v>0</v>
      </c>
      <c r="P20" s="205">
        <f>IF((社招区域合并!P17+渠道区域合并!P17)=0,,(社招区域合并!P18+渠道区域合并!P19)/(社招区域合并!P17+渠道区域合并!P17))</f>
        <v>0</v>
      </c>
      <c r="Q20" s="205">
        <f>IF((社招区域合并!Q17+渠道区域合并!Q17)=0,,(社招区域合并!Q18+渠道区域合并!Q19)/(社招区域合并!Q17+渠道区域合并!Q17))</f>
        <v>0</v>
      </c>
      <c r="R20" s="205">
        <f>IF((社招区域合并!R17+渠道区域合并!R17)=0,,(社招区域合并!R18+渠道区域合并!R19)/(社招区域合并!R17+渠道区域合并!R17))</f>
        <v>0</v>
      </c>
      <c r="Y20" s="120">
        <f>IF((社招区域合并!Y17+渠道区域合并!Y17)=0,,(社招区域合并!Y18+渠道区域合并!Y19)/(社招区域合并!Y17+渠道区域合并!Y17))</f>
        <v>0</v>
      </c>
      <c r="Z20" s="120">
        <f>IF((社招区域合并!Z17+渠道区域合并!Z17)=0,,(社招区域合并!Z18+渠道区域合并!Z19)/(社招区域合并!Z17+渠道区域合并!Z17))</f>
        <v>0</v>
      </c>
      <c r="AA20" s="120">
        <f>IF((社招区域合并!AA17+渠道区域合并!AA17)=0,,(社招区域合并!AA18+渠道区域合并!AA19)/(社招区域合并!AA17+渠道区域合并!AA17))</f>
        <v>0</v>
      </c>
      <c r="AB20" s="120">
        <f>IF((社招区域合并!AB17+渠道区域合并!AB17)=0,,(社招区域合并!AB18+渠道区域合并!AB19)/(社招区域合并!AB17+渠道区域合并!AB17))</f>
        <v>0</v>
      </c>
    </row>
    <row r="21" spans="1:28" x14ac:dyDescent="0.2">
      <c r="A21" s="240" t="s">
        <v>49</v>
      </c>
      <c r="B21" s="240"/>
      <c r="C21" s="239" t="s">
        <v>50</v>
      </c>
      <c r="D21" s="207" t="s">
        <v>51</v>
      </c>
      <c r="E21" s="197">
        <f>SUM(G21:R21)</f>
        <v>0</v>
      </c>
      <c r="F21" s="197">
        <f>IF($T$1=0,0,E21/$T$1)</f>
        <v>0</v>
      </c>
      <c r="G21" s="198">
        <f>社招区域合并!G23+渠道区域合并!G24</f>
        <v>0</v>
      </c>
      <c r="H21" s="198">
        <f>社招区域合并!H23+渠道区域合并!H24</f>
        <v>0</v>
      </c>
      <c r="I21" s="198">
        <f>社招区域合并!I23+渠道区域合并!I24</f>
        <v>0</v>
      </c>
      <c r="J21" s="198">
        <f>社招区域合并!J23+渠道区域合并!J24</f>
        <v>0</v>
      </c>
      <c r="K21" s="198">
        <f>社招区域合并!K23+渠道区域合并!K24</f>
        <v>0</v>
      </c>
      <c r="L21" s="198">
        <f>社招区域合并!L23+渠道区域合并!L24</f>
        <v>0</v>
      </c>
      <c r="M21" s="198">
        <f>社招区域合并!M23+渠道区域合并!M24</f>
        <v>0</v>
      </c>
      <c r="N21" s="198">
        <f>社招区域合并!N23+渠道区域合并!N24</f>
        <v>0</v>
      </c>
      <c r="O21" s="198">
        <f>社招区域合并!O23+渠道区域合并!O24</f>
        <v>0</v>
      </c>
      <c r="P21" s="198">
        <f>社招区域合并!P23+渠道区域合并!P24</f>
        <v>0</v>
      </c>
      <c r="Q21" s="198">
        <f>社招区域合并!Q23+渠道区域合并!Q24</f>
        <v>0</v>
      </c>
      <c r="R21" s="198">
        <f>社招区域合并!R23+渠道区域合并!R24</f>
        <v>0</v>
      </c>
      <c r="Y21" s="197">
        <f>SUM(G21:I21)</f>
        <v>0</v>
      </c>
      <c r="Z21" s="197">
        <f>SUM(J21:L21)</f>
        <v>0</v>
      </c>
      <c r="AA21" s="197">
        <f>SUM(M21:O21)</f>
        <v>0</v>
      </c>
      <c r="AB21" s="197">
        <f>SUM(P21:R21)</f>
        <v>0</v>
      </c>
    </row>
    <row r="22" spans="1:28" x14ac:dyDescent="0.2">
      <c r="A22" s="240"/>
      <c r="B22" s="240"/>
      <c r="C22" s="239"/>
      <c r="D22" s="208" t="s">
        <v>52</v>
      </c>
      <c r="E22" s="197">
        <f t="shared" ref="E22:R22" si="9">IF(E21&lt;&gt;0,E8/E21,)</f>
        <v>0</v>
      </c>
      <c r="F22" s="197">
        <f t="shared" si="9"/>
        <v>0</v>
      </c>
      <c r="G22" s="198">
        <f t="shared" si="9"/>
        <v>0</v>
      </c>
      <c r="H22" s="198">
        <f t="shared" si="9"/>
        <v>0</v>
      </c>
      <c r="I22" s="198">
        <f t="shared" si="9"/>
        <v>0</v>
      </c>
      <c r="J22" s="198">
        <f t="shared" si="9"/>
        <v>0</v>
      </c>
      <c r="K22" s="198">
        <f t="shared" si="9"/>
        <v>0</v>
      </c>
      <c r="L22" s="198">
        <f t="shared" si="9"/>
        <v>0</v>
      </c>
      <c r="M22" s="198">
        <f t="shared" si="9"/>
        <v>0</v>
      </c>
      <c r="N22" s="198">
        <f t="shared" si="9"/>
        <v>0</v>
      </c>
      <c r="O22" s="198">
        <f t="shared" si="9"/>
        <v>0</v>
      </c>
      <c r="P22" s="198">
        <f t="shared" si="9"/>
        <v>0</v>
      </c>
      <c r="Q22" s="198">
        <f t="shared" si="9"/>
        <v>0</v>
      </c>
      <c r="R22" s="198">
        <f t="shared" si="9"/>
        <v>0</v>
      </c>
      <c r="Y22" s="197">
        <f>IF(Y21&lt;&gt;0,Y8/Y21,)</f>
        <v>0</v>
      </c>
      <c r="Z22" s="197">
        <f>IF(Z21&lt;&gt;0,Z8/Z21,)</f>
        <v>0</v>
      </c>
      <c r="AA22" s="197">
        <f>IF(AA21&lt;&gt;0,AA8/AA21,)</f>
        <v>0</v>
      </c>
      <c r="AB22" s="197">
        <f>IF(AB21&lt;&gt;0,AB8/AB21,)</f>
        <v>0</v>
      </c>
    </row>
    <row r="23" spans="1:28" x14ac:dyDescent="0.2">
      <c r="A23" s="240"/>
      <c r="B23" s="240"/>
      <c r="C23" s="239"/>
      <c r="D23" s="207" t="s">
        <v>53</v>
      </c>
      <c r="E23" s="197">
        <f>IF(E21&lt;&gt;0,(社招区域合并!E133+渠道区域合并!E102)/E21,)</f>
        <v>0</v>
      </c>
      <c r="F23" s="197">
        <f>IF(F21&lt;&gt;0,(社招区域合并!F133+渠道区域合并!F102)/F21,)</f>
        <v>0</v>
      </c>
      <c r="G23" s="209">
        <f>IF(G21&lt;&gt;0,(社招区域合并!G133+渠道区域合并!G102)/G21,)</f>
        <v>0</v>
      </c>
      <c r="H23" s="209">
        <f>IF(H21&lt;&gt;0,(社招区域合并!H133+渠道区域合并!H102)/H21,)</f>
        <v>0</v>
      </c>
      <c r="I23" s="209">
        <f>IF(I21&lt;&gt;0,(社招区域合并!I133+渠道区域合并!I102)/I21,)</f>
        <v>0</v>
      </c>
      <c r="J23" s="209">
        <f>IF(J21&lt;&gt;0,(社招区域合并!J133+渠道区域合并!J102)/J21,)</f>
        <v>0</v>
      </c>
      <c r="K23" s="209">
        <f>IF(K21&lt;&gt;0,(社招区域合并!K133+渠道区域合并!K102)/K21,)</f>
        <v>0</v>
      </c>
      <c r="L23" s="209">
        <f>IF(L21&lt;&gt;0,(社招区域合并!L133+渠道区域合并!L102)/L21,)</f>
        <v>0</v>
      </c>
      <c r="M23" s="209">
        <f>IF(M21&lt;&gt;0,(社招区域合并!M133+渠道区域合并!M102)/M21,)</f>
        <v>0</v>
      </c>
      <c r="N23" s="209">
        <f>IF(N21&lt;&gt;0,(社招区域合并!N133+渠道区域合并!N102)/N21,)</f>
        <v>0</v>
      </c>
      <c r="O23" s="209">
        <f>IF(O21&lt;&gt;0,(社招区域合并!O133+渠道区域合并!O102)/O21,)</f>
        <v>0</v>
      </c>
      <c r="P23" s="209">
        <f>IF(P21&lt;&gt;0,(社招区域合并!P133+渠道区域合并!P102)/P21,)</f>
        <v>0</v>
      </c>
      <c r="Q23" s="209">
        <f>IF(Q21&lt;&gt;0,(社招区域合并!Q133+渠道区域合并!Q102)/Q21,)</f>
        <v>0</v>
      </c>
      <c r="R23" s="209">
        <f>IF(R21&lt;&gt;0,(社招区域合并!R133+渠道区域合并!R102)/R21,)</f>
        <v>0</v>
      </c>
      <c r="Y23" s="197">
        <f>IF(Y21&lt;&gt;0,(社招区域合并!Y133+渠道区域合并!Y102)/Y21,)</f>
        <v>0</v>
      </c>
      <c r="Z23" s="197">
        <f>IF(Z21&lt;&gt;0,(社招区域合并!Z133+渠道区域合并!Z102)/Z21,)</f>
        <v>0</v>
      </c>
      <c r="AA23" s="197">
        <f>IF(AA21&lt;&gt;0,(社招区域合并!AA133+渠道区域合并!AA102)/AA21,)</f>
        <v>0</v>
      </c>
      <c r="AB23" s="197">
        <f>IF(AB21&lt;&gt;0,(社招区域合并!AB133+渠道区域合并!AB102)/AB21,)</f>
        <v>0</v>
      </c>
    </row>
    <row r="24" spans="1:28" x14ac:dyDescent="0.2">
      <c r="A24" s="240"/>
      <c r="B24" s="240"/>
      <c r="C24" s="239"/>
      <c r="D24" s="208" t="s">
        <v>54</v>
      </c>
      <c r="E24" s="197">
        <f>IF(E21&lt;&gt;0,(社招区域合并!E128+渠道区域合并!E97)/E21,)</f>
        <v>0</v>
      </c>
      <c r="F24" s="197">
        <f>IF(F21&lt;&gt;0,(社招区域合并!F128+渠道区域合并!F97)/F21,)</f>
        <v>0</v>
      </c>
      <c r="G24" s="209">
        <f>IF(G21&lt;&gt;0,(社招区域合并!G128+渠道区域合并!G97)/G21,)</f>
        <v>0</v>
      </c>
      <c r="H24" s="209">
        <f>IF(H21&lt;&gt;0,(社招区域合并!H128+渠道区域合并!H97)/H21,)</f>
        <v>0</v>
      </c>
      <c r="I24" s="209">
        <f>IF(I21&lt;&gt;0,(社招区域合并!I128+渠道区域合并!I97)/I21,)</f>
        <v>0</v>
      </c>
      <c r="J24" s="209">
        <f>IF(J21&lt;&gt;0,(社招区域合并!J128+渠道区域合并!J97)/J21,)</f>
        <v>0</v>
      </c>
      <c r="K24" s="209">
        <f>IF(K21&lt;&gt;0,(社招区域合并!K128+渠道区域合并!K97)/K21,)</f>
        <v>0</v>
      </c>
      <c r="L24" s="209">
        <f>IF(L21&lt;&gt;0,(社招区域合并!L128+渠道区域合并!L97)/L21,)</f>
        <v>0</v>
      </c>
      <c r="M24" s="209">
        <f>IF(M21&lt;&gt;0,(社招区域合并!M128+渠道区域合并!M97)/M21,)</f>
        <v>0</v>
      </c>
      <c r="N24" s="209">
        <f>IF(N21&lt;&gt;0,(社招区域合并!N128+渠道区域合并!N97)/N21,)</f>
        <v>0</v>
      </c>
      <c r="O24" s="209">
        <f>IF(O21&lt;&gt;0,(社招区域合并!O128+渠道区域合并!O97)/O21,)</f>
        <v>0</v>
      </c>
      <c r="P24" s="209">
        <f>IF(P21&lt;&gt;0,(社招区域合并!P128+渠道区域合并!P97)/P21,)</f>
        <v>0</v>
      </c>
      <c r="Q24" s="209">
        <f>IF(Q21&lt;&gt;0,(社招区域合并!Q128+渠道区域合并!Q97)/Q21,)</f>
        <v>0</v>
      </c>
      <c r="R24" s="209">
        <f>IF(R21&lt;&gt;0,(社招区域合并!R128+渠道区域合并!R97)/R21,)</f>
        <v>0</v>
      </c>
      <c r="Y24" s="197">
        <f>IF(Y21&lt;&gt;0,(社招区域合并!Y128+渠道区域合并!Y97)/Y21,)</f>
        <v>0</v>
      </c>
      <c r="Z24" s="197">
        <f>IF(Z21&lt;&gt;0,(社招区域合并!Z128+渠道区域合并!Z97)/Z21,)</f>
        <v>0</v>
      </c>
      <c r="AA24" s="197">
        <f>IF(AA21&lt;&gt;0,(社招区域合并!AA128+渠道区域合并!AA97)/AA21,)</f>
        <v>0</v>
      </c>
      <c r="AB24" s="197">
        <f>IF(AB21&lt;&gt;0,(社招区域合并!AB128+渠道区域合并!AB97)/AB21,)</f>
        <v>0</v>
      </c>
    </row>
    <row r="25" spans="1:28" x14ac:dyDescent="0.2">
      <c r="A25" s="240"/>
      <c r="B25" s="240"/>
      <c r="C25" s="239"/>
      <c r="D25" s="207" t="s">
        <v>55</v>
      </c>
      <c r="E25" s="197">
        <f>IF(E21&lt;&gt;0,(社招区域合并!E190+渠道区域合并!E164)/E21,)</f>
        <v>0</v>
      </c>
      <c r="F25" s="197">
        <f>IF(F21&lt;&gt;0,(社招区域合并!F190+渠道区域合并!F164)/F21,)</f>
        <v>0</v>
      </c>
      <c r="G25" s="209">
        <f>IF(G21&lt;&gt;0,(社招区域合并!G190+渠道区域合并!G164)/G21,)</f>
        <v>0</v>
      </c>
      <c r="H25" s="209">
        <f>IF(H21&lt;&gt;0,(社招区域合并!H190+渠道区域合并!H164)/H21,)</f>
        <v>0</v>
      </c>
      <c r="I25" s="209">
        <f>IF(I21&lt;&gt;0,(社招区域合并!I190+渠道区域合并!I164)/I21,)</f>
        <v>0</v>
      </c>
      <c r="J25" s="209">
        <f>IF(J21&lt;&gt;0,(社招区域合并!J190+渠道区域合并!J164)/J21,)</f>
        <v>0</v>
      </c>
      <c r="K25" s="209">
        <f>IF(K21&lt;&gt;0,(社招区域合并!K190+渠道区域合并!K164)/K21,)</f>
        <v>0</v>
      </c>
      <c r="L25" s="209">
        <f>IF(L21&lt;&gt;0,(社招区域合并!L190+渠道区域合并!L164)/L21,)</f>
        <v>0</v>
      </c>
      <c r="M25" s="209">
        <f>IF(M21&lt;&gt;0,(社招区域合并!M190+渠道区域合并!M164)/M21,)</f>
        <v>0</v>
      </c>
      <c r="N25" s="209">
        <f>IF(N21&lt;&gt;0,(社招区域合并!N190+渠道区域合并!N164)/N21,)</f>
        <v>0</v>
      </c>
      <c r="O25" s="209">
        <f>IF(O21&lt;&gt;0,(社招区域合并!O190+渠道区域合并!O164)/O21,)</f>
        <v>0</v>
      </c>
      <c r="P25" s="209">
        <f>IF(P21&lt;&gt;0,(社招区域合并!P190+渠道区域合并!P164)/P21,)</f>
        <v>0</v>
      </c>
      <c r="Q25" s="209">
        <f>IF(Q21&lt;&gt;0,(社招区域合并!Q190+渠道区域合并!Q164)/Q21,)</f>
        <v>0</v>
      </c>
      <c r="R25" s="209">
        <f>IF(R21&lt;&gt;0,(社招区域合并!R190+渠道区域合并!R164)/R21,)</f>
        <v>0</v>
      </c>
      <c r="Y25" s="197">
        <f>IF(Y21&lt;&gt;0,(社招区域合并!Y190+渠道区域合并!Y164)/Y21,)</f>
        <v>0</v>
      </c>
      <c r="Z25" s="197">
        <f>IF(Z21&lt;&gt;0,(社招区域合并!Z190+渠道区域合并!Z164)/Z21,)</f>
        <v>0</v>
      </c>
      <c r="AA25" s="197">
        <f>IF(AA21&lt;&gt;0,(社招区域合并!AA190+渠道区域合并!AA164)/AA21,)</f>
        <v>0</v>
      </c>
      <c r="AB25" s="197">
        <f>IF(AB21&lt;&gt;0,(社招区域合并!AB190+渠道区域合并!AB164)/AB21,)</f>
        <v>0</v>
      </c>
    </row>
    <row r="26" spans="1:28" x14ac:dyDescent="0.2">
      <c r="A26" s="240"/>
      <c r="B26" s="240"/>
      <c r="C26" s="239"/>
      <c r="D26" s="207" t="s">
        <v>56</v>
      </c>
      <c r="E26" s="197">
        <f>IF(E21&lt;&gt;0,(社招区域合并!E223+渠道区域合并!E197)/E21,)</f>
        <v>0</v>
      </c>
      <c r="F26" s="197">
        <f>IF(F21&lt;&gt;0,(社招区域合并!F223+渠道区域合并!F197)/F21,)</f>
        <v>0</v>
      </c>
      <c r="G26" s="209">
        <f>IF(G21&lt;&gt;0,(社招区域合并!G223+渠道区域合并!G197)/G21,)</f>
        <v>0</v>
      </c>
      <c r="H26" s="209">
        <f>IF(H21&lt;&gt;0,(社招区域合并!H223+渠道区域合并!H197)/H21,)</f>
        <v>0</v>
      </c>
      <c r="I26" s="209">
        <f>IF(I21&lt;&gt;0,(社招区域合并!I223+渠道区域合并!I197)/I21,)</f>
        <v>0</v>
      </c>
      <c r="J26" s="209">
        <f>IF(J21&lt;&gt;0,(社招区域合并!J223+渠道区域合并!J197)/J21,)</f>
        <v>0</v>
      </c>
      <c r="K26" s="209">
        <f>IF(K21&lt;&gt;0,(社招区域合并!K223+渠道区域合并!K197)/K21,)</f>
        <v>0</v>
      </c>
      <c r="L26" s="209">
        <f>IF(L21&lt;&gt;0,(社招区域合并!L223+渠道区域合并!L197)/L21,)</f>
        <v>0</v>
      </c>
      <c r="M26" s="209">
        <f>IF(M21&lt;&gt;0,(社招区域合并!M223+渠道区域合并!M197)/M21,)</f>
        <v>0</v>
      </c>
      <c r="N26" s="209">
        <f>IF(N21&lt;&gt;0,(社招区域合并!N223+渠道区域合并!N197)/N21,)</f>
        <v>0</v>
      </c>
      <c r="O26" s="209">
        <f>IF(O21&lt;&gt;0,(社招区域合并!O223+渠道区域合并!O197)/O21,)</f>
        <v>0</v>
      </c>
      <c r="P26" s="209">
        <f>IF(P21&lt;&gt;0,(社招区域合并!P223+渠道区域合并!P197)/P21,)</f>
        <v>0</v>
      </c>
      <c r="Q26" s="209">
        <f>IF(Q21&lt;&gt;0,(社招区域合并!Q223+渠道区域合并!Q197)/Q21,)</f>
        <v>0</v>
      </c>
      <c r="R26" s="209">
        <f>IF(R21&lt;&gt;0,(社招区域合并!R223+渠道区域合并!R197)/R21,)</f>
        <v>0</v>
      </c>
      <c r="Y26" s="197">
        <f>IF(Y21&lt;&gt;0,(社招区域合并!Y223+渠道区域合并!Y197)/Y21,)</f>
        <v>0</v>
      </c>
      <c r="Z26" s="197">
        <f>IF(Z21&lt;&gt;0,(社招区域合并!Z223+渠道区域合并!Z197)/Z21,)</f>
        <v>0</v>
      </c>
      <c r="AA26" s="197">
        <f>IF(AA21&lt;&gt;0,(社招区域合并!AA223+渠道区域合并!AA197)/AA21,)</f>
        <v>0</v>
      </c>
      <c r="AB26" s="197">
        <f>IF(AB21&lt;&gt;0,(社招区域合并!AB223+渠道区域合并!AB197)/AB21,)</f>
        <v>0</v>
      </c>
    </row>
    <row r="27" spans="1:28" x14ac:dyDescent="0.2">
      <c r="A27" s="240"/>
      <c r="B27" s="240"/>
      <c r="C27" s="239"/>
      <c r="D27" s="207" t="s">
        <v>106</v>
      </c>
      <c r="E27" s="197" t="s">
        <v>107</v>
      </c>
      <c r="F27" s="197" t="s">
        <v>107</v>
      </c>
      <c r="G27" s="198" t="s">
        <v>107</v>
      </c>
      <c r="H27" s="198" t="s">
        <v>107</v>
      </c>
      <c r="I27" s="198" t="s">
        <v>107</v>
      </c>
      <c r="J27" s="198" t="s">
        <v>107</v>
      </c>
      <c r="K27" s="198" t="s">
        <v>107</v>
      </c>
      <c r="L27" s="198" t="s">
        <v>107</v>
      </c>
      <c r="M27" s="198" t="s">
        <v>107</v>
      </c>
      <c r="N27" s="198" t="s">
        <v>107</v>
      </c>
      <c r="O27" s="198" t="s">
        <v>107</v>
      </c>
      <c r="P27" s="198" t="s">
        <v>107</v>
      </c>
      <c r="Q27" s="198" t="s">
        <v>107</v>
      </c>
      <c r="R27" s="198" t="s">
        <v>107</v>
      </c>
      <c r="Y27" s="197" t="s">
        <v>107</v>
      </c>
      <c r="Z27" s="197" t="s">
        <v>107</v>
      </c>
      <c r="AA27" s="197" t="s">
        <v>107</v>
      </c>
      <c r="AB27" s="197" t="s">
        <v>107</v>
      </c>
    </row>
    <row r="28" spans="1:28" x14ac:dyDescent="0.2">
      <c r="A28" s="240"/>
      <c r="B28" s="240"/>
      <c r="C28" s="239"/>
      <c r="D28" s="207" t="s">
        <v>57</v>
      </c>
      <c r="E28" s="197">
        <f t="shared" ref="E28:R28" si="10">IF(E21&lt;&gt;0,E3/E21,)</f>
        <v>0</v>
      </c>
      <c r="F28" s="197">
        <f t="shared" si="10"/>
        <v>0</v>
      </c>
      <c r="G28" s="198">
        <f t="shared" si="10"/>
        <v>0</v>
      </c>
      <c r="H28" s="198">
        <f t="shared" si="10"/>
        <v>0</v>
      </c>
      <c r="I28" s="198">
        <f t="shared" si="10"/>
        <v>0</v>
      </c>
      <c r="J28" s="198">
        <f t="shared" si="10"/>
        <v>0</v>
      </c>
      <c r="K28" s="198">
        <f t="shared" si="10"/>
        <v>0</v>
      </c>
      <c r="L28" s="198">
        <f t="shared" si="10"/>
        <v>0</v>
      </c>
      <c r="M28" s="198">
        <f t="shared" si="10"/>
        <v>0</v>
      </c>
      <c r="N28" s="198">
        <f t="shared" si="10"/>
        <v>0</v>
      </c>
      <c r="O28" s="198">
        <f t="shared" si="10"/>
        <v>0</v>
      </c>
      <c r="P28" s="198">
        <f t="shared" si="10"/>
        <v>0</v>
      </c>
      <c r="Q28" s="198">
        <f t="shared" si="10"/>
        <v>0</v>
      </c>
      <c r="R28" s="198">
        <f t="shared" si="10"/>
        <v>0</v>
      </c>
      <c r="Y28" s="197">
        <f>IF(Y21&lt;&gt;0,Y3/Y21,)</f>
        <v>0</v>
      </c>
      <c r="Z28" s="197">
        <f>IF(Z21&lt;&gt;0,Z3/Z21,)</f>
        <v>0</v>
      </c>
      <c r="AA28" s="197">
        <f>IF(AA21&lt;&gt;0,AA3/AA21,)</f>
        <v>0</v>
      </c>
      <c r="AB28" s="197">
        <f>IF(AB21&lt;&gt;0,AB3/AB21,)</f>
        <v>0</v>
      </c>
    </row>
    <row r="29" spans="1:28" x14ac:dyDescent="0.2">
      <c r="A29" s="240"/>
      <c r="B29" s="240"/>
      <c r="C29" s="239"/>
      <c r="D29" s="207" t="s">
        <v>58</v>
      </c>
      <c r="E29" s="210">
        <f t="shared" ref="E29:R29" ca="1" si="11">IF(E12&lt;&gt;0,E21/E12,)</f>
        <v>0</v>
      </c>
      <c r="F29" s="210">
        <f t="shared" si="11"/>
        <v>0</v>
      </c>
      <c r="G29" s="211">
        <f t="shared" si="11"/>
        <v>0</v>
      </c>
      <c r="H29" s="211">
        <f t="shared" si="11"/>
        <v>0</v>
      </c>
      <c r="I29" s="211">
        <f t="shared" si="11"/>
        <v>0</v>
      </c>
      <c r="J29" s="211">
        <f t="shared" si="11"/>
        <v>0</v>
      </c>
      <c r="K29" s="211">
        <f t="shared" si="11"/>
        <v>0</v>
      </c>
      <c r="L29" s="211">
        <f t="shared" si="11"/>
        <v>0</v>
      </c>
      <c r="M29" s="211">
        <f t="shared" si="11"/>
        <v>0</v>
      </c>
      <c r="N29" s="211">
        <f t="shared" si="11"/>
        <v>0</v>
      </c>
      <c r="O29" s="211">
        <f t="shared" si="11"/>
        <v>0</v>
      </c>
      <c r="P29" s="211">
        <f t="shared" si="11"/>
        <v>0</v>
      </c>
      <c r="Q29" s="211">
        <f t="shared" si="11"/>
        <v>0</v>
      </c>
      <c r="R29" s="211">
        <f t="shared" si="11"/>
        <v>0</v>
      </c>
      <c r="Y29" s="210">
        <f>IF(Y12&lt;&gt;0,Y21/Y12,)</f>
        <v>0</v>
      </c>
      <c r="Z29" s="210">
        <f>IF(Z12&lt;&gt;0,Z21/Z12,)</f>
        <v>0</v>
      </c>
      <c r="AA29" s="210">
        <f>IF(AA12&lt;&gt;0,AA21/AA12,)</f>
        <v>0</v>
      </c>
      <c r="AB29" s="210">
        <f>IF(AB12&lt;&gt;0,AB21/AB12,)</f>
        <v>0</v>
      </c>
    </row>
    <row r="30" spans="1:28" x14ac:dyDescent="0.2">
      <c r="A30" s="240"/>
      <c r="B30" s="240"/>
      <c r="C30" s="239"/>
      <c r="D30" s="207" t="s">
        <v>59</v>
      </c>
      <c r="E30" s="197">
        <f t="shared" ref="E30:R30" ca="1" si="12">IF(E12&lt;&gt;0,E2/E12,)</f>
        <v>0</v>
      </c>
      <c r="F30" s="197">
        <f t="shared" si="12"/>
        <v>0</v>
      </c>
      <c r="G30" s="198">
        <f t="shared" si="12"/>
        <v>0</v>
      </c>
      <c r="H30" s="198">
        <f t="shared" si="12"/>
        <v>0</v>
      </c>
      <c r="I30" s="198">
        <f t="shared" si="12"/>
        <v>0</v>
      </c>
      <c r="J30" s="198">
        <f t="shared" si="12"/>
        <v>0</v>
      </c>
      <c r="K30" s="198">
        <f t="shared" si="12"/>
        <v>0</v>
      </c>
      <c r="L30" s="198">
        <f t="shared" si="12"/>
        <v>0</v>
      </c>
      <c r="M30" s="198">
        <f t="shared" si="12"/>
        <v>0</v>
      </c>
      <c r="N30" s="198">
        <f t="shared" si="12"/>
        <v>0</v>
      </c>
      <c r="O30" s="198">
        <f t="shared" si="12"/>
        <v>0</v>
      </c>
      <c r="P30" s="198">
        <f t="shared" si="12"/>
        <v>0</v>
      </c>
      <c r="Q30" s="198">
        <f t="shared" si="12"/>
        <v>0</v>
      </c>
      <c r="R30" s="198">
        <f t="shared" si="12"/>
        <v>0</v>
      </c>
      <c r="Y30" s="197">
        <f>IF(Y12&lt;&gt;0,Y2/Y12,)</f>
        <v>0</v>
      </c>
      <c r="Z30" s="197">
        <f>IF(Z12&lt;&gt;0,Z2/Z12,)</f>
        <v>0</v>
      </c>
      <c r="AA30" s="197">
        <f>IF(AA12&lt;&gt;0,AA2/AA12,)</f>
        <v>0</v>
      </c>
      <c r="AB30" s="197">
        <f>IF(AB12&lt;&gt;0,AB2/AB12,)</f>
        <v>0</v>
      </c>
    </row>
    <row r="31" spans="1:28" x14ac:dyDescent="0.2">
      <c r="A31" s="240"/>
      <c r="B31" s="240"/>
      <c r="C31" s="239"/>
      <c r="D31" s="207" t="s">
        <v>60</v>
      </c>
      <c r="E31" s="197">
        <f t="shared" ref="E31:R31" ca="1" si="13">IF(E12&lt;&gt;0,E3/E12,)</f>
        <v>0</v>
      </c>
      <c r="F31" s="197">
        <f t="shared" si="13"/>
        <v>0</v>
      </c>
      <c r="G31" s="198">
        <f t="shared" si="13"/>
        <v>0</v>
      </c>
      <c r="H31" s="198">
        <f t="shared" si="13"/>
        <v>0</v>
      </c>
      <c r="I31" s="198">
        <f t="shared" si="13"/>
        <v>0</v>
      </c>
      <c r="J31" s="198">
        <f t="shared" si="13"/>
        <v>0</v>
      </c>
      <c r="K31" s="198">
        <f t="shared" si="13"/>
        <v>0</v>
      </c>
      <c r="L31" s="198">
        <f t="shared" si="13"/>
        <v>0</v>
      </c>
      <c r="M31" s="198">
        <f t="shared" si="13"/>
        <v>0</v>
      </c>
      <c r="N31" s="198">
        <f t="shared" si="13"/>
        <v>0</v>
      </c>
      <c r="O31" s="198">
        <f t="shared" si="13"/>
        <v>0</v>
      </c>
      <c r="P31" s="198">
        <f t="shared" si="13"/>
        <v>0</v>
      </c>
      <c r="Q31" s="198">
        <f t="shared" si="13"/>
        <v>0</v>
      </c>
      <c r="R31" s="198">
        <f t="shared" si="13"/>
        <v>0</v>
      </c>
      <c r="Y31" s="197">
        <f>IF(Y12&lt;&gt;0,Y3/Y12,)</f>
        <v>0</v>
      </c>
      <c r="Z31" s="197">
        <f>IF(Z12&lt;&gt;0,Z3/Z12,)</f>
        <v>0</v>
      </c>
      <c r="AA31" s="197">
        <f>IF(AA12&lt;&gt;0,AA3/AA12,)</f>
        <v>0</v>
      </c>
      <c r="AB31" s="197">
        <f>IF(AB12&lt;&gt;0,AB3/AB12,)</f>
        <v>0</v>
      </c>
    </row>
    <row r="32" spans="1:28" x14ac:dyDescent="0.2">
      <c r="A32" s="240"/>
      <c r="B32" s="240"/>
      <c r="C32" s="239"/>
      <c r="D32" s="207" t="s">
        <v>61</v>
      </c>
      <c r="E32" s="197">
        <f t="shared" ref="E32:R32" ca="1" si="14">IF(E12&lt;&gt;0,E8/E12,)</f>
        <v>0</v>
      </c>
      <c r="F32" s="197">
        <f t="shared" si="14"/>
        <v>0</v>
      </c>
      <c r="G32" s="198">
        <f t="shared" si="14"/>
        <v>0</v>
      </c>
      <c r="H32" s="198">
        <f t="shared" si="14"/>
        <v>0</v>
      </c>
      <c r="I32" s="198">
        <f t="shared" si="14"/>
        <v>0</v>
      </c>
      <c r="J32" s="198">
        <f t="shared" si="14"/>
        <v>0</v>
      </c>
      <c r="K32" s="198">
        <f t="shared" si="14"/>
        <v>0</v>
      </c>
      <c r="L32" s="198">
        <f t="shared" si="14"/>
        <v>0</v>
      </c>
      <c r="M32" s="198">
        <f t="shared" si="14"/>
        <v>0</v>
      </c>
      <c r="N32" s="198">
        <f t="shared" si="14"/>
        <v>0</v>
      </c>
      <c r="O32" s="198">
        <f t="shared" si="14"/>
        <v>0</v>
      </c>
      <c r="P32" s="198">
        <f t="shared" si="14"/>
        <v>0</v>
      </c>
      <c r="Q32" s="198">
        <f t="shared" si="14"/>
        <v>0</v>
      </c>
      <c r="R32" s="198">
        <f t="shared" si="14"/>
        <v>0</v>
      </c>
      <c r="Y32" s="197">
        <f>IF(Y12&lt;&gt;0,Y8/Y12,)</f>
        <v>0</v>
      </c>
      <c r="Z32" s="197">
        <f>IF(Z12&lt;&gt;0,Z8/Z12,)</f>
        <v>0</v>
      </c>
      <c r="AA32" s="197">
        <f>IF(AA12&lt;&gt;0,AA8/AA12,)</f>
        <v>0</v>
      </c>
      <c r="AB32" s="197">
        <f>IF(AB12&lt;&gt;0,AB8/AB12,)</f>
        <v>0</v>
      </c>
    </row>
    <row r="33" spans="1:28" x14ac:dyDescent="0.2">
      <c r="A33" s="240"/>
      <c r="B33" s="240"/>
      <c r="C33" s="253" t="s">
        <v>62</v>
      </c>
      <c r="D33" s="212" t="s">
        <v>63</v>
      </c>
      <c r="E33" s="213">
        <f>IF(E$21&lt;&gt;0,(社招区域合并!E133+渠道区域合并!E102)/E$21,)</f>
        <v>0</v>
      </c>
      <c r="F33" s="213">
        <f>IF(F$21&lt;&gt;0,(社招区域合并!F133+渠道区域合并!F102)/F$21,)</f>
        <v>0</v>
      </c>
      <c r="G33" s="214">
        <f>IF(G$21&lt;&gt;0,(社招区域合并!G133+渠道区域合并!G102)/G$21,)</f>
        <v>0</v>
      </c>
      <c r="H33" s="214">
        <f>IF(H$21&lt;&gt;0,(社招区域合并!H133+渠道区域合并!H102)/H$21,)</f>
        <v>0</v>
      </c>
      <c r="I33" s="214">
        <f>IF(I$21&lt;&gt;0,(社招区域合并!I133+渠道区域合并!I102)/I$21,)</f>
        <v>0</v>
      </c>
      <c r="J33" s="214">
        <f>IF(J$21&lt;&gt;0,(社招区域合并!J133+渠道区域合并!J102)/J$21,)</f>
        <v>0</v>
      </c>
      <c r="K33" s="214">
        <f>IF(K$21&lt;&gt;0,(社招区域合并!K133+渠道区域合并!K102)/K$21,)</f>
        <v>0</v>
      </c>
      <c r="L33" s="214">
        <f>IF(L$21&lt;&gt;0,(社招区域合并!L133+渠道区域合并!L102)/L$21,)</f>
        <v>0</v>
      </c>
      <c r="M33" s="214">
        <f>IF(M$21&lt;&gt;0,(社招区域合并!M133+渠道区域合并!M102)/M$21,)</f>
        <v>0</v>
      </c>
      <c r="N33" s="214">
        <f>IF(N$21&lt;&gt;0,(社招区域合并!N133+渠道区域合并!N102)/N$21,)</f>
        <v>0</v>
      </c>
      <c r="O33" s="214">
        <f>IF(O$21&lt;&gt;0,(社招区域合并!O133+渠道区域合并!O102)/O$21,)</f>
        <v>0</v>
      </c>
      <c r="P33" s="214">
        <f>IF(P$21&lt;&gt;0,(社招区域合并!P133+渠道区域合并!P102)/P$21,)</f>
        <v>0</v>
      </c>
      <c r="Q33" s="214">
        <f>IF(Q$21&lt;&gt;0,(社招区域合并!Q133+渠道区域合并!Q102)/Q$21,)</f>
        <v>0</v>
      </c>
      <c r="R33" s="214">
        <f>IF(R$21&lt;&gt;0,(社招区域合并!R133+渠道区域合并!R102)/R$21,)</f>
        <v>0</v>
      </c>
      <c r="Y33" s="213">
        <f>IF(Y$21&lt;&gt;0,(社招区域合并!Y133+渠道区域合并!Y102)/Y$21,)</f>
        <v>0</v>
      </c>
      <c r="Z33" s="213">
        <f>IF(Z$21&lt;&gt;0,(社招区域合并!Z133+渠道区域合并!Z102)/Z$21,)</f>
        <v>0</v>
      </c>
      <c r="AA33" s="213">
        <f>IF(AA$21&lt;&gt;0,(社招区域合并!AA133+渠道区域合并!AA102)/AA$21,)</f>
        <v>0</v>
      </c>
      <c r="AB33" s="213">
        <f>IF(AB$21&lt;&gt;0,(社招区域合并!AB133+渠道区域合并!AB102)/AB$21,)</f>
        <v>0</v>
      </c>
    </row>
    <row r="34" spans="1:28" x14ac:dyDescent="0.2">
      <c r="A34" s="240"/>
      <c r="B34" s="240"/>
      <c r="C34" s="253"/>
      <c r="D34" s="215" t="s">
        <v>64</v>
      </c>
      <c r="E34" s="216">
        <f>IF(E$21&lt;&gt;0,(社招区域合并!E58+社招区域合并!E59+渠道区域合并!E59+渠道区域合并!E60)/E$21,)</f>
        <v>0</v>
      </c>
      <c r="F34" s="216">
        <f>IF(F$21&lt;&gt;0,(社招区域合并!F58+社招区域合并!F59+渠道区域合并!F59+渠道区域合并!F60)/F$21,)</f>
        <v>0</v>
      </c>
      <c r="G34" s="209">
        <f>IF(G$21&lt;&gt;0,(社招区域合并!G58+社招区域合并!G59+渠道区域合并!G59+渠道区域合并!G60)/G$21,)</f>
        <v>0</v>
      </c>
      <c r="H34" s="209">
        <f>IF(H$21&lt;&gt;0,(社招区域合并!H58+社招区域合并!H59+渠道区域合并!H59+渠道区域合并!H60)/H$21,)</f>
        <v>0</v>
      </c>
      <c r="I34" s="209">
        <f>IF(I$21&lt;&gt;0,(社招区域合并!I58+社招区域合并!I59+渠道区域合并!I59+渠道区域合并!I60)/I$21,)</f>
        <v>0</v>
      </c>
      <c r="J34" s="209">
        <f>IF(J$21&lt;&gt;0,(社招区域合并!J58+社招区域合并!J59+渠道区域合并!J59+渠道区域合并!J60)/J$21,)</f>
        <v>0</v>
      </c>
      <c r="K34" s="209">
        <f>IF(K$21&lt;&gt;0,(社招区域合并!K58+社招区域合并!K59+渠道区域合并!K59+渠道区域合并!K60)/K$21,)</f>
        <v>0</v>
      </c>
      <c r="L34" s="209">
        <f>IF(L$21&lt;&gt;0,(社招区域合并!L58+社招区域合并!L59+渠道区域合并!L59+渠道区域合并!L60)/L$21,)</f>
        <v>0</v>
      </c>
      <c r="M34" s="209">
        <f>IF(M$21&lt;&gt;0,(社招区域合并!M58+社招区域合并!M59+渠道区域合并!M59+渠道区域合并!M60)/M$21,)</f>
        <v>0</v>
      </c>
      <c r="N34" s="209">
        <f>IF(N$21&lt;&gt;0,(社招区域合并!N58+社招区域合并!N59+渠道区域合并!N59+渠道区域合并!N60)/N$21,)</f>
        <v>0</v>
      </c>
      <c r="O34" s="209">
        <f>IF(O$21&lt;&gt;0,(社招区域合并!O58+社招区域合并!O59+渠道区域合并!O59+渠道区域合并!O60)/O$21,)</f>
        <v>0</v>
      </c>
      <c r="P34" s="209">
        <f>IF(P$21&lt;&gt;0,(社招区域合并!P58+社招区域合并!P59+渠道区域合并!P59+渠道区域合并!P60)/P$21,)</f>
        <v>0</v>
      </c>
      <c r="Q34" s="209">
        <f>IF(Q$21&lt;&gt;0,(社招区域合并!Q58+社招区域合并!Q59+渠道区域合并!Q59+渠道区域合并!Q60)/Q$21,)</f>
        <v>0</v>
      </c>
      <c r="R34" s="209">
        <f>IF(R$21&lt;&gt;0,(社招区域合并!R58+社招区域合并!R59+渠道区域合并!R59+渠道区域合并!R60)/R$21,)</f>
        <v>0</v>
      </c>
      <c r="Y34" s="216">
        <f>IF(Y$21&lt;&gt;0,(社招区域合并!Y58+社招区域合并!Y59+渠道区域合并!Y59+渠道区域合并!Y60)/Y$21,)</f>
        <v>0</v>
      </c>
      <c r="Z34" s="216">
        <f>IF(Z$21&lt;&gt;0,(社招区域合并!Z58+社招区域合并!Z59+渠道区域合并!Z59+渠道区域合并!Z60)/Z$21,)</f>
        <v>0</v>
      </c>
      <c r="AA34" s="216">
        <f>IF(AA$21&lt;&gt;0,(社招区域合并!AA58+社招区域合并!AA59+渠道区域合并!AA59+渠道区域合并!AA60)/AA$21,)</f>
        <v>0</v>
      </c>
      <c r="AB34" s="216">
        <f>IF(AB$21&lt;&gt;0,(社招区域合并!AB58+社招区域合并!AB59+渠道区域合并!AB59+渠道区域合并!AB60)/AB$21,)</f>
        <v>0</v>
      </c>
    </row>
    <row r="35" spans="1:28" x14ac:dyDescent="0.2">
      <c r="A35" s="240"/>
      <c r="B35" s="240"/>
      <c r="C35" s="253"/>
      <c r="D35" s="215" t="s">
        <v>65</v>
      </c>
      <c r="E35" s="213">
        <f>IF(E$21&lt;&gt;0,(社招区域合并!E64+社招区域合并!E65+社招区域合并!E70+社招区域合并!E71+社招区域合并!E76+社招区域合并!E77+社招区域合并!E88+社招区域合并!E89+社招区域合并!E82+社招区域合并!E83)/E$21,)</f>
        <v>0</v>
      </c>
      <c r="F35" s="213">
        <f>IF(F$21&lt;&gt;0,(社招区域合并!F64+社招区域合并!F65+社招区域合并!F70+社招区域合并!F71+社招区域合并!F76+社招区域合并!F77+社招区域合并!F88+社招区域合并!F89+社招区域合并!F82+社招区域合并!F83)/F$21,)</f>
        <v>0</v>
      </c>
      <c r="G35" s="214">
        <f>IF(G$21&lt;&gt;0,(社招区域合并!G64+社招区域合并!G65+社招区域合并!G70+社招区域合并!G71+社招区域合并!G76+社招区域合并!G77+社招区域合并!G88+社招区域合并!G89+社招区域合并!G82+社招区域合并!G83)/G$21,)</f>
        <v>0</v>
      </c>
      <c r="H35" s="214">
        <f>IF(H$21&lt;&gt;0,(社招区域合并!H64+社招区域合并!H65+社招区域合并!H70+社招区域合并!H71+社招区域合并!H76+社招区域合并!H77+社招区域合并!H88+社招区域合并!H89+社招区域合并!H82+社招区域合并!H83)/H$21,)</f>
        <v>0</v>
      </c>
      <c r="I35" s="214">
        <f>IF(I$21&lt;&gt;0,(社招区域合并!I64+社招区域合并!I65+社招区域合并!I70+社招区域合并!I71+社招区域合并!I76+社招区域合并!I77+社招区域合并!I88+社招区域合并!I89+社招区域合并!I82+社招区域合并!I83)/I$21,)</f>
        <v>0</v>
      </c>
      <c r="J35" s="214">
        <f>IF(J$21&lt;&gt;0,(社招区域合并!J64+社招区域合并!J65+社招区域合并!J70+社招区域合并!J71+社招区域合并!J76+社招区域合并!J77+社招区域合并!J88+社招区域合并!J89+社招区域合并!J82+社招区域合并!J83)/J$21,)</f>
        <v>0</v>
      </c>
      <c r="K35" s="214">
        <f>IF(K$21&lt;&gt;0,(社招区域合并!K64+社招区域合并!K65+社招区域合并!K70+社招区域合并!K71+社招区域合并!K76+社招区域合并!K77+社招区域合并!K88+社招区域合并!K89+社招区域合并!K82+社招区域合并!K83)/K$21,)</f>
        <v>0</v>
      </c>
      <c r="L35" s="214">
        <f>IF(L$21&lt;&gt;0,(社招区域合并!L64+社招区域合并!L65+社招区域合并!L70+社招区域合并!L71+社招区域合并!L76+社招区域合并!L77+社招区域合并!L88+社招区域合并!L89+社招区域合并!L82+社招区域合并!L83)/L$21,)</f>
        <v>0</v>
      </c>
      <c r="M35" s="214">
        <f>IF(M$21&lt;&gt;0,(社招区域合并!M64+社招区域合并!M65+社招区域合并!M70+社招区域合并!M71+社招区域合并!M76+社招区域合并!M77+社招区域合并!M88+社招区域合并!M89+社招区域合并!M82+社招区域合并!M83)/M$21,)</f>
        <v>0</v>
      </c>
      <c r="N35" s="214">
        <f>IF(N$21&lt;&gt;0,(社招区域合并!N64+社招区域合并!N65+社招区域合并!N70+社招区域合并!N71+社招区域合并!N76+社招区域合并!N77+社招区域合并!N88+社招区域合并!N89+社招区域合并!N82+社招区域合并!N83)/N$21,)</f>
        <v>0</v>
      </c>
      <c r="O35" s="214">
        <f>IF(O$21&lt;&gt;0,(社招区域合并!O64+社招区域合并!O65+社招区域合并!O70+社招区域合并!O71+社招区域合并!O76+社招区域合并!O77+社招区域合并!O88+社招区域合并!O89+社招区域合并!O82+社招区域合并!O83)/O$21,)</f>
        <v>0</v>
      </c>
      <c r="P35" s="214">
        <f>IF(P$21&lt;&gt;0,(社招区域合并!P64+社招区域合并!P65+社招区域合并!P70+社招区域合并!P71+社招区域合并!P76+社招区域合并!P77+社招区域合并!P88+社招区域合并!P89+社招区域合并!P82+社招区域合并!P83)/P$21,)</f>
        <v>0</v>
      </c>
      <c r="Q35" s="214">
        <f>IF(Q$21&lt;&gt;0,(社招区域合并!Q64+社招区域合并!Q65+社招区域合并!Q70+社招区域合并!Q71+社招区域合并!Q76+社招区域合并!Q77+社招区域合并!Q88+社招区域合并!Q89+社招区域合并!Q82+社招区域合并!Q83)/Q$21,)</f>
        <v>0</v>
      </c>
      <c r="R35" s="214">
        <f>IF(R$21&lt;&gt;0,(社招区域合并!R64+社招区域合并!R65+社招区域合并!R70+社招区域合并!R71+社招区域合并!R76+社招区域合并!R77+社招区域合并!R88+社招区域合并!R89+社招区域合并!R82+社招区域合并!R83)/R$21,)</f>
        <v>0</v>
      </c>
      <c r="Y35" s="213">
        <f>IF(Y$21&lt;&gt;0,(社招区域合并!Y64+社招区域合并!Y65+社招区域合并!Y70+社招区域合并!Y71+社招区域合并!Y76+社招区域合并!Y77+社招区域合并!Y88+社招区域合并!Y89+社招区域合并!Y82+社招区域合并!Y8)/Y$21,)</f>
        <v>0</v>
      </c>
      <c r="Z35" s="213">
        <f>IF(Z$21&lt;&gt;0,(社招区域合并!Z64+社招区域合并!Z65+社招区域合并!Z70+社招区域合并!Z71+社招区域合并!Z76+社招区域合并!Z77+社招区域合并!Z88+社招区域合并!Z89+社招区域合并!Z82+社招区域合并!Z8)/Z$21,)</f>
        <v>0</v>
      </c>
      <c r="AA35" s="213">
        <f>IF(AA$21&lt;&gt;0,(社招区域合并!AA64+社招区域合并!AA65+社招区域合并!AA70+社招区域合并!AA71+社招区域合并!AA76+社招区域合并!AA77+社招区域合并!AA88+社招区域合并!AA89+社招区域合并!AA82+社招区域合并!AA8)/AA$21,)</f>
        <v>0</v>
      </c>
      <c r="AB35" s="213">
        <f>IF(AB$21&lt;&gt;0,(社招区域合并!AB64+社招区域合并!AB65+社招区域合并!AB70+社招区域合并!AB71+社招区域合并!AB76+社招区域合并!AB77+社招区域合并!AB88+社招区域合并!AB89+社招区域合并!AB82+社招区域合并!AB8)/AB$21,)</f>
        <v>0</v>
      </c>
    </row>
    <row r="36" spans="1:28" x14ac:dyDescent="0.2">
      <c r="A36" s="240"/>
      <c r="B36" s="240"/>
      <c r="C36" s="253"/>
      <c r="D36" s="215" t="s">
        <v>66</v>
      </c>
      <c r="E36" s="216">
        <f>IF(E$21&lt;&gt;0,(社招区域合并!E94+社招区域合并!E95+渠道区域合并!E65+渠道区域合并!E66+渠道区域合并!E77+渠道区域合并!E78)/E$21,)</f>
        <v>0</v>
      </c>
      <c r="F36" s="216">
        <f>IF(F$21&lt;&gt;0,(社招区域合并!F94+社招区域合并!F95+渠道区域合并!F65+渠道区域合并!F66+渠道区域合并!F77+渠道区域合并!F78)/F$21,)</f>
        <v>0</v>
      </c>
      <c r="G36" s="209">
        <f>IF(G$21&lt;&gt;0,(社招区域合并!G94+社招区域合并!G95+渠道区域合并!G65+渠道区域合并!G66+渠道区域合并!G77+渠道区域合并!G78)/G$21,)</f>
        <v>0</v>
      </c>
      <c r="H36" s="209">
        <f>IF(H$21&lt;&gt;0,(社招区域合并!H94+社招区域合并!H95+渠道区域合并!H65+渠道区域合并!H66+渠道区域合并!H77+渠道区域合并!H78)/H$21,)</f>
        <v>0</v>
      </c>
      <c r="I36" s="209">
        <f>IF(I$21&lt;&gt;0,(社招区域合并!I94+社招区域合并!I95+渠道区域合并!I65+渠道区域合并!I66+渠道区域合并!I77+渠道区域合并!I78)/I$21,)</f>
        <v>0</v>
      </c>
      <c r="J36" s="209">
        <f>IF(J$21&lt;&gt;0,(社招区域合并!J94+社招区域合并!J95+渠道区域合并!J65+渠道区域合并!J66+渠道区域合并!J77+渠道区域合并!J78)/J$21,)</f>
        <v>0</v>
      </c>
      <c r="K36" s="209">
        <f>IF(K$21&lt;&gt;0,(社招区域合并!K94+社招区域合并!K95+渠道区域合并!K65+渠道区域合并!K66+渠道区域合并!K77+渠道区域合并!K78)/K$21,)</f>
        <v>0</v>
      </c>
      <c r="L36" s="209">
        <f>IF(L$21&lt;&gt;0,(社招区域合并!L94+社招区域合并!L95+渠道区域合并!L65+渠道区域合并!L66+渠道区域合并!L77+渠道区域合并!L78)/L$21,)</f>
        <v>0</v>
      </c>
      <c r="M36" s="209">
        <f>IF(M$21&lt;&gt;0,(社招区域合并!M94+社招区域合并!M95+渠道区域合并!M65+渠道区域合并!M66+渠道区域合并!M77+渠道区域合并!M78)/M$21,)</f>
        <v>0</v>
      </c>
      <c r="N36" s="209">
        <f>IF(N$21&lt;&gt;0,(社招区域合并!N94+社招区域合并!N95+渠道区域合并!N65+渠道区域合并!N66+渠道区域合并!N77+渠道区域合并!N78)/N$21,)</f>
        <v>0</v>
      </c>
      <c r="O36" s="209">
        <f>IF(O$21&lt;&gt;0,(社招区域合并!O94+社招区域合并!O95+渠道区域合并!O65+渠道区域合并!O66+渠道区域合并!O77+渠道区域合并!O78)/O$21,)</f>
        <v>0</v>
      </c>
      <c r="P36" s="209">
        <f>IF(P$21&lt;&gt;0,(社招区域合并!P94+社招区域合并!P95+渠道区域合并!P65+渠道区域合并!P66+渠道区域合并!P77+渠道区域合并!P78)/P$21,)</f>
        <v>0</v>
      </c>
      <c r="Q36" s="209">
        <f>IF(Q$21&lt;&gt;0,(社招区域合并!Q94+社招区域合并!Q95+渠道区域合并!Q65+渠道区域合并!Q66+渠道区域合并!Q77+渠道区域合并!Q78)/Q$21,)</f>
        <v>0</v>
      </c>
      <c r="R36" s="209">
        <f>IF(R$21&lt;&gt;0,(社招区域合并!R94+社招区域合并!R95+渠道区域合并!R65+渠道区域合并!R66+渠道区域合并!R77+渠道区域合并!R78)/R$21,)</f>
        <v>0</v>
      </c>
      <c r="Y36" s="216">
        <f>IF(Y$21&lt;&gt;0,(社招区域合并!Y94+社招区域合并!Y95+渠道区域合并!Y65+渠道区域合并!Y66+渠道区域合并!Y77+渠道区域合并!Y78)/Y$21,)</f>
        <v>0</v>
      </c>
      <c r="Z36" s="216">
        <f>IF(Z$21&lt;&gt;0,(社招区域合并!Z94+社招区域合并!Z95+渠道区域合并!Z65+渠道区域合并!Z66+渠道区域合并!Z77+渠道区域合并!Z78)/Z$21,)</f>
        <v>0</v>
      </c>
      <c r="AA36" s="216">
        <f>IF(AA$21&lt;&gt;0,(社招区域合并!AA94+社招区域合并!AA95+渠道区域合并!AA65+渠道区域合并!AA66+渠道区域合并!AA77+渠道区域合并!AA78)/AA$21,)</f>
        <v>0</v>
      </c>
      <c r="AB36" s="216">
        <f>IF(AB$21&lt;&gt;0,(社招区域合并!AB94+社招区域合并!AB95+渠道区域合并!AB65+渠道区域合并!AB66+渠道区域合并!AB77+渠道区域合并!AB78)/AB$21,)</f>
        <v>0</v>
      </c>
    </row>
    <row r="37" spans="1:28" x14ac:dyDescent="0.2">
      <c r="A37" s="240"/>
      <c r="B37" s="240"/>
      <c r="C37" s="253"/>
      <c r="D37" s="217" t="s">
        <v>67</v>
      </c>
      <c r="E37" s="216">
        <f t="shared" ref="E37:R37" si="15">IF(E$21&lt;&gt;0,E5/E$21,)</f>
        <v>0</v>
      </c>
      <c r="F37" s="216">
        <f t="shared" si="15"/>
        <v>0</v>
      </c>
      <c r="G37" s="198">
        <f>IF(G$21&lt;&gt;0,G5/G$21,)</f>
        <v>0</v>
      </c>
      <c r="H37" s="198">
        <f t="shared" si="15"/>
        <v>0</v>
      </c>
      <c r="I37" s="198">
        <f t="shared" si="15"/>
        <v>0</v>
      </c>
      <c r="J37" s="198">
        <f t="shared" si="15"/>
        <v>0</v>
      </c>
      <c r="K37" s="198">
        <f t="shared" si="15"/>
        <v>0</v>
      </c>
      <c r="L37" s="198">
        <f t="shared" si="15"/>
        <v>0</v>
      </c>
      <c r="M37" s="198">
        <f t="shared" si="15"/>
        <v>0</v>
      </c>
      <c r="N37" s="198">
        <f t="shared" si="15"/>
        <v>0</v>
      </c>
      <c r="O37" s="198">
        <f t="shared" si="15"/>
        <v>0</v>
      </c>
      <c r="P37" s="198">
        <f t="shared" si="15"/>
        <v>0</v>
      </c>
      <c r="Q37" s="198">
        <f t="shared" si="15"/>
        <v>0</v>
      </c>
      <c r="R37" s="198">
        <f t="shared" si="15"/>
        <v>0</v>
      </c>
      <c r="Y37" s="216">
        <f>IF(Y$21&lt;&gt;0,Y5/Y$21,)</f>
        <v>0</v>
      </c>
      <c r="Z37" s="216">
        <f>IF(Z$21&lt;&gt;0,Z5/Z$21,)</f>
        <v>0</v>
      </c>
      <c r="AA37" s="216">
        <f>IF(AA$21&lt;&gt;0,AA5/AA$21,)</f>
        <v>0</v>
      </c>
      <c r="AB37" s="216">
        <f>IF(AB$21&lt;&gt;0,AB5/AB$21,)</f>
        <v>0</v>
      </c>
    </row>
    <row r="38" spans="1:28" x14ac:dyDescent="0.2">
      <c r="A38" s="240"/>
      <c r="B38" s="240"/>
      <c r="C38" s="253"/>
      <c r="D38" s="212" t="s">
        <v>68</v>
      </c>
      <c r="E38" s="218">
        <f>IF((社招区域合并!E63+社招区域合并!E69+社招区域合并!E75+社招区域合并!E87+社招区域合并!E81)&lt;&gt;0,E$21/(社招区域合并!E63+社招区域合并!E69+社招区域合并!E75+社招区域合并!E87+社招区域合并!E81),0)</f>
        <v>0</v>
      </c>
      <c r="F38" s="218">
        <f>IF((社招区域合并!F63+社招区域合并!F69+社招区域合并!F75+社招区域合并!F87+社招区域合并!F81)&lt;&gt;0,F$21/(社招区域合并!F63+社招区域合并!F69+社招区域合并!F75+社招区域合并!F87+社招区域合并!F81),0)</f>
        <v>0</v>
      </c>
      <c r="G38" s="219">
        <f>IF((社招区域合并!G63+社招区域合并!G69+社招区域合并!G75+社招区域合并!G87+社招区域合并!G81)&lt;&gt;0,G$21/(社招区域合并!G63+社招区域合并!G69+社招区域合并!G75+社招区域合并!G87+社招区域合并!G81),0)</f>
        <v>0</v>
      </c>
      <c r="H38" s="219">
        <f>IF((社招区域合并!H63+社招区域合并!H69+社招区域合并!H75+社招区域合并!H87+社招区域合并!H81)&lt;&gt;0,H$21/(社招区域合并!H63+社招区域合并!H69+社招区域合并!H75+社招区域合并!H87+社招区域合并!H81),0)</f>
        <v>0</v>
      </c>
      <c r="I38" s="219">
        <f>IF((社招区域合并!I63+社招区域合并!I69+社招区域合并!I75+社招区域合并!I87+社招区域合并!I81)&lt;&gt;0,I$21/(社招区域合并!I63+社招区域合并!I69+社招区域合并!I75+社招区域合并!I87+社招区域合并!I81),0)</f>
        <v>0</v>
      </c>
      <c r="J38" s="219">
        <f>IF((社招区域合并!J63+社招区域合并!J69+社招区域合并!J75+社招区域合并!J87+社招区域合并!J81)&lt;&gt;0,J$21/(社招区域合并!J63+社招区域合并!J69+社招区域合并!J75+社招区域合并!J87+社招区域合并!J81),0)</f>
        <v>0</v>
      </c>
      <c r="K38" s="219">
        <f>IF((社招区域合并!K63+社招区域合并!K69+社招区域合并!K75+社招区域合并!K87+社招区域合并!K81)&lt;&gt;0,K$21/(社招区域合并!K63+社招区域合并!K69+社招区域合并!K75+社招区域合并!K87+社招区域合并!K81),0)</f>
        <v>0</v>
      </c>
      <c r="L38" s="219">
        <f>IF((社招区域合并!L63+社招区域合并!L69+社招区域合并!L75+社招区域合并!L87+社招区域合并!L81)&lt;&gt;0,L$21/(社招区域合并!L63+社招区域合并!L69+社招区域合并!L75+社招区域合并!L87+社招区域合并!L81),0)</f>
        <v>0</v>
      </c>
      <c r="M38" s="219">
        <f>IF((社招区域合并!M63+社招区域合并!M69+社招区域合并!M75+社招区域合并!M87+社招区域合并!M81)&lt;&gt;0,M$21/(社招区域合并!M63+社招区域合并!M69+社招区域合并!M75+社招区域合并!M87+社招区域合并!M81),0)</f>
        <v>0</v>
      </c>
      <c r="N38" s="219">
        <f>IF((社招区域合并!N63+社招区域合并!N69+社招区域合并!N75+社招区域合并!N87+社招区域合并!N81)&lt;&gt;0,N$21/(社招区域合并!N63+社招区域合并!N69+社招区域合并!N75+社招区域合并!N87+社招区域合并!N81),0)</f>
        <v>0</v>
      </c>
      <c r="O38" s="219">
        <f>IF((社招区域合并!O63+社招区域合并!O69+社招区域合并!O75+社招区域合并!O87+社招区域合并!O81)&lt;&gt;0,O$21/(社招区域合并!O63+社招区域合并!O69+社招区域合并!O75+社招区域合并!O87+社招区域合并!O81),0)</f>
        <v>0</v>
      </c>
      <c r="P38" s="219">
        <f>IF((社招区域合并!P63+社招区域合并!P69+社招区域合并!P75+社招区域合并!P87+社招区域合并!P81)&lt;&gt;0,P$21/(社招区域合并!P63+社招区域合并!P69+社招区域合并!P75+社招区域合并!P87+社招区域合并!P81),0)</f>
        <v>0</v>
      </c>
      <c r="Q38" s="219">
        <f>IF((社招区域合并!Q63+社招区域合并!Q69+社招区域合并!Q75+社招区域合并!Q87+社招区域合并!Q81)&lt;&gt;0,Q$21/(社招区域合并!Q63+社招区域合并!Q69+社招区域合并!Q75+社招区域合并!Q87+社招区域合并!Q81),0)</f>
        <v>0</v>
      </c>
      <c r="R38" s="219">
        <f>IF((社招区域合并!R63+社招区域合并!R69+社招区域合并!R75+社招区域合并!R87+社招区域合并!R81)&lt;&gt;0,R$21/(社招区域合并!R63+社招区域合并!R69+社招区域合并!R75+社招区域合并!R87+社招区域合并!R81),0)</f>
        <v>0</v>
      </c>
      <c r="Y38" s="218">
        <f>IF((社招区域合并!Y63+社招区域合并!Y69+社招区域合并!Y75+社招区域合并!Y87+社招区域合并!Y81)&lt;&gt;0,Y$21/(社招区域合并!Y63+社招区域合并!Y69+社招区域合并!Y75+社招区域合并!Y87+社招区域合并!Y8),0)</f>
        <v>0</v>
      </c>
      <c r="Z38" s="218">
        <f>IF((社招区域合并!Z63+社招区域合并!Z69+社招区域合并!Z75+社招区域合并!Z87+社招区域合并!Z81)&lt;&gt;0,Z$21/(社招区域合并!Z63+社招区域合并!Z69+社招区域合并!Z75+社招区域合并!Z87+社招区域合并!Z8),0)</f>
        <v>0</v>
      </c>
      <c r="AA38" s="218">
        <f>IF((社招区域合并!AA63+社招区域合并!AA69+社招区域合并!AA75+社招区域合并!AA87+社招区域合并!AA81)&lt;&gt;0,AA$21/(社招区域合并!AA63+社招区域合并!AA69+社招区域合并!AA75+社招区域合并!AA87+社招区域合并!AA8),0)</f>
        <v>0</v>
      </c>
      <c r="AB38" s="218">
        <f>IF((社招区域合并!AB63+社招区域合并!AB69+社招区域合并!AB75+社招区域合并!AB87+社招区域合并!AB81)&lt;&gt;0,AB$21/(社招区域合并!AB63+社招区域合并!AB69+社招区域合并!AB75+社招区域合并!AB87+社招区域合并!AB8),0)</f>
        <v>0</v>
      </c>
    </row>
    <row r="39" spans="1:28" x14ac:dyDescent="0.2">
      <c r="A39" s="240"/>
      <c r="B39" s="240"/>
      <c r="C39" s="253"/>
      <c r="D39" s="212" t="s">
        <v>69</v>
      </c>
      <c r="E39" s="218">
        <f>IF((社招区域合并!E93+渠道区域合并!E64+渠道区域合并!E76)&lt;&gt;0,E$21/(社招区域合并!E93+渠道区域合并!E64+渠道区域合并!E76),0)</f>
        <v>0</v>
      </c>
      <c r="F39" s="218">
        <f>IF((社招区域合并!F93+渠道区域合并!F64+渠道区域合并!F76)&lt;&gt;0,F$21/(社招区域合并!F93+渠道区域合并!F64+渠道区域合并!F76),0)</f>
        <v>0</v>
      </c>
      <c r="G39" s="219">
        <f>IF((社招区域合并!G93+渠道区域合并!G64+渠道区域合并!G76)&lt;&gt;0,G$21/(社招区域合并!G93+渠道区域合并!G64+渠道区域合并!G76),0)</f>
        <v>0</v>
      </c>
      <c r="H39" s="219">
        <f>IF((社招区域合并!H93+渠道区域合并!H64+渠道区域合并!H76)&lt;&gt;0,H$21/(社招区域合并!H93+渠道区域合并!H64+渠道区域合并!H76),0)</f>
        <v>0</v>
      </c>
      <c r="I39" s="219">
        <f>IF((社招区域合并!I93+渠道区域合并!I64+渠道区域合并!I76)&lt;&gt;0,I$21/(社招区域合并!I93+渠道区域合并!I64+渠道区域合并!I76),0)</f>
        <v>0</v>
      </c>
      <c r="J39" s="219">
        <f>IF((社招区域合并!J93+渠道区域合并!J64+渠道区域合并!J76)&lt;&gt;0,J$21/(社招区域合并!J93+渠道区域合并!J64+渠道区域合并!J76),0)</f>
        <v>0</v>
      </c>
      <c r="K39" s="219">
        <f>IF((社招区域合并!K93+渠道区域合并!K64+渠道区域合并!K76)&lt;&gt;0,K$21/(社招区域合并!K93+渠道区域合并!K64+渠道区域合并!K76),0)</f>
        <v>0</v>
      </c>
      <c r="L39" s="219">
        <f>IF((社招区域合并!L93+渠道区域合并!L64+渠道区域合并!L76)&lt;&gt;0,L$21/(社招区域合并!L93+渠道区域合并!L64+渠道区域合并!L76),0)</f>
        <v>0</v>
      </c>
      <c r="M39" s="219">
        <f>IF((社招区域合并!M93+渠道区域合并!M64+渠道区域合并!M76)&lt;&gt;0,M$21/(社招区域合并!M93+渠道区域合并!M64+渠道区域合并!M76),0)</f>
        <v>0</v>
      </c>
      <c r="N39" s="219">
        <f>IF((社招区域合并!N93+渠道区域合并!N64+渠道区域合并!N76)&lt;&gt;0,N$21/(社招区域合并!N93+渠道区域合并!N64+渠道区域合并!N76),0)</f>
        <v>0</v>
      </c>
      <c r="O39" s="219">
        <f>IF((社招区域合并!O93+渠道区域合并!O64+渠道区域合并!O76)&lt;&gt;0,O$21/(社招区域合并!O93+渠道区域合并!O64+渠道区域合并!O76),0)</f>
        <v>0</v>
      </c>
      <c r="P39" s="219">
        <f>IF((社招区域合并!P93+渠道区域合并!P64+渠道区域合并!P76)&lt;&gt;0,P$21/(社招区域合并!P93+渠道区域合并!P64+渠道区域合并!P76),0)</f>
        <v>0</v>
      </c>
      <c r="Q39" s="219">
        <f>IF((社招区域合并!Q93+渠道区域合并!Q64+渠道区域合并!Q76)&lt;&gt;0,Q$21/(社招区域合并!Q93+渠道区域合并!Q64+渠道区域合并!Q76),0)</f>
        <v>0</v>
      </c>
      <c r="R39" s="219">
        <f>IF((社招区域合并!R93+渠道区域合并!R64+渠道区域合并!R76)&lt;&gt;0,R$21/(社招区域合并!R93+渠道区域合并!R64+渠道区域合并!R76),0)</f>
        <v>0</v>
      </c>
      <c r="Y39" s="218">
        <f>IF((社招区域合并!Y93+渠道区域合并!Y64+渠道区域合并!Y76)&lt;&gt;0,Y$21/(社招区域合并!Y93+渠道区域合并!Y64+渠道区域合并!Y76),0)</f>
        <v>0</v>
      </c>
      <c r="Z39" s="218">
        <f>IF((社招区域合并!Z93+渠道区域合并!Z64+渠道区域合并!Z76)&lt;&gt;0,Z$21/(社招区域合并!Z93+渠道区域合并!Z64+渠道区域合并!Z76),0)</f>
        <v>0</v>
      </c>
      <c r="AA39" s="218">
        <f>IF((社招区域合并!AA93+渠道区域合并!AA64+渠道区域合并!AA76)&lt;&gt;0,AA$21/(社招区域合并!AA93+渠道区域合并!AA64+渠道区域合并!AA76),0)</f>
        <v>0</v>
      </c>
      <c r="AB39" s="218">
        <f>IF((社招区域合并!AB93+渠道区域合并!AB64+渠道区域合并!AB76)&lt;&gt;0,AB$21/(社招区域合并!AB93+渠道区域合并!AB64+渠道区域合并!AB76),0)</f>
        <v>0</v>
      </c>
    </row>
    <row r="40" spans="1:28" x14ac:dyDescent="0.2">
      <c r="A40" s="240"/>
      <c r="B40" s="240"/>
      <c r="C40" s="253"/>
      <c r="D40" s="212" t="s">
        <v>197</v>
      </c>
      <c r="E40" s="220">
        <f>IF(SUM(社招区域合并!G57:R57)+SUM(渠道区域合并!G58:R58)&lt;&gt;0,E21/(SUM(社招区域合并!G57:R57)+SUM(渠道区域合并!G58:R58)),)</f>
        <v>0</v>
      </c>
      <c r="F40" s="220">
        <f>IF(SUM(社招区域合并!H57:S57)+SUM(渠道区域合并!H58:S58)&lt;&gt;0,F21/(SUM(社招区域合并!H57:S57)+SUM(渠道区域合并!H58:S58)),)</f>
        <v>0</v>
      </c>
      <c r="G40" s="221">
        <f>IF(SUM(社招区域合并!I57:T57)+SUM(渠道区域合并!I58:T58)&lt;&gt;0,G21/(SUM(社招区域合并!I57:T57)+SUM(渠道区域合并!I58:T58)),)</f>
        <v>0</v>
      </c>
      <c r="H40" s="221">
        <f>IF(SUM(社招区域合并!J57:U57)+SUM(渠道区域合并!J58:U58)&lt;&gt;0,H21/(SUM(社招区域合并!J57:U57)+SUM(渠道区域合并!J58:U58)),)</f>
        <v>0</v>
      </c>
      <c r="I40" s="221">
        <f>IF(SUM(社招区域合并!K57:V57)+SUM(渠道区域合并!K58:V58)&lt;&gt;0,I21/(SUM(社招区域合并!K57:V57)+SUM(渠道区域合并!K58:V58)),)</f>
        <v>0</v>
      </c>
      <c r="J40" s="221">
        <f>IF(SUM(社招区域合并!L57:W57)+SUM(渠道区域合并!L58:W58)&lt;&gt;0,J21/(SUM(社招区域合并!L57:W57)+SUM(渠道区域合并!L58:W58)),)</f>
        <v>0</v>
      </c>
      <c r="K40" s="221">
        <f>IF(SUM(社招区域合并!M57:X57)+SUM(渠道区域合并!M58:X58)&lt;&gt;0,K21/(SUM(社招区域合并!M57:X57)+SUM(渠道区域合并!M58:X58)),)</f>
        <v>0</v>
      </c>
      <c r="L40" s="221">
        <f>IF(SUM(社招区域合并!N57:Y57)+SUM(渠道区域合并!N58:Y58)&lt;&gt;0,L21/(SUM(社招区域合并!N57:Y57)+SUM(渠道区域合并!N58:Y58)),)</f>
        <v>0</v>
      </c>
      <c r="M40" s="221">
        <f>IF(SUM(社招区域合并!O57:Z57)+SUM(渠道区域合并!O58:Z58)&lt;&gt;0,M21/(SUM(社招区域合并!O57:Z57)+SUM(渠道区域合并!O58:Z58)),)</f>
        <v>0</v>
      </c>
      <c r="N40" s="221">
        <f>IF(SUM(社招区域合并!P57:AA57)+SUM(渠道区域合并!P58:AA58)&lt;&gt;0,N21/(SUM(社招区域合并!P57:AA57)+SUM(渠道区域合并!P58:AA58)),)</f>
        <v>0</v>
      </c>
      <c r="O40" s="221">
        <f>IF(SUM(社招区域合并!Q57:AB57)+SUM(渠道区域合并!Q58:AB58)&lt;&gt;0,O21/(SUM(社招区域合并!Q57:AB57)+SUM(渠道区域合并!Q58:AB58)),)</f>
        <v>0</v>
      </c>
      <c r="P40" s="221">
        <f>IF(SUM(社招区域合并!R57:AC57)+SUM(渠道区域合并!R58:AC58)&lt;&gt;0,P21/(SUM(社招区域合并!R57:AC57)+SUM(渠道区域合并!R58:AC58)),)</f>
        <v>0</v>
      </c>
      <c r="Q40" s="221">
        <f>IF(SUM(社招区域合并!S57:AD57)+SUM(渠道区域合并!S58:AD58)&lt;&gt;0,Q21/(SUM(社招区域合并!S57:AD57)+SUM(渠道区域合并!S58:AD58)),)</f>
        <v>0</v>
      </c>
      <c r="R40" s="221">
        <f>IF(SUM(社招区域合并!T57:AE57)+SUM(渠道区域合并!T58:AE58)&lt;&gt;0,R21/(SUM(社招区域合并!T57:AE57)+SUM(渠道区域合并!T58:AE58)),)</f>
        <v>0</v>
      </c>
      <c r="Y40" s="220">
        <f>IF(SUM(社招区域合并!AA57:AL57)+SUM(渠道区域合并!AA58:AL58)&lt;&gt;0,Y21/(SUM(社招区域合并!AA57:AL57)+SUM(渠道区域合并!AA58:AL58)),)</f>
        <v>0</v>
      </c>
      <c r="Z40" s="220">
        <f>IF(SUM(社招区域合并!AB57:AM57)+SUM(渠道区域合并!AB58:AM58)&lt;&gt;0,Z21/(SUM(社招区域合并!AB57:AM57)+SUM(渠道区域合并!AB58:AM58)),)</f>
        <v>0</v>
      </c>
      <c r="AA40" s="220">
        <f>IF(SUM(社招区域合并!AC57:AN57)+SUM(渠道区域合并!AC58:AN58)&lt;&gt;0,AA21/(SUM(社招区域合并!AC57:AN57)+SUM(渠道区域合并!AC58:AN58)),)</f>
        <v>0</v>
      </c>
      <c r="AB40" s="220">
        <f>IF(SUM(社招区域合并!AD57:AO57)+SUM(渠道区域合并!AD58:AO58)&lt;&gt;0,AB21/(SUM(社招区域合并!AD57:AO57)+SUM(渠道区域合并!AD58:AO58)),)</f>
        <v>0</v>
      </c>
    </row>
    <row r="41" spans="1:28" x14ac:dyDescent="0.2">
      <c r="A41" s="240"/>
      <c r="B41" s="240"/>
      <c r="C41" s="253"/>
      <c r="D41" s="212" t="s">
        <v>70</v>
      </c>
      <c r="E41" s="216">
        <f>IF((社招区域合并!E57+渠道区域合并!E58)&lt;&gt;0,(社招区域合并!E58+社招区域合并!E59+渠道区域合并!E59+渠道区域合并!E60)/(社招区域合并!E57+渠道区域合并!E58),0)</f>
        <v>0</v>
      </c>
      <c r="F41" s="216">
        <f>IF((社招区域合并!F57+渠道区域合并!F58)&lt;&gt;0,(社招区域合并!F58+社招区域合并!F59+渠道区域合并!F59+渠道区域合并!F60)/(社招区域合并!F57+渠道区域合并!F58),0)</f>
        <v>0</v>
      </c>
      <c r="G41" s="209">
        <f>IF((社招区域合并!G57+渠道区域合并!G58)&lt;&gt;0,(社招区域合并!G58+社招区域合并!G59+渠道区域合并!G59+渠道区域合并!G60)/(社招区域合并!G57+渠道区域合并!G58),0)</f>
        <v>0</v>
      </c>
      <c r="H41" s="209">
        <f>IF((社招区域合并!H57+渠道区域合并!H58)&lt;&gt;0,(社招区域合并!H58+社招区域合并!H59+渠道区域合并!H59+渠道区域合并!H60)/(社招区域合并!H57+渠道区域合并!H58),0)</f>
        <v>0</v>
      </c>
      <c r="I41" s="209">
        <f>IF((社招区域合并!I57+渠道区域合并!I58)&lt;&gt;0,(社招区域合并!I58+社招区域合并!I59+渠道区域合并!I59+渠道区域合并!I60)/(社招区域合并!I57+渠道区域合并!I58),0)</f>
        <v>0</v>
      </c>
      <c r="J41" s="209">
        <f>IF((社招区域合并!J57+渠道区域合并!J58)&lt;&gt;0,(社招区域合并!J58+社招区域合并!J59+渠道区域合并!J59+渠道区域合并!J60)/(社招区域合并!J57+渠道区域合并!J58),0)</f>
        <v>0</v>
      </c>
      <c r="K41" s="209">
        <f>IF((社招区域合并!K57+渠道区域合并!K58)&lt;&gt;0,(社招区域合并!K58+社招区域合并!K59+渠道区域合并!K59+渠道区域合并!K60)/(社招区域合并!K57+渠道区域合并!K58),0)</f>
        <v>0</v>
      </c>
      <c r="L41" s="209">
        <f>IF((社招区域合并!L57+渠道区域合并!L58)&lt;&gt;0,(社招区域合并!L58+社招区域合并!L59+渠道区域合并!L59+渠道区域合并!L60)/(社招区域合并!L57+渠道区域合并!L58),0)</f>
        <v>0</v>
      </c>
      <c r="M41" s="209">
        <f>IF((社招区域合并!M57+渠道区域合并!M58)&lt;&gt;0,(社招区域合并!M58+社招区域合并!M59+渠道区域合并!M59+渠道区域合并!M60)/(社招区域合并!M57+渠道区域合并!M58),0)</f>
        <v>0</v>
      </c>
      <c r="N41" s="209">
        <f>IF((社招区域合并!N57+渠道区域合并!N58)&lt;&gt;0,(社招区域合并!N58+社招区域合并!N59+渠道区域合并!N59+渠道区域合并!N60)/(社招区域合并!N57+渠道区域合并!N58),0)</f>
        <v>0</v>
      </c>
      <c r="O41" s="209">
        <f>IF((社招区域合并!O57+渠道区域合并!O58)&lt;&gt;0,(社招区域合并!O58+社招区域合并!O59+渠道区域合并!O59+渠道区域合并!O60)/(社招区域合并!O57+渠道区域合并!O58),0)</f>
        <v>0</v>
      </c>
      <c r="P41" s="209">
        <f>IF((社招区域合并!P57+渠道区域合并!P58)&lt;&gt;0,(社招区域合并!P58+社招区域合并!P59+渠道区域合并!P59+渠道区域合并!P60)/(社招区域合并!P57+渠道区域合并!P58),0)</f>
        <v>0</v>
      </c>
      <c r="Q41" s="209">
        <f>IF((社招区域合并!Q57+渠道区域合并!Q58)&lt;&gt;0,(社招区域合并!Q58+社招区域合并!Q59+渠道区域合并!Q59+渠道区域合并!Q60)/(社招区域合并!Q57+渠道区域合并!Q58),0)</f>
        <v>0</v>
      </c>
      <c r="R41" s="209">
        <f>IF((社招区域合并!R57+渠道区域合并!R58)&lt;&gt;0,(社招区域合并!R58+社招区域合并!R59+渠道区域合并!R59+渠道区域合并!R60)/(社招区域合并!R57+渠道区域合并!R58),0)</f>
        <v>0</v>
      </c>
      <c r="Y41" s="216">
        <f>IF((社招区域合并!Y57+渠道区域合并!Y58)&lt;&gt;0,(社招区域合并!Y58+社招区域合并!Y59+渠道区域合并!Y59+渠道区域合并!Y60)/(社招区域合并!Y57+渠道区域合并!Y58),0)</f>
        <v>0</v>
      </c>
      <c r="Z41" s="216">
        <f>IF((社招区域合并!Z57+渠道区域合并!Z58)&lt;&gt;0,(社招区域合并!Z58+社招区域合并!Z59+渠道区域合并!Z59+渠道区域合并!Z60)/(社招区域合并!Z57+渠道区域合并!Z58),0)</f>
        <v>0</v>
      </c>
      <c r="AA41" s="216">
        <f>IF((社招区域合并!AA57+渠道区域合并!AA58)&lt;&gt;0,(社招区域合并!AA58+社招区域合并!AA59+渠道区域合并!AA59+渠道区域合并!AA60)/(社招区域合并!AA57+渠道区域合并!AA58),0)</f>
        <v>0</v>
      </c>
      <c r="AB41" s="216">
        <f>IF((社招区域合并!AB57+渠道区域合并!AB58)&lt;&gt;0,(社招区域合并!AB58+社招区域合并!AB59+渠道区域合并!AB59+渠道区域合并!AB60)/(社招区域合并!AB57+渠道区域合并!AB58),0)</f>
        <v>0</v>
      </c>
    </row>
    <row r="42" spans="1:28" x14ac:dyDescent="0.2">
      <c r="A42" s="240"/>
      <c r="B42" s="240"/>
      <c r="C42" s="239" t="s">
        <v>71</v>
      </c>
      <c r="D42" s="207" t="s">
        <v>198</v>
      </c>
      <c r="E42" s="197">
        <f>IF(E$21&lt;&gt;0,(社招区域合并!E190+渠道区域合并!E164)/E$21,0)</f>
        <v>0</v>
      </c>
      <c r="F42" s="197">
        <f>IF(F$21&lt;&gt;0,(社招区域合并!F190+渠道区域合并!F164)/F$21,0)</f>
        <v>0</v>
      </c>
      <c r="G42" s="209">
        <f>IF(G$21&lt;&gt;0,(社招区域合并!G190+渠道区域合并!G164)/G$21,0)</f>
        <v>0</v>
      </c>
      <c r="H42" s="209">
        <f>IF(H$21&lt;&gt;0,(社招区域合并!H190+渠道区域合并!H164)/H$21,0)</f>
        <v>0</v>
      </c>
      <c r="I42" s="209">
        <f>IF(I$21&lt;&gt;0,(社招区域合并!I190+渠道区域合并!I164)/I$21,0)</f>
        <v>0</v>
      </c>
      <c r="J42" s="209">
        <f>IF(J$21&lt;&gt;0,(社招区域合并!J190+渠道区域合并!J164)/J$21,0)</f>
        <v>0</v>
      </c>
      <c r="K42" s="209">
        <f>IF(K$21&lt;&gt;0,(社招区域合并!K190+渠道区域合并!K164)/K$21,0)</f>
        <v>0</v>
      </c>
      <c r="L42" s="209">
        <f>IF(L$21&lt;&gt;0,(社招区域合并!L190+渠道区域合并!L164)/L$21,0)</f>
        <v>0</v>
      </c>
      <c r="M42" s="209">
        <f>IF(M$21&lt;&gt;0,(社招区域合并!M190+渠道区域合并!M164)/M$21,0)</f>
        <v>0</v>
      </c>
      <c r="N42" s="209">
        <f>IF(N$21&lt;&gt;0,(社招区域合并!N190+渠道区域合并!N164)/N$21,0)</f>
        <v>0</v>
      </c>
      <c r="O42" s="209">
        <f>IF(O$21&lt;&gt;0,(社招区域合并!O190+渠道区域合并!O164)/O$21,0)</f>
        <v>0</v>
      </c>
      <c r="P42" s="209">
        <f>IF(P$21&lt;&gt;0,(社招区域合并!P190+渠道区域合并!P164)/P$21,0)</f>
        <v>0</v>
      </c>
      <c r="Q42" s="209">
        <f>IF(Q$21&lt;&gt;0,(社招区域合并!Q190+渠道区域合并!Q164)/Q$21,0)</f>
        <v>0</v>
      </c>
      <c r="R42" s="209">
        <f>IF(R$21&lt;&gt;0,(社招区域合并!R190+渠道区域合并!R164)/R$21,0)</f>
        <v>0</v>
      </c>
      <c r="Y42" s="197">
        <f>IF(Y$21&lt;&gt;0,(社招区域合并!Y190+渠道区域合并!Y164)/Y$21,0)</f>
        <v>0</v>
      </c>
      <c r="Z42" s="197">
        <f>IF(Z$21&lt;&gt;0,(社招区域合并!Z190+渠道区域合并!Z164)/Z$21,0)</f>
        <v>0</v>
      </c>
      <c r="AA42" s="197">
        <f>IF(AA$21&lt;&gt;0,(社招区域合并!AA190+渠道区域合并!AA164)/AA$21,0)</f>
        <v>0</v>
      </c>
      <c r="AB42" s="197">
        <f>IF(AB$21&lt;&gt;0,(社招区域合并!AB190+渠道区域合并!AB164)/AB$21,0)</f>
        <v>0</v>
      </c>
    </row>
    <row r="43" spans="1:28" x14ac:dyDescent="0.2">
      <c r="A43" s="240"/>
      <c r="B43" s="240"/>
      <c r="C43" s="239"/>
      <c r="D43" s="222" t="s">
        <v>64</v>
      </c>
      <c r="E43" s="197">
        <f>IF(E$21&lt;&gt;0,(社招区域合并!E135+社招区域合并!E136+渠道区域合并!E104+渠道区域合并!E105)/E$21,0)</f>
        <v>0</v>
      </c>
      <c r="F43" s="197">
        <f>IF(F$21&lt;&gt;0,(社招区域合并!F135+社招区域合并!F136+渠道区域合并!F104+渠道区域合并!F105)/F$21,0)</f>
        <v>0</v>
      </c>
      <c r="G43" s="209">
        <f>IF(G$21&lt;&gt;0,(社招区域合并!G135+社招区域合并!G136+渠道区域合并!G104+渠道区域合并!G105)/G$21,0)</f>
        <v>0</v>
      </c>
      <c r="H43" s="209">
        <f>IF(H$21&lt;&gt;0,(社招区域合并!H135+社招区域合并!H136+渠道区域合并!H104+渠道区域合并!H105)/H$21,0)</f>
        <v>0</v>
      </c>
      <c r="I43" s="209">
        <f>IF(I$21&lt;&gt;0,(社招区域合并!I135+社招区域合并!I136+渠道区域合并!I104+渠道区域合并!I105)/I$21,0)</f>
        <v>0</v>
      </c>
      <c r="J43" s="209">
        <f>IF(J$21&lt;&gt;0,(社招区域合并!J135+社招区域合并!J136+渠道区域合并!J104+渠道区域合并!J105)/J$21,0)</f>
        <v>0</v>
      </c>
      <c r="K43" s="209">
        <f>IF(K$21&lt;&gt;0,(社招区域合并!K135+社招区域合并!K136+渠道区域合并!K104+渠道区域合并!K105)/K$21,0)</f>
        <v>0</v>
      </c>
      <c r="L43" s="209">
        <f>IF(L$21&lt;&gt;0,(社招区域合并!L135+社招区域合并!L136+渠道区域合并!L104+渠道区域合并!L105)/L$21,0)</f>
        <v>0</v>
      </c>
      <c r="M43" s="209">
        <f>IF(M$21&lt;&gt;0,(社招区域合并!M135+社招区域合并!M136+渠道区域合并!M104+渠道区域合并!M105)/M$21,0)</f>
        <v>0</v>
      </c>
      <c r="N43" s="209">
        <f>IF(N$21&lt;&gt;0,(社招区域合并!N135+社招区域合并!N136+渠道区域合并!N104+渠道区域合并!N105)/N$21,0)</f>
        <v>0</v>
      </c>
      <c r="O43" s="209">
        <f>IF(O$21&lt;&gt;0,(社招区域合并!O135+社招区域合并!O136+渠道区域合并!O104+渠道区域合并!O105)/O$21,0)</f>
        <v>0</v>
      </c>
      <c r="P43" s="209">
        <f>IF(P$21&lt;&gt;0,(社招区域合并!P135+社招区域合并!P136+渠道区域合并!P104+渠道区域合并!P105)/P$21,0)</f>
        <v>0</v>
      </c>
      <c r="Q43" s="209">
        <f>IF(Q$21&lt;&gt;0,(社招区域合并!Q135+社招区域合并!Q136+渠道区域合并!Q104+渠道区域合并!Q105)/Q$21,0)</f>
        <v>0</v>
      </c>
      <c r="R43" s="209">
        <f>IF(R$21&lt;&gt;0,(社招区域合并!R135+社招区域合并!R136+渠道区域合并!R104+渠道区域合并!R105)/R$21,0)</f>
        <v>0</v>
      </c>
      <c r="Y43" s="197">
        <f>IF(Y$21&lt;&gt;0,(社招区域合并!Y135+社招区域合并!Y136+渠道区域合并!Y104+渠道区域合并!Y105)/Y$21,0)</f>
        <v>0</v>
      </c>
      <c r="Z43" s="197">
        <f>IF(Z$21&lt;&gt;0,(社招区域合并!Z135+社招区域合并!Z136+渠道区域合并!Z104+渠道区域合并!Z105)/Z$21,0)</f>
        <v>0</v>
      </c>
      <c r="AA43" s="197">
        <f>IF(AA$21&lt;&gt;0,(社招区域合并!AA135+社招区域合并!AA136+渠道区域合并!AA104+渠道区域合并!AA105)/AA$21,0)</f>
        <v>0</v>
      </c>
      <c r="AB43" s="197">
        <f>IF(AB$21&lt;&gt;0,(社招区域合并!AB135+社招区域合并!AB136+渠道区域合并!AB104+渠道区域合并!AB105)/AB$21,0)</f>
        <v>0</v>
      </c>
    </row>
    <row r="44" spans="1:28" x14ac:dyDescent="0.2">
      <c r="A44" s="240"/>
      <c r="B44" s="240"/>
      <c r="C44" s="239"/>
      <c r="D44" s="222" t="s">
        <v>73</v>
      </c>
      <c r="E44" s="197">
        <f>IF(E$21&lt;&gt;0,(社招区域合并!E141+社招区域合并!E142+渠道区域合并!E112+渠道区域合并!E113)/E$21,0)</f>
        <v>0</v>
      </c>
      <c r="F44" s="197">
        <f>IF(F$21&lt;&gt;0,(社招区域合并!F141+社招区域合并!F142+渠道区域合并!F112+渠道区域合并!F113)/F$21,0)</f>
        <v>0</v>
      </c>
      <c r="G44" s="209">
        <f>IF(G$21&lt;&gt;0,(社招区域合并!G141+社招区域合并!G142+渠道区域合并!G112+渠道区域合并!G113)/G$21,0)</f>
        <v>0</v>
      </c>
      <c r="H44" s="209">
        <f>IF(H$21&lt;&gt;0,(社招区域合并!H141+社招区域合并!H142+渠道区域合并!H112+渠道区域合并!H113)/H$21,0)</f>
        <v>0</v>
      </c>
      <c r="I44" s="209">
        <f>IF(I$21&lt;&gt;0,(社招区域合并!I141+社招区域合并!I142+渠道区域合并!I112+渠道区域合并!I113)/I$21,0)</f>
        <v>0</v>
      </c>
      <c r="J44" s="209">
        <f>IF(J$21&lt;&gt;0,(社招区域合并!J141+社招区域合并!J142+渠道区域合并!J112+渠道区域合并!J113)/J$21,0)</f>
        <v>0</v>
      </c>
      <c r="K44" s="209">
        <f>IF(K$21&lt;&gt;0,(社招区域合并!K141+社招区域合并!K142+渠道区域合并!K112+渠道区域合并!K113)/K$21,0)</f>
        <v>0</v>
      </c>
      <c r="L44" s="209">
        <f>IF(L$21&lt;&gt;0,(社招区域合并!L141+社招区域合并!L142+渠道区域合并!L112+渠道区域合并!L113)/L$21,0)</f>
        <v>0</v>
      </c>
      <c r="M44" s="209">
        <f>IF(M$21&lt;&gt;0,(社招区域合并!M141+社招区域合并!M142+渠道区域合并!M112+渠道区域合并!M113)/M$21,0)</f>
        <v>0</v>
      </c>
      <c r="N44" s="209">
        <f>IF(N$21&lt;&gt;0,(社招区域合并!N141+社招区域合并!N142+渠道区域合并!N112+渠道区域合并!N113)/N$21,0)</f>
        <v>0</v>
      </c>
      <c r="O44" s="209">
        <f>IF(O$21&lt;&gt;0,(社招区域合并!O141+社招区域合并!O142+渠道区域合并!O112+渠道区域合并!O113)/O$21,0)</f>
        <v>0</v>
      </c>
      <c r="P44" s="209">
        <f>IF(P$21&lt;&gt;0,(社招区域合并!P141+社招区域合并!P142+渠道区域合并!P112+渠道区域合并!P113)/P$21,0)</f>
        <v>0</v>
      </c>
      <c r="Q44" s="209">
        <f>IF(Q$21&lt;&gt;0,(社招区域合并!Q141+社招区域合并!Q142+渠道区域合并!Q112+渠道区域合并!Q113)/Q$21,0)</f>
        <v>0</v>
      </c>
      <c r="R44" s="209">
        <f>IF(R$21&lt;&gt;0,(社招区域合并!R141+社招区域合并!R142+渠道区域合并!R112+渠道区域合并!R113)/R$21,0)</f>
        <v>0</v>
      </c>
      <c r="Y44" s="197">
        <f>IF(Y$21&lt;&gt;0,(社招区域合并!Y141+社招区域合并!Y142+渠道区域合并!Y112+渠道区域合并!Y113)/Y$21,0)</f>
        <v>0</v>
      </c>
      <c r="Z44" s="197">
        <f>IF(Z$21&lt;&gt;0,(社招区域合并!Z141+社招区域合并!Z142+渠道区域合并!Z112+渠道区域合并!Z113)/Z$21,0)</f>
        <v>0</v>
      </c>
      <c r="AA44" s="197">
        <f>IF(AA$21&lt;&gt;0,(社招区域合并!AA141+社招区域合并!AA142+渠道区域合并!AA112+渠道区域合并!AA113)/AA$21,0)</f>
        <v>0</v>
      </c>
      <c r="AB44" s="197">
        <f>IF(AB$21&lt;&gt;0,(社招区域合并!AB141+社招区域合并!AB142+渠道区域合并!AB112+渠道区域合并!AB113)/AB$21,0)</f>
        <v>0</v>
      </c>
    </row>
    <row r="45" spans="1:28" x14ac:dyDescent="0.2">
      <c r="A45" s="240"/>
      <c r="B45" s="240"/>
      <c r="C45" s="239"/>
      <c r="D45" s="222" t="s">
        <v>74</v>
      </c>
      <c r="E45" s="197">
        <f>IF(E$21&lt;&gt;0,(社招区域合并!E148+社招区域合并!E149+社招区域合并!E154+社招区域合并!E155+渠道区域合并!E121+渠道区域合并!E122+渠道区域合并!E127+渠道区域合并!E128)/E$21,0)</f>
        <v>0</v>
      </c>
      <c r="F45" s="197">
        <f>IF(F$21&lt;&gt;0,(社招区域合并!F148+社招区域合并!F149+社招区域合并!F154+社招区域合并!F155+渠道区域合并!F121+渠道区域合并!F122+渠道区域合并!F127+渠道区域合并!F128)/F$21,0)</f>
        <v>0</v>
      </c>
      <c r="G45" s="209">
        <f>IF(G$21&lt;&gt;0,(社招区域合并!G148+社招区域合并!G149+社招区域合并!G154+社招区域合并!G155+渠道区域合并!G121+渠道区域合并!G122+渠道区域合并!G127+渠道区域合并!G128)/G$21,0)</f>
        <v>0</v>
      </c>
      <c r="H45" s="209">
        <f>IF(H$21&lt;&gt;0,(社招区域合并!H148+社招区域合并!H149+社招区域合并!H154+社招区域合并!H155+渠道区域合并!H121+渠道区域合并!H122+渠道区域合并!H127+渠道区域合并!H128)/H$21,0)</f>
        <v>0</v>
      </c>
      <c r="I45" s="209">
        <f>IF(I$21&lt;&gt;0,(社招区域合并!I148+社招区域合并!I149+社招区域合并!I154+社招区域合并!I155+渠道区域合并!I121+渠道区域合并!I122+渠道区域合并!I127+渠道区域合并!I128)/I$21,0)</f>
        <v>0</v>
      </c>
      <c r="J45" s="209">
        <f>IF(J$21&lt;&gt;0,(社招区域合并!J148+社招区域合并!J149+社招区域合并!J154+社招区域合并!J155+渠道区域合并!J121+渠道区域合并!J122+渠道区域合并!J127+渠道区域合并!J128)/J$21,0)</f>
        <v>0</v>
      </c>
      <c r="K45" s="209">
        <f>IF(K$21&lt;&gt;0,(社招区域合并!K148+社招区域合并!K149+社招区域合并!K154+社招区域合并!K155+渠道区域合并!K121+渠道区域合并!K122+渠道区域合并!K127+渠道区域合并!K128)/K$21,0)</f>
        <v>0</v>
      </c>
      <c r="L45" s="209">
        <f>IF(L$21&lt;&gt;0,(社招区域合并!L148+社招区域合并!L149+社招区域合并!L154+社招区域合并!L155+渠道区域合并!L121+渠道区域合并!L122+渠道区域合并!L127+渠道区域合并!L128)/L$21,0)</f>
        <v>0</v>
      </c>
      <c r="M45" s="209">
        <f>IF(M$21&lt;&gt;0,(社招区域合并!M148+社招区域合并!M149+社招区域合并!M154+社招区域合并!M155+渠道区域合并!M121+渠道区域合并!M122+渠道区域合并!M127+渠道区域合并!M128)/M$21,0)</f>
        <v>0</v>
      </c>
      <c r="N45" s="209">
        <f>IF(N$21&lt;&gt;0,(社招区域合并!N148+社招区域合并!N149+社招区域合并!N154+社招区域合并!N155+渠道区域合并!N121+渠道区域合并!N122+渠道区域合并!N127+渠道区域合并!N128)/N$21,0)</f>
        <v>0</v>
      </c>
      <c r="O45" s="209">
        <f>IF(O$21&lt;&gt;0,(社招区域合并!O148+社招区域合并!O149+社招区域合并!O154+社招区域合并!O155+渠道区域合并!O121+渠道区域合并!O122+渠道区域合并!O127+渠道区域合并!O128)/O$21,0)</f>
        <v>0</v>
      </c>
      <c r="P45" s="209">
        <f>IF(P$21&lt;&gt;0,(社招区域合并!P148+社招区域合并!P149+社招区域合并!P154+社招区域合并!P155+渠道区域合并!P121+渠道区域合并!P122+渠道区域合并!P127+渠道区域合并!P128)/P$21,0)</f>
        <v>0</v>
      </c>
      <c r="Q45" s="209">
        <f>IF(Q$21&lt;&gt;0,(社招区域合并!Q148+社招区域合并!Q149+社招区域合并!Q154+社招区域合并!Q155+渠道区域合并!Q121+渠道区域合并!Q122+渠道区域合并!Q127+渠道区域合并!Q128)/Q$21,0)</f>
        <v>0</v>
      </c>
      <c r="R45" s="209">
        <f>IF(R$21&lt;&gt;0,(社招区域合并!R148+社招区域合并!R149+社招区域合并!R154+社招区域合并!R155+渠道区域合并!R121+渠道区域合并!R122+渠道区域合并!R127+渠道区域合并!R128)/R$21,0)</f>
        <v>0</v>
      </c>
      <c r="Y45" s="197">
        <f>IF(Y$21&lt;&gt;0,(社招区域合并!Y148+社招区域合并!Y149+社招区域合并!Y154+社招区域合并!Y155+渠道区域合并!Y121+渠道区域合并!Y122+渠道区域合并!Y127+渠道区域合并!Y128)/Y$21,0)</f>
        <v>0</v>
      </c>
      <c r="Z45" s="197">
        <f>IF(Z$21&lt;&gt;0,(社招区域合并!Z148+社招区域合并!Z149+社招区域合并!Z154+社招区域合并!Z155+渠道区域合并!Z121+渠道区域合并!Z122+渠道区域合并!Z127+渠道区域合并!Z128)/Z$21,0)</f>
        <v>0</v>
      </c>
      <c r="AA45" s="197">
        <f>IF(AA$21&lt;&gt;0,(社招区域合并!AA148+社招区域合并!AA149+社招区域合并!AA154+社招区域合并!AA155+渠道区域合并!AA121+渠道区域合并!AA122+渠道区域合并!AA127+渠道区域合并!AA128)/AA$21,0)</f>
        <v>0</v>
      </c>
      <c r="AB45" s="197">
        <f>IF(AB$21&lt;&gt;0,(社招区域合并!AB148+社招区域合并!AB149+社招区域合并!AB154+社招区域合并!AB155+渠道区域合并!AB121+渠道区域合并!AB122+渠道区域合并!AB127+渠道区域合并!AB128)/AB$21,0)</f>
        <v>0</v>
      </c>
    </row>
    <row r="46" spans="1:28" x14ac:dyDescent="0.2">
      <c r="A46" s="240"/>
      <c r="B46" s="240"/>
      <c r="C46" s="239"/>
      <c r="D46" s="207" t="s">
        <v>75</v>
      </c>
      <c r="E46" s="197">
        <f>IF(E$21&lt;&gt;0,(社招区域合并!E182+渠道区域合并!E156)/E$21,0)</f>
        <v>0</v>
      </c>
      <c r="F46" s="197">
        <f>IF(F$21&lt;&gt;0,(社招区域合并!F182+渠道区域合并!F156)/F$21,0)</f>
        <v>0</v>
      </c>
      <c r="G46" s="209">
        <f>IF(G$21&lt;&gt;0,(社招区域合并!G182+渠道区域合并!G156)/G$21,0)</f>
        <v>0</v>
      </c>
      <c r="H46" s="209">
        <f>IF(H$21&lt;&gt;0,(社招区域合并!H182+渠道区域合并!H156)/H$21,0)</f>
        <v>0</v>
      </c>
      <c r="I46" s="209">
        <f>IF(I$21&lt;&gt;0,(社招区域合并!I182+渠道区域合并!I156)/I$21,0)</f>
        <v>0</v>
      </c>
      <c r="J46" s="209">
        <f>IF(J$21&lt;&gt;0,(社招区域合并!J182+渠道区域合并!J156)/J$21,0)</f>
        <v>0</v>
      </c>
      <c r="K46" s="209">
        <f>IF(K$21&lt;&gt;0,(社招区域合并!K182+渠道区域合并!K156)/K$21,0)</f>
        <v>0</v>
      </c>
      <c r="L46" s="209">
        <f>IF(L$21&lt;&gt;0,(社招区域合并!L182+渠道区域合并!L156)/L$21,0)</f>
        <v>0</v>
      </c>
      <c r="M46" s="209">
        <f>IF(M$21&lt;&gt;0,(社招区域合并!M182+渠道区域合并!M156)/M$21,0)</f>
        <v>0</v>
      </c>
      <c r="N46" s="209">
        <f>IF(N$21&lt;&gt;0,(社招区域合并!N182+渠道区域合并!N156)/N$21,0)</f>
        <v>0</v>
      </c>
      <c r="O46" s="209">
        <f>IF(O$21&lt;&gt;0,(社招区域合并!O182+渠道区域合并!O156)/O$21,0)</f>
        <v>0</v>
      </c>
      <c r="P46" s="209">
        <f>IF(P$21&lt;&gt;0,(社招区域合并!P182+渠道区域合并!P156)/P$21,0)</f>
        <v>0</v>
      </c>
      <c r="Q46" s="209">
        <f>IF(Q$21&lt;&gt;0,(社招区域合并!Q182+渠道区域合并!Q156)/Q$21,0)</f>
        <v>0</v>
      </c>
      <c r="R46" s="209">
        <f>IF(R$21&lt;&gt;0,(社招区域合并!R182+渠道区域合并!R156)/R$21,0)</f>
        <v>0</v>
      </c>
      <c r="Y46" s="197">
        <f>IF(Y$21&lt;&gt;0,(社招区域合并!Y182+渠道区域合并!Y156)/Y$21,0)</f>
        <v>0</v>
      </c>
      <c r="Z46" s="197">
        <f>IF(Z$21&lt;&gt;0,(社招区域合并!Z182+渠道区域合并!Z156)/Z$21,0)</f>
        <v>0</v>
      </c>
      <c r="AA46" s="197">
        <f>IF(AA$21&lt;&gt;0,(社招区域合并!AA182+渠道区域合并!AA156)/AA$21,0)</f>
        <v>0</v>
      </c>
      <c r="AB46" s="197">
        <f>IF(AB$21&lt;&gt;0,(社招区域合并!AB182+渠道区域合并!AB156)/AB$21,0)</f>
        <v>0</v>
      </c>
    </row>
    <row r="47" spans="1:28" x14ac:dyDescent="0.2">
      <c r="A47" s="240"/>
      <c r="B47" s="240"/>
      <c r="C47" s="239"/>
      <c r="D47" s="207" t="s">
        <v>76</v>
      </c>
      <c r="E47" s="210">
        <f>IF((社招区域合并!E140+渠道区域合并!E109)&lt;&gt;0,SUM(G17:R18)/(社招区域合并!E140+渠道区域合并!E109),0)</f>
        <v>0</v>
      </c>
      <c r="F47" s="210">
        <f>IF((社招区域合并!F140+渠道区域合并!F109)&lt;&gt;0,SUM(H17:S18)/(社招区域合并!F140+渠道区域合并!F109),0)</f>
        <v>0</v>
      </c>
      <c r="G47" s="219">
        <f>IF((社招区域合并!G140+渠道区域合并!G109)&lt;&gt;0,SUM(I17:T18)/(社招区域合并!G140+渠道区域合并!G109),0)</f>
        <v>0</v>
      </c>
      <c r="H47" s="219">
        <f>IF((社招区域合并!H140+渠道区域合并!H109)&lt;&gt;0,SUM(J17:U18)/(社招区域合并!H140+渠道区域合并!H109),0)</f>
        <v>0</v>
      </c>
      <c r="I47" s="219">
        <f>IF((社招区域合并!I140+渠道区域合并!I109)&lt;&gt;0,SUM(K17:V18)/(社招区域合并!I140+渠道区域合并!I109),0)</f>
        <v>0</v>
      </c>
      <c r="J47" s="219">
        <f>IF((社招区域合并!J140+渠道区域合并!J109)&lt;&gt;0,SUM(L17:W18)/(社招区域合并!J140+渠道区域合并!J109),0)</f>
        <v>0</v>
      </c>
      <c r="K47" s="219">
        <f>IF((社招区域合并!K140+渠道区域合并!K109)&lt;&gt;0,SUM(M17:X18)/(社招区域合并!K140+渠道区域合并!K109),0)</f>
        <v>0</v>
      </c>
      <c r="L47" s="219">
        <f>IF((社招区域合并!L140+渠道区域合并!L109)&lt;&gt;0,SUM(N17:Y18)/(社招区域合并!L140+渠道区域合并!L109),0)</f>
        <v>0</v>
      </c>
      <c r="M47" s="219">
        <f>IF((社招区域合并!M140+渠道区域合并!M109)&lt;&gt;0,SUM(O17:Z18)/(社招区域合并!M140+渠道区域合并!M109),0)</f>
        <v>0</v>
      </c>
      <c r="N47" s="219">
        <f>IF((社招区域合并!N140+渠道区域合并!N109)&lt;&gt;0,SUM(P17:AA18)/(社招区域合并!N140+渠道区域合并!N109),0)</f>
        <v>0</v>
      </c>
      <c r="O47" s="219">
        <f>IF((社招区域合并!O140+渠道区域合并!O109)&lt;&gt;0,SUM(Q17:AB18)/(社招区域合并!O140+渠道区域合并!O109),0)</f>
        <v>0</v>
      </c>
      <c r="P47" s="219">
        <f>IF((社招区域合并!P140+渠道区域合并!P109)&lt;&gt;0,SUM(R17:AC18)/(社招区域合并!P140+渠道区域合并!P109),0)</f>
        <v>0</v>
      </c>
      <c r="Q47" s="219">
        <f>IF((社招区域合并!Q140+渠道区域合并!Q109)&lt;&gt;0,SUM(S17:AD18)/(社招区域合并!Q140+渠道区域合并!Q109),0)</f>
        <v>0</v>
      </c>
      <c r="R47" s="219">
        <f>IF((社招区域合并!R140+渠道区域合并!R109)&lt;&gt;0,SUM(T17:AE18)/(社招区域合并!R140+渠道区域合并!R109),0)</f>
        <v>0</v>
      </c>
      <c r="Y47" s="210">
        <f>IF((社招区域合并!Y140+渠道区域合并!Y109)&lt;&gt;0,SUM(AA17:AL18)/(社招区域合并!Y140+渠道区域合并!Y109),0)</f>
        <v>0</v>
      </c>
      <c r="Z47" s="210">
        <f>IF((社招区域合并!Z140+渠道区域合并!Z109)&lt;&gt;0,SUM(AB17:AM18)/(社招区域合并!Z140+渠道区域合并!Z109),0)</f>
        <v>0</v>
      </c>
      <c r="AA47" s="210">
        <f>IF((社招区域合并!AA140+渠道区域合并!AA109)&lt;&gt;0,SUM(AC17:AN18)/(社招区域合并!AA140+渠道区域合并!AA109),0)</f>
        <v>0</v>
      </c>
      <c r="AB47" s="210">
        <f>IF((社招区域合并!AB140+渠道区域合并!AB109)&lt;&gt;0,SUM(AD17:AO18)/(社招区域合并!AB140+渠道区域合并!AB109),0)</f>
        <v>0</v>
      </c>
    </row>
    <row r="48" spans="1:28" x14ac:dyDescent="0.2">
      <c r="A48" s="240"/>
      <c r="B48" s="240"/>
      <c r="C48" s="239"/>
      <c r="D48" s="207" t="s">
        <v>77</v>
      </c>
      <c r="E48" s="210">
        <f>IF((社招区域合并!E147+社招区域合并!E153+渠道区域合并!E118+渠道区域合并!E126)&lt;&gt;0,SUM(G17:R18)/(社招区域合并!E147+社招区域合并!E153+渠道区域合并!E118+渠道区域合并!E126),0)</f>
        <v>0</v>
      </c>
      <c r="F48" s="210">
        <f>IF((社招区域合并!F147+社招区域合并!F153+渠道区域合并!F118+渠道区域合并!F126)&lt;&gt;0,SUM(H17:S18)/(社招区域合并!F147+社招区域合并!F153+渠道区域合并!F118+渠道区域合并!F126),0)</f>
        <v>0</v>
      </c>
      <c r="G48" s="219">
        <f>IF((社招区域合并!G147+社招区域合并!G153+渠道区域合并!G118+渠道区域合并!G126)&lt;&gt;0,SUM(I17:T18)/(社招区域合并!G147+社招区域合并!G153+渠道区域合并!G118+渠道区域合并!G126),0)</f>
        <v>0</v>
      </c>
      <c r="H48" s="219">
        <f>IF((社招区域合并!H147+社招区域合并!H153+渠道区域合并!H118+渠道区域合并!H126)&lt;&gt;0,SUM(J17:U18)/(社招区域合并!H147+社招区域合并!H153+渠道区域合并!H118+渠道区域合并!H126),0)</f>
        <v>0</v>
      </c>
      <c r="I48" s="219">
        <f>IF((社招区域合并!I147+社招区域合并!I153+渠道区域合并!I118+渠道区域合并!I126)&lt;&gt;0,SUM(K17:V18)/(社招区域合并!I147+社招区域合并!I153+渠道区域合并!I118+渠道区域合并!I126),0)</f>
        <v>0</v>
      </c>
      <c r="J48" s="219">
        <f>IF((社招区域合并!J147+社招区域合并!J153+渠道区域合并!J118+渠道区域合并!J126)&lt;&gt;0,SUM(L17:W18)/(社招区域合并!J147+社招区域合并!J153+渠道区域合并!J118+渠道区域合并!J126),0)</f>
        <v>0</v>
      </c>
      <c r="K48" s="219">
        <f>IF((社招区域合并!K147+社招区域合并!K153+渠道区域合并!K118+渠道区域合并!K126)&lt;&gt;0,SUM(M17:X18)/(社招区域合并!K147+社招区域合并!K153+渠道区域合并!K118+渠道区域合并!K126),0)</f>
        <v>0</v>
      </c>
      <c r="L48" s="219">
        <f>IF((社招区域合并!L147+社招区域合并!L153+渠道区域合并!L118+渠道区域合并!L126)&lt;&gt;0,SUM(N17:Y18)/(社招区域合并!L147+社招区域合并!L153+渠道区域合并!L118+渠道区域合并!L126),0)</f>
        <v>0</v>
      </c>
      <c r="M48" s="219">
        <f>IF((社招区域合并!M147+社招区域合并!M153+渠道区域合并!M118+渠道区域合并!M126)&lt;&gt;0,SUM(O17:Z18)/(社招区域合并!M147+社招区域合并!M153+渠道区域合并!M118+渠道区域合并!M126),0)</f>
        <v>0</v>
      </c>
      <c r="N48" s="219">
        <f>IF((社招区域合并!N147+社招区域合并!N153+渠道区域合并!N118+渠道区域合并!N126)&lt;&gt;0,SUM(P17:AA18)/(社招区域合并!N147+社招区域合并!N153+渠道区域合并!N118+渠道区域合并!N126),0)</f>
        <v>0</v>
      </c>
      <c r="O48" s="219">
        <f>IF((社招区域合并!O147+社招区域合并!O153+渠道区域合并!O118+渠道区域合并!O126)&lt;&gt;0,SUM(Q17:AB18)/(社招区域合并!O147+社招区域合并!O153+渠道区域合并!O118+渠道区域合并!O126),0)</f>
        <v>0</v>
      </c>
      <c r="P48" s="219">
        <f>IF((社招区域合并!P147+社招区域合并!P153+渠道区域合并!P118+渠道区域合并!P126)&lt;&gt;0,SUM(R17:AC18)/(社招区域合并!P147+社招区域合并!P153+渠道区域合并!P118+渠道区域合并!P126),0)</f>
        <v>0</v>
      </c>
      <c r="Q48" s="219">
        <f>IF((社招区域合并!Q147+社招区域合并!Q153+渠道区域合并!Q118+渠道区域合并!Q126)&lt;&gt;0,SUM(S17:AD18)/(社招区域合并!Q147+社招区域合并!Q153+渠道区域合并!Q118+渠道区域合并!Q126),0)</f>
        <v>0</v>
      </c>
      <c r="R48" s="219">
        <f>IF((社招区域合并!R147+社招区域合并!R153+渠道区域合并!R118+渠道区域合并!R126)&lt;&gt;0,SUM(T17:AE18)/(社招区域合并!R147+社招区域合并!R153+渠道区域合并!R118+渠道区域合并!R126),0)</f>
        <v>0</v>
      </c>
      <c r="Y48" s="210">
        <f>IF((社招区域合并!Y147+社招区域合并!Y153+渠道区域合并!Y118+渠道区域合并!Y126)&lt;&gt;0,SUM(AA17:AL18)/(社招区域合并!Y147+社招区域合并!Y153+渠道区域合并!Y118+渠道区域合并!Y126),0)</f>
        <v>0</v>
      </c>
      <c r="Z48" s="210">
        <f>IF((社招区域合并!Z147+社招区域合并!Z153+渠道区域合并!Z118+渠道区域合并!Z126)&lt;&gt;0,SUM(AB17:AM18)/(社招区域合并!Z147+社招区域合并!Z153+渠道区域合并!Z118+渠道区域合并!Z126),0)</f>
        <v>0</v>
      </c>
      <c r="AA48" s="210">
        <f>IF((社招区域合并!AA147+社招区域合并!AA153+渠道区域合并!AA118+渠道区域合并!AA126)&lt;&gt;0,SUM(AC17:AN18)/(社招区域合并!AA147+社招区域合并!AA153+渠道区域合并!AA118+渠道区域合并!AA126),0)</f>
        <v>0</v>
      </c>
      <c r="AB48" s="210">
        <f>IF((社招区域合并!AB147+社招区域合并!AB153+渠道区域合并!AB118+渠道区域合并!AB126)&lt;&gt;0,SUM(AD17:AO18)/(社招区域合并!AB147+社招区域合并!AB153+渠道区域合并!AB118+渠道区域合并!AB126),0)</f>
        <v>0</v>
      </c>
    </row>
    <row r="49" spans="1:28" x14ac:dyDescent="0.2">
      <c r="A49" s="240"/>
      <c r="B49" s="240"/>
      <c r="C49" s="239"/>
      <c r="D49" s="207" t="s">
        <v>70</v>
      </c>
      <c r="E49" s="197">
        <f>IF((社招区域合并!E134+渠道区域合并!E103)&lt;&gt;0,(社招区域合并!E135+社招区域合并!E136+渠道区域合并!E104+渠道区域合并!E105)/(社招区域合并!E134+渠道区域合并!E103),0)</f>
        <v>0</v>
      </c>
      <c r="F49" s="197">
        <f>IF((社招区域合并!F134+渠道区域合并!F103)&lt;&gt;0,(社招区域合并!F135+社招区域合并!F136+渠道区域合并!F104+渠道区域合并!F105)/(社招区域合并!F134+渠道区域合并!F103),0)</f>
        <v>0</v>
      </c>
      <c r="G49" s="209">
        <f>IF((社招区域合并!G134+渠道区域合并!G103)&lt;&gt;0,(社招区域合并!G135+社招区域合并!G136+渠道区域合并!G104+渠道区域合并!G105)/(社招区域合并!G134+渠道区域合并!G103),0)</f>
        <v>0</v>
      </c>
      <c r="H49" s="209">
        <f>IF((社招区域合并!H134+渠道区域合并!H103)&lt;&gt;0,(社招区域合并!H135+社招区域合并!H136+渠道区域合并!H104+渠道区域合并!H105)/(社招区域合并!H134+渠道区域合并!H103),0)</f>
        <v>0</v>
      </c>
      <c r="I49" s="209">
        <f>IF((社招区域合并!I134+渠道区域合并!I103)&lt;&gt;0,(社招区域合并!I135+社招区域合并!I136+渠道区域合并!I104+渠道区域合并!I105)/(社招区域合并!I134+渠道区域合并!I103),0)</f>
        <v>0</v>
      </c>
      <c r="J49" s="209">
        <f>IF((社招区域合并!J134+渠道区域合并!J103)&lt;&gt;0,(社招区域合并!J135+社招区域合并!J136+渠道区域合并!J104+渠道区域合并!J105)/(社招区域合并!J134+渠道区域合并!J103),0)</f>
        <v>0</v>
      </c>
      <c r="K49" s="209">
        <f>IF((社招区域合并!K134+渠道区域合并!K103)&lt;&gt;0,(社招区域合并!K135+社招区域合并!K136+渠道区域合并!K104+渠道区域合并!K105)/(社招区域合并!K134+渠道区域合并!K103),0)</f>
        <v>0</v>
      </c>
      <c r="L49" s="209">
        <f>IF((社招区域合并!L134+渠道区域合并!L103)&lt;&gt;0,(社招区域合并!L135+社招区域合并!L136+渠道区域合并!L104+渠道区域合并!L105)/(社招区域合并!L134+渠道区域合并!L103),0)</f>
        <v>0</v>
      </c>
      <c r="M49" s="209">
        <f>IF((社招区域合并!M134+渠道区域合并!M103)&lt;&gt;0,(社招区域合并!M135+社招区域合并!M136+渠道区域合并!M104+渠道区域合并!M105)/(社招区域合并!M134+渠道区域合并!M103),0)</f>
        <v>0</v>
      </c>
      <c r="N49" s="209">
        <f>IF((社招区域合并!N134+渠道区域合并!N103)&lt;&gt;0,(社招区域合并!N135+社招区域合并!N136+渠道区域合并!N104+渠道区域合并!N105)/(社招区域合并!N134+渠道区域合并!N103),0)</f>
        <v>0</v>
      </c>
      <c r="O49" s="209">
        <f>IF((社招区域合并!O134+渠道区域合并!O103)&lt;&gt;0,(社招区域合并!O135+社招区域合并!O136+渠道区域合并!O104+渠道区域合并!O105)/(社招区域合并!O134+渠道区域合并!O103),0)</f>
        <v>0</v>
      </c>
      <c r="P49" s="209">
        <f>IF((社招区域合并!P134+渠道区域合并!P103)&lt;&gt;0,(社招区域合并!P135+社招区域合并!P136+渠道区域合并!P104+渠道区域合并!P105)/(社招区域合并!P134+渠道区域合并!P103),0)</f>
        <v>0</v>
      </c>
      <c r="Q49" s="209">
        <f>IF((社招区域合并!Q134+渠道区域合并!Q103)&lt;&gt;0,(社招区域合并!Q135+社招区域合并!Q136+渠道区域合并!Q104+渠道区域合并!Q105)/(社招区域合并!Q134+渠道区域合并!Q103),0)</f>
        <v>0</v>
      </c>
      <c r="R49" s="209">
        <f>IF((社招区域合并!R134+渠道区域合并!R103)&lt;&gt;0,(社招区域合并!R135+社招区域合并!R136+渠道区域合并!R104+渠道区域合并!R105)/(社招区域合并!R134+渠道区域合并!R103),0)</f>
        <v>0</v>
      </c>
      <c r="Y49" s="197">
        <f>IF((社招区域合并!Y134+渠道区域合并!Y103)&lt;&gt;0,(社招区域合并!Y135+社招区域合并!Y136+渠道区域合并!Y104+渠道区域合并!Y105)/(社招区域合并!Y134+渠道区域合并!Y103),0)</f>
        <v>0</v>
      </c>
      <c r="Z49" s="197">
        <f>IF((社招区域合并!Z134+渠道区域合并!Z103)&lt;&gt;0,(社招区域合并!Z135+社招区域合并!Z136+渠道区域合并!Z104+渠道区域合并!Z105)/(社招区域合并!Z134+渠道区域合并!Z103),0)</f>
        <v>0</v>
      </c>
      <c r="AA49" s="197">
        <f>IF((社招区域合并!AA134+渠道区域合并!AA103)&lt;&gt;0,(社招区域合并!AA135+社招区域合并!AA136+渠道区域合并!AA104+渠道区域合并!AA105)/(社招区域合并!AA134+渠道区域合并!AA103),0)</f>
        <v>0</v>
      </c>
      <c r="AB49" s="197">
        <f>IF((社招区域合并!AB134+渠道区域合并!AB103)&lt;&gt;0,(社招区域合并!AB135+社招区域合并!AB136+渠道区域合并!AB104+渠道区域合并!AB105)/(社招区域合并!AB134+渠道区域合并!AB103),0)</f>
        <v>0</v>
      </c>
    </row>
  </sheetData>
  <mergeCells count="9">
    <mergeCell ref="C42:C49"/>
    <mergeCell ref="A21:B49"/>
    <mergeCell ref="A2:B11"/>
    <mergeCell ref="A12:B20"/>
    <mergeCell ref="A1:B1"/>
    <mergeCell ref="C17:C18"/>
    <mergeCell ref="C19:C20"/>
    <mergeCell ref="C21:C32"/>
    <mergeCell ref="C33:C41"/>
  </mergeCells>
  <phoneticPr fontId="4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63988158818325"/>
  </sheetPr>
  <dimension ref="A1:AB266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81" customWidth="1"/>
    <col min="2" max="2" width="5.625" style="81" customWidth="1"/>
    <col min="3" max="3" width="15.125" style="81" customWidth="1"/>
    <col min="4" max="4" width="20.25" style="81" customWidth="1"/>
    <col min="5" max="5" width="14" style="81" customWidth="1"/>
    <col min="6" max="18" width="12.25" style="81" customWidth="1"/>
    <col min="19" max="19" width="17.75" style="81" customWidth="1"/>
    <col min="20" max="20" width="3.75" style="81" customWidth="1"/>
    <col min="21" max="21" width="8.25" style="81" customWidth="1"/>
    <col min="22" max="22" width="3.75" style="81" customWidth="1"/>
    <col min="23" max="23" width="8.25" style="81" customWidth="1"/>
    <col min="24" max="24" width="9" style="81"/>
    <col min="25" max="28" width="10.625" style="81" customWidth="1"/>
    <col min="29" max="16384" width="9" style="81"/>
  </cols>
  <sheetData>
    <row r="1" spans="1:28" ht="13.5" customHeight="1" x14ac:dyDescent="0.2">
      <c r="A1" s="304" t="s">
        <v>0</v>
      </c>
      <c r="B1" s="304"/>
      <c r="C1" s="7" t="s">
        <v>1</v>
      </c>
      <c r="D1" s="8" t="s">
        <v>2</v>
      </c>
      <c r="E1" s="51" t="s">
        <v>3</v>
      </c>
      <c r="F1" s="51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28" ht="13.5" customHeight="1" x14ac:dyDescent="0.2">
      <c r="A2" s="314" t="s">
        <v>24</v>
      </c>
      <c r="B2" s="314"/>
      <c r="C2" s="83" t="s">
        <v>25</v>
      </c>
      <c r="D2" s="84">
        <f t="shared" ref="D2:D7" si="0">IF($E$8&lt;&gt;0,E2/$E$8,)</f>
        <v>0</v>
      </c>
      <c r="E2" s="37">
        <f t="shared" ref="E2:E11" si="1">SUM(G2:R2)</f>
        <v>0</v>
      </c>
      <c r="F2" s="37">
        <f t="shared" ref="F2:F11" si="2">IF($T$1=0,0,E2/$T$1)</f>
        <v>0</v>
      </c>
      <c r="G2" s="38">
        <f>G58+G135+G192</f>
        <v>0</v>
      </c>
      <c r="H2" s="38">
        <f t="shared" ref="G2:R3" si="3">H58+H135+H192</f>
        <v>0</v>
      </c>
      <c r="I2" s="38">
        <f t="shared" si="3"/>
        <v>0</v>
      </c>
      <c r="J2" s="38">
        <f t="shared" si="3"/>
        <v>0</v>
      </c>
      <c r="K2" s="38">
        <f t="shared" si="3"/>
        <v>0</v>
      </c>
      <c r="L2" s="38">
        <f t="shared" si="3"/>
        <v>0</v>
      </c>
      <c r="M2" s="38">
        <f t="shared" si="3"/>
        <v>0</v>
      </c>
      <c r="N2" s="38">
        <f t="shared" si="3"/>
        <v>0</v>
      </c>
      <c r="O2" s="38">
        <f t="shared" si="3"/>
        <v>0</v>
      </c>
      <c r="P2" s="38">
        <f t="shared" si="3"/>
        <v>0</v>
      </c>
      <c r="Q2" s="38">
        <f t="shared" si="3"/>
        <v>0</v>
      </c>
      <c r="R2" s="38">
        <f t="shared" si="3"/>
        <v>0</v>
      </c>
      <c r="Y2" s="37">
        <f t="shared" ref="Y2:Y14" si="4">SUM(G2:I2)</f>
        <v>0</v>
      </c>
      <c r="Z2" s="37">
        <f t="shared" ref="Z2:Z14" si="5">SUM(J2:L2)</f>
        <v>0</v>
      </c>
      <c r="AA2" s="37">
        <f t="shared" ref="AA2:AA14" si="6">SUM(M2:O2)</f>
        <v>0</v>
      </c>
      <c r="AB2" s="37">
        <f t="shared" ref="AB2:AB14" si="7">SUM(P2:R2)</f>
        <v>0</v>
      </c>
    </row>
    <row r="3" spans="1:28" ht="13.5" customHeight="1" x14ac:dyDescent="0.2">
      <c r="A3" s="314"/>
      <c r="B3" s="314"/>
      <c r="C3" s="83" t="s">
        <v>26</v>
      </c>
      <c r="D3" s="84">
        <f t="shared" si="0"/>
        <v>0</v>
      </c>
      <c r="E3" s="37">
        <f t="shared" si="1"/>
        <v>0</v>
      </c>
      <c r="F3" s="37">
        <f t="shared" si="2"/>
        <v>0</v>
      </c>
      <c r="G3" s="38">
        <f t="shared" si="3"/>
        <v>0</v>
      </c>
      <c r="H3" s="38">
        <f t="shared" si="3"/>
        <v>0</v>
      </c>
      <c r="I3" s="38">
        <f t="shared" si="3"/>
        <v>0</v>
      </c>
      <c r="J3" s="38">
        <f t="shared" si="3"/>
        <v>0</v>
      </c>
      <c r="K3" s="38">
        <f t="shared" si="3"/>
        <v>0</v>
      </c>
      <c r="L3" s="38">
        <f t="shared" si="3"/>
        <v>0</v>
      </c>
      <c r="M3" s="38">
        <f t="shared" si="3"/>
        <v>0</v>
      </c>
      <c r="N3" s="38">
        <f t="shared" si="3"/>
        <v>0</v>
      </c>
      <c r="O3" s="38">
        <f t="shared" si="3"/>
        <v>0</v>
      </c>
      <c r="P3" s="38">
        <f t="shared" si="3"/>
        <v>0</v>
      </c>
      <c r="Q3" s="38">
        <f t="shared" si="3"/>
        <v>0</v>
      </c>
      <c r="R3" s="38">
        <f t="shared" si="3"/>
        <v>0</v>
      </c>
      <c r="Y3" s="37">
        <f t="shared" si="4"/>
        <v>0</v>
      </c>
      <c r="Z3" s="37">
        <f t="shared" si="5"/>
        <v>0</v>
      </c>
      <c r="AA3" s="37">
        <f t="shared" si="6"/>
        <v>0</v>
      </c>
      <c r="AB3" s="37">
        <f t="shared" si="7"/>
        <v>0</v>
      </c>
    </row>
    <row r="4" spans="1:28" ht="13.5" customHeight="1" x14ac:dyDescent="0.2">
      <c r="A4" s="314"/>
      <c r="B4" s="314"/>
      <c r="C4" s="83" t="s">
        <v>27</v>
      </c>
      <c r="D4" s="84">
        <f t="shared" si="0"/>
        <v>0</v>
      </c>
      <c r="E4" s="37">
        <f t="shared" si="1"/>
        <v>0</v>
      </c>
      <c r="F4" s="37">
        <f t="shared" si="2"/>
        <v>0</v>
      </c>
      <c r="G4" s="38">
        <f t="shared" ref="G4:R4" si="8">G61+G138+G195</f>
        <v>0</v>
      </c>
      <c r="H4" s="38">
        <f t="shared" si="8"/>
        <v>0</v>
      </c>
      <c r="I4" s="38">
        <f t="shared" si="8"/>
        <v>0</v>
      </c>
      <c r="J4" s="38">
        <f t="shared" si="8"/>
        <v>0</v>
      </c>
      <c r="K4" s="38">
        <f t="shared" si="8"/>
        <v>0</v>
      </c>
      <c r="L4" s="38">
        <f t="shared" si="8"/>
        <v>0</v>
      </c>
      <c r="M4" s="38">
        <f t="shared" si="8"/>
        <v>0</v>
      </c>
      <c r="N4" s="38">
        <f t="shared" si="8"/>
        <v>0</v>
      </c>
      <c r="O4" s="38">
        <f t="shared" si="8"/>
        <v>0</v>
      </c>
      <c r="P4" s="38">
        <f t="shared" si="8"/>
        <v>0</v>
      </c>
      <c r="Q4" s="38">
        <f t="shared" si="8"/>
        <v>0</v>
      </c>
      <c r="R4" s="38">
        <f t="shared" si="8"/>
        <v>0</v>
      </c>
      <c r="Y4" s="37">
        <f t="shared" si="4"/>
        <v>0</v>
      </c>
      <c r="Z4" s="37">
        <f t="shared" si="5"/>
        <v>0</v>
      </c>
      <c r="AA4" s="37">
        <f t="shared" si="6"/>
        <v>0</v>
      </c>
      <c r="AB4" s="37">
        <f t="shared" si="7"/>
        <v>0</v>
      </c>
    </row>
    <row r="5" spans="1:28" ht="13.5" customHeight="1" x14ac:dyDescent="0.2">
      <c r="A5" s="314"/>
      <c r="B5" s="314"/>
      <c r="C5" s="83" t="s">
        <v>199</v>
      </c>
      <c r="D5" s="84">
        <f t="shared" si="0"/>
        <v>0</v>
      </c>
      <c r="E5" s="37">
        <f t="shared" si="1"/>
        <v>0</v>
      </c>
      <c r="F5" s="37">
        <f t="shared" si="2"/>
        <v>0</v>
      </c>
      <c r="G5" s="38">
        <f t="shared" ref="G5:R5" si="9">G128</f>
        <v>0</v>
      </c>
      <c r="H5" s="38">
        <f t="shared" si="9"/>
        <v>0</v>
      </c>
      <c r="I5" s="38">
        <f t="shared" si="9"/>
        <v>0</v>
      </c>
      <c r="J5" s="38">
        <f t="shared" si="9"/>
        <v>0</v>
      </c>
      <c r="K5" s="38">
        <f t="shared" si="9"/>
        <v>0</v>
      </c>
      <c r="L5" s="38">
        <f t="shared" si="9"/>
        <v>0</v>
      </c>
      <c r="M5" s="38">
        <f t="shared" si="9"/>
        <v>0</v>
      </c>
      <c r="N5" s="38">
        <f t="shared" si="9"/>
        <v>0</v>
      </c>
      <c r="O5" s="38">
        <f t="shared" si="9"/>
        <v>0</v>
      </c>
      <c r="P5" s="38">
        <f t="shared" si="9"/>
        <v>0</v>
      </c>
      <c r="Q5" s="38">
        <f t="shared" si="9"/>
        <v>0</v>
      </c>
      <c r="R5" s="38">
        <f t="shared" si="9"/>
        <v>0</v>
      </c>
      <c r="Y5" s="37">
        <f t="shared" si="4"/>
        <v>0</v>
      </c>
      <c r="Z5" s="37">
        <f t="shared" si="5"/>
        <v>0</v>
      </c>
      <c r="AA5" s="37">
        <f t="shared" si="6"/>
        <v>0</v>
      </c>
      <c r="AB5" s="37">
        <f t="shared" si="7"/>
        <v>0</v>
      </c>
    </row>
    <row r="6" spans="1:28" ht="13.5" customHeight="1" x14ac:dyDescent="0.2">
      <c r="A6" s="314"/>
      <c r="B6" s="314"/>
      <c r="C6" s="83" t="s">
        <v>29</v>
      </c>
      <c r="D6" s="84">
        <f t="shared" si="0"/>
        <v>0</v>
      </c>
      <c r="E6" s="37">
        <f t="shared" si="1"/>
        <v>0</v>
      </c>
      <c r="F6" s="37">
        <f t="shared" si="2"/>
        <v>0</v>
      </c>
      <c r="G6" s="38">
        <f t="shared" ref="G6:R6" si="10">G182+G185</f>
        <v>0</v>
      </c>
      <c r="H6" s="38">
        <f t="shared" si="10"/>
        <v>0</v>
      </c>
      <c r="I6" s="38">
        <f t="shared" si="10"/>
        <v>0</v>
      </c>
      <c r="J6" s="38">
        <f t="shared" si="10"/>
        <v>0</v>
      </c>
      <c r="K6" s="38">
        <f t="shared" si="10"/>
        <v>0</v>
      </c>
      <c r="L6" s="38">
        <f t="shared" si="10"/>
        <v>0</v>
      </c>
      <c r="M6" s="38">
        <f t="shared" si="10"/>
        <v>0</v>
      </c>
      <c r="N6" s="38">
        <f t="shared" si="10"/>
        <v>0</v>
      </c>
      <c r="O6" s="38">
        <f t="shared" si="10"/>
        <v>0</v>
      </c>
      <c r="P6" s="38">
        <f t="shared" si="10"/>
        <v>0</v>
      </c>
      <c r="Q6" s="38">
        <f t="shared" si="10"/>
        <v>0</v>
      </c>
      <c r="R6" s="38">
        <f t="shared" si="10"/>
        <v>0</v>
      </c>
      <c r="Y6" s="37">
        <f t="shared" si="4"/>
        <v>0</v>
      </c>
      <c r="Z6" s="37">
        <f t="shared" si="5"/>
        <v>0</v>
      </c>
      <c r="AA6" s="37">
        <f t="shared" si="6"/>
        <v>0</v>
      </c>
      <c r="AB6" s="37">
        <f t="shared" si="7"/>
        <v>0</v>
      </c>
    </row>
    <row r="7" spans="1:28" ht="13.5" customHeight="1" x14ac:dyDescent="0.2">
      <c r="A7" s="314"/>
      <c r="B7" s="314"/>
      <c r="C7" s="83" t="s">
        <v>30</v>
      </c>
      <c r="D7" s="84">
        <f t="shared" si="0"/>
        <v>0</v>
      </c>
      <c r="E7" s="37">
        <f t="shared" si="1"/>
        <v>0</v>
      </c>
      <c r="F7" s="37">
        <f t="shared" si="2"/>
        <v>0</v>
      </c>
      <c r="G7" s="38">
        <f t="shared" ref="G7:R7" si="11">G222</f>
        <v>0</v>
      </c>
      <c r="H7" s="38">
        <f t="shared" si="11"/>
        <v>0</v>
      </c>
      <c r="I7" s="38">
        <f t="shared" si="11"/>
        <v>0</v>
      </c>
      <c r="J7" s="38">
        <f t="shared" si="11"/>
        <v>0</v>
      </c>
      <c r="K7" s="38">
        <f t="shared" si="11"/>
        <v>0</v>
      </c>
      <c r="L7" s="38">
        <f t="shared" si="11"/>
        <v>0</v>
      </c>
      <c r="M7" s="38">
        <f t="shared" si="11"/>
        <v>0</v>
      </c>
      <c r="N7" s="38">
        <f t="shared" si="11"/>
        <v>0</v>
      </c>
      <c r="O7" s="38">
        <f t="shared" si="11"/>
        <v>0</v>
      </c>
      <c r="P7" s="38">
        <f t="shared" si="11"/>
        <v>0</v>
      </c>
      <c r="Q7" s="38">
        <f t="shared" si="11"/>
        <v>0</v>
      </c>
      <c r="R7" s="38">
        <f t="shared" si="11"/>
        <v>0</v>
      </c>
      <c r="Y7" s="37">
        <f t="shared" si="4"/>
        <v>0</v>
      </c>
      <c r="Z7" s="37">
        <f t="shared" si="5"/>
        <v>0</v>
      </c>
      <c r="AA7" s="37">
        <f t="shared" si="6"/>
        <v>0</v>
      </c>
      <c r="AB7" s="37">
        <f t="shared" si="7"/>
        <v>0</v>
      </c>
    </row>
    <row r="8" spans="1:28" ht="13.5" customHeight="1" x14ac:dyDescent="0.2">
      <c r="A8" s="314"/>
      <c r="B8" s="314"/>
      <c r="C8" s="83" t="s">
        <v>31</v>
      </c>
      <c r="D8" s="84">
        <f>SUM(D2:D7)</f>
        <v>0</v>
      </c>
      <c r="E8" s="37">
        <f t="shared" si="1"/>
        <v>0</v>
      </c>
      <c r="F8" s="37">
        <f t="shared" si="2"/>
        <v>0</v>
      </c>
      <c r="G8" s="85">
        <f t="shared" ref="G8:R8" si="12">SUM(G2:G7)+G145</f>
        <v>0</v>
      </c>
      <c r="H8" s="85">
        <f t="shared" si="12"/>
        <v>0</v>
      </c>
      <c r="I8" s="85">
        <f t="shared" si="12"/>
        <v>0</v>
      </c>
      <c r="J8" s="85">
        <f t="shared" si="12"/>
        <v>0</v>
      </c>
      <c r="K8" s="85">
        <f t="shared" si="12"/>
        <v>0</v>
      </c>
      <c r="L8" s="85">
        <f t="shared" si="12"/>
        <v>0</v>
      </c>
      <c r="M8" s="85">
        <f t="shared" si="12"/>
        <v>0</v>
      </c>
      <c r="N8" s="85">
        <f t="shared" si="12"/>
        <v>0</v>
      </c>
      <c r="O8" s="85">
        <f t="shared" si="12"/>
        <v>0</v>
      </c>
      <c r="P8" s="85">
        <f t="shared" si="12"/>
        <v>0</v>
      </c>
      <c r="Q8" s="85">
        <f t="shared" si="12"/>
        <v>0</v>
      </c>
      <c r="R8" s="85">
        <f t="shared" si="12"/>
        <v>0</v>
      </c>
      <c r="Y8" s="37">
        <f t="shared" si="4"/>
        <v>0</v>
      </c>
      <c r="Z8" s="37">
        <f t="shared" si="5"/>
        <v>0</v>
      </c>
      <c r="AA8" s="37">
        <f t="shared" si="6"/>
        <v>0</v>
      </c>
      <c r="AB8" s="37">
        <f t="shared" si="7"/>
        <v>0</v>
      </c>
    </row>
    <row r="9" spans="1:28" ht="13.5" customHeight="1" x14ac:dyDescent="0.2">
      <c r="A9" s="314"/>
      <c r="B9" s="314"/>
      <c r="C9" s="83" t="s">
        <v>32</v>
      </c>
      <c r="D9" s="84">
        <f t="shared" ref="D9:D11" si="13">IF($E$8&lt;&gt;0,E9/$E$8,)</f>
        <v>0</v>
      </c>
      <c r="E9" s="37">
        <f t="shared" si="1"/>
        <v>0</v>
      </c>
      <c r="F9" s="37">
        <f t="shared" si="2"/>
        <v>0</v>
      </c>
      <c r="G9" s="38">
        <f t="shared" ref="G9:R9" si="14">G159+G162</f>
        <v>0</v>
      </c>
      <c r="H9" s="38">
        <f t="shared" si="14"/>
        <v>0</v>
      </c>
      <c r="I9" s="38">
        <f t="shared" si="14"/>
        <v>0</v>
      </c>
      <c r="J9" s="38">
        <f t="shared" si="14"/>
        <v>0</v>
      </c>
      <c r="K9" s="38">
        <f t="shared" si="14"/>
        <v>0</v>
      </c>
      <c r="L9" s="38">
        <f t="shared" si="14"/>
        <v>0</v>
      </c>
      <c r="M9" s="38">
        <f t="shared" si="14"/>
        <v>0</v>
      </c>
      <c r="N9" s="38">
        <f t="shared" si="14"/>
        <v>0</v>
      </c>
      <c r="O9" s="38">
        <f t="shared" si="14"/>
        <v>0</v>
      </c>
      <c r="P9" s="38">
        <f t="shared" si="14"/>
        <v>0</v>
      </c>
      <c r="Q9" s="38">
        <f t="shared" si="14"/>
        <v>0</v>
      </c>
      <c r="R9" s="38">
        <f t="shared" si="14"/>
        <v>0</v>
      </c>
      <c r="Y9" s="37">
        <f t="shared" si="4"/>
        <v>0</v>
      </c>
      <c r="Z9" s="37">
        <f t="shared" si="5"/>
        <v>0</v>
      </c>
      <c r="AA9" s="37">
        <f t="shared" si="6"/>
        <v>0</v>
      </c>
      <c r="AB9" s="37">
        <f t="shared" si="7"/>
        <v>0</v>
      </c>
    </row>
    <row r="10" spans="1:28" ht="13.5" customHeight="1" x14ac:dyDescent="0.2">
      <c r="A10" s="314"/>
      <c r="B10" s="314"/>
      <c r="C10" s="83" t="s">
        <v>33</v>
      </c>
      <c r="D10" s="84">
        <f t="shared" si="13"/>
        <v>0</v>
      </c>
      <c r="E10" s="37">
        <f t="shared" si="1"/>
        <v>0</v>
      </c>
      <c r="F10" s="37">
        <f t="shared" si="2"/>
        <v>0</v>
      </c>
      <c r="G10" s="38">
        <f t="shared" ref="G10:R10" si="15">G165</f>
        <v>0</v>
      </c>
      <c r="H10" s="38">
        <f t="shared" si="15"/>
        <v>0</v>
      </c>
      <c r="I10" s="38">
        <f t="shared" si="15"/>
        <v>0</v>
      </c>
      <c r="J10" s="38">
        <f t="shared" si="15"/>
        <v>0</v>
      </c>
      <c r="K10" s="38">
        <f t="shared" si="15"/>
        <v>0</v>
      </c>
      <c r="L10" s="38">
        <f t="shared" si="15"/>
        <v>0</v>
      </c>
      <c r="M10" s="38">
        <f t="shared" si="15"/>
        <v>0</v>
      </c>
      <c r="N10" s="38">
        <f t="shared" si="15"/>
        <v>0</v>
      </c>
      <c r="O10" s="38">
        <f t="shared" si="15"/>
        <v>0</v>
      </c>
      <c r="P10" s="38">
        <f t="shared" si="15"/>
        <v>0</v>
      </c>
      <c r="Q10" s="38">
        <f t="shared" si="15"/>
        <v>0</v>
      </c>
      <c r="R10" s="38">
        <f t="shared" si="15"/>
        <v>0</v>
      </c>
      <c r="Y10" s="37">
        <f t="shared" si="4"/>
        <v>0</v>
      </c>
      <c r="Z10" s="37">
        <f t="shared" si="5"/>
        <v>0</v>
      </c>
      <c r="AA10" s="37">
        <f t="shared" si="6"/>
        <v>0</v>
      </c>
      <c r="AB10" s="37">
        <f t="shared" si="7"/>
        <v>0</v>
      </c>
    </row>
    <row r="11" spans="1:28" ht="13.5" customHeight="1" x14ac:dyDescent="0.2">
      <c r="A11" s="314"/>
      <c r="B11" s="314"/>
      <c r="C11" s="83" t="s">
        <v>34</v>
      </c>
      <c r="D11" s="84">
        <f t="shared" si="13"/>
        <v>0</v>
      </c>
      <c r="E11" s="37">
        <f t="shared" si="1"/>
        <v>0</v>
      </c>
      <c r="F11" s="37">
        <f t="shared" si="2"/>
        <v>0</v>
      </c>
      <c r="G11" s="38">
        <f t="shared" ref="G11:R11" si="16">G116+G170+G209</f>
        <v>0</v>
      </c>
      <c r="H11" s="38">
        <f t="shared" si="16"/>
        <v>0</v>
      </c>
      <c r="I11" s="38">
        <f t="shared" si="16"/>
        <v>0</v>
      </c>
      <c r="J11" s="38">
        <f t="shared" si="16"/>
        <v>0</v>
      </c>
      <c r="K11" s="38">
        <f t="shared" si="16"/>
        <v>0</v>
      </c>
      <c r="L11" s="38">
        <f t="shared" si="16"/>
        <v>0</v>
      </c>
      <c r="M11" s="38">
        <f t="shared" si="16"/>
        <v>0</v>
      </c>
      <c r="N11" s="38">
        <f t="shared" si="16"/>
        <v>0</v>
      </c>
      <c r="O11" s="38">
        <f t="shared" si="16"/>
        <v>0</v>
      </c>
      <c r="P11" s="38">
        <f t="shared" si="16"/>
        <v>0</v>
      </c>
      <c r="Q11" s="38">
        <f t="shared" si="16"/>
        <v>0</v>
      </c>
      <c r="R11" s="38">
        <f t="shared" si="16"/>
        <v>0</v>
      </c>
      <c r="Y11" s="37">
        <f t="shared" si="4"/>
        <v>0</v>
      </c>
      <c r="Z11" s="37">
        <f t="shared" si="5"/>
        <v>0</v>
      </c>
      <c r="AA11" s="37">
        <f t="shared" si="6"/>
        <v>0</v>
      </c>
      <c r="AB11" s="37">
        <f t="shared" si="7"/>
        <v>0</v>
      </c>
    </row>
    <row r="12" spans="1:28" ht="13.5" customHeight="1" x14ac:dyDescent="0.2">
      <c r="A12" s="315" t="s">
        <v>35</v>
      </c>
      <c r="B12" s="316"/>
      <c r="C12" s="86" t="s">
        <v>36</v>
      </c>
      <c r="D12" s="87"/>
      <c r="E12" s="88">
        <f t="shared" ref="E12:E22" ca="1" si="17">INDIRECT(ADDRESS(ROW(),$T$1+6))</f>
        <v>0</v>
      </c>
      <c r="F12" s="88">
        <f>IF($T$1=0,,SUM(G12:R12)/$T$1)</f>
        <v>0</v>
      </c>
      <c r="G12" s="38">
        <f t="shared" ref="G12:R12" si="18">G57+G134+G191</f>
        <v>0</v>
      </c>
      <c r="H12" s="38">
        <f t="shared" si="18"/>
        <v>0</v>
      </c>
      <c r="I12" s="38">
        <f t="shared" si="18"/>
        <v>0</v>
      </c>
      <c r="J12" s="38">
        <f t="shared" si="18"/>
        <v>0</v>
      </c>
      <c r="K12" s="38">
        <f t="shared" si="18"/>
        <v>0</v>
      </c>
      <c r="L12" s="38">
        <f t="shared" si="18"/>
        <v>0</v>
      </c>
      <c r="M12" s="38">
        <f t="shared" si="18"/>
        <v>0</v>
      </c>
      <c r="N12" s="38">
        <f t="shared" si="18"/>
        <v>0</v>
      </c>
      <c r="O12" s="38">
        <f t="shared" si="18"/>
        <v>0</v>
      </c>
      <c r="P12" s="38">
        <f t="shared" si="18"/>
        <v>0</v>
      </c>
      <c r="Q12" s="38">
        <f t="shared" si="18"/>
        <v>0</v>
      </c>
      <c r="R12" s="38">
        <f t="shared" si="18"/>
        <v>0</v>
      </c>
      <c r="Y12" s="118">
        <f t="shared" si="4"/>
        <v>0</v>
      </c>
      <c r="Z12" s="118">
        <f t="shared" si="5"/>
        <v>0</v>
      </c>
      <c r="AA12" s="118">
        <f t="shared" si="6"/>
        <v>0</v>
      </c>
      <c r="AB12" s="118">
        <f t="shared" si="7"/>
        <v>0</v>
      </c>
    </row>
    <row r="13" spans="1:28" ht="13.5" customHeight="1" x14ac:dyDescent="0.2">
      <c r="A13" s="317"/>
      <c r="B13" s="318"/>
      <c r="C13" s="86" t="s">
        <v>37</v>
      </c>
      <c r="D13" s="87"/>
      <c r="E13" s="88">
        <f t="shared" ca="1" si="17"/>
        <v>0</v>
      </c>
      <c r="F13" s="88">
        <f>IF($T$1=0,,SUM(G13:R13)/$T$1)</f>
        <v>0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Y13" s="118">
        <f t="shared" si="4"/>
        <v>0</v>
      </c>
      <c r="Z13" s="118">
        <f t="shared" si="5"/>
        <v>0</v>
      </c>
      <c r="AA13" s="118">
        <f t="shared" si="6"/>
        <v>0</v>
      </c>
      <c r="AB13" s="118">
        <f t="shared" si="7"/>
        <v>0</v>
      </c>
    </row>
    <row r="14" spans="1:28" ht="13.5" customHeight="1" x14ac:dyDescent="0.2">
      <c r="A14" s="317"/>
      <c r="B14" s="318"/>
      <c r="C14" s="86" t="s">
        <v>38</v>
      </c>
      <c r="D14" s="87"/>
      <c r="E14" s="88">
        <f t="shared" ca="1" si="17"/>
        <v>0</v>
      </c>
      <c r="F14" s="88">
        <f>IF($T$1=0,,SUM(G14:R14)/$T$1)</f>
        <v>0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Y14" s="118">
        <f t="shared" si="4"/>
        <v>0</v>
      </c>
      <c r="Z14" s="118">
        <f t="shared" si="5"/>
        <v>0</v>
      </c>
      <c r="AA14" s="118">
        <f t="shared" si="6"/>
        <v>0</v>
      </c>
      <c r="AB14" s="118">
        <f t="shared" si="7"/>
        <v>0</v>
      </c>
    </row>
    <row r="15" spans="1:28" ht="13.5" customHeight="1" x14ac:dyDescent="0.2">
      <c r="A15" s="317"/>
      <c r="B15" s="318"/>
      <c r="C15" s="86" t="s">
        <v>200</v>
      </c>
      <c r="D15" s="87"/>
      <c r="E15" s="88">
        <f t="shared" ca="1" si="17"/>
        <v>0</v>
      </c>
      <c r="F15" s="88">
        <f t="shared" ref="F15:R15" si="19">IF(F14&lt;&gt;0,F18/F14,)</f>
        <v>0</v>
      </c>
      <c r="G15" s="38">
        <f t="shared" si="19"/>
        <v>0</v>
      </c>
      <c r="H15" s="38">
        <f t="shared" si="19"/>
        <v>0</v>
      </c>
      <c r="I15" s="38">
        <f t="shared" si="19"/>
        <v>0</v>
      </c>
      <c r="J15" s="38">
        <f t="shared" si="19"/>
        <v>0</v>
      </c>
      <c r="K15" s="38">
        <f t="shared" si="19"/>
        <v>0</v>
      </c>
      <c r="L15" s="38">
        <f t="shared" si="19"/>
        <v>0</v>
      </c>
      <c r="M15" s="38">
        <f t="shared" si="19"/>
        <v>0</v>
      </c>
      <c r="N15" s="38">
        <f t="shared" si="19"/>
        <v>0</v>
      </c>
      <c r="O15" s="38">
        <f t="shared" si="19"/>
        <v>0</v>
      </c>
      <c r="P15" s="38">
        <f t="shared" si="19"/>
        <v>0</v>
      </c>
      <c r="Q15" s="38">
        <f t="shared" si="19"/>
        <v>0</v>
      </c>
      <c r="R15" s="38">
        <f t="shared" si="19"/>
        <v>0</v>
      </c>
      <c r="Y15" s="119">
        <f t="shared" ref="Y15:AB15" si="20">IF(Y14&lt;&gt;0,Y18/Y14,)</f>
        <v>0</v>
      </c>
      <c r="Z15" s="119">
        <f t="shared" si="20"/>
        <v>0</v>
      </c>
      <c r="AA15" s="119">
        <f t="shared" si="20"/>
        <v>0</v>
      </c>
      <c r="AB15" s="119">
        <f t="shared" si="20"/>
        <v>0</v>
      </c>
    </row>
    <row r="16" spans="1:28" ht="13.5" customHeight="1" x14ac:dyDescent="0.2">
      <c r="A16" s="317"/>
      <c r="B16" s="318"/>
      <c r="C16" s="86" t="s">
        <v>96</v>
      </c>
      <c r="D16" s="87"/>
      <c r="E16" s="88">
        <f t="shared" ca="1" si="17"/>
        <v>0</v>
      </c>
      <c r="F16" s="88">
        <f>IF($T$1=0,,SUM(G16:R16)/$T$1)</f>
        <v>0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Y16" s="118">
        <f t="shared" ref="Y16:Y20" si="21">SUM(G16:I16)</f>
        <v>0</v>
      </c>
      <c r="Z16" s="118">
        <f t="shared" ref="Z16:Z20" si="22">SUM(J16:L16)</f>
        <v>0</v>
      </c>
      <c r="AA16" s="118">
        <f t="shared" ref="AA16:AA20" si="23">SUM(M16:O16)</f>
        <v>0</v>
      </c>
      <c r="AB16" s="118">
        <f t="shared" ref="AB16:AB20" si="24">SUM(P16:R16)</f>
        <v>0</v>
      </c>
    </row>
    <row r="17" spans="1:28" ht="13.5" customHeight="1" x14ac:dyDescent="0.2">
      <c r="A17" s="317"/>
      <c r="B17" s="318"/>
      <c r="C17" s="86" t="s">
        <v>40</v>
      </c>
      <c r="D17" s="87"/>
      <c r="E17" s="88">
        <f t="shared" ca="1" si="17"/>
        <v>0</v>
      </c>
      <c r="F17" s="88">
        <f>IF($T$1=0,,SUM(G17:R17)/$T$1)</f>
        <v>0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Y17" s="118">
        <f t="shared" si="21"/>
        <v>0</v>
      </c>
      <c r="Z17" s="118">
        <f t="shared" si="22"/>
        <v>0</v>
      </c>
      <c r="AA17" s="118">
        <f t="shared" si="23"/>
        <v>0</v>
      </c>
      <c r="AB17" s="118">
        <f t="shared" si="24"/>
        <v>0</v>
      </c>
    </row>
    <row r="18" spans="1:28" ht="13.5" customHeight="1" x14ac:dyDescent="0.2">
      <c r="A18" s="317"/>
      <c r="B18" s="318"/>
      <c r="C18" s="342" t="s">
        <v>41</v>
      </c>
      <c r="D18" s="87" t="s">
        <v>31</v>
      </c>
      <c r="E18" s="88">
        <f t="shared" ca="1" si="17"/>
        <v>0</v>
      </c>
      <c r="F18" s="88">
        <f>IF($T$1=0,,SUM(G18:R18)/$T$1)</f>
        <v>0</v>
      </c>
      <c r="G18" s="38">
        <f t="shared" ref="G18:R18" si="25">G19+G20</f>
        <v>0</v>
      </c>
      <c r="H18" s="38">
        <f t="shared" si="25"/>
        <v>0</v>
      </c>
      <c r="I18" s="38">
        <f t="shared" si="25"/>
        <v>0</v>
      </c>
      <c r="J18" s="38">
        <f t="shared" si="25"/>
        <v>0</v>
      </c>
      <c r="K18" s="38">
        <f t="shared" si="25"/>
        <v>0</v>
      </c>
      <c r="L18" s="38">
        <f t="shared" si="25"/>
        <v>0</v>
      </c>
      <c r="M18" s="38">
        <f t="shared" si="25"/>
        <v>0</v>
      </c>
      <c r="N18" s="38">
        <f t="shared" si="25"/>
        <v>0</v>
      </c>
      <c r="O18" s="38">
        <f t="shared" si="25"/>
        <v>0</v>
      </c>
      <c r="P18" s="38">
        <f t="shared" si="25"/>
        <v>0</v>
      </c>
      <c r="Q18" s="38">
        <f t="shared" si="25"/>
        <v>0</v>
      </c>
      <c r="R18" s="38">
        <f t="shared" si="25"/>
        <v>0</v>
      </c>
      <c r="Y18" s="118">
        <f t="shared" si="21"/>
        <v>0</v>
      </c>
      <c r="Z18" s="118">
        <f t="shared" si="22"/>
        <v>0</v>
      </c>
      <c r="AA18" s="118">
        <f t="shared" si="23"/>
        <v>0</v>
      </c>
      <c r="AB18" s="118">
        <f t="shared" si="24"/>
        <v>0</v>
      </c>
    </row>
    <row r="19" spans="1:28" ht="13.5" customHeight="1" x14ac:dyDescent="0.2">
      <c r="A19" s="317"/>
      <c r="B19" s="318"/>
      <c r="C19" s="343"/>
      <c r="D19" s="90" t="s">
        <v>201</v>
      </c>
      <c r="E19" s="88">
        <f t="shared" ca="1" si="17"/>
        <v>0</v>
      </c>
      <c r="F19" s="88">
        <f>IF($T$1=0,,SUM(G19:R19)/$T$1)</f>
        <v>0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Y19" s="118">
        <f t="shared" si="21"/>
        <v>0</v>
      </c>
      <c r="Z19" s="118">
        <f t="shared" si="22"/>
        <v>0</v>
      </c>
      <c r="AA19" s="118">
        <f t="shared" si="23"/>
        <v>0</v>
      </c>
      <c r="AB19" s="118">
        <f t="shared" si="24"/>
        <v>0</v>
      </c>
    </row>
    <row r="20" spans="1:28" ht="13.5" customHeight="1" x14ac:dyDescent="0.2">
      <c r="A20" s="317"/>
      <c r="B20" s="318"/>
      <c r="C20" s="344"/>
      <c r="D20" s="87" t="s">
        <v>202</v>
      </c>
      <c r="E20" s="88">
        <f t="shared" ca="1" si="17"/>
        <v>0</v>
      </c>
      <c r="F20" s="88">
        <f>IF($T$1=0,,SUM(G20:R20)/$T$1)</f>
        <v>0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Y20" s="118">
        <f t="shared" si="21"/>
        <v>0</v>
      </c>
      <c r="Z20" s="118">
        <f t="shared" si="22"/>
        <v>0</v>
      </c>
      <c r="AA20" s="118">
        <f t="shared" si="23"/>
        <v>0</v>
      </c>
      <c r="AB20" s="118">
        <f t="shared" si="24"/>
        <v>0</v>
      </c>
    </row>
    <row r="21" spans="1:28" ht="13.5" customHeight="1" x14ac:dyDescent="0.2">
      <c r="A21" s="317"/>
      <c r="B21" s="318"/>
      <c r="C21" s="345" t="s">
        <v>45</v>
      </c>
      <c r="D21" s="91" t="s">
        <v>203</v>
      </c>
      <c r="E21" s="92">
        <f t="shared" ca="1" si="17"/>
        <v>0</v>
      </c>
      <c r="F21" s="92">
        <f t="shared" ref="F21:R21" si="26">IF(F17=0,,F18/F17)</f>
        <v>0</v>
      </c>
      <c r="G21" s="93">
        <f t="shared" si="26"/>
        <v>0</v>
      </c>
      <c r="H21" s="93">
        <f t="shared" si="26"/>
        <v>0</v>
      </c>
      <c r="I21" s="93">
        <f t="shared" si="26"/>
        <v>0</v>
      </c>
      <c r="J21" s="93">
        <f t="shared" si="26"/>
        <v>0</v>
      </c>
      <c r="K21" s="93">
        <f t="shared" si="26"/>
        <v>0</v>
      </c>
      <c r="L21" s="93">
        <f t="shared" si="26"/>
        <v>0</v>
      </c>
      <c r="M21" s="93">
        <f t="shared" si="26"/>
        <v>0</v>
      </c>
      <c r="N21" s="93">
        <f t="shared" si="26"/>
        <v>0</v>
      </c>
      <c r="O21" s="93">
        <f t="shared" si="26"/>
        <v>0</v>
      </c>
      <c r="P21" s="93">
        <f t="shared" si="26"/>
        <v>0</v>
      </c>
      <c r="Q21" s="93">
        <f t="shared" si="26"/>
        <v>0</v>
      </c>
      <c r="R21" s="93">
        <f t="shared" si="26"/>
        <v>0</v>
      </c>
      <c r="Y21" s="120">
        <f t="shared" ref="Y21:AB21" si="27">IF(Y17=0,,Y18/Y17)</f>
        <v>0</v>
      </c>
      <c r="Z21" s="120">
        <f t="shared" si="27"/>
        <v>0</v>
      </c>
      <c r="AA21" s="120">
        <f t="shared" si="27"/>
        <v>0</v>
      </c>
      <c r="AB21" s="120">
        <f t="shared" si="27"/>
        <v>0</v>
      </c>
    </row>
    <row r="22" spans="1:28" ht="13.5" customHeight="1" x14ac:dyDescent="0.2">
      <c r="A22" s="319"/>
      <c r="B22" s="320"/>
      <c r="C22" s="346"/>
      <c r="D22" s="94" t="s">
        <v>204</v>
      </c>
      <c r="E22" s="92">
        <f t="shared" ca="1" si="17"/>
        <v>0</v>
      </c>
      <c r="F22" s="92">
        <f t="shared" ref="F22:R22" si="28">IF(F17=0,,F19/F17)</f>
        <v>0</v>
      </c>
      <c r="G22" s="93">
        <f t="shared" si="28"/>
        <v>0</v>
      </c>
      <c r="H22" s="93">
        <f t="shared" si="28"/>
        <v>0</v>
      </c>
      <c r="I22" s="93">
        <f t="shared" si="28"/>
        <v>0</v>
      </c>
      <c r="J22" s="93">
        <f t="shared" si="28"/>
        <v>0</v>
      </c>
      <c r="K22" s="93">
        <f t="shared" si="28"/>
        <v>0</v>
      </c>
      <c r="L22" s="93">
        <f t="shared" si="28"/>
        <v>0</v>
      </c>
      <c r="M22" s="93">
        <f t="shared" si="28"/>
        <v>0</v>
      </c>
      <c r="N22" s="93">
        <f t="shared" si="28"/>
        <v>0</v>
      </c>
      <c r="O22" s="93">
        <f t="shared" si="28"/>
        <v>0</v>
      </c>
      <c r="P22" s="93">
        <f t="shared" si="28"/>
        <v>0</v>
      </c>
      <c r="Q22" s="93">
        <f t="shared" si="28"/>
        <v>0</v>
      </c>
      <c r="R22" s="93">
        <f t="shared" si="28"/>
        <v>0</v>
      </c>
      <c r="Y22" s="120">
        <f t="shared" ref="Y22:AB22" si="29">IF(Y17=0,,Y19/Y17)</f>
        <v>0</v>
      </c>
      <c r="Z22" s="120">
        <f t="shared" si="29"/>
        <v>0</v>
      </c>
      <c r="AA22" s="120">
        <f t="shared" si="29"/>
        <v>0</v>
      </c>
      <c r="AB22" s="120">
        <f t="shared" si="29"/>
        <v>0</v>
      </c>
    </row>
    <row r="23" spans="1:28" ht="13.5" customHeight="1" x14ac:dyDescent="0.2">
      <c r="A23" s="321" t="s">
        <v>49</v>
      </c>
      <c r="B23" s="321"/>
      <c r="C23" s="340" t="s">
        <v>50</v>
      </c>
      <c r="D23" s="36" t="s">
        <v>51</v>
      </c>
      <c r="E23" s="37">
        <f>SUM(G23:R23)</f>
        <v>0</v>
      </c>
      <c r="F23" s="37">
        <f>IF($T$1=0,0,E23/$T$1)</f>
        <v>0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Y23" s="37">
        <f>SUM(G23:I23)</f>
        <v>0</v>
      </c>
      <c r="Z23" s="37">
        <f>SUM(J23:L23)</f>
        <v>0</v>
      </c>
      <c r="AA23" s="37">
        <f>SUM(M23:O23)</f>
        <v>0</v>
      </c>
      <c r="AB23" s="37">
        <f>SUM(P23:R23)</f>
        <v>0</v>
      </c>
    </row>
    <row r="24" spans="1:28" ht="13.5" customHeight="1" x14ac:dyDescent="0.2">
      <c r="A24" s="321"/>
      <c r="B24" s="321"/>
      <c r="C24" s="340"/>
      <c r="D24" s="36" t="s">
        <v>205</v>
      </c>
      <c r="E24" s="37">
        <f>SUM(G24:R24)</f>
        <v>0</v>
      </c>
      <c r="F24" s="37">
        <f>IF($T$1=0,0,E24/$T$1)</f>
        <v>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Y24" s="37">
        <f>SUM(G24:I24)</f>
        <v>0</v>
      </c>
      <c r="Z24" s="37">
        <f>SUM(J24:L24)</f>
        <v>0</v>
      </c>
      <c r="AA24" s="37">
        <f>SUM(M24:O24)</f>
        <v>0</v>
      </c>
      <c r="AB24" s="37">
        <f>SUM(P24:R24)</f>
        <v>0</v>
      </c>
    </row>
    <row r="25" spans="1:28" ht="13.5" customHeight="1" x14ac:dyDescent="0.2">
      <c r="A25" s="321"/>
      <c r="B25" s="321"/>
      <c r="C25" s="340"/>
      <c r="D25" s="96" t="s">
        <v>52</v>
      </c>
      <c r="E25" s="37">
        <f t="shared" ref="E25:R25" si="30">IF(E$23&lt;&gt;0,E8/E$23,)</f>
        <v>0</v>
      </c>
      <c r="F25" s="37">
        <f t="shared" si="30"/>
        <v>0</v>
      </c>
      <c r="G25" s="38">
        <f t="shared" si="30"/>
        <v>0</v>
      </c>
      <c r="H25" s="38">
        <f t="shared" si="30"/>
        <v>0</v>
      </c>
      <c r="I25" s="38">
        <f t="shared" si="30"/>
        <v>0</v>
      </c>
      <c r="J25" s="38">
        <f t="shared" si="30"/>
        <v>0</v>
      </c>
      <c r="K25" s="38">
        <f t="shared" si="30"/>
        <v>0</v>
      </c>
      <c r="L25" s="38">
        <f t="shared" si="30"/>
        <v>0</v>
      </c>
      <c r="M25" s="38">
        <f t="shared" si="30"/>
        <v>0</v>
      </c>
      <c r="N25" s="38">
        <f t="shared" si="30"/>
        <v>0</v>
      </c>
      <c r="O25" s="38">
        <f t="shared" si="30"/>
        <v>0</v>
      </c>
      <c r="P25" s="38">
        <f t="shared" si="30"/>
        <v>0</v>
      </c>
      <c r="Q25" s="38">
        <f t="shared" si="30"/>
        <v>0</v>
      </c>
      <c r="R25" s="38">
        <f t="shared" si="30"/>
        <v>0</v>
      </c>
      <c r="Y25" s="37">
        <f t="shared" ref="Y25:AB25" si="31">IF(Y$23&lt;&gt;0,Y8/Y$23,)</f>
        <v>0</v>
      </c>
      <c r="Z25" s="37">
        <f t="shared" si="31"/>
        <v>0</v>
      </c>
      <c r="AA25" s="37">
        <f t="shared" si="31"/>
        <v>0</v>
      </c>
      <c r="AB25" s="37">
        <f t="shared" si="31"/>
        <v>0</v>
      </c>
    </row>
    <row r="26" spans="1:28" ht="13.5" customHeight="1" x14ac:dyDescent="0.2">
      <c r="A26" s="321"/>
      <c r="B26" s="321"/>
      <c r="C26" s="340"/>
      <c r="D26" s="36" t="s">
        <v>53</v>
      </c>
      <c r="E26" s="37">
        <f t="shared" ref="E26:R26" si="32">IF(E$23&lt;&gt;0,E133/E$23,)</f>
        <v>0</v>
      </c>
      <c r="F26" s="37">
        <f t="shared" si="32"/>
        <v>0</v>
      </c>
      <c r="G26" s="38">
        <f t="shared" si="32"/>
        <v>0</v>
      </c>
      <c r="H26" s="38">
        <f t="shared" si="32"/>
        <v>0</v>
      </c>
      <c r="I26" s="38">
        <f t="shared" si="32"/>
        <v>0</v>
      </c>
      <c r="J26" s="38">
        <f t="shared" si="32"/>
        <v>0</v>
      </c>
      <c r="K26" s="38">
        <f t="shared" si="32"/>
        <v>0</v>
      </c>
      <c r="L26" s="38">
        <f t="shared" si="32"/>
        <v>0</v>
      </c>
      <c r="M26" s="38">
        <f t="shared" si="32"/>
        <v>0</v>
      </c>
      <c r="N26" s="38">
        <f t="shared" si="32"/>
        <v>0</v>
      </c>
      <c r="O26" s="38">
        <f t="shared" si="32"/>
        <v>0</v>
      </c>
      <c r="P26" s="38">
        <f t="shared" si="32"/>
        <v>0</v>
      </c>
      <c r="Q26" s="38">
        <f t="shared" si="32"/>
        <v>0</v>
      </c>
      <c r="R26" s="38">
        <f t="shared" si="32"/>
        <v>0</v>
      </c>
      <c r="Y26" s="37">
        <f t="shared" ref="Y26:AB26" si="33">IF(Y$23&lt;&gt;0,Y133/Y$23,)</f>
        <v>0</v>
      </c>
      <c r="Z26" s="37">
        <f t="shared" si="33"/>
        <v>0</v>
      </c>
      <c r="AA26" s="37">
        <f t="shared" si="33"/>
        <v>0</v>
      </c>
      <c r="AB26" s="37">
        <f t="shared" si="33"/>
        <v>0</v>
      </c>
    </row>
    <row r="27" spans="1:28" ht="13.5" customHeight="1" x14ac:dyDescent="0.2">
      <c r="A27" s="321"/>
      <c r="B27" s="321"/>
      <c r="C27" s="340"/>
      <c r="D27" s="96" t="s">
        <v>54</v>
      </c>
      <c r="E27" s="37">
        <f t="shared" ref="E27:R27" si="34">IF(E$23&lt;&gt;0,E128/E$23,)</f>
        <v>0</v>
      </c>
      <c r="F27" s="37">
        <f t="shared" si="34"/>
        <v>0</v>
      </c>
      <c r="G27" s="38">
        <f t="shared" si="34"/>
        <v>0</v>
      </c>
      <c r="H27" s="38">
        <f t="shared" si="34"/>
        <v>0</v>
      </c>
      <c r="I27" s="38">
        <f t="shared" si="34"/>
        <v>0</v>
      </c>
      <c r="J27" s="38">
        <f t="shared" si="34"/>
        <v>0</v>
      </c>
      <c r="K27" s="38">
        <f t="shared" si="34"/>
        <v>0</v>
      </c>
      <c r="L27" s="38">
        <f t="shared" si="34"/>
        <v>0</v>
      </c>
      <c r="M27" s="38">
        <f t="shared" si="34"/>
        <v>0</v>
      </c>
      <c r="N27" s="38">
        <f t="shared" si="34"/>
        <v>0</v>
      </c>
      <c r="O27" s="38">
        <f t="shared" si="34"/>
        <v>0</v>
      </c>
      <c r="P27" s="38">
        <f t="shared" si="34"/>
        <v>0</v>
      </c>
      <c r="Q27" s="38">
        <f t="shared" si="34"/>
        <v>0</v>
      </c>
      <c r="R27" s="38">
        <f t="shared" si="34"/>
        <v>0</v>
      </c>
      <c r="Y27" s="37">
        <f t="shared" ref="Y27:AB27" si="35">IF(Y$23&lt;&gt;0,Y128/Y$23,)</f>
        <v>0</v>
      </c>
      <c r="Z27" s="37">
        <f t="shared" si="35"/>
        <v>0</v>
      </c>
      <c r="AA27" s="37">
        <f t="shared" si="35"/>
        <v>0</v>
      </c>
      <c r="AB27" s="37">
        <f t="shared" si="35"/>
        <v>0</v>
      </c>
    </row>
    <row r="28" spans="1:28" ht="13.5" customHeight="1" x14ac:dyDescent="0.2">
      <c r="A28" s="321"/>
      <c r="B28" s="321"/>
      <c r="C28" s="340"/>
      <c r="D28" s="36" t="s">
        <v>55</v>
      </c>
      <c r="E28" s="37">
        <f t="shared" ref="E28:R28" si="36">IF(E$23&lt;&gt;0,E190/E$23,)</f>
        <v>0</v>
      </c>
      <c r="F28" s="37">
        <f t="shared" si="36"/>
        <v>0</v>
      </c>
      <c r="G28" s="38">
        <f t="shared" si="36"/>
        <v>0</v>
      </c>
      <c r="H28" s="38">
        <f t="shared" si="36"/>
        <v>0</v>
      </c>
      <c r="I28" s="38">
        <f t="shared" si="36"/>
        <v>0</v>
      </c>
      <c r="J28" s="38">
        <f t="shared" si="36"/>
        <v>0</v>
      </c>
      <c r="K28" s="38">
        <f t="shared" si="36"/>
        <v>0</v>
      </c>
      <c r="L28" s="38">
        <f t="shared" si="36"/>
        <v>0</v>
      </c>
      <c r="M28" s="38">
        <f t="shared" si="36"/>
        <v>0</v>
      </c>
      <c r="N28" s="38">
        <f t="shared" si="36"/>
        <v>0</v>
      </c>
      <c r="O28" s="38">
        <f t="shared" si="36"/>
        <v>0</v>
      </c>
      <c r="P28" s="38">
        <f t="shared" si="36"/>
        <v>0</v>
      </c>
      <c r="Q28" s="38">
        <f t="shared" si="36"/>
        <v>0</v>
      </c>
      <c r="R28" s="38">
        <f t="shared" si="36"/>
        <v>0</v>
      </c>
      <c r="Y28" s="37">
        <f t="shared" ref="Y28:AB28" si="37">IF(Y$23&lt;&gt;0,Y190/Y$23,)</f>
        <v>0</v>
      </c>
      <c r="Z28" s="37">
        <f t="shared" si="37"/>
        <v>0</v>
      </c>
      <c r="AA28" s="37">
        <f t="shared" si="37"/>
        <v>0</v>
      </c>
      <c r="AB28" s="37">
        <f t="shared" si="37"/>
        <v>0</v>
      </c>
    </row>
    <row r="29" spans="1:28" ht="13.5" customHeight="1" x14ac:dyDescent="0.2">
      <c r="A29" s="321"/>
      <c r="B29" s="321"/>
      <c r="C29" s="340"/>
      <c r="D29" s="36" t="s">
        <v>56</v>
      </c>
      <c r="E29" s="37">
        <f t="shared" ref="E29:R29" si="38">IF(E$23&lt;&gt;0,E223/E$23,)</f>
        <v>0</v>
      </c>
      <c r="F29" s="37">
        <f t="shared" si="38"/>
        <v>0</v>
      </c>
      <c r="G29" s="38">
        <f t="shared" si="38"/>
        <v>0</v>
      </c>
      <c r="H29" s="38">
        <f t="shared" si="38"/>
        <v>0</v>
      </c>
      <c r="I29" s="38">
        <f t="shared" si="38"/>
        <v>0</v>
      </c>
      <c r="J29" s="38">
        <f t="shared" si="38"/>
        <v>0</v>
      </c>
      <c r="K29" s="38">
        <f t="shared" si="38"/>
        <v>0</v>
      </c>
      <c r="L29" s="38">
        <f t="shared" si="38"/>
        <v>0</v>
      </c>
      <c r="M29" s="38">
        <f t="shared" si="38"/>
        <v>0</v>
      </c>
      <c r="N29" s="38">
        <f t="shared" si="38"/>
        <v>0</v>
      </c>
      <c r="O29" s="38">
        <f t="shared" si="38"/>
        <v>0</v>
      </c>
      <c r="P29" s="38">
        <f t="shared" si="38"/>
        <v>0</v>
      </c>
      <c r="Q29" s="38">
        <f t="shared" si="38"/>
        <v>0</v>
      </c>
      <c r="R29" s="38">
        <f t="shared" si="38"/>
        <v>0</v>
      </c>
      <c r="Y29" s="37">
        <f t="shared" ref="Y29:AB29" si="39">IF(Y$23&lt;&gt;0,Y223/Y$23,)</f>
        <v>0</v>
      </c>
      <c r="Z29" s="37">
        <f t="shared" si="39"/>
        <v>0</v>
      </c>
      <c r="AA29" s="37">
        <f t="shared" si="39"/>
        <v>0</v>
      </c>
      <c r="AB29" s="37">
        <f t="shared" si="39"/>
        <v>0</v>
      </c>
    </row>
    <row r="30" spans="1:28" ht="13.5" customHeight="1" x14ac:dyDescent="0.2">
      <c r="A30" s="321"/>
      <c r="B30" s="321"/>
      <c r="C30" s="340"/>
      <c r="D30" s="36" t="s">
        <v>106</v>
      </c>
      <c r="E30" s="37" t="s">
        <v>107</v>
      </c>
      <c r="F30" s="37" t="s">
        <v>107</v>
      </c>
      <c r="G30" s="38" t="s">
        <v>107</v>
      </c>
      <c r="H30" s="38" t="s">
        <v>107</v>
      </c>
      <c r="I30" s="38" t="s">
        <v>107</v>
      </c>
      <c r="J30" s="38" t="s">
        <v>107</v>
      </c>
      <c r="K30" s="38" t="s">
        <v>107</v>
      </c>
      <c r="L30" s="38" t="s">
        <v>107</v>
      </c>
      <c r="M30" s="38" t="s">
        <v>107</v>
      </c>
      <c r="N30" s="38" t="s">
        <v>107</v>
      </c>
      <c r="O30" s="38" t="s">
        <v>107</v>
      </c>
      <c r="P30" s="38" t="s">
        <v>107</v>
      </c>
      <c r="Q30" s="38" t="s">
        <v>107</v>
      </c>
      <c r="R30" s="38" t="s">
        <v>107</v>
      </c>
      <c r="Y30" s="37" t="s">
        <v>107</v>
      </c>
      <c r="Z30" s="37" t="s">
        <v>107</v>
      </c>
      <c r="AA30" s="37" t="s">
        <v>107</v>
      </c>
      <c r="AB30" s="37" t="s">
        <v>107</v>
      </c>
    </row>
    <row r="31" spans="1:28" ht="13.5" customHeight="1" x14ac:dyDescent="0.2">
      <c r="A31" s="321"/>
      <c r="B31" s="321"/>
      <c r="C31" s="340"/>
      <c r="D31" s="36" t="s">
        <v>57</v>
      </c>
      <c r="E31" s="37">
        <f t="shared" ref="E31:R31" si="40">IF(E$23&lt;&gt;0,E3/E$23,)</f>
        <v>0</v>
      </c>
      <c r="F31" s="37">
        <f t="shared" si="40"/>
        <v>0</v>
      </c>
      <c r="G31" s="38">
        <f t="shared" si="40"/>
        <v>0</v>
      </c>
      <c r="H31" s="38">
        <f t="shared" si="40"/>
        <v>0</v>
      </c>
      <c r="I31" s="38">
        <f t="shared" si="40"/>
        <v>0</v>
      </c>
      <c r="J31" s="38">
        <f t="shared" si="40"/>
        <v>0</v>
      </c>
      <c r="K31" s="38">
        <f t="shared" si="40"/>
        <v>0</v>
      </c>
      <c r="L31" s="38">
        <f t="shared" si="40"/>
        <v>0</v>
      </c>
      <c r="M31" s="38">
        <f t="shared" si="40"/>
        <v>0</v>
      </c>
      <c r="N31" s="38">
        <f t="shared" si="40"/>
        <v>0</v>
      </c>
      <c r="O31" s="38">
        <f t="shared" si="40"/>
        <v>0</v>
      </c>
      <c r="P31" s="38">
        <f t="shared" si="40"/>
        <v>0</v>
      </c>
      <c r="Q31" s="38">
        <f t="shared" si="40"/>
        <v>0</v>
      </c>
      <c r="R31" s="38">
        <f t="shared" si="40"/>
        <v>0</v>
      </c>
      <c r="Y31" s="37">
        <f t="shared" ref="Y31:AB31" si="41">IF(Y$23&lt;&gt;0,Y3/Y$23,)</f>
        <v>0</v>
      </c>
      <c r="Z31" s="37">
        <f t="shared" si="41"/>
        <v>0</v>
      </c>
      <c r="AA31" s="37">
        <f t="shared" si="41"/>
        <v>0</v>
      </c>
      <c r="AB31" s="37">
        <f t="shared" si="41"/>
        <v>0</v>
      </c>
    </row>
    <row r="32" spans="1:28" ht="13.5" customHeight="1" x14ac:dyDescent="0.2">
      <c r="A32" s="321"/>
      <c r="B32" s="321"/>
      <c r="C32" s="340"/>
      <c r="D32" s="36" t="s">
        <v>58</v>
      </c>
      <c r="E32" s="97">
        <f>IF(SUM(G12:R12)&lt;&gt;0,E23/SUM(G12:R12),)</f>
        <v>0</v>
      </c>
      <c r="F32" s="97">
        <f t="shared" ref="F32:R32" si="42">IF(F12&lt;&gt;0,F23/F12,)</f>
        <v>0</v>
      </c>
      <c r="G32" s="98">
        <f t="shared" si="42"/>
        <v>0</v>
      </c>
      <c r="H32" s="98">
        <f t="shared" si="42"/>
        <v>0</v>
      </c>
      <c r="I32" s="98">
        <f t="shared" si="42"/>
        <v>0</v>
      </c>
      <c r="J32" s="98">
        <f t="shared" si="42"/>
        <v>0</v>
      </c>
      <c r="K32" s="98">
        <f t="shared" si="42"/>
        <v>0</v>
      </c>
      <c r="L32" s="98">
        <f t="shared" si="42"/>
        <v>0</v>
      </c>
      <c r="M32" s="98">
        <f t="shared" si="42"/>
        <v>0</v>
      </c>
      <c r="N32" s="98">
        <f t="shared" si="42"/>
        <v>0</v>
      </c>
      <c r="O32" s="98">
        <f t="shared" si="42"/>
        <v>0</v>
      </c>
      <c r="P32" s="98">
        <f t="shared" si="42"/>
        <v>0</v>
      </c>
      <c r="Q32" s="98">
        <f t="shared" si="42"/>
        <v>0</v>
      </c>
      <c r="R32" s="98">
        <f t="shared" si="42"/>
        <v>0</v>
      </c>
      <c r="Y32" s="97">
        <f>IF(SUM(G12:I12)&lt;&gt;0,Y23/SUM(G12:I12),)</f>
        <v>0</v>
      </c>
      <c r="Z32" s="97">
        <f>IF(SUM(J12:L12)&lt;&gt;0,Z23/SUM(J12:L12),)</f>
        <v>0</v>
      </c>
      <c r="AA32" s="97">
        <f>IF(SUM(M12:O12)&lt;&gt;0,AA23/SUM(M12:O12),)</f>
        <v>0</v>
      </c>
      <c r="AB32" s="97">
        <f>IF(SUM(P12:R12)&lt;&gt;0,AB23/SUM(P12:R12),)</f>
        <v>0</v>
      </c>
    </row>
    <row r="33" spans="1:28" ht="13.5" customHeight="1" x14ac:dyDescent="0.2">
      <c r="A33" s="321"/>
      <c r="B33" s="321"/>
      <c r="C33" s="340"/>
      <c r="D33" s="36" t="s">
        <v>59</v>
      </c>
      <c r="E33" s="37">
        <f>IF(SUM(G12:R12)&lt;&gt;0,E2/SUM(G12:R12),)</f>
        <v>0</v>
      </c>
      <c r="F33" s="37">
        <f t="shared" ref="F33:R33" si="43">IF(F12&lt;&gt;0,F2/F12,)</f>
        <v>0</v>
      </c>
      <c r="G33" s="38">
        <f t="shared" si="43"/>
        <v>0</v>
      </c>
      <c r="H33" s="38">
        <f t="shared" si="43"/>
        <v>0</v>
      </c>
      <c r="I33" s="38">
        <f t="shared" si="43"/>
        <v>0</v>
      </c>
      <c r="J33" s="38">
        <f t="shared" si="43"/>
        <v>0</v>
      </c>
      <c r="K33" s="38">
        <f t="shared" si="43"/>
        <v>0</v>
      </c>
      <c r="L33" s="38">
        <f t="shared" si="43"/>
        <v>0</v>
      </c>
      <c r="M33" s="38">
        <f t="shared" si="43"/>
        <v>0</v>
      </c>
      <c r="N33" s="38">
        <f t="shared" si="43"/>
        <v>0</v>
      </c>
      <c r="O33" s="38">
        <f t="shared" si="43"/>
        <v>0</v>
      </c>
      <c r="P33" s="38">
        <f t="shared" si="43"/>
        <v>0</v>
      </c>
      <c r="Q33" s="38">
        <f t="shared" si="43"/>
        <v>0</v>
      </c>
      <c r="R33" s="38">
        <f t="shared" si="43"/>
        <v>0</v>
      </c>
      <c r="Y33" s="37">
        <f>IF(SUM(G12:I12)&lt;&gt;0,Y2/SUM(G12:I12),)</f>
        <v>0</v>
      </c>
      <c r="Z33" s="37">
        <f>IF(SUM(J12:L12)&lt;&gt;0,Z2/SUM(J12:L12),)</f>
        <v>0</v>
      </c>
      <c r="AA33" s="37">
        <f>IF(SUM(M12:O12)&lt;&gt;0,AA2/SUM(M12:O12),)</f>
        <v>0</v>
      </c>
      <c r="AB33" s="37">
        <f>IF(SUM(P12:R12)&lt;&gt;0,AB2/SUM(P12:R12),)</f>
        <v>0</v>
      </c>
    </row>
    <row r="34" spans="1:28" ht="13.5" customHeight="1" x14ac:dyDescent="0.2">
      <c r="A34" s="321"/>
      <c r="B34" s="321"/>
      <c r="C34" s="340"/>
      <c r="D34" s="36" t="s">
        <v>60</v>
      </c>
      <c r="E34" s="37">
        <f>IF(SUM(G12:R12)&lt;&gt;0,E3/SUM(G12:R12),)</f>
        <v>0</v>
      </c>
      <c r="F34" s="37">
        <f t="shared" ref="F34:R34" si="44">IF(F12&lt;&gt;0,F3/F12,)</f>
        <v>0</v>
      </c>
      <c r="G34" s="38">
        <f t="shared" si="44"/>
        <v>0</v>
      </c>
      <c r="H34" s="38">
        <f t="shared" si="44"/>
        <v>0</v>
      </c>
      <c r="I34" s="38">
        <f t="shared" si="44"/>
        <v>0</v>
      </c>
      <c r="J34" s="38">
        <f t="shared" si="44"/>
        <v>0</v>
      </c>
      <c r="K34" s="38">
        <f t="shared" si="44"/>
        <v>0</v>
      </c>
      <c r="L34" s="38">
        <f t="shared" si="44"/>
        <v>0</v>
      </c>
      <c r="M34" s="38">
        <f t="shared" si="44"/>
        <v>0</v>
      </c>
      <c r="N34" s="38">
        <f t="shared" si="44"/>
        <v>0</v>
      </c>
      <c r="O34" s="38">
        <f t="shared" si="44"/>
        <v>0</v>
      </c>
      <c r="P34" s="38">
        <f t="shared" si="44"/>
        <v>0</v>
      </c>
      <c r="Q34" s="38">
        <f t="shared" si="44"/>
        <v>0</v>
      </c>
      <c r="R34" s="38">
        <f t="shared" si="44"/>
        <v>0</v>
      </c>
      <c r="Y34" s="37">
        <f>IF(SUM(G12:I12)&lt;&gt;0,Y3/SUM(G12:I12),)</f>
        <v>0</v>
      </c>
      <c r="Z34" s="37">
        <f>IF(SUM(J12:L12)&lt;&gt;0,Z3/SUM(J12:L12),)</f>
        <v>0</v>
      </c>
      <c r="AA34" s="37">
        <f>IF(SUM(M12:O12)&lt;&gt;0,AA3/SUM(M12:O12),)</f>
        <v>0</v>
      </c>
      <c r="AB34" s="37">
        <f>IF(SUM(P12:R12)&lt;&gt;0,AB3/SUM(P12:R12),)</f>
        <v>0</v>
      </c>
    </row>
    <row r="35" spans="1:28" ht="13.5" customHeight="1" x14ac:dyDescent="0.2">
      <c r="A35" s="321"/>
      <c r="B35" s="321"/>
      <c r="C35" s="340"/>
      <c r="D35" s="36" t="s">
        <v>70</v>
      </c>
      <c r="E35" s="37">
        <f>IF(SUM(G12:R12)=0,,(E2+E3)/SUM(G12:R12))</f>
        <v>0</v>
      </c>
      <c r="F35" s="37">
        <f t="shared" ref="F35:R35" si="45">IF(F12=0,,(F2+F3)/F12)</f>
        <v>0</v>
      </c>
      <c r="G35" s="38">
        <f t="shared" si="45"/>
        <v>0</v>
      </c>
      <c r="H35" s="38">
        <f t="shared" si="45"/>
        <v>0</v>
      </c>
      <c r="I35" s="38">
        <f t="shared" si="45"/>
        <v>0</v>
      </c>
      <c r="J35" s="38">
        <f t="shared" si="45"/>
        <v>0</v>
      </c>
      <c r="K35" s="38">
        <f t="shared" si="45"/>
        <v>0</v>
      </c>
      <c r="L35" s="38">
        <f t="shared" si="45"/>
        <v>0</v>
      </c>
      <c r="M35" s="38">
        <f t="shared" si="45"/>
        <v>0</v>
      </c>
      <c r="N35" s="38">
        <f t="shared" si="45"/>
        <v>0</v>
      </c>
      <c r="O35" s="38">
        <f t="shared" si="45"/>
        <v>0</v>
      </c>
      <c r="P35" s="38">
        <f t="shared" si="45"/>
        <v>0</v>
      </c>
      <c r="Q35" s="38">
        <f t="shared" si="45"/>
        <v>0</v>
      </c>
      <c r="R35" s="38">
        <f t="shared" si="45"/>
        <v>0</v>
      </c>
      <c r="Y35" s="37">
        <f>IF(SUM(G12:I12)=0,,(Y2+Y3)/SUM(G12:I12))</f>
        <v>0</v>
      </c>
      <c r="Z35" s="37">
        <f>IF(SUM(J12:L12)=0,,(Z2+Z3)/SUM(J12:L12))</f>
        <v>0</v>
      </c>
      <c r="AA35" s="37">
        <f>IF(SUM(M12:O12)=0,,(AA2+AA3)/SUM(M12:O12))</f>
        <v>0</v>
      </c>
      <c r="AB35" s="37">
        <f>IF(SUM(P12:R12)=0,,(AB2+AB3)/SUM(P12:R12))</f>
        <v>0</v>
      </c>
    </row>
    <row r="36" spans="1:28" ht="13.5" customHeight="1" x14ac:dyDescent="0.2">
      <c r="A36" s="321"/>
      <c r="B36" s="321"/>
      <c r="C36" s="340"/>
      <c r="D36" s="36" t="s">
        <v>109</v>
      </c>
      <c r="E36" s="37" t="s">
        <v>107</v>
      </c>
      <c r="F36" s="37" t="s">
        <v>107</v>
      </c>
      <c r="G36" s="93"/>
      <c r="H36" s="93" t="str">
        <f t="shared" ref="H36:R36" si="46">IF(G2&lt;&gt;0,(H2-G2)/G2,"-")</f>
        <v>-</v>
      </c>
      <c r="I36" s="93" t="str">
        <f t="shared" si="46"/>
        <v>-</v>
      </c>
      <c r="J36" s="93" t="str">
        <f t="shared" si="46"/>
        <v>-</v>
      </c>
      <c r="K36" s="93" t="str">
        <f t="shared" si="46"/>
        <v>-</v>
      </c>
      <c r="L36" s="93" t="str">
        <f t="shared" si="46"/>
        <v>-</v>
      </c>
      <c r="M36" s="93" t="str">
        <f t="shared" si="46"/>
        <v>-</v>
      </c>
      <c r="N36" s="93" t="str">
        <f t="shared" si="46"/>
        <v>-</v>
      </c>
      <c r="O36" s="93" t="str">
        <f t="shared" si="46"/>
        <v>-</v>
      </c>
      <c r="P36" s="93" t="str">
        <f t="shared" si="46"/>
        <v>-</v>
      </c>
      <c r="Q36" s="93" t="str">
        <f t="shared" si="46"/>
        <v>-</v>
      </c>
      <c r="R36" s="93" t="str">
        <f t="shared" si="46"/>
        <v>-</v>
      </c>
      <c r="Y36" s="37" t="s">
        <v>107</v>
      </c>
      <c r="Z36" s="37" t="s">
        <v>107</v>
      </c>
      <c r="AA36" s="37" t="s">
        <v>107</v>
      </c>
      <c r="AB36" s="37" t="s">
        <v>107</v>
      </c>
    </row>
    <row r="37" spans="1:28" ht="13.5" customHeight="1" x14ac:dyDescent="0.2">
      <c r="A37" s="321"/>
      <c r="B37" s="321"/>
      <c r="C37" s="340"/>
      <c r="D37" s="36" t="s">
        <v>61</v>
      </c>
      <c r="E37" s="37" t="str">
        <f>IF(SUM(G12:R12)&lt;&gt;0,E8/SUM(G12:R12),"-")</f>
        <v>-</v>
      </c>
      <c r="F37" s="37">
        <f t="shared" ref="F37:R37" si="47">IF(F12&lt;&gt;0,F8/F12,)</f>
        <v>0</v>
      </c>
      <c r="G37" s="38">
        <f t="shared" si="47"/>
        <v>0</v>
      </c>
      <c r="H37" s="38">
        <f t="shared" si="47"/>
        <v>0</v>
      </c>
      <c r="I37" s="38">
        <f t="shared" si="47"/>
        <v>0</v>
      </c>
      <c r="J37" s="38">
        <f t="shared" si="47"/>
        <v>0</v>
      </c>
      <c r="K37" s="38">
        <f t="shared" si="47"/>
        <v>0</v>
      </c>
      <c r="L37" s="38">
        <f t="shared" si="47"/>
        <v>0</v>
      </c>
      <c r="M37" s="38">
        <f t="shared" si="47"/>
        <v>0</v>
      </c>
      <c r="N37" s="38">
        <f t="shared" si="47"/>
        <v>0</v>
      </c>
      <c r="O37" s="38">
        <f t="shared" si="47"/>
        <v>0</v>
      </c>
      <c r="P37" s="38">
        <f t="shared" si="47"/>
        <v>0</v>
      </c>
      <c r="Q37" s="38">
        <f t="shared" si="47"/>
        <v>0</v>
      </c>
      <c r="R37" s="38">
        <f t="shared" si="47"/>
        <v>0</v>
      </c>
      <c r="Y37" s="37" t="str">
        <f>IF(SUM(G12:I12)&lt;&gt;0,Y8/SUM(G12:I12),"-")</f>
        <v>-</v>
      </c>
      <c r="Z37" s="37" t="str">
        <f>IF(SUM(J12:L12)&lt;&gt;0,Z8/SUM(J12:L12),"-")</f>
        <v>-</v>
      </c>
      <c r="AA37" s="37" t="str">
        <f>IF(SUM(M12:O12)&lt;&gt;0,AA8/SUM(M12:O12),"-")</f>
        <v>-</v>
      </c>
      <c r="AB37" s="37" t="str">
        <f>IF(SUM(P12:R12)&lt;&gt;0,AB8/SUM(P12:R12),"-")</f>
        <v>-</v>
      </c>
    </row>
    <row r="38" spans="1:28" ht="13.5" customHeight="1" x14ac:dyDescent="0.2">
      <c r="A38" s="321"/>
      <c r="B38" s="321"/>
      <c r="C38" s="347" t="s">
        <v>62</v>
      </c>
      <c r="D38" s="99" t="s">
        <v>63</v>
      </c>
      <c r="E38" s="100">
        <f t="shared" ref="E38:R38" si="48">IF(E$23&lt;&gt;0,E133/E$23,)</f>
        <v>0</v>
      </c>
      <c r="F38" s="88">
        <f t="shared" si="48"/>
        <v>0</v>
      </c>
      <c r="G38" s="38">
        <f t="shared" si="48"/>
        <v>0</v>
      </c>
      <c r="H38" s="38">
        <f t="shared" si="48"/>
        <v>0</v>
      </c>
      <c r="I38" s="38">
        <f t="shared" si="48"/>
        <v>0</v>
      </c>
      <c r="J38" s="38">
        <f t="shared" si="48"/>
        <v>0</v>
      </c>
      <c r="K38" s="38">
        <f t="shared" si="48"/>
        <v>0</v>
      </c>
      <c r="L38" s="38">
        <f t="shared" si="48"/>
        <v>0</v>
      </c>
      <c r="M38" s="38">
        <f t="shared" si="48"/>
        <v>0</v>
      </c>
      <c r="N38" s="38">
        <f t="shared" si="48"/>
        <v>0</v>
      </c>
      <c r="O38" s="38">
        <f t="shared" si="48"/>
        <v>0</v>
      </c>
      <c r="P38" s="38">
        <f t="shared" si="48"/>
        <v>0</v>
      </c>
      <c r="Q38" s="38">
        <f t="shared" si="48"/>
        <v>0</v>
      </c>
      <c r="R38" s="38">
        <f t="shared" si="48"/>
        <v>0</v>
      </c>
      <c r="Y38" s="100">
        <f t="shared" ref="Y38:AB38" si="49">IF(Y$23&lt;&gt;0,Y133/Y$23,)</f>
        <v>0</v>
      </c>
      <c r="Z38" s="100">
        <f t="shared" si="49"/>
        <v>0</v>
      </c>
      <c r="AA38" s="100">
        <f t="shared" si="49"/>
        <v>0</v>
      </c>
      <c r="AB38" s="100">
        <f t="shared" si="49"/>
        <v>0</v>
      </c>
    </row>
    <row r="39" spans="1:28" ht="13.5" customHeight="1" x14ac:dyDescent="0.2">
      <c r="A39" s="321"/>
      <c r="B39" s="321"/>
      <c r="C39" s="347"/>
      <c r="D39" s="101" t="s">
        <v>64</v>
      </c>
      <c r="E39" s="102">
        <f t="shared" ref="E39:R39" si="50">IF(E$23&lt;&gt;0,(E58+E59)/E$23,0)</f>
        <v>0</v>
      </c>
      <c r="F39" s="102">
        <f t="shared" si="50"/>
        <v>0</v>
      </c>
      <c r="G39" s="85">
        <f t="shared" si="50"/>
        <v>0</v>
      </c>
      <c r="H39" s="85">
        <f t="shared" si="50"/>
        <v>0</v>
      </c>
      <c r="I39" s="85">
        <f t="shared" si="50"/>
        <v>0</v>
      </c>
      <c r="J39" s="85">
        <f t="shared" si="50"/>
        <v>0</v>
      </c>
      <c r="K39" s="85">
        <f t="shared" si="50"/>
        <v>0</v>
      </c>
      <c r="L39" s="85">
        <f t="shared" si="50"/>
        <v>0</v>
      </c>
      <c r="M39" s="85">
        <f t="shared" si="50"/>
        <v>0</v>
      </c>
      <c r="N39" s="85">
        <f t="shared" si="50"/>
        <v>0</v>
      </c>
      <c r="O39" s="85">
        <f t="shared" si="50"/>
        <v>0</v>
      </c>
      <c r="P39" s="85">
        <f t="shared" si="50"/>
        <v>0</v>
      </c>
      <c r="Q39" s="85">
        <f t="shared" si="50"/>
        <v>0</v>
      </c>
      <c r="R39" s="85">
        <f t="shared" si="50"/>
        <v>0</v>
      </c>
      <c r="Y39" s="102">
        <f t="shared" ref="Y39:AB39" si="51">IF(Y$23&lt;&gt;0,(Y58+Y59)/Y$23,0)</f>
        <v>0</v>
      </c>
      <c r="Z39" s="102">
        <f t="shared" si="51"/>
        <v>0</v>
      </c>
      <c r="AA39" s="102">
        <f t="shared" si="51"/>
        <v>0</v>
      </c>
      <c r="AB39" s="102">
        <f t="shared" si="51"/>
        <v>0</v>
      </c>
    </row>
    <row r="40" spans="1:28" ht="13.5" customHeight="1" x14ac:dyDescent="0.2">
      <c r="A40" s="321"/>
      <c r="B40" s="321"/>
      <c r="C40" s="347"/>
      <c r="D40" s="101" t="s">
        <v>65</v>
      </c>
      <c r="E40" s="102">
        <f t="shared" ref="E40:R40" si="52">IF(E$23&lt;&gt;0,(E64+E65+E70+E71+E76+E77+E88+E89+E82+E83)/E$23,0)</f>
        <v>0</v>
      </c>
      <c r="F40" s="102">
        <f t="shared" si="52"/>
        <v>0</v>
      </c>
      <c r="G40" s="85">
        <f t="shared" si="52"/>
        <v>0</v>
      </c>
      <c r="H40" s="85">
        <f t="shared" si="52"/>
        <v>0</v>
      </c>
      <c r="I40" s="85">
        <f t="shared" si="52"/>
        <v>0</v>
      </c>
      <c r="J40" s="85">
        <f t="shared" si="52"/>
        <v>0</v>
      </c>
      <c r="K40" s="85">
        <f t="shared" si="52"/>
        <v>0</v>
      </c>
      <c r="L40" s="85">
        <f t="shared" si="52"/>
        <v>0</v>
      </c>
      <c r="M40" s="85">
        <f t="shared" si="52"/>
        <v>0</v>
      </c>
      <c r="N40" s="85">
        <f t="shared" si="52"/>
        <v>0</v>
      </c>
      <c r="O40" s="85">
        <f t="shared" si="52"/>
        <v>0</v>
      </c>
      <c r="P40" s="85">
        <f t="shared" si="52"/>
        <v>0</v>
      </c>
      <c r="Q40" s="85">
        <f t="shared" si="52"/>
        <v>0</v>
      </c>
      <c r="R40" s="85">
        <f t="shared" si="52"/>
        <v>0</v>
      </c>
      <c r="Y40" s="102">
        <f t="shared" ref="Y40:AB40" si="53">IF(Y$23&lt;&gt;0,(Y64+Y65+Y70+Y71+Y76+Y77+Y88+Y89+Y82+Y83)/Y$23,0)</f>
        <v>0</v>
      </c>
      <c r="Z40" s="102">
        <f t="shared" si="53"/>
        <v>0</v>
      </c>
      <c r="AA40" s="102">
        <f t="shared" si="53"/>
        <v>0</v>
      </c>
      <c r="AB40" s="102">
        <f t="shared" si="53"/>
        <v>0</v>
      </c>
    </row>
    <row r="41" spans="1:28" ht="13.5" customHeight="1" x14ac:dyDescent="0.2">
      <c r="A41" s="321"/>
      <c r="B41" s="321"/>
      <c r="C41" s="347"/>
      <c r="D41" s="101" t="s">
        <v>66</v>
      </c>
      <c r="E41" s="102">
        <f t="shared" ref="E41:R41" si="54">IF(E$23&lt;&gt;0,(E94+E95)/E$23,0)</f>
        <v>0</v>
      </c>
      <c r="F41" s="102">
        <f t="shared" si="54"/>
        <v>0</v>
      </c>
      <c r="G41" s="85">
        <f t="shared" si="54"/>
        <v>0</v>
      </c>
      <c r="H41" s="85">
        <f t="shared" si="54"/>
        <v>0</v>
      </c>
      <c r="I41" s="85">
        <f t="shared" si="54"/>
        <v>0</v>
      </c>
      <c r="J41" s="85">
        <f t="shared" si="54"/>
        <v>0</v>
      </c>
      <c r="K41" s="85">
        <f t="shared" si="54"/>
        <v>0</v>
      </c>
      <c r="L41" s="85">
        <f t="shared" si="54"/>
        <v>0</v>
      </c>
      <c r="M41" s="85">
        <f t="shared" si="54"/>
        <v>0</v>
      </c>
      <c r="N41" s="85">
        <f t="shared" si="54"/>
        <v>0</v>
      </c>
      <c r="O41" s="85">
        <f t="shared" si="54"/>
        <v>0</v>
      </c>
      <c r="P41" s="85">
        <f t="shared" si="54"/>
        <v>0</v>
      </c>
      <c r="Q41" s="85">
        <f t="shared" si="54"/>
        <v>0</v>
      </c>
      <c r="R41" s="85">
        <f t="shared" si="54"/>
        <v>0</v>
      </c>
      <c r="Y41" s="102">
        <f t="shared" ref="Y41:AB41" si="55">IF(Y$23&lt;&gt;0,(Y94+Y95)/Y$23,0)</f>
        <v>0</v>
      </c>
      <c r="Z41" s="102">
        <f t="shared" si="55"/>
        <v>0</v>
      </c>
      <c r="AA41" s="102">
        <f t="shared" si="55"/>
        <v>0</v>
      </c>
      <c r="AB41" s="102">
        <f t="shared" si="55"/>
        <v>0</v>
      </c>
    </row>
    <row r="42" spans="1:28" ht="13.5" customHeight="1" x14ac:dyDescent="0.2">
      <c r="A42" s="321"/>
      <c r="B42" s="321"/>
      <c r="C42" s="347"/>
      <c r="D42" s="103" t="s">
        <v>67</v>
      </c>
      <c r="E42" s="102" t="str">
        <f>IF(E$23&lt;&gt;0,E128/E$23,"-")</f>
        <v>-</v>
      </c>
      <c r="F42" s="102" t="str">
        <f>IF(F$23&lt;&gt;0,F128/F$23,"-")</f>
        <v>-</v>
      </c>
      <c r="G42" s="85">
        <f t="shared" ref="G42:R42" si="56">IF(G$23&lt;&gt;0,G128/G$23,0)</f>
        <v>0</v>
      </c>
      <c r="H42" s="85">
        <f t="shared" si="56"/>
        <v>0</v>
      </c>
      <c r="I42" s="85">
        <f t="shared" si="56"/>
        <v>0</v>
      </c>
      <c r="J42" s="85">
        <f t="shared" si="56"/>
        <v>0</v>
      </c>
      <c r="K42" s="85">
        <f t="shared" si="56"/>
        <v>0</v>
      </c>
      <c r="L42" s="85">
        <f t="shared" si="56"/>
        <v>0</v>
      </c>
      <c r="M42" s="85">
        <f t="shared" si="56"/>
        <v>0</v>
      </c>
      <c r="N42" s="85">
        <f t="shared" si="56"/>
        <v>0</v>
      </c>
      <c r="O42" s="85">
        <f t="shared" si="56"/>
        <v>0</v>
      </c>
      <c r="P42" s="85">
        <f t="shared" si="56"/>
        <v>0</v>
      </c>
      <c r="Q42" s="85">
        <f t="shared" si="56"/>
        <v>0</v>
      </c>
      <c r="R42" s="85">
        <f t="shared" si="56"/>
        <v>0</v>
      </c>
      <c r="Y42" s="102" t="str">
        <f t="shared" ref="Y42:AB42" si="57">IF(Y$23&lt;&gt;0,Y128/Y$23,"-")</f>
        <v>-</v>
      </c>
      <c r="Z42" s="102" t="str">
        <f t="shared" si="57"/>
        <v>-</v>
      </c>
      <c r="AA42" s="102" t="str">
        <f t="shared" si="57"/>
        <v>-</v>
      </c>
      <c r="AB42" s="102" t="str">
        <f t="shared" si="57"/>
        <v>-</v>
      </c>
    </row>
    <row r="43" spans="1:28" ht="13.5" customHeight="1" x14ac:dyDescent="0.2">
      <c r="A43" s="321"/>
      <c r="B43" s="321"/>
      <c r="C43" s="347"/>
      <c r="D43" s="99" t="s">
        <v>68</v>
      </c>
      <c r="E43" s="102">
        <f t="shared" ref="E43:R43" si="58">IF((E63+E69+E75+E87+E81)&lt;&gt;0,E$23/(E63+E69+E75+E87+E81),0)</f>
        <v>0</v>
      </c>
      <c r="F43" s="102">
        <f t="shared" si="58"/>
        <v>0</v>
      </c>
      <c r="G43" s="85">
        <f t="shared" si="58"/>
        <v>0</v>
      </c>
      <c r="H43" s="85">
        <f t="shared" si="58"/>
        <v>0</v>
      </c>
      <c r="I43" s="85">
        <f t="shared" si="58"/>
        <v>0</v>
      </c>
      <c r="J43" s="85">
        <f t="shared" si="58"/>
        <v>0</v>
      </c>
      <c r="K43" s="85">
        <f t="shared" si="58"/>
        <v>0</v>
      </c>
      <c r="L43" s="85">
        <f t="shared" si="58"/>
        <v>0</v>
      </c>
      <c r="M43" s="85">
        <f t="shared" si="58"/>
        <v>0</v>
      </c>
      <c r="N43" s="85">
        <f t="shared" si="58"/>
        <v>0</v>
      </c>
      <c r="O43" s="85">
        <f t="shared" si="58"/>
        <v>0</v>
      </c>
      <c r="P43" s="85">
        <f t="shared" si="58"/>
        <v>0</v>
      </c>
      <c r="Q43" s="85">
        <f t="shared" si="58"/>
        <v>0</v>
      </c>
      <c r="R43" s="85">
        <f t="shared" si="58"/>
        <v>0</v>
      </c>
      <c r="Y43" s="102">
        <f t="shared" ref="Y43:AB43" si="59">IF((Y63+Y69+Y75+Y87+Y81)&lt;&gt;0,Y$23/(Y63+Y69+Y75+Y87+Y81),0)</f>
        <v>0</v>
      </c>
      <c r="Z43" s="102">
        <f t="shared" si="59"/>
        <v>0</v>
      </c>
      <c r="AA43" s="102">
        <f t="shared" si="59"/>
        <v>0</v>
      </c>
      <c r="AB43" s="102">
        <f t="shared" si="59"/>
        <v>0</v>
      </c>
    </row>
    <row r="44" spans="1:28" ht="13.5" customHeight="1" x14ac:dyDescent="0.2">
      <c r="A44" s="321"/>
      <c r="B44" s="321"/>
      <c r="C44" s="347"/>
      <c r="D44" s="99" t="s">
        <v>69</v>
      </c>
      <c r="E44" s="104">
        <f t="shared" ref="E44:R44" si="60">IF(E93&lt;&gt;0,E$23/E93,0)</f>
        <v>0</v>
      </c>
      <c r="F44" s="104">
        <f t="shared" si="60"/>
        <v>0</v>
      </c>
      <c r="G44" s="105">
        <f t="shared" si="60"/>
        <v>0</v>
      </c>
      <c r="H44" s="105">
        <f t="shared" si="60"/>
        <v>0</v>
      </c>
      <c r="I44" s="105">
        <f t="shared" si="60"/>
        <v>0</v>
      </c>
      <c r="J44" s="105">
        <f t="shared" si="60"/>
        <v>0</v>
      </c>
      <c r="K44" s="105">
        <f t="shared" si="60"/>
        <v>0</v>
      </c>
      <c r="L44" s="105">
        <f t="shared" si="60"/>
        <v>0</v>
      </c>
      <c r="M44" s="105">
        <f t="shared" si="60"/>
        <v>0</v>
      </c>
      <c r="N44" s="105">
        <f t="shared" si="60"/>
        <v>0</v>
      </c>
      <c r="O44" s="105">
        <f t="shared" si="60"/>
        <v>0</v>
      </c>
      <c r="P44" s="105">
        <f t="shared" si="60"/>
        <v>0</v>
      </c>
      <c r="Q44" s="105">
        <f t="shared" si="60"/>
        <v>0</v>
      </c>
      <c r="R44" s="105">
        <f t="shared" si="60"/>
        <v>0</v>
      </c>
      <c r="Y44" s="104">
        <f t="shared" ref="Y44:AB44" si="61">IF(Y93&lt;&gt;0,Y$23/Y93,0)</f>
        <v>0</v>
      </c>
      <c r="Z44" s="104">
        <f t="shared" si="61"/>
        <v>0</v>
      </c>
      <c r="AA44" s="104">
        <f t="shared" si="61"/>
        <v>0</v>
      </c>
      <c r="AB44" s="104">
        <f t="shared" si="61"/>
        <v>0</v>
      </c>
    </row>
    <row r="45" spans="1:28" ht="13.5" customHeight="1" x14ac:dyDescent="0.2">
      <c r="A45" s="321"/>
      <c r="B45" s="321"/>
      <c r="C45" s="347"/>
      <c r="D45" s="99" t="s">
        <v>197</v>
      </c>
      <c r="E45" s="104">
        <f>IF(SUM(G57:R57)&lt;&gt;0,E23/SUM(G57:R57),)</f>
        <v>0</v>
      </c>
      <c r="F45" s="104">
        <f t="shared" ref="F45:R45" si="62">IF(F57&lt;&gt;0,F23/F57,)</f>
        <v>0</v>
      </c>
      <c r="G45" s="105">
        <f t="shared" si="62"/>
        <v>0</v>
      </c>
      <c r="H45" s="105">
        <f t="shared" si="62"/>
        <v>0</v>
      </c>
      <c r="I45" s="105">
        <f t="shared" si="62"/>
        <v>0</v>
      </c>
      <c r="J45" s="105">
        <f t="shared" si="62"/>
        <v>0</v>
      </c>
      <c r="K45" s="105">
        <f t="shared" si="62"/>
        <v>0</v>
      </c>
      <c r="L45" s="105">
        <f t="shared" si="62"/>
        <v>0</v>
      </c>
      <c r="M45" s="105">
        <f t="shared" si="62"/>
        <v>0</v>
      </c>
      <c r="N45" s="105">
        <f t="shared" si="62"/>
        <v>0</v>
      </c>
      <c r="O45" s="105">
        <f t="shared" si="62"/>
        <v>0</v>
      </c>
      <c r="P45" s="105">
        <f t="shared" si="62"/>
        <v>0</v>
      </c>
      <c r="Q45" s="105">
        <f t="shared" si="62"/>
        <v>0</v>
      </c>
      <c r="R45" s="105">
        <f t="shared" si="62"/>
        <v>0</v>
      </c>
      <c r="Y45" s="104">
        <f>IF(SUM(G57:I57)&lt;&gt;0,Y23/SUM(G57:I57),)</f>
        <v>0</v>
      </c>
      <c r="Z45" s="104">
        <f>IF(SUM(J57:L57)&lt;&gt;0,Z23/SUM(J57:L57),)</f>
        <v>0</v>
      </c>
      <c r="AA45" s="104">
        <f>IF(SUM(M57:O57)&lt;&gt;0,AA23/SUM(M57:O57),)</f>
        <v>0</v>
      </c>
      <c r="AB45" s="104">
        <f>IF(SUM(P57:R57)&lt;&gt;0,AB23/SUM(P57:R57),)</f>
        <v>0</v>
      </c>
    </row>
    <row r="46" spans="1:28" ht="13.5" customHeight="1" x14ac:dyDescent="0.2">
      <c r="A46" s="321"/>
      <c r="B46" s="321"/>
      <c r="C46" s="347"/>
      <c r="D46" s="99" t="s">
        <v>70</v>
      </c>
      <c r="E46" s="102">
        <f t="shared" ref="E46:R46" si="63">IF(E57&lt;&gt;0,(E58+E59)/E57,0)</f>
        <v>0</v>
      </c>
      <c r="F46" s="88">
        <f t="shared" si="63"/>
        <v>0</v>
      </c>
      <c r="G46" s="38">
        <f t="shared" si="63"/>
        <v>0</v>
      </c>
      <c r="H46" s="38">
        <f t="shared" si="63"/>
        <v>0</v>
      </c>
      <c r="I46" s="38">
        <f t="shared" si="63"/>
        <v>0</v>
      </c>
      <c r="J46" s="38">
        <f t="shared" si="63"/>
        <v>0</v>
      </c>
      <c r="K46" s="38">
        <f t="shared" si="63"/>
        <v>0</v>
      </c>
      <c r="L46" s="38">
        <f t="shared" si="63"/>
        <v>0</v>
      </c>
      <c r="M46" s="38">
        <f t="shared" si="63"/>
        <v>0</v>
      </c>
      <c r="N46" s="38">
        <f t="shared" si="63"/>
        <v>0</v>
      </c>
      <c r="O46" s="38">
        <f t="shared" si="63"/>
        <v>0</v>
      </c>
      <c r="P46" s="38">
        <f t="shared" si="63"/>
        <v>0</v>
      </c>
      <c r="Q46" s="38">
        <f t="shared" si="63"/>
        <v>0</v>
      </c>
      <c r="R46" s="38">
        <f t="shared" si="63"/>
        <v>0</v>
      </c>
      <c r="Y46" s="102">
        <f t="shared" ref="Y46:AB46" si="64">IF(Y57&lt;&gt;0,(Y58+Y59)/Y57,0)</f>
        <v>0</v>
      </c>
      <c r="Z46" s="102">
        <f t="shared" si="64"/>
        <v>0</v>
      </c>
      <c r="AA46" s="102">
        <f t="shared" si="64"/>
        <v>0</v>
      </c>
      <c r="AB46" s="102">
        <f t="shared" si="64"/>
        <v>0</v>
      </c>
    </row>
    <row r="47" spans="1:28" ht="13.5" customHeight="1" x14ac:dyDescent="0.2">
      <c r="A47" s="321"/>
      <c r="B47" s="321"/>
      <c r="C47" s="340" t="s">
        <v>71</v>
      </c>
      <c r="D47" s="36" t="s">
        <v>198</v>
      </c>
      <c r="E47" s="37">
        <f t="shared" ref="E47:R47" si="65">IF(E$23&lt;&gt;0,E190/E$23,0)</f>
        <v>0</v>
      </c>
      <c r="F47" s="37">
        <f t="shared" si="65"/>
        <v>0</v>
      </c>
      <c r="G47" s="38">
        <f t="shared" si="65"/>
        <v>0</v>
      </c>
      <c r="H47" s="38">
        <f t="shared" si="65"/>
        <v>0</v>
      </c>
      <c r="I47" s="38">
        <f t="shared" si="65"/>
        <v>0</v>
      </c>
      <c r="J47" s="38">
        <f t="shared" si="65"/>
        <v>0</v>
      </c>
      <c r="K47" s="38">
        <f t="shared" si="65"/>
        <v>0</v>
      </c>
      <c r="L47" s="38">
        <f t="shared" si="65"/>
        <v>0</v>
      </c>
      <c r="M47" s="38">
        <f t="shared" si="65"/>
        <v>0</v>
      </c>
      <c r="N47" s="38">
        <f t="shared" si="65"/>
        <v>0</v>
      </c>
      <c r="O47" s="38">
        <f t="shared" si="65"/>
        <v>0</v>
      </c>
      <c r="P47" s="38">
        <f t="shared" si="65"/>
        <v>0</v>
      </c>
      <c r="Q47" s="38">
        <f t="shared" si="65"/>
        <v>0</v>
      </c>
      <c r="R47" s="38">
        <f t="shared" si="65"/>
        <v>0</v>
      </c>
      <c r="Y47" s="37">
        <f t="shared" ref="Y47:AB47" si="66">IF(Y$23&lt;&gt;0,Y190/Y$23,0)</f>
        <v>0</v>
      </c>
      <c r="Z47" s="37">
        <f t="shared" si="66"/>
        <v>0</v>
      </c>
      <c r="AA47" s="37">
        <f t="shared" si="66"/>
        <v>0</v>
      </c>
      <c r="AB47" s="37">
        <f t="shared" si="66"/>
        <v>0</v>
      </c>
    </row>
    <row r="48" spans="1:28" ht="13.5" customHeight="1" x14ac:dyDescent="0.2">
      <c r="A48" s="321"/>
      <c r="B48" s="321"/>
      <c r="C48" s="340"/>
      <c r="D48" s="106" t="s">
        <v>64</v>
      </c>
      <c r="E48" s="37">
        <f t="shared" ref="E48:R48" si="67">IF(E$23&lt;&gt;0,(E135+E136)/E$23,0)</f>
        <v>0</v>
      </c>
      <c r="F48" s="37">
        <f t="shared" si="67"/>
        <v>0</v>
      </c>
      <c r="G48" s="38">
        <f t="shared" si="67"/>
        <v>0</v>
      </c>
      <c r="H48" s="38">
        <f t="shared" si="67"/>
        <v>0</v>
      </c>
      <c r="I48" s="38">
        <f t="shared" si="67"/>
        <v>0</v>
      </c>
      <c r="J48" s="38">
        <f t="shared" si="67"/>
        <v>0</v>
      </c>
      <c r="K48" s="38">
        <f t="shared" si="67"/>
        <v>0</v>
      </c>
      <c r="L48" s="38">
        <f t="shared" si="67"/>
        <v>0</v>
      </c>
      <c r="M48" s="38">
        <f t="shared" si="67"/>
        <v>0</v>
      </c>
      <c r="N48" s="38">
        <f t="shared" si="67"/>
        <v>0</v>
      </c>
      <c r="O48" s="38">
        <f t="shared" si="67"/>
        <v>0</v>
      </c>
      <c r="P48" s="38">
        <f t="shared" si="67"/>
        <v>0</v>
      </c>
      <c r="Q48" s="38">
        <f t="shared" si="67"/>
        <v>0</v>
      </c>
      <c r="R48" s="38">
        <f t="shared" si="67"/>
        <v>0</v>
      </c>
      <c r="Y48" s="37">
        <f t="shared" ref="Y48:AB48" si="68">IF(Y$23&lt;&gt;0,(Y135+Y136)/Y$23,0)</f>
        <v>0</v>
      </c>
      <c r="Z48" s="37">
        <f t="shared" si="68"/>
        <v>0</v>
      </c>
      <c r="AA48" s="37">
        <f t="shared" si="68"/>
        <v>0</v>
      </c>
      <c r="AB48" s="37">
        <f t="shared" si="68"/>
        <v>0</v>
      </c>
    </row>
    <row r="49" spans="1:28" ht="13.5" customHeight="1" x14ac:dyDescent="0.2">
      <c r="A49" s="321"/>
      <c r="B49" s="321"/>
      <c r="C49" s="340"/>
      <c r="D49" s="106" t="s">
        <v>73</v>
      </c>
      <c r="E49" s="37">
        <f t="shared" ref="E49:R49" si="69">IF(E$23&lt;&gt;0,(E141+E142)/E$23,0)</f>
        <v>0</v>
      </c>
      <c r="F49" s="37">
        <f t="shared" si="69"/>
        <v>0</v>
      </c>
      <c r="G49" s="38">
        <f t="shared" si="69"/>
        <v>0</v>
      </c>
      <c r="H49" s="38">
        <f t="shared" si="69"/>
        <v>0</v>
      </c>
      <c r="I49" s="38">
        <f t="shared" si="69"/>
        <v>0</v>
      </c>
      <c r="J49" s="38">
        <f t="shared" si="69"/>
        <v>0</v>
      </c>
      <c r="K49" s="38">
        <f t="shared" si="69"/>
        <v>0</v>
      </c>
      <c r="L49" s="38">
        <f t="shared" si="69"/>
        <v>0</v>
      </c>
      <c r="M49" s="38">
        <f t="shared" si="69"/>
        <v>0</v>
      </c>
      <c r="N49" s="38">
        <f t="shared" si="69"/>
        <v>0</v>
      </c>
      <c r="O49" s="38">
        <f t="shared" si="69"/>
        <v>0</v>
      </c>
      <c r="P49" s="38">
        <f t="shared" si="69"/>
        <v>0</v>
      </c>
      <c r="Q49" s="38">
        <f t="shared" si="69"/>
        <v>0</v>
      </c>
      <c r="R49" s="38">
        <f t="shared" si="69"/>
        <v>0</v>
      </c>
      <c r="Y49" s="37">
        <f t="shared" ref="Y49:AB49" si="70">IF(Y$23&lt;&gt;0,(Y141+Y142)/Y$23,0)</f>
        <v>0</v>
      </c>
      <c r="Z49" s="37">
        <f t="shared" si="70"/>
        <v>0</v>
      </c>
      <c r="AA49" s="37">
        <f t="shared" si="70"/>
        <v>0</v>
      </c>
      <c r="AB49" s="37">
        <f t="shared" si="70"/>
        <v>0</v>
      </c>
    </row>
    <row r="50" spans="1:28" ht="13.5" customHeight="1" x14ac:dyDescent="0.2">
      <c r="A50" s="321"/>
      <c r="B50" s="321"/>
      <c r="C50" s="340"/>
      <c r="D50" s="106" t="s">
        <v>74</v>
      </c>
      <c r="E50" s="37">
        <f t="shared" ref="E50:R50" si="71">IF(E$23&lt;&gt;0,(E148+E149+E154+E155)/E$23,0)</f>
        <v>0</v>
      </c>
      <c r="F50" s="37">
        <f t="shared" si="71"/>
        <v>0</v>
      </c>
      <c r="G50" s="38">
        <f t="shared" si="71"/>
        <v>0</v>
      </c>
      <c r="H50" s="38">
        <f t="shared" si="71"/>
        <v>0</v>
      </c>
      <c r="I50" s="38">
        <f t="shared" si="71"/>
        <v>0</v>
      </c>
      <c r="J50" s="38">
        <f t="shared" si="71"/>
        <v>0</v>
      </c>
      <c r="K50" s="38">
        <f t="shared" si="71"/>
        <v>0</v>
      </c>
      <c r="L50" s="38">
        <f t="shared" si="71"/>
        <v>0</v>
      </c>
      <c r="M50" s="38">
        <f t="shared" si="71"/>
        <v>0</v>
      </c>
      <c r="N50" s="38">
        <f t="shared" si="71"/>
        <v>0</v>
      </c>
      <c r="O50" s="38">
        <f t="shared" si="71"/>
        <v>0</v>
      </c>
      <c r="P50" s="38">
        <f t="shared" si="71"/>
        <v>0</v>
      </c>
      <c r="Q50" s="38">
        <f t="shared" si="71"/>
        <v>0</v>
      </c>
      <c r="R50" s="38">
        <f t="shared" si="71"/>
        <v>0</v>
      </c>
      <c r="Y50" s="37">
        <f t="shared" ref="Y50:AB50" si="72">IF(Y$23&lt;&gt;0,(Y148+Y149+Y154+Y155)/Y$23,0)</f>
        <v>0</v>
      </c>
      <c r="Z50" s="37">
        <f t="shared" si="72"/>
        <v>0</v>
      </c>
      <c r="AA50" s="37">
        <f t="shared" si="72"/>
        <v>0</v>
      </c>
      <c r="AB50" s="37">
        <f t="shared" si="72"/>
        <v>0</v>
      </c>
    </row>
    <row r="51" spans="1:28" ht="13.5" customHeight="1" x14ac:dyDescent="0.2">
      <c r="A51" s="321"/>
      <c r="B51" s="321"/>
      <c r="C51" s="340"/>
      <c r="D51" s="36" t="s">
        <v>75</v>
      </c>
      <c r="E51" s="37">
        <f t="shared" ref="E51:R51" si="73">IF(E$23&lt;&gt;0,E182/E$23,0)</f>
        <v>0</v>
      </c>
      <c r="F51" s="37">
        <f t="shared" si="73"/>
        <v>0</v>
      </c>
      <c r="G51" s="38">
        <f t="shared" si="73"/>
        <v>0</v>
      </c>
      <c r="H51" s="38">
        <f t="shared" si="73"/>
        <v>0</v>
      </c>
      <c r="I51" s="38">
        <f t="shared" si="73"/>
        <v>0</v>
      </c>
      <c r="J51" s="38">
        <f t="shared" si="73"/>
        <v>0</v>
      </c>
      <c r="K51" s="38">
        <f t="shared" si="73"/>
        <v>0</v>
      </c>
      <c r="L51" s="38">
        <f t="shared" si="73"/>
        <v>0</v>
      </c>
      <c r="M51" s="38">
        <f t="shared" si="73"/>
        <v>0</v>
      </c>
      <c r="N51" s="38">
        <f t="shared" si="73"/>
        <v>0</v>
      </c>
      <c r="O51" s="38">
        <f t="shared" si="73"/>
        <v>0</v>
      </c>
      <c r="P51" s="38">
        <f t="shared" si="73"/>
        <v>0</v>
      </c>
      <c r="Q51" s="38">
        <f t="shared" si="73"/>
        <v>0</v>
      </c>
      <c r="R51" s="38">
        <f t="shared" si="73"/>
        <v>0</v>
      </c>
      <c r="Y51" s="37">
        <f t="shared" ref="Y51:AB51" si="74">IF(Y$23&lt;&gt;0,Y182/Y$23,0)</f>
        <v>0</v>
      </c>
      <c r="Z51" s="37">
        <f t="shared" si="74"/>
        <v>0</v>
      </c>
      <c r="AA51" s="37">
        <f t="shared" si="74"/>
        <v>0</v>
      </c>
      <c r="AB51" s="37">
        <f t="shared" si="74"/>
        <v>0</v>
      </c>
    </row>
    <row r="52" spans="1:28" ht="13.5" customHeight="1" x14ac:dyDescent="0.2">
      <c r="A52" s="321"/>
      <c r="B52" s="321"/>
      <c r="C52" s="340"/>
      <c r="D52" s="36" t="s">
        <v>111</v>
      </c>
      <c r="E52" s="37">
        <f t="shared" ref="E52:R52" si="75">IF(E$23&lt;&gt;0,E185/E$23,0)</f>
        <v>0</v>
      </c>
      <c r="F52" s="37">
        <f t="shared" si="75"/>
        <v>0</v>
      </c>
      <c r="G52" s="38">
        <f t="shared" si="75"/>
        <v>0</v>
      </c>
      <c r="H52" s="38">
        <f t="shared" si="75"/>
        <v>0</v>
      </c>
      <c r="I52" s="38">
        <f t="shared" si="75"/>
        <v>0</v>
      </c>
      <c r="J52" s="38">
        <f t="shared" si="75"/>
        <v>0</v>
      </c>
      <c r="K52" s="38">
        <f t="shared" si="75"/>
        <v>0</v>
      </c>
      <c r="L52" s="38">
        <f t="shared" si="75"/>
        <v>0</v>
      </c>
      <c r="M52" s="38">
        <f t="shared" si="75"/>
        <v>0</v>
      </c>
      <c r="N52" s="38">
        <f t="shared" si="75"/>
        <v>0</v>
      </c>
      <c r="O52" s="38">
        <f t="shared" si="75"/>
        <v>0</v>
      </c>
      <c r="P52" s="38">
        <f t="shared" si="75"/>
        <v>0</v>
      </c>
      <c r="Q52" s="38">
        <f t="shared" si="75"/>
        <v>0</v>
      </c>
      <c r="R52" s="38">
        <f t="shared" si="75"/>
        <v>0</v>
      </c>
      <c r="Y52" s="37">
        <f t="shared" ref="Y52:AB52" si="76">IF(Y$23&lt;&gt;0,Y185/Y$23,0)</f>
        <v>0</v>
      </c>
      <c r="Z52" s="37">
        <f t="shared" si="76"/>
        <v>0</v>
      </c>
      <c r="AA52" s="37">
        <f t="shared" si="76"/>
        <v>0</v>
      </c>
      <c r="AB52" s="37">
        <f t="shared" si="76"/>
        <v>0</v>
      </c>
    </row>
    <row r="53" spans="1:28" ht="13.5" customHeight="1" x14ac:dyDescent="0.2">
      <c r="A53" s="321"/>
      <c r="B53" s="321"/>
      <c r="C53" s="340"/>
      <c r="D53" s="36" t="s">
        <v>76</v>
      </c>
      <c r="E53" s="97">
        <f>IF(E140&lt;&gt;0,SUM(G18:R18)/E140,0)</f>
        <v>0</v>
      </c>
      <c r="F53" s="97">
        <f t="shared" ref="F53:R53" si="77">IF(F140&lt;&gt;0,F$18/F140,0)</f>
        <v>0</v>
      </c>
      <c r="G53" s="98">
        <f t="shared" si="77"/>
        <v>0</v>
      </c>
      <c r="H53" s="98">
        <f t="shared" si="77"/>
        <v>0</v>
      </c>
      <c r="I53" s="98">
        <f t="shared" si="77"/>
        <v>0</v>
      </c>
      <c r="J53" s="98">
        <f t="shared" si="77"/>
        <v>0</v>
      </c>
      <c r="K53" s="98">
        <f t="shared" si="77"/>
        <v>0</v>
      </c>
      <c r="L53" s="98">
        <f t="shared" si="77"/>
        <v>0</v>
      </c>
      <c r="M53" s="98">
        <f t="shared" si="77"/>
        <v>0</v>
      </c>
      <c r="N53" s="98">
        <f t="shared" si="77"/>
        <v>0</v>
      </c>
      <c r="O53" s="98">
        <f t="shared" si="77"/>
        <v>0</v>
      </c>
      <c r="P53" s="98">
        <f t="shared" si="77"/>
        <v>0</v>
      </c>
      <c r="Q53" s="98">
        <f t="shared" si="77"/>
        <v>0</v>
      </c>
      <c r="R53" s="98">
        <f t="shared" si="77"/>
        <v>0</v>
      </c>
      <c r="Y53" s="97">
        <f>IF(Y140&lt;&gt;0,SUM(G18:I18)/Y140,0)</f>
        <v>0</v>
      </c>
      <c r="Z53" s="97">
        <f>IF(Z140&lt;&gt;0,SUM(J18:L18)/Z140,0)</f>
        <v>0</v>
      </c>
      <c r="AA53" s="97">
        <f>IF(AA140&lt;&gt;0,SUM(M18:O18)/AA140,0)</f>
        <v>0</v>
      </c>
      <c r="AB53" s="97">
        <f>IF(AB140&lt;&gt;0,SUM(P18:R18)/AB140,0)</f>
        <v>0</v>
      </c>
    </row>
    <row r="54" spans="1:28" ht="13.5" customHeight="1" x14ac:dyDescent="0.2">
      <c r="A54" s="321"/>
      <c r="B54" s="321"/>
      <c r="C54" s="340"/>
      <c r="D54" s="36" t="s">
        <v>77</v>
      </c>
      <c r="E54" s="97">
        <f>IF((E147+E153)&lt;&gt;0,SUM(G18:R18)/(E147+E153),0)</f>
        <v>0</v>
      </c>
      <c r="F54" s="97">
        <f t="shared" ref="F54:R54" si="78">IF((F147+F153)&lt;&gt;0,F$18/(F147+F153),0)</f>
        <v>0</v>
      </c>
      <c r="G54" s="98">
        <f t="shared" si="78"/>
        <v>0</v>
      </c>
      <c r="H54" s="98">
        <f t="shared" si="78"/>
        <v>0</v>
      </c>
      <c r="I54" s="98">
        <f t="shared" si="78"/>
        <v>0</v>
      </c>
      <c r="J54" s="98">
        <f t="shared" si="78"/>
        <v>0</v>
      </c>
      <c r="K54" s="98">
        <f t="shared" si="78"/>
        <v>0</v>
      </c>
      <c r="L54" s="98">
        <f t="shared" si="78"/>
        <v>0</v>
      </c>
      <c r="M54" s="98">
        <f t="shared" si="78"/>
        <v>0</v>
      </c>
      <c r="N54" s="98">
        <f t="shared" si="78"/>
        <v>0</v>
      </c>
      <c r="O54" s="98">
        <f t="shared" si="78"/>
        <v>0</v>
      </c>
      <c r="P54" s="98">
        <f t="shared" si="78"/>
        <v>0</v>
      </c>
      <c r="Q54" s="98">
        <f t="shared" si="78"/>
        <v>0</v>
      </c>
      <c r="R54" s="98">
        <f t="shared" si="78"/>
        <v>0</v>
      </c>
      <c r="Y54" s="97">
        <f>IF((Y147+Y153)&lt;&gt;0,SUM(G18:I18)/(Y147+Y153),0)</f>
        <v>0</v>
      </c>
      <c r="Z54" s="97">
        <f>IF((Z147+Z153)&lt;&gt;0,SUM(J18:L18)/(Z147+Z153),0)</f>
        <v>0</v>
      </c>
      <c r="AA54" s="97">
        <f>IF((AA147+AA153)&lt;&gt;0,SUM(M18:O18)/(AA147+AA153),0)</f>
        <v>0</v>
      </c>
      <c r="AB54" s="97">
        <f>IF((AB147+AB153)&lt;&gt;0,SUM(P18:R18)/(AB147+AB153),0)</f>
        <v>0</v>
      </c>
    </row>
    <row r="55" spans="1:28" ht="13.5" customHeight="1" x14ac:dyDescent="0.2">
      <c r="A55" s="321"/>
      <c r="B55" s="321"/>
      <c r="C55" s="340"/>
      <c r="D55" s="36" t="s">
        <v>70</v>
      </c>
      <c r="E55" s="37">
        <f t="shared" ref="E55:R55" si="79">IF(E134&lt;&gt;0,(E135+E136)/E134,0)</f>
        <v>0</v>
      </c>
      <c r="F55" s="37">
        <f t="shared" si="79"/>
        <v>0</v>
      </c>
      <c r="G55" s="38">
        <f t="shared" si="79"/>
        <v>0</v>
      </c>
      <c r="H55" s="38">
        <f t="shared" si="79"/>
        <v>0</v>
      </c>
      <c r="I55" s="38">
        <f t="shared" si="79"/>
        <v>0</v>
      </c>
      <c r="J55" s="38">
        <f t="shared" si="79"/>
        <v>0</v>
      </c>
      <c r="K55" s="38">
        <f t="shared" si="79"/>
        <v>0</v>
      </c>
      <c r="L55" s="38">
        <f t="shared" si="79"/>
        <v>0</v>
      </c>
      <c r="M55" s="38">
        <f t="shared" si="79"/>
        <v>0</v>
      </c>
      <c r="N55" s="38">
        <f t="shared" si="79"/>
        <v>0</v>
      </c>
      <c r="O55" s="38">
        <f t="shared" si="79"/>
        <v>0</v>
      </c>
      <c r="P55" s="38">
        <f t="shared" si="79"/>
        <v>0</v>
      </c>
      <c r="Q55" s="38">
        <f t="shared" si="79"/>
        <v>0</v>
      </c>
      <c r="R55" s="38">
        <f t="shared" si="79"/>
        <v>0</v>
      </c>
      <c r="Y55" s="37">
        <f t="shared" ref="Y55:AB55" si="80">IF(Y134&lt;&gt;0,(Y135+Y136)/Y134,0)</f>
        <v>0</v>
      </c>
      <c r="Z55" s="37">
        <f t="shared" si="80"/>
        <v>0</v>
      </c>
      <c r="AA55" s="37">
        <f t="shared" si="80"/>
        <v>0</v>
      </c>
      <c r="AB55" s="37">
        <f t="shared" si="80"/>
        <v>0</v>
      </c>
    </row>
    <row r="56" spans="1:28" ht="13.5" customHeight="1" x14ac:dyDescent="0.2">
      <c r="A56" s="107"/>
      <c r="B56" s="108"/>
      <c r="C56" s="109"/>
      <c r="D56" s="109"/>
      <c r="E56" s="110"/>
      <c r="F56" s="111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Y56" s="110"/>
      <c r="Z56" s="110"/>
      <c r="AA56" s="110"/>
      <c r="AB56" s="110"/>
    </row>
    <row r="57" spans="1:28" ht="13.5" customHeight="1" x14ac:dyDescent="0.2">
      <c r="A57" s="259" t="s">
        <v>78</v>
      </c>
      <c r="B57" s="259"/>
      <c r="C57" s="257" t="s">
        <v>79</v>
      </c>
      <c r="D57" s="113" t="s">
        <v>36</v>
      </c>
      <c r="E57" s="102">
        <f t="shared" ref="E57:E59" si="81">SUM(G57:R57)</f>
        <v>0</v>
      </c>
      <c r="F57" s="102">
        <f>IF($T$1=0,0,E57/$T$1)</f>
        <v>0</v>
      </c>
      <c r="G57" s="38">
        <f t="shared" ref="G57:R59" si="82">G63+G69+G75+G81+G87+G93</f>
        <v>0</v>
      </c>
      <c r="H57" s="38">
        <f t="shared" si="82"/>
        <v>0</v>
      </c>
      <c r="I57" s="38">
        <f t="shared" si="82"/>
        <v>0</v>
      </c>
      <c r="J57" s="38">
        <f t="shared" si="82"/>
        <v>0</v>
      </c>
      <c r="K57" s="38">
        <f t="shared" si="82"/>
        <v>0</v>
      </c>
      <c r="L57" s="38">
        <f t="shared" si="82"/>
        <v>0</v>
      </c>
      <c r="M57" s="38">
        <f t="shared" si="82"/>
        <v>0</v>
      </c>
      <c r="N57" s="38">
        <f t="shared" si="82"/>
        <v>0</v>
      </c>
      <c r="O57" s="38">
        <f t="shared" si="82"/>
        <v>0</v>
      </c>
      <c r="P57" s="38">
        <f t="shared" si="82"/>
        <v>0</v>
      </c>
      <c r="Q57" s="38">
        <f t="shared" si="82"/>
        <v>0</v>
      </c>
      <c r="R57" s="38">
        <f t="shared" si="82"/>
        <v>0</v>
      </c>
      <c r="Y57" s="102">
        <f t="shared" ref="Y57:Y59" si="83">SUM(G57:I57)</f>
        <v>0</v>
      </c>
      <c r="Z57" s="102">
        <f t="shared" ref="Z57:Z59" si="84">SUM(J57:L57)</f>
        <v>0</v>
      </c>
      <c r="AA57" s="102">
        <f t="shared" ref="AA57:AA59" si="85">SUM(M57:O57)</f>
        <v>0</v>
      </c>
      <c r="AB57" s="102">
        <f t="shared" ref="AB57:AB59" si="86">SUM(P57:R57)</f>
        <v>0</v>
      </c>
    </row>
    <row r="58" spans="1:28" ht="13.5" customHeight="1" x14ac:dyDescent="0.2">
      <c r="A58" s="259"/>
      <c r="B58" s="259"/>
      <c r="C58" s="257"/>
      <c r="D58" s="113" t="s">
        <v>80</v>
      </c>
      <c r="E58" s="102">
        <f t="shared" si="81"/>
        <v>0</v>
      </c>
      <c r="F58" s="102">
        <f>IF($T$1=0,0,E58/$T$1)</f>
        <v>0</v>
      </c>
      <c r="G58" s="38">
        <f t="shared" si="82"/>
        <v>0</v>
      </c>
      <c r="H58" s="38">
        <f t="shared" si="82"/>
        <v>0</v>
      </c>
      <c r="I58" s="38">
        <f t="shared" si="82"/>
        <v>0</v>
      </c>
      <c r="J58" s="38">
        <f t="shared" si="82"/>
        <v>0</v>
      </c>
      <c r="K58" s="38">
        <f t="shared" si="82"/>
        <v>0</v>
      </c>
      <c r="L58" s="38">
        <f t="shared" si="82"/>
        <v>0</v>
      </c>
      <c r="M58" s="38">
        <f t="shared" si="82"/>
        <v>0</v>
      </c>
      <c r="N58" s="38">
        <f t="shared" si="82"/>
        <v>0</v>
      </c>
      <c r="O58" s="38">
        <f t="shared" si="82"/>
        <v>0</v>
      </c>
      <c r="P58" s="38">
        <f t="shared" si="82"/>
        <v>0</v>
      </c>
      <c r="Q58" s="38">
        <f t="shared" si="82"/>
        <v>0</v>
      </c>
      <c r="R58" s="38">
        <f t="shared" si="82"/>
        <v>0</v>
      </c>
      <c r="Y58" s="102">
        <f t="shared" si="83"/>
        <v>0</v>
      </c>
      <c r="Z58" s="102">
        <f t="shared" si="84"/>
        <v>0</v>
      </c>
      <c r="AA58" s="102">
        <f t="shared" si="85"/>
        <v>0</v>
      </c>
      <c r="AB58" s="102">
        <f t="shared" si="86"/>
        <v>0</v>
      </c>
    </row>
    <row r="59" spans="1:28" ht="13.5" customHeight="1" x14ac:dyDescent="0.2">
      <c r="A59" s="259"/>
      <c r="B59" s="259"/>
      <c r="C59" s="257"/>
      <c r="D59" s="113" t="s">
        <v>81</v>
      </c>
      <c r="E59" s="102">
        <f t="shared" si="81"/>
        <v>0</v>
      </c>
      <c r="F59" s="102">
        <f>IF($T$1=0,0,E59/$T$1)</f>
        <v>0</v>
      </c>
      <c r="G59" s="38">
        <f t="shared" si="82"/>
        <v>0</v>
      </c>
      <c r="H59" s="38">
        <f t="shared" si="82"/>
        <v>0</v>
      </c>
      <c r="I59" s="38">
        <f t="shared" si="82"/>
        <v>0</v>
      </c>
      <c r="J59" s="38">
        <f t="shared" si="82"/>
        <v>0</v>
      </c>
      <c r="K59" s="38">
        <f t="shared" si="82"/>
        <v>0</v>
      </c>
      <c r="L59" s="38">
        <f t="shared" si="82"/>
        <v>0</v>
      </c>
      <c r="M59" s="38">
        <f t="shared" si="82"/>
        <v>0</v>
      </c>
      <c r="N59" s="38">
        <f t="shared" si="82"/>
        <v>0</v>
      </c>
      <c r="O59" s="38">
        <f t="shared" si="82"/>
        <v>0</v>
      </c>
      <c r="P59" s="38">
        <f t="shared" si="82"/>
        <v>0</v>
      </c>
      <c r="Q59" s="38">
        <f t="shared" si="82"/>
        <v>0</v>
      </c>
      <c r="R59" s="38">
        <f t="shared" si="82"/>
        <v>0</v>
      </c>
      <c r="Y59" s="102">
        <f t="shared" si="83"/>
        <v>0</v>
      </c>
      <c r="Z59" s="102">
        <f t="shared" si="84"/>
        <v>0</v>
      </c>
      <c r="AA59" s="102">
        <f t="shared" si="85"/>
        <v>0</v>
      </c>
      <c r="AB59" s="102">
        <f t="shared" si="86"/>
        <v>0</v>
      </c>
    </row>
    <row r="60" spans="1:28" ht="13.5" customHeight="1" x14ac:dyDescent="0.2">
      <c r="A60" s="259"/>
      <c r="B60" s="259"/>
      <c r="C60" s="257"/>
      <c r="D60" s="113" t="s">
        <v>70</v>
      </c>
      <c r="E60" s="102">
        <f t="shared" ref="E60:R60" si="87">IF(E57&lt;&gt;0,(E58+E59)/E57,)</f>
        <v>0</v>
      </c>
      <c r="F60" s="88">
        <f t="shared" si="87"/>
        <v>0</v>
      </c>
      <c r="G60" s="38">
        <f t="shared" si="87"/>
        <v>0</v>
      </c>
      <c r="H60" s="38">
        <f t="shared" si="87"/>
        <v>0</v>
      </c>
      <c r="I60" s="38">
        <f t="shared" si="87"/>
        <v>0</v>
      </c>
      <c r="J60" s="38">
        <f t="shared" si="87"/>
        <v>0</v>
      </c>
      <c r="K60" s="38">
        <f t="shared" si="87"/>
        <v>0</v>
      </c>
      <c r="L60" s="38">
        <f t="shared" si="87"/>
        <v>0</v>
      </c>
      <c r="M60" s="38">
        <f t="shared" si="87"/>
        <v>0</v>
      </c>
      <c r="N60" s="38">
        <f t="shared" si="87"/>
        <v>0</v>
      </c>
      <c r="O60" s="38">
        <f t="shared" si="87"/>
        <v>0</v>
      </c>
      <c r="P60" s="38">
        <f t="shared" si="87"/>
        <v>0</v>
      </c>
      <c r="Q60" s="38">
        <f t="shared" si="87"/>
        <v>0</v>
      </c>
      <c r="R60" s="38">
        <f t="shared" si="87"/>
        <v>0</v>
      </c>
      <c r="Y60" s="102">
        <f t="shared" ref="Y60:AB60" si="88">IF(Y57&lt;&gt;0,(Y58+Y59)/Y57,)</f>
        <v>0</v>
      </c>
      <c r="Z60" s="102">
        <f t="shared" si="88"/>
        <v>0</v>
      </c>
      <c r="AA60" s="102">
        <f t="shared" si="88"/>
        <v>0</v>
      </c>
      <c r="AB60" s="102">
        <f t="shared" si="88"/>
        <v>0</v>
      </c>
    </row>
    <row r="61" spans="1:28" ht="13.5" customHeight="1" x14ac:dyDescent="0.2">
      <c r="A61" s="259"/>
      <c r="B61" s="259"/>
      <c r="C61" s="257"/>
      <c r="D61" s="113" t="s">
        <v>82</v>
      </c>
      <c r="E61" s="102">
        <f t="shared" ref="E61:E65" si="89">SUM(G61:R61)</f>
        <v>0</v>
      </c>
      <c r="F61" s="102">
        <f>IF($T$1=0,0,E61/$T$1)</f>
        <v>0</v>
      </c>
      <c r="G61" s="38">
        <f t="shared" ref="G61:R61" si="90">G67+G73+G79+G85+G91+G97</f>
        <v>0</v>
      </c>
      <c r="H61" s="38">
        <f t="shared" si="90"/>
        <v>0</v>
      </c>
      <c r="I61" s="38">
        <f t="shared" si="90"/>
        <v>0</v>
      </c>
      <c r="J61" s="38">
        <f t="shared" si="90"/>
        <v>0</v>
      </c>
      <c r="K61" s="38">
        <f t="shared" si="90"/>
        <v>0</v>
      </c>
      <c r="L61" s="38">
        <f t="shared" si="90"/>
        <v>0</v>
      </c>
      <c r="M61" s="38">
        <f t="shared" si="90"/>
        <v>0</v>
      </c>
      <c r="N61" s="38">
        <f t="shared" si="90"/>
        <v>0</v>
      </c>
      <c r="O61" s="38">
        <f t="shared" si="90"/>
        <v>0</v>
      </c>
      <c r="P61" s="38">
        <f t="shared" si="90"/>
        <v>0</v>
      </c>
      <c r="Q61" s="38">
        <f t="shared" si="90"/>
        <v>0</v>
      </c>
      <c r="R61" s="38">
        <f t="shared" si="90"/>
        <v>0</v>
      </c>
      <c r="Y61" s="102">
        <f t="shared" ref="Y61:Y65" si="91">SUM(G61:I61)</f>
        <v>0</v>
      </c>
      <c r="Z61" s="102">
        <f t="shared" ref="Z61:Z65" si="92">SUM(J61:L61)</f>
        <v>0</v>
      </c>
      <c r="AA61" s="102">
        <f t="shared" ref="AA61:AA65" si="93">SUM(M61:O61)</f>
        <v>0</v>
      </c>
      <c r="AB61" s="102">
        <f t="shared" ref="AB61:AB65" si="94">SUM(P61:R61)</f>
        <v>0</v>
      </c>
    </row>
    <row r="62" spans="1:28" ht="13.5" customHeight="1" x14ac:dyDescent="0.2">
      <c r="A62" s="259"/>
      <c r="B62" s="259"/>
      <c r="C62" s="257"/>
      <c r="D62" s="113" t="s">
        <v>83</v>
      </c>
      <c r="E62" s="102">
        <f t="shared" si="89"/>
        <v>0</v>
      </c>
      <c r="F62" s="102">
        <f>IF($T$1=0,0,E62/$T$1)</f>
        <v>0</v>
      </c>
      <c r="G62" s="38">
        <f t="shared" ref="G62:R62" si="95">G58+G59+G61</f>
        <v>0</v>
      </c>
      <c r="H62" s="38">
        <f t="shared" si="95"/>
        <v>0</v>
      </c>
      <c r="I62" s="38">
        <f t="shared" si="95"/>
        <v>0</v>
      </c>
      <c r="J62" s="38">
        <f t="shared" si="95"/>
        <v>0</v>
      </c>
      <c r="K62" s="38">
        <f t="shared" si="95"/>
        <v>0</v>
      </c>
      <c r="L62" s="38">
        <f t="shared" si="95"/>
        <v>0</v>
      </c>
      <c r="M62" s="38">
        <f t="shared" si="95"/>
        <v>0</v>
      </c>
      <c r="N62" s="38">
        <f t="shared" si="95"/>
        <v>0</v>
      </c>
      <c r="O62" s="38">
        <f t="shared" si="95"/>
        <v>0</v>
      </c>
      <c r="P62" s="38">
        <f t="shared" si="95"/>
        <v>0</v>
      </c>
      <c r="Q62" s="38">
        <f t="shared" si="95"/>
        <v>0</v>
      </c>
      <c r="R62" s="38">
        <f t="shared" si="95"/>
        <v>0</v>
      </c>
      <c r="Y62" s="102">
        <f t="shared" si="91"/>
        <v>0</v>
      </c>
      <c r="Z62" s="102">
        <f t="shared" si="92"/>
        <v>0</v>
      </c>
      <c r="AA62" s="102">
        <f t="shared" si="93"/>
        <v>0</v>
      </c>
      <c r="AB62" s="102">
        <f t="shared" si="94"/>
        <v>0</v>
      </c>
    </row>
    <row r="63" spans="1:28" ht="13.5" customHeight="1" x14ac:dyDescent="0.2">
      <c r="A63" s="259"/>
      <c r="B63" s="259"/>
      <c r="C63" s="338" t="s">
        <v>112</v>
      </c>
      <c r="D63" s="114" t="s">
        <v>36</v>
      </c>
      <c r="E63" s="37">
        <f t="shared" si="89"/>
        <v>0</v>
      </c>
      <c r="F63" s="115">
        <f>IF($T$1=0,0,E63/$T$1)</f>
        <v>0</v>
      </c>
      <c r="G63" s="116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Y63" s="37">
        <f t="shared" si="91"/>
        <v>0</v>
      </c>
      <c r="Z63" s="37">
        <f t="shared" si="92"/>
        <v>0</v>
      </c>
      <c r="AA63" s="37">
        <f t="shared" si="93"/>
        <v>0</v>
      </c>
      <c r="AB63" s="37">
        <f t="shared" si="94"/>
        <v>0</v>
      </c>
    </row>
    <row r="64" spans="1:28" ht="13.5" customHeight="1" x14ac:dyDescent="0.2">
      <c r="A64" s="259"/>
      <c r="B64" s="259"/>
      <c r="C64" s="338"/>
      <c r="D64" s="114" t="s">
        <v>80</v>
      </c>
      <c r="E64" s="37">
        <f t="shared" si="89"/>
        <v>0</v>
      </c>
      <c r="F64" s="37">
        <f>IF($T$1=0,0,E64/$T$1)</f>
        <v>0</v>
      </c>
      <c r="G64" s="116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Y64" s="37">
        <f t="shared" si="91"/>
        <v>0</v>
      </c>
      <c r="Z64" s="37">
        <f t="shared" si="92"/>
        <v>0</v>
      </c>
      <c r="AA64" s="37">
        <f t="shared" si="93"/>
        <v>0</v>
      </c>
      <c r="AB64" s="37">
        <f t="shared" si="94"/>
        <v>0</v>
      </c>
    </row>
    <row r="65" spans="1:28" ht="13.5" customHeight="1" x14ac:dyDescent="0.2">
      <c r="A65" s="259"/>
      <c r="B65" s="259"/>
      <c r="C65" s="338"/>
      <c r="D65" s="114" t="s">
        <v>81</v>
      </c>
      <c r="E65" s="37">
        <f t="shared" si="89"/>
        <v>0</v>
      </c>
      <c r="F65" s="37">
        <f>IF($T$1=0,0,E65/$T$1)</f>
        <v>0</v>
      </c>
      <c r="G65" s="116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Y65" s="37">
        <f t="shared" si="91"/>
        <v>0</v>
      </c>
      <c r="Z65" s="37">
        <f t="shared" si="92"/>
        <v>0</v>
      </c>
      <c r="AA65" s="37">
        <f t="shared" si="93"/>
        <v>0</v>
      </c>
      <c r="AB65" s="37">
        <f t="shared" si="94"/>
        <v>0</v>
      </c>
    </row>
    <row r="66" spans="1:28" ht="13.5" customHeight="1" x14ac:dyDescent="0.2">
      <c r="A66" s="259"/>
      <c r="B66" s="259"/>
      <c r="C66" s="338"/>
      <c r="D66" s="114" t="s">
        <v>70</v>
      </c>
      <c r="E66" s="37">
        <f t="shared" ref="E66:R66" si="96">IF(E63&lt;&gt;0,(E64+E65)/E63,)</f>
        <v>0</v>
      </c>
      <c r="F66" s="37">
        <f t="shared" si="96"/>
        <v>0</v>
      </c>
      <c r="G66" s="38">
        <f t="shared" si="96"/>
        <v>0</v>
      </c>
      <c r="H66" s="38">
        <f t="shared" si="96"/>
        <v>0</v>
      </c>
      <c r="I66" s="38">
        <f t="shared" si="96"/>
        <v>0</v>
      </c>
      <c r="J66" s="38">
        <f t="shared" si="96"/>
        <v>0</v>
      </c>
      <c r="K66" s="38">
        <f t="shared" si="96"/>
        <v>0</v>
      </c>
      <c r="L66" s="38">
        <f t="shared" si="96"/>
        <v>0</v>
      </c>
      <c r="M66" s="38">
        <f t="shared" si="96"/>
        <v>0</v>
      </c>
      <c r="N66" s="38">
        <f t="shared" si="96"/>
        <v>0</v>
      </c>
      <c r="O66" s="38">
        <f t="shared" si="96"/>
        <v>0</v>
      </c>
      <c r="P66" s="38">
        <f t="shared" si="96"/>
        <v>0</v>
      </c>
      <c r="Q66" s="38">
        <f t="shared" si="96"/>
        <v>0</v>
      </c>
      <c r="R66" s="38">
        <f t="shared" si="96"/>
        <v>0</v>
      </c>
      <c r="Y66" s="37">
        <f t="shared" ref="Y66:AB66" si="97">IF(Y63&lt;&gt;0,(Y64+Y65)/Y63,)</f>
        <v>0</v>
      </c>
      <c r="Z66" s="37">
        <f t="shared" si="97"/>
        <v>0</v>
      </c>
      <c r="AA66" s="37">
        <f t="shared" si="97"/>
        <v>0</v>
      </c>
      <c r="AB66" s="37">
        <f t="shared" si="97"/>
        <v>0</v>
      </c>
    </row>
    <row r="67" spans="1:28" ht="13.5" customHeight="1" x14ac:dyDescent="0.2">
      <c r="A67" s="259"/>
      <c r="B67" s="259"/>
      <c r="C67" s="338"/>
      <c r="D67" s="114" t="s">
        <v>82</v>
      </c>
      <c r="E67" s="37">
        <f t="shared" ref="E67:E71" si="98">SUM(G67:R67)</f>
        <v>0</v>
      </c>
      <c r="F67" s="37">
        <f>IF($T$1=0,0,E67/$T$1)</f>
        <v>0</v>
      </c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Y67" s="37">
        <f t="shared" ref="Y67:Y71" si="99">SUM(G67:I67)</f>
        <v>0</v>
      </c>
      <c r="Z67" s="37">
        <f t="shared" ref="Z67:Z71" si="100">SUM(J67:L67)</f>
        <v>0</v>
      </c>
      <c r="AA67" s="37">
        <f t="shared" ref="AA67:AA71" si="101">SUM(M67:O67)</f>
        <v>0</v>
      </c>
      <c r="AB67" s="37">
        <f t="shared" ref="AB67:AB71" si="102">SUM(P67:R67)</f>
        <v>0</v>
      </c>
    </row>
    <row r="68" spans="1:28" ht="13.5" customHeight="1" x14ac:dyDescent="0.2">
      <c r="A68" s="259"/>
      <c r="B68" s="259"/>
      <c r="C68" s="338"/>
      <c r="D68" s="114" t="s">
        <v>83</v>
      </c>
      <c r="E68" s="37">
        <f t="shared" si="98"/>
        <v>0</v>
      </c>
      <c r="F68" s="37">
        <f>IF($T$1=0,0,E68/$T$1)</f>
        <v>0</v>
      </c>
      <c r="G68" s="38">
        <f t="shared" ref="G68:R68" si="103">G64+G65+G67</f>
        <v>0</v>
      </c>
      <c r="H68" s="38">
        <f t="shared" si="103"/>
        <v>0</v>
      </c>
      <c r="I68" s="38">
        <f t="shared" si="103"/>
        <v>0</v>
      </c>
      <c r="J68" s="38">
        <f t="shared" si="103"/>
        <v>0</v>
      </c>
      <c r="K68" s="38">
        <f t="shared" si="103"/>
        <v>0</v>
      </c>
      <c r="L68" s="38">
        <f t="shared" si="103"/>
        <v>0</v>
      </c>
      <c r="M68" s="38">
        <f t="shared" si="103"/>
        <v>0</v>
      </c>
      <c r="N68" s="38">
        <f t="shared" si="103"/>
        <v>0</v>
      </c>
      <c r="O68" s="38">
        <f t="shared" si="103"/>
        <v>0</v>
      </c>
      <c r="P68" s="38">
        <f t="shared" si="103"/>
        <v>0</v>
      </c>
      <c r="Q68" s="38">
        <f t="shared" si="103"/>
        <v>0</v>
      </c>
      <c r="R68" s="38">
        <f t="shared" si="103"/>
        <v>0</v>
      </c>
      <c r="Y68" s="37">
        <f t="shared" si="99"/>
        <v>0</v>
      </c>
      <c r="Z68" s="37">
        <f t="shared" si="100"/>
        <v>0</v>
      </c>
      <c r="AA68" s="37">
        <f t="shared" si="101"/>
        <v>0</v>
      </c>
      <c r="AB68" s="37">
        <f t="shared" si="102"/>
        <v>0</v>
      </c>
    </row>
    <row r="69" spans="1:28" ht="13.5" customHeight="1" x14ac:dyDescent="0.2">
      <c r="A69" s="259"/>
      <c r="B69" s="259"/>
      <c r="C69" s="257" t="s">
        <v>113</v>
      </c>
      <c r="D69" s="113" t="s">
        <v>36</v>
      </c>
      <c r="E69" s="102">
        <f t="shared" si="98"/>
        <v>0</v>
      </c>
      <c r="F69" s="102">
        <f>IF($T$1=0,0,E69/$T$1)</f>
        <v>0</v>
      </c>
      <c r="G69" s="116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Y69" s="102">
        <f t="shared" si="99"/>
        <v>0</v>
      </c>
      <c r="Z69" s="102">
        <f t="shared" si="100"/>
        <v>0</v>
      </c>
      <c r="AA69" s="102">
        <f t="shared" si="101"/>
        <v>0</v>
      </c>
      <c r="AB69" s="102">
        <f t="shared" si="102"/>
        <v>0</v>
      </c>
    </row>
    <row r="70" spans="1:28" ht="13.5" customHeight="1" x14ac:dyDescent="0.2">
      <c r="A70" s="259"/>
      <c r="B70" s="259"/>
      <c r="C70" s="257"/>
      <c r="D70" s="113" t="s">
        <v>80</v>
      </c>
      <c r="E70" s="102">
        <f t="shared" si="98"/>
        <v>0</v>
      </c>
      <c r="F70" s="102">
        <f>IF($T$1=0,0,E70/$T$1)</f>
        <v>0</v>
      </c>
      <c r="G70" s="116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Y70" s="102">
        <f t="shared" si="99"/>
        <v>0</v>
      </c>
      <c r="Z70" s="102">
        <f t="shared" si="100"/>
        <v>0</v>
      </c>
      <c r="AA70" s="102">
        <f t="shared" si="101"/>
        <v>0</v>
      </c>
      <c r="AB70" s="102">
        <f t="shared" si="102"/>
        <v>0</v>
      </c>
    </row>
    <row r="71" spans="1:28" ht="13.5" customHeight="1" x14ac:dyDescent="0.2">
      <c r="A71" s="259"/>
      <c r="B71" s="259"/>
      <c r="C71" s="257"/>
      <c r="D71" s="113" t="s">
        <v>81</v>
      </c>
      <c r="E71" s="102">
        <f t="shared" si="98"/>
        <v>0</v>
      </c>
      <c r="F71" s="102">
        <f>IF($T$1=0,0,E71/$T$1)</f>
        <v>0</v>
      </c>
      <c r="G71" s="116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Y71" s="102">
        <f t="shared" si="99"/>
        <v>0</v>
      </c>
      <c r="Z71" s="102">
        <f t="shared" si="100"/>
        <v>0</v>
      </c>
      <c r="AA71" s="102">
        <f t="shared" si="101"/>
        <v>0</v>
      </c>
      <c r="AB71" s="102">
        <f t="shared" si="102"/>
        <v>0</v>
      </c>
    </row>
    <row r="72" spans="1:28" ht="13.5" customHeight="1" x14ac:dyDescent="0.2">
      <c r="A72" s="259"/>
      <c r="B72" s="259"/>
      <c r="C72" s="257"/>
      <c r="D72" s="113" t="s">
        <v>70</v>
      </c>
      <c r="E72" s="102">
        <f t="shared" ref="E72:R72" si="104">IF(E69&lt;&gt;0,(E70+E71)/E69,)</f>
        <v>0</v>
      </c>
      <c r="F72" s="88">
        <f t="shared" si="104"/>
        <v>0</v>
      </c>
      <c r="G72" s="38">
        <f t="shared" si="104"/>
        <v>0</v>
      </c>
      <c r="H72" s="38">
        <f t="shared" si="104"/>
        <v>0</v>
      </c>
      <c r="I72" s="38">
        <f t="shared" si="104"/>
        <v>0</v>
      </c>
      <c r="J72" s="38">
        <f t="shared" si="104"/>
        <v>0</v>
      </c>
      <c r="K72" s="38">
        <f t="shared" si="104"/>
        <v>0</v>
      </c>
      <c r="L72" s="38">
        <f t="shared" si="104"/>
        <v>0</v>
      </c>
      <c r="M72" s="38">
        <f t="shared" si="104"/>
        <v>0</v>
      </c>
      <c r="N72" s="38">
        <f t="shared" si="104"/>
        <v>0</v>
      </c>
      <c r="O72" s="38">
        <f t="shared" si="104"/>
        <v>0</v>
      </c>
      <c r="P72" s="38">
        <f t="shared" si="104"/>
        <v>0</v>
      </c>
      <c r="Q72" s="38">
        <f t="shared" si="104"/>
        <v>0</v>
      </c>
      <c r="R72" s="38">
        <f t="shared" si="104"/>
        <v>0</v>
      </c>
      <c r="Y72" s="102">
        <f t="shared" ref="Y72:AB72" si="105">IF(Y69&lt;&gt;0,(Y70+Y71)/Y69,)</f>
        <v>0</v>
      </c>
      <c r="Z72" s="102">
        <f t="shared" si="105"/>
        <v>0</v>
      </c>
      <c r="AA72" s="102">
        <f t="shared" si="105"/>
        <v>0</v>
      </c>
      <c r="AB72" s="102">
        <f t="shared" si="105"/>
        <v>0</v>
      </c>
    </row>
    <row r="73" spans="1:28" ht="13.5" customHeight="1" x14ac:dyDescent="0.2">
      <c r="A73" s="259"/>
      <c r="B73" s="259"/>
      <c r="C73" s="257"/>
      <c r="D73" s="113" t="s">
        <v>82</v>
      </c>
      <c r="E73" s="102">
        <f t="shared" ref="E73:E77" si="106">SUM(G73:R73)</f>
        <v>0</v>
      </c>
      <c r="F73" s="102">
        <f>IF($T$1=0,0,E73/$T$1)</f>
        <v>0</v>
      </c>
      <c r="G73" s="116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Y73" s="102">
        <f t="shared" ref="Y73:Y77" si="107">SUM(G73:I73)</f>
        <v>0</v>
      </c>
      <c r="Z73" s="102">
        <f t="shared" ref="Z73:Z77" si="108">SUM(J73:L73)</f>
        <v>0</v>
      </c>
      <c r="AA73" s="102">
        <f t="shared" ref="AA73:AA77" si="109">SUM(M73:O73)</f>
        <v>0</v>
      </c>
      <c r="AB73" s="102">
        <f t="shared" ref="AB73:AB77" si="110">SUM(P73:R73)</f>
        <v>0</v>
      </c>
    </row>
    <row r="74" spans="1:28" ht="13.5" customHeight="1" x14ac:dyDescent="0.2">
      <c r="A74" s="259"/>
      <c r="B74" s="259"/>
      <c r="C74" s="257"/>
      <c r="D74" s="113" t="s">
        <v>83</v>
      </c>
      <c r="E74" s="102">
        <f t="shared" si="106"/>
        <v>0</v>
      </c>
      <c r="F74" s="102">
        <f>IF($T$1=0,0,E74/$T$1)</f>
        <v>0</v>
      </c>
      <c r="G74" s="38">
        <f t="shared" ref="G74:R74" si="111">G70+G71+G73</f>
        <v>0</v>
      </c>
      <c r="H74" s="38">
        <f t="shared" si="111"/>
        <v>0</v>
      </c>
      <c r="I74" s="38">
        <f t="shared" si="111"/>
        <v>0</v>
      </c>
      <c r="J74" s="38">
        <f t="shared" si="111"/>
        <v>0</v>
      </c>
      <c r="K74" s="38">
        <f t="shared" si="111"/>
        <v>0</v>
      </c>
      <c r="L74" s="38">
        <f t="shared" si="111"/>
        <v>0</v>
      </c>
      <c r="M74" s="38">
        <f t="shared" si="111"/>
        <v>0</v>
      </c>
      <c r="N74" s="38">
        <f t="shared" si="111"/>
        <v>0</v>
      </c>
      <c r="O74" s="38">
        <f t="shared" si="111"/>
        <v>0</v>
      </c>
      <c r="P74" s="38">
        <f t="shared" si="111"/>
        <v>0</v>
      </c>
      <c r="Q74" s="38">
        <f t="shared" si="111"/>
        <v>0</v>
      </c>
      <c r="R74" s="38">
        <f t="shared" si="111"/>
        <v>0</v>
      </c>
      <c r="Y74" s="102">
        <f t="shared" si="107"/>
        <v>0</v>
      </c>
      <c r="Z74" s="102">
        <f t="shared" si="108"/>
        <v>0</v>
      </c>
      <c r="AA74" s="102">
        <f t="shared" si="109"/>
        <v>0</v>
      </c>
      <c r="AB74" s="102">
        <f t="shared" si="110"/>
        <v>0</v>
      </c>
    </row>
    <row r="75" spans="1:28" ht="13.5" customHeight="1" x14ac:dyDescent="0.2">
      <c r="A75" s="259"/>
      <c r="B75" s="259"/>
      <c r="C75" s="338" t="s">
        <v>114</v>
      </c>
      <c r="D75" s="114" t="s">
        <v>36</v>
      </c>
      <c r="E75" s="37">
        <f t="shared" si="106"/>
        <v>0</v>
      </c>
      <c r="F75" s="115">
        <f>IF($T$1=0,0,E75/$T$1)</f>
        <v>0</v>
      </c>
      <c r="G75" s="116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Y75" s="37">
        <f t="shared" si="107"/>
        <v>0</v>
      </c>
      <c r="Z75" s="37">
        <f t="shared" si="108"/>
        <v>0</v>
      </c>
      <c r="AA75" s="37">
        <f t="shared" si="109"/>
        <v>0</v>
      </c>
      <c r="AB75" s="37">
        <f t="shared" si="110"/>
        <v>0</v>
      </c>
    </row>
    <row r="76" spans="1:28" ht="13.5" customHeight="1" x14ac:dyDescent="0.2">
      <c r="A76" s="259"/>
      <c r="B76" s="259"/>
      <c r="C76" s="338"/>
      <c r="D76" s="114" t="s">
        <v>80</v>
      </c>
      <c r="E76" s="37">
        <f t="shared" si="106"/>
        <v>0</v>
      </c>
      <c r="F76" s="37">
        <f>IF($T$1=0,0,E76/$T$1)</f>
        <v>0</v>
      </c>
      <c r="G76" s="116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Y76" s="37">
        <f t="shared" si="107"/>
        <v>0</v>
      </c>
      <c r="Z76" s="37">
        <f t="shared" si="108"/>
        <v>0</v>
      </c>
      <c r="AA76" s="37">
        <f t="shared" si="109"/>
        <v>0</v>
      </c>
      <c r="AB76" s="37">
        <f t="shared" si="110"/>
        <v>0</v>
      </c>
    </row>
    <row r="77" spans="1:28" ht="13.5" customHeight="1" x14ac:dyDescent="0.2">
      <c r="A77" s="259"/>
      <c r="B77" s="259"/>
      <c r="C77" s="338"/>
      <c r="D77" s="114" t="s">
        <v>81</v>
      </c>
      <c r="E77" s="37">
        <f t="shared" si="106"/>
        <v>0</v>
      </c>
      <c r="F77" s="37">
        <f>IF($T$1=0,0,E77/$T$1)</f>
        <v>0</v>
      </c>
      <c r="G77" s="116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Y77" s="37">
        <f t="shared" si="107"/>
        <v>0</v>
      </c>
      <c r="Z77" s="37">
        <f t="shared" si="108"/>
        <v>0</v>
      </c>
      <c r="AA77" s="37">
        <f t="shared" si="109"/>
        <v>0</v>
      </c>
      <c r="AB77" s="37">
        <f t="shared" si="110"/>
        <v>0</v>
      </c>
    </row>
    <row r="78" spans="1:28" ht="13.5" customHeight="1" x14ac:dyDescent="0.2">
      <c r="A78" s="259"/>
      <c r="B78" s="259"/>
      <c r="C78" s="338"/>
      <c r="D78" s="114" t="s">
        <v>70</v>
      </c>
      <c r="E78" s="37">
        <f t="shared" ref="E78:R78" si="112">IF(E75&lt;&gt;0,(E76+E77)/E75,)</f>
        <v>0</v>
      </c>
      <c r="F78" s="37">
        <f t="shared" si="112"/>
        <v>0</v>
      </c>
      <c r="G78" s="38">
        <f t="shared" si="112"/>
        <v>0</v>
      </c>
      <c r="H78" s="38">
        <f t="shared" si="112"/>
        <v>0</v>
      </c>
      <c r="I78" s="38">
        <f t="shared" si="112"/>
        <v>0</v>
      </c>
      <c r="J78" s="38">
        <f t="shared" si="112"/>
        <v>0</v>
      </c>
      <c r="K78" s="38">
        <f t="shared" si="112"/>
        <v>0</v>
      </c>
      <c r="L78" s="38">
        <f t="shared" si="112"/>
        <v>0</v>
      </c>
      <c r="M78" s="38">
        <f t="shared" si="112"/>
        <v>0</v>
      </c>
      <c r="N78" s="38">
        <f t="shared" si="112"/>
        <v>0</v>
      </c>
      <c r="O78" s="38">
        <f t="shared" si="112"/>
        <v>0</v>
      </c>
      <c r="P78" s="38">
        <f t="shared" si="112"/>
        <v>0</v>
      </c>
      <c r="Q78" s="38">
        <f t="shared" si="112"/>
        <v>0</v>
      </c>
      <c r="R78" s="38">
        <f t="shared" si="112"/>
        <v>0</v>
      </c>
      <c r="Y78" s="37">
        <f t="shared" ref="Y78:AB78" si="113">IF(Y75&lt;&gt;0,(Y76+Y77)/Y75,)</f>
        <v>0</v>
      </c>
      <c r="Z78" s="37">
        <f t="shared" si="113"/>
        <v>0</v>
      </c>
      <c r="AA78" s="37">
        <f t="shared" si="113"/>
        <v>0</v>
      </c>
      <c r="AB78" s="37">
        <f t="shared" si="113"/>
        <v>0</v>
      </c>
    </row>
    <row r="79" spans="1:28" ht="13.5" customHeight="1" x14ac:dyDescent="0.2">
      <c r="A79" s="259"/>
      <c r="B79" s="259"/>
      <c r="C79" s="338"/>
      <c r="D79" s="114" t="s">
        <v>82</v>
      </c>
      <c r="E79" s="37">
        <f t="shared" ref="E79:E83" si="114">SUM(G79:R79)</f>
        <v>0</v>
      </c>
      <c r="F79" s="37">
        <f>IF($T$1=0,0,E79/$T$1)</f>
        <v>0</v>
      </c>
      <c r="G79" s="116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Y79" s="37">
        <f t="shared" ref="Y79:Y83" si="115">SUM(G79:I79)</f>
        <v>0</v>
      </c>
      <c r="Z79" s="37">
        <f t="shared" ref="Z79:Z83" si="116">SUM(J79:L79)</f>
        <v>0</v>
      </c>
      <c r="AA79" s="37">
        <f t="shared" ref="AA79:AA83" si="117">SUM(M79:O79)</f>
        <v>0</v>
      </c>
      <c r="AB79" s="37">
        <f t="shared" ref="AB79:AB83" si="118">SUM(P79:R79)</f>
        <v>0</v>
      </c>
    </row>
    <row r="80" spans="1:28" ht="13.5" customHeight="1" x14ac:dyDescent="0.2">
      <c r="A80" s="259"/>
      <c r="B80" s="259"/>
      <c r="C80" s="338"/>
      <c r="D80" s="114" t="s">
        <v>83</v>
      </c>
      <c r="E80" s="37">
        <f t="shared" si="114"/>
        <v>0</v>
      </c>
      <c r="F80" s="37">
        <f>IF($T$1=0,0,E80/$T$1)</f>
        <v>0</v>
      </c>
      <c r="G80" s="38">
        <f t="shared" ref="G80:R80" si="119">G76+G77+G79</f>
        <v>0</v>
      </c>
      <c r="H80" s="38">
        <f t="shared" si="119"/>
        <v>0</v>
      </c>
      <c r="I80" s="38">
        <f t="shared" si="119"/>
        <v>0</v>
      </c>
      <c r="J80" s="38">
        <f t="shared" si="119"/>
        <v>0</v>
      </c>
      <c r="K80" s="38">
        <f t="shared" si="119"/>
        <v>0</v>
      </c>
      <c r="L80" s="38">
        <f t="shared" si="119"/>
        <v>0</v>
      </c>
      <c r="M80" s="38">
        <f t="shared" si="119"/>
        <v>0</v>
      </c>
      <c r="N80" s="38">
        <f t="shared" si="119"/>
        <v>0</v>
      </c>
      <c r="O80" s="38">
        <f t="shared" si="119"/>
        <v>0</v>
      </c>
      <c r="P80" s="38">
        <f t="shared" si="119"/>
        <v>0</v>
      </c>
      <c r="Q80" s="38">
        <f t="shared" si="119"/>
        <v>0</v>
      </c>
      <c r="R80" s="38">
        <f t="shared" si="119"/>
        <v>0</v>
      </c>
      <c r="Y80" s="37">
        <f t="shared" si="115"/>
        <v>0</v>
      </c>
      <c r="Z80" s="37">
        <f t="shared" si="116"/>
        <v>0</v>
      </c>
      <c r="AA80" s="37">
        <f t="shared" si="117"/>
        <v>0</v>
      </c>
      <c r="AB80" s="37">
        <f t="shared" si="118"/>
        <v>0</v>
      </c>
    </row>
    <row r="81" spans="1:28" ht="13.5" customHeight="1" x14ac:dyDescent="0.2">
      <c r="A81" s="259"/>
      <c r="B81" s="259"/>
      <c r="C81" s="257" t="s">
        <v>206</v>
      </c>
      <c r="D81" s="113" t="s">
        <v>36</v>
      </c>
      <c r="E81" s="102">
        <f t="shared" si="114"/>
        <v>0</v>
      </c>
      <c r="F81" s="102">
        <f>IF($T$1=0,0,E81/$T$1)</f>
        <v>0</v>
      </c>
      <c r="G81" s="116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Y81" s="102">
        <f t="shared" si="115"/>
        <v>0</v>
      </c>
      <c r="Z81" s="102">
        <f t="shared" si="116"/>
        <v>0</v>
      </c>
      <c r="AA81" s="102">
        <f t="shared" si="117"/>
        <v>0</v>
      </c>
      <c r="AB81" s="102">
        <f t="shared" si="118"/>
        <v>0</v>
      </c>
    </row>
    <row r="82" spans="1:28" ht="13.5" customHeight="1" x14ac:dyDescent="0.2">
      <c r="A82" s="259"/>
      <c r="B82" s="259"/>
      <c r="C82" s="257"/>
      <c r="D82" s="113" t="s">
        <v>80</v>
      </c>
      <c r="E82" s="102">
        <f t="shared" si="114"/>
        <v>0</v>
      </c>
      <c r="F82" s="102">
        <f>IF($T$1=0,0,E82/$T$1)</f>
        <v>0</v>
      </c>
      <c r="G82" s="116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Y82" s="102">
        <f t="shared" si="115"/>
        <v>0</v>
      </c>
      <c r="Z82" s="102">
        <f t="shared" si="116"/>
        <v>0</v>
      </c>
      <c r="AA82" s="102">
        <f t="shared" si="117"/>
        <v>0</v>
      </c>
      <c r="AB82" s="102">
        <f t="shared" si="118"/>
        <v>0</v>
      </c>
    </row>
    <row r="83" spans="1:28" ht="13.5" customHeight="1" x14ac:dyDescent="0.2">
      <c r="A83" s="259"/>
      <c r="B83" s="259"/>
      <c r="C83" s="257"/>
      <c r="D83" s="113" t="s">
        <v>81</v>
      </c>
      <c r="E83" s="102">
        <f t="shared" si="114"/>
        <v>0</v>
      </c>
      <c r="F83" s="102">
        <f>IF($T$1=0,0,E83/$T$1)</f>
        <v>0</v>
      </c>
      <c r="G83" s="116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Y83" s="102">
        <f t="shared" si="115"/>
        <v>0</v>
      </c>
      <c r="Z83" s="102">
        <f t="shared" si="116"/>
        <v>0</v>
      </c>
      <c r="AA83" s="102">
        <f t="shared" si="117"/>
        <v>0</v>
      </c>
      <c r="AB83" s="102">
        <f t="shared" si="118"/>
        <v>0</v>
      </c>
    </row>
    <row r="84" spans="1:28" ht="13.5" customHeight="1" x14ac:dyDescent="0.2">
      <c r="A84" s="259"/>
      <c r="B84" s="259"/>
      <c r="C84" s="257"/>
      <c r="D84" s="113" t="s">
        <v>70</v>
      </c>
      <c r="E84" s="102">
        <f t="shared" ref="E84:R84" si="120">IF(E81&lt;&gt;0,(E82+E83)/E81,)</f>
        <v>0</v>
      </c>
      <c r="F84" s="88">
        <f t="shared" si="120"/>
        <v>0</v>
      </c>
      <c r="G84" s="38">
        <f t="shared" si="120"/>
        <v>0</v>
      </c>
      <c r="H84" s="38">
        <f t="shared" si="120"/>
        <v>0</v>
      </c>
      <c r="I84" s="38">
        <f t="shared" si="120"/>
        <v>0</v>
      </c>
      <c r="J84" s="38">
        <f t="shared" si="120"/>
        <v>0</v>
      </c>
      <c r="K84" s="38">
        <f t="shared" si="120"/>
        <v>0</v>
      </c>
      <c r="L84" s="38">
        <f t="shared" si="120"/>
        <v>0</v>
      </c>
      <c r="M84" s="38">
        <f t="shared" si="120"/>
        <v>0</v>
      </c>
      <c r="N84" s="38">
        <f t="shared" si="120"/>
        <v>0</v>
      </c>
      <c r="O84" s="38">
        <f t="shared" si="120"/>
        <v>0</v>
      </c>
      <c r="P84" s="38">
        <f t="shared" si="120"/>
        <v>0</v>
      </c>
      <c r="Q84" s="38">
        <f t="shared" si="120"/>
        <v>0</v>
      </c>
      <c r="R84" s="38">
        <f t="shared" si="120"/>
        <v>0</v>
      </c>
      <c r="Y84" s="102">
        <f t="shared" ref="Y84:AB84" si="121">IF(Y81&lt;&gt;0,(Y82+Y83)/Y81,)</f>
        <v>0</v>
      </c>
      <c r="Z84" s="102">
        <f t="shared" si="121"/>
        <v>0</v>
      </c>
      <c r="AA84" s="102">
        <f t="shared" si="121"/>
        <v>0</v>
      </c>
      <c r="AB84" s="102">
        <f t="shared" si="121"/>
        <v>0</v>
      </c>
    </row>
    <row r="85" spans="1:28" ht="13.5" customHeight="1" x14ac:dyDescent="0.2">
      <c r="A85" s="259"/>
      <c r="B85" s="259"/>
      <c r="C85" s="257"/>
      <c r="D85" s="113" t="s">
        <v>82</v>
      </c>
      <c r="E85" s="102">
        <f t="shared" ref="E85:E89" si="122">SUM(G85:R85)</f>
        <v>0</v>
      </c>
      <c r="F85" s="102">
        <f>IF($T$1=0,0,E85/$T$1)</f>
        <v>0</v>
      </c>
      <c r="G85" s="116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Y85" s="102">
        <f t="shared" ref="Y85:Y89" si="123">SUM(G85:I85)</f>
        <v>0</v>
      </c>
      <c r="Z85" s="102">
        <f t="shared" ref="Z85:Z89" si="124">SUM(J85:L85)</f>
        <v>0</v>
      </c>
      <c r="AA85" s="102">
        <f t="shared" ref="AA85:AA89" si="125">SUM(M85:O85)</f>
        <v>0</v>
      </c>
      <c r="AB85" s="102">
        <f t="shared" ref="AB85:AB89" si="126">SUM(P85:R85)</f>
        <v>0</v>
      </c>
    </row>
    <row r="86" spans="1:28" ht="13.5" customHeight="1" x14ac:dyDescent="0.2">
      <c r="A86" s="259"/>
      <c r="B86" s="259"/>
      <c r="C86" s="257"/>
      <c r="D86" s="113" t="s">
        <v>83</v>
      </c>
      <c r="E86" s="102">
        <f t="shared" si="122"/>
        <v>0</v>
      </c>
      <c r="F86" s="102">
        <f>IF($T$1=0,0,E86/$T$1)</f>
        <v>0</v>
      </c>
      <c r="G86" s="38">
        <f t="shared" ref="G86:R86" si="127">G82+G83+G85</f>
        <v>0</v>
      </c>
      <c r="H86" s="38">
        <f t="shared" si="127"/>
        <v>0</v>
      </c>
      <c r="I86" s="38">
        <f t="shared" si="127"/>
        <v>0</v>
      </c>
      <c r="J86" s="38">
        <f t="shared" si="127"/>
        <v>0</v>
      </c>
      <c r="K86" s="38">
        <f t="shared" si="127"/>
        <v>0</v>
      </c>
      <c r="L86" s="38">
        <f t="shared" si="127"/>
        <v>0</v>
      </c>
      <c r="M86" s="38">
        <f t="shared" si="127"/>
        <v>0</v>
      </c>
      <c r="N86" s="38">
        <f t="shared" si="127"/>
        <v>0</v>
      </c>
      <c r="O86" s="38">
        <f t="shared" si="127"/>
        <v>0</v>
      </c>
      <c r="P86" s="38">
        <f t="shared" si="127"/>
        <v>0</v>
      </c>
      <c r="Q86" s="38">
        <f t="shared" si="127"/>
        <v>0</v>
      </c>
      <c r="R86" s="38">
        <f t="shared" si="127"/>
        <v>0</v>
      </c>
      <c r="Y86" s="102">
        <f t="shared" si="123"/>
        <v>0</v>
      </c>
      <c r="Z86" s="102">
        <f t="shared" si="124"/>
        <v>0</v>
      </c>
      <c r="AA86" s="102">
        <f t="shared" si="125"/>
        <v>0</v>
      </c>
      <c r="AB86" s="102">
        <f t="shared" si="126"/>
        <v>0</v>
      </c>
    </row>
    <row r="87" spans="1:28" ht="13.5" customHeight="1" x14ac:dyDescent="0.2">
      <c r="A87" s="259"/>
      <c r="B87" s="259"/>
      <c r="C87" s="338" t="s">
        <v>115</v>
      </c>
      <c r="D87" s="114" t="s">
        <v>36</v>
      </c>
      <c r="E87" s="37">
        <f t="shared" si="122"/>
        <v>0</v>
      </c>
      <c r="F87" s="115">
        <f>IF($T$1=0,0,E87/$T$1)</f>
        <v>0</v>
      </c>
      <c r="G87" s="116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Y87" s="37">
        <f t="shared" si="123"/>
        <v>0</v>
      </c>
      <c r="Z87" s="37">
        <f t="shared" si="124"/>
        <v>0</v>
      </c>
      <c r="AA87" s="37">
        <f t="shared" si="125"/>
        <v>0</v>
      </c>
      <c r="AB87" s="37">
        <f t="shared" si="126"/>
        <v>0</v>
      </c>
    </row>
    <row r="88" spans="1:28" ht="13.5" customHeight="1" x14ac:dyDescent="0.2">
      <c r="A88" s="259"/>
      <c r="B88" s="259"/>
      <c r="C88" s="338"/>
      <c r="D88" s="114" t="s">
        <v>80</v>
      </c>
      <c r="E88" s="37">
        <f t="shared" si="122"/>
        <v>0</v>
      </c>
      <c r="F88" s="37">
        <f>IF($T$1=0,0,E88/$T$1)</f>
        <v>0</v>
      </c>
      <c r="G88" s="116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Y88" s="37">
        <f t="shared" si="123"/>
        <v>0</v>
      </c>
      <c r="Z88" s="37">
        <f t="shared" si="124"/>
        <v>0</v>
      </c>
      <c r="AA88" s="37">
        <f t="shared" si="125"/>
        <v>0</v>
      </c>
      <c r="AB88" s="37">
        <f t="shared" si="126"/>
        <v>0</v>
      </c>
    </row>
    <row r="89" spans="1:28" ht="13.5" customHeight="1" x14ac:dyDescent="0.2">
      <c r="A89" s="259"/>
      <c r="B89" s="259"/>
      <c r="C89" s="338"/>
      <c r="D89" s="114" t="s">
        <v>81</v>
      </c>
      <c r="E89" s="37">
        <f t="shared" si="122"/>
        <v>0</v>
      </c>
      <c r="F89" s="37">
        <f>IF($T$1=0,0,E89/$T$1)</f>
        <v>0</v>
      </c>
      <c r="G89" s="116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Y89" s="37">
        <f t="shared" si="123"/>
        <v>0</v>
      </c>
      <c r="Z89" s="37">
        <f t="shared" si="124"/>
        <v>0</v>
      </c>
      <c r="AA89" s="37">
        <f t="shared" si="125"/>
        <v>0</v>
      </c>
      <c r="AB89" s="37">
        <f t="shared" si="126"/>
        <v>0</v>
      </c>
    </row>
    <row r="90" spans="1:28" ht="13.5" customHeight="1" x14ac:dyDescent="0.2">
      <c r="A90" s="259"/>
      <c r="B90" s="259"/>
      <c r="C90" s="338"/>
      <c r="D90" s="114" t="s">
        <v>70</v>
      </c>
      <c r="E90" s="37">
        <f t="shared" ref="E90:R90" si="128">IF(E87&lt;&gt;0,(E88+E89)/E87,)</f>
        <v>0</v>
      </c>
      <c r="F90" s="37">
        <f t="shared" si="128"/>
        <v>0</v>
      </c>
      <c r="G90" s="38">
        <f t="shared" si="128"/>
        <v>0</v>
      </c>
      <c r="H90" s="38">
        <f t="shared" si="128"/>
        <v>0</v>
      </c>
      <c r="I90" s="38">
        <f t="shared" si="128"/>
        <v>0</v>
      </c>
      <c r="J90" s="38">
        <f t="shared" si="128"/>
        <v>0</v>
      </c>
      <c r="K90" s="38">
        <f t="shared" si="128"/>
        <v>0</v>
      </c>
      <c r="L90" s="38">
        <f t="shared" si="128"/>
        <v>0</v>
      </c>
      <c r="M90" s="38">
        <f t="shared" si="128"/>
        <v>0</v>
      </c>
      <c r="N90" s="38">
        <f t="shared" si="128"/>
        <v>0</v>
      </c>
      <c r="O90" s="38">
        <f t="shared" si="128"/>
        <v>0</v>
      </c>
      <c r="P90" s="38">
        <f t="shared" si="128"/>
        <v>0</v>
      </c>
      <c r="Q90" s="38">
        <f t="shared" si="128"/>
        <v>0</v>
      </c>
      <c r="R90" s="38">
        <f t="shared" si="128"/>
        <v>0</v>
      </c>
      <c r="Y90" s="37">
        <f t="shared" ref="Y90:AB90" si="129">IF(Y87&lt;&gt;0,(Y88+Y89)/Y87,)</f>
        <v>0</v>
      </c>
      <c r="Z90" s="37">
        <f t="shared" si="129"/>
        <v>0</v>
      </c>
      <c r="AA90" s="37">
        <f t="shared" si="129"/>
        <v>0</v>
      </c>
      <c r="AB90" s="37">
        <f t="shared" si="129"/>
        <v>0</v>
      </c>
    </row>
    <row r="91" spans="1:28" ht="13.5" customHeight="1" x14ac:dyDescent="0.2">
      <c r="A91" s="259"/>
      <c r="B91" s="259"/>
      <c r="C91" s="338"/>
      <c r="D91" s="114" t="s">
        <v>82</v>
      </c>
      <c r="E91" s="37">
        <f t="shared" ref="E91:E95" si="130">SUM(G91:R91)</f>
        <v>0</v>
      </c>
      <c r="F91" s="37">
        <f>IF($T$1=0,0,E91/$T$1)</f>
        <v>0</v>
      </c>
      <c r="G91" s="116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Y91" s="37">
        <f t="shared" ref="Y91:Y95" si="131">SUM(G91:I91)</f>
        <v>0</v>
      </c>
      <c r="Z91" s="37">
        <f t="shared" ref="Z91:Z95" si="132">SUM(J91:L91)</f>
        <v>0</v>
      </c>
      <c r="AA91" s="37">
        <f t="shared" ref="AA91:AA95" si="133">SUM(M91:O91)</f>
        <v>0</v>
      </c>
      <c r="AB91" s="37">
        <f t="shared" ref="AB91:AB95" si="134">SUM(P91:R91)</f>
        <v>0</v>
      </c>
    </row>
    <row r="92" spans="1:28" ht="13.5" customHeight="1" x14ac:dyDescent="0.2">
      <c r="A92" s="259"/>
      <c r="B92" s="259"/>
      <c r="C92" s="338"/>
      <c r="D92" s="114" t="s">
        <v>83</v>
      </c>
      <c r="E92" s="37">
        <f t="shared" si="130"/>
        <v>0</v>
      </c>
      <c r="F92" s="37">
        <f>IF($T$1=0,0,E92/$T$1)</f>
        <v>0</v>
      </c>
      <c r="G92" s="38">
        <f t="shared" ref="G92:R92" si="135">G88+G89+G91</f>
        <v>0</v>
      </c>
      <c r="H92" s="38">
        <f t="shared" si="135"/>
        <v>0</v>
      </c>
      <c r="I92" s="38">
        <f t="shared" si="135"/>
        <v>0</v>
      </c>
      <c r="J92" s="38">
        <f t="shared" si="135"/>
        <v>0</v>
      </c>
      <c r="K92" s="38">
        <f t="shared" si="135"/>
        <v>0</v>
      </c>
      <c r="L92" s="38">
        <f t="shared" si="135"/>
        <v>0</v>
      </c>
      <c r="M92" s="38">
        <f t="shared" si="135"/>
        <v>0</v>
      </c>
      <c r="N92" s="38">
        <f t="shared" si="135"/>
        <v>0</v>
      </c>
      <c r="O92" s="38">
        <f t="shared" si="135"/>
        <v>0</v>
      </c>
      <c r="P92" s="38">
        <f t="shared" si="135"/>
        <v>0</v>
      </c>
      <c r="Q92" s="38">
        <f t="shared" si="135"/>
        <v>0</v>
      </c>
      <c r="R92" s="38">
        <f t="shared" si="135"/>
        <v>0</v>
      </c>
      <c r="Y92" s="37">
        <f t="shared" si="131"/>
        <v>0</v>
      </c>
      <c r="Z92" s="37">
        <f t="shared" si="132"/>
        <v>0</v>
      </c>
      <c r="AA92" s="37">
        <f t="shared" si="133"/>
        <v>0</v>
      </c>
      <c r="AB92" s="37">
        <f t="shared" si="134"/>
        <v>0</v>
      </c>
    </row>
    <row r="93" spans="1:28" ht="13.5" customHeight="1" x14ac:dyDescent="0.2">
      <c r="A93" s="259"/>
      <c r="B93" s="259"/>
      <c r="C93" s="257" t="s">
        <v>116</v>
      </c>
      <c r="D93" s="113" t="s">
        <v>36</v>
      </c>
      <c r="E93" s="102">
        <f t="shared" si="130"/>
        <v>0</v>
      </c>
      <c r="F93" s="102">
        <f>IF($T$1=0,0,E93/$T$1)</f>
        <v>0</v>
      </c>
      <c r="G93" s="116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Y93" s="102">
        <f t="shared" si="131"/>
        <v>0</v>
      </c>
      <c r="Z93" s="102">
        <f t="shared" si="132"/>
        <v>0</v>
      </c>
      <c r="AA93" s="102">
        <f t="shared" si="133"/>
        <v>0</v>
      </c>
      <c r="AB93" s="102">
        <f t="shared" si="134"/>
        <v>0</v>
      </c>
    </row>
    <row r="94" spans="1:28" ht="13.5" customHeight="1" x14ac:dyDescent="0.2">
      <c r="A94" s="259"/>
      <c r="B94" s="259"/>
      <c r="C94" s="257"/>
      <c r="D94" s="113" t="s">
        <v>80</v>
      </c>
      <c r="E94" s="102">
        <f t="shared" si="130"/>
        <v>0</v>
      </c>
      <c r="F94" s="102">
        <f>IF($T$1=0,0,E94/$T$1)</f>
        <v>0</v>
      </c>
      <c r="G94" s="116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Y94" s="102">
        <f t="shared" si="131"/>
        <v>0</v>
      </c>
      <c r="Z94" s="102">
        <f t="shared" si="132"/>
        <v>0</v>
      </c>
      <c r="AA94" s="102">
        <f t="shared" si="133"/>
        <v>0</v>
      </c>
      <c r="AB94" s="102">
        <f t="shared" si="134"/>
        <v>0</v>
      </c>
    </row>
    <row r="95" spans="1:28" ht="13.5" customHeight="1" x14ac:dyDescent="0.2">
      <c r="A95" s="259"/>
      <c r="B95" s="259"/>
      <c r="C95" s="257"/>
      <c r="D95" s="113" t="s">
        <v>81</v>
      </c>
      <c r="E95" s="102">
        <f t="shared" si="130"/>
        <v>0</v>
      </c>
      <c r="F95" s="102">
        <f>IF($T$1=0,0,E95/$T$1)</f>
        <v>0</v>
      </c>
      <c r="G95" s="116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Y95" s="102">
        <f t="shared" si="131"/>
        <v>0</v>
      </c>
      <c r="Z95" s="102">
        <f t="shared" si="132"/>
        <v>0</v>
      </c>
      <c r="AA95" s="102">
        <f t="shared" si="133"/>
        <v>0</v>
      </c>
      <c r="AB95" s="102">
        <f t="shared" si="134"/>
        <v>0</v>
      </c>
    </row>
    <row r="96" spans="1:28" ht="13.5" customHeight="1" x14ac:dyDescent="0.2">
      <c r="A96" s="259"/>
      <c r="B96" s="259"/>
      <c r="C96" s="257"/>
      <c r="D96" s="113" t="s">
        <v>70</v>
      </c>
      <c r="E96" s="102">
        <f t="shared" ref="E96:R96" si="136">IF(E93&lt;&gt;0,(E94+E95)/E93,)</f>
        <v>0</v>
      </c>
      <c r="F96" s="88">
        <f t="shared" si="136"/>
        <v>0</v>
      </c>
      <c r="G96" s="38">
        <f t="shared" si="136"/>
        <v>0</v>
      </c>
      <c r="H96" s="38">
        <f t="shared" si="136"/>
        <v>0</v>
      </c>
      <c r="I96" s="38">
        <f t="shared" si="136"/>
        <v>0</v>
      </c>
      <c r="J96" s="38">
        <f t="shared" si="136"/>
        <v>0</v>
      </c>
      <c r="K96" s="38">
        <f t="shared" si="136"/>
        <v>0</v>
      </c>
      <c r="L96" s="38">
        <f t="shared" si="136"/>
        <v>0</v>
      </c>
      <c r="M96" s="38">
        <f t="shared" si="136"/>
        <v>0</v>
      </c>
      <c r="N96" s="38">
        <f t="shared" si="136"/>
        <v>0</v>
      </c>
      <c r="O96" s="38">
        <f t="shared" si="136"/>
        <v>0</v>
      </c>
      <c r="P96" s="38">
        <f t="shared" si="136"/>
        <v>0</v>
      </c>
      <c r="Q96" s="38">
        <f t="shared" si="136"/>
        <v>0</v>
      </c>
      <c r="R96" s="38">
        <f t="shared" si="136"/>
        <v>0</v>
      </c>
      <c r="Y96" s="102">
        <f t="shared" ref="Y96:AB96" si="137">IF(Y93&lt;&gt;0,(Y94+Y95)/Y93,)</f>
        <v>0</v>
      </c>
      <c r="Z96" s="102">
        <f t="shared" si="137"/>
        <v>0</v>
      </c>
      <c r="AA96" s="102">
        <f t="shared" si="137"/>
        <v>0</v>
      </c>
      <c r="AB96" s="102">
        <f t="shared" si="137"/>
        <v>0</v>
      </c>
    </row>
    <row r="97" spans="1:28" ht="13.5" customHeight="1" x14ac:dyDescent="0.2">
      <c r="A97" s="259"/>
      <c r="B97" s="259"/>
      <c r="C97" s="257"/>
      <c r="D97" s="113" t="s">
        <v>82</v>
      </c>
      <c r="E97" s="102">
        <f t="shared" ref="E97:E128" si="138">SUM(G97:R97)</f>
        <v>0</v>
      </c>
      <c r="F97" s="102">
        <f t="shared" ref="F97:F128" si="139">IF($T$1=0,0,E97/$T$1)</f>
        <v>0</v>
      </c>
      <c r="G97" s="116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Y97" s="102">
        <f t="shared" ref="Y97:Y128" si="140">SUM(G97:I97)</f>
        <v>0</v>
      </c>
      <c r="Z97" s="102">
        <f t="shared" ref="Z97:Z128" si="141">SUM(J97:L97)</f>
        <v>0</v>
      </c>
      <c r="AA97" s="102">
        <f t="shared" ref="AA97:AA128" si="142">SUM(M97:O97)</f>
        <v>0</v>
      </c>
      <c r="AB97" s="102">
        <f t="shared" ref="AB97:AB128" si="143">SUM(P97:R97)</f>
        <v>0</v>
      </c>
    </row>
    <row r="98" spans="1:28" ht="13.5" customHeight="1" x14ac:dyDescent="0.2">
      <c r="A98" s="259"/>
      <c r="B98" s="259"/>
      <c r="C98" s="257"/>
      <c r="D98" s="113" t="s">
        <v>83</v>
      </c>
      <c r="E98" s="102">
        <f t="shared" si="138"/>
        <v>0</v>
      </c>
      <c r="F98" s="102">
        <f t="shared" si="139"/>
        <v>0</v>
      </c>
      <c r="G98" s="38">
        <f t="shared" ref="G98:R98" si="144">G94+G95+G97</f>
        <v>0</v>
      </c>
      <c r="H98" s="38">
        <f t="shared" si="144"/>
        <v>0</v>
      </c>
      <c r="I98" s="38">
        <f t="shared" si="144"/>
        <v>0</v>
      </c>
      <c r="J98" s="38">
        <f t="shared" si="144"/>
        <v>0</v>
      </c>
      <c r="K98" s="38">
        <f t="shared" si="144"/>
        <v>0</v>
      </c>
      <c r="L98" s="38">
        <f t="shared" si="144"/>
        <v>0</v>
      </c>
      <c r="M98" s="38">
        <f t="shared" si="144"/>
        <v>0</v>
      </c>
      <c r="N98" s="38">
        <f t="shared" si="144"/>
        <v>0</v>
      </c>
      <c r="O98" s="38">
        <f t="shared" si="144"/>
        <v>0</v>
      </c>
      <c r="P98" s="38">
        <f t="shared" si="144"/>
        <v>0</v>
      </c>
      <c r="Q98" s="38">
        <f t="shared" si="144"/>
        <v>0</v>
      </c>
      <c r="R98" s="38">
        <f t="shared" si="144"/>
        <v>0</v>
      </c>
      <c r="Y98" s="102">
        <f t="shared" si="140"/>
        <v>0</v>
      </c>
      <c r="Z98" s="102">
        <f t="shared" si="141"/>
        <v>0</v>
      </c>
      <c r="AA98" s="102">
        <f t="shared" si="142"/>
        <v>0</v>
      </c>
      <c r="AB98" s="102">
        <f t="shared" si="143"/>
        <v>0</v>
      </c>
    </row>
    <row r="99" spans="1:28" ht="13.5" customHeight="1" x14ac:dyDescent="0.2">
      <c r="A99" s="259"/>
      <c r="B99" s="259"/>
      <c r="C99" s="340" t="s">
        <v>84</v>
      </c>
      <c r="D99" s="106" t="s">
        <v>117</v>
      </c>
      <c r="E99" s="37">
        <f t="shared" si="138"/>
        <v>0</v>
      </c>
      <c r="F99" s="115">
        <f t="shared" si="139"/>
        <v>0</v>
      </c>
      <c r="G99" s="116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Y99" s="37">
        <f t="shared" si="140"/>
        <v>0</v>
      </c>
      <c r="Z99" s="37">
        <f t="shared" si="141"/>
        <v>0</v>
      </c>
      <c r="AA99" s="37">
        <f t="shared" si="142"/>
        <v>0</v>
      </c>
      <c r="AB99" s="37">
        <f t="shared" si="143"/>
        <v>0</v>
      </c>
    </row>
    <row r="100" spans="1:28" ht="13.5" customHeight="1" x14ac:dyDescent="0.2">
      <c r="A100" s="259"/>
      <c r="B100" s="259"/>
      <c r="C100" s="340"/>
      <c r="D100" s="106" t="s">
        <v>118</v>
      </c>
      <c r="E100" s="37">
        <f t="shared" si="138"/>
        <v>0</v>
      </c>
      <c r="F100" s="115">
        <f t="shared" si="139"/>
        <v>0</v>
      </c>
      <c r="G100" s="116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Y100" s="37">
        <f t="shared" si="140"/>
        <v>0</v>
      </c>
      <c r="Z100" s="37">
        <f t="shared" si="141"/>
        <v>0</v>
      </c>
      <c r="AA100" s="37">
        <f t="shared" si="142"/>
        <v>0</v>
      </c>
      <c r="AB100" s="37">
        <f t="shared" si="143"/>
        <v>0</v>
      </c>
    </row>
    <row r="101" spans="1:28" ht="13.5" customHeight="1" x14ac:dyDescent="0.2">
      <c r="A101" s="259"/>
      <c r="B101" s="259"/>
      <c r="C101" s="340"/>
      <c r="D101" s="106" t="s">
        <v>124</v>
      </c>
      <c r="E101" s="37">
        <f t="shared" si="138"/>
        <v>0</v>
      </c>
      <c r="F101" s="115">
        <f t="shared" si="139"/>
        <v>0</v>
      </c>
      <c r="G101" s="116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Y101" s="37">
        <f t="shared" si="140"/>
        <v>0</v>
      </c>
      <c r="Z101" s="37">
        <f t="shared" si="141"/>
        <v>0</v>
      </c>
      <c r="AA101" s="37">
        <f t="shared" si="142"/>
        <v>0</v>
      </c>
      <c r="AB101" s="37">
        <f t="shared" si="143"/>
        <v>0</v>
      </c>
    </row>
    <row r="102" spans="1:28" ht="13.5" customHeight="1" x14ac:dyDescent="0.2">
      <c r="A102" s="259"/>
      <c r="B102" s="259"/>
      <c r="C102" s="340"/>
      <c r="D102" s="106">
        <v>360</v>
      </c>
      <c r="E102" s="37">
        <f t="shared" si="138"/>
        <v>0</v>
      </c>
      <c r="F102" s="115">
        <f t="shared" si="139"/>
        <v>0</v>
      </c>
      <c r="G102" s="116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Y102" s="37">
        <f t="shared" si="140"/>
        <v>0</v>
      </c>
      <c r="Z102" s="37">
        <f t="shared" si="141"/>
        <v>0</v>
      </c>
      <c r="AA102" s="37">
        <f t="shared" si="142"/>
        <v>0</v>
      </c>
      <c r="AB102" s="37">
        <f t="shared" si="143"/>
        <v>0</v>
      </c>
    </row>
    <row r="103" spans="1:28" ht="13.5" customHeight="1" x14ac:dyDescent="0.2">
      <c r="A103" s="259"/>
      <c r="B103" s="259"/>
      <c r="C103" s="340"/>
      <c r="D103" s="106" t="s">
        <v>119</v>
      </c>
      <c r="E103" s="37">
        <f t="shared" si="138"/>
        <v>0</v>
      </c>
      <c r="F103" s="115">
        <f t="shared" si="139"/>
        <v>0</v>
      </c>
      <c r="G103" s="116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Y103" s="37">
        <f t="shared" si="140"/>
        <v>0</v>
      </c>
      <c r="Z103" s="37">
        <f t="shared" si="141"/>
        <v>0</v>
      </c>
      <c r="AA103" s="37">
        <f t="shared" si="142"/>
        <v>0</v>
      </c>
      <c r="AB103" s="37">
        <f t="shared" si="143"/>
        <v>0</v>
      </c>
    </row>
    <row r="104" spans="1:28" ht="13.5" customHeight="1" x14ac:dyDescent="0.2">
      <c r="A104" s="259"/>
      <c r="B104" s="259"/>
      <c r="C104" s="340"/>
      <c r="D104" s="106" t="s">
        <v>120</v>
      </c>
      <c r="E104" s="37">
        <f t="shared" si="138"/>
        <v>0</v>
      </c>
      <c r="F104" s="115">
        <f t="shared" si="139"/>
        <v>0</v>
      </c>
      <c r="G104" s="116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Y104" s="37">
        <f t="shared" si="140"/>
        <v>0</v>
      </c>
      <c r="Z104" s="37">
        <f t="shared" si="141"/>
        <v>0</v>
      </c>
      <c r="AA104" s="37">
        <f t="shared" si="142"/>
        <v>0</v>
      </c>
      <c r="AB104" s="37">
        <f t="shared" si="143"/>
        <v>0</v>
      </c>
    </row>
    <row r="105" spans="1:28" ht="13.5" customHeight="1" x14ac:dyDescent="0.2">
      <c r="A105" s="259"/>
      <c r="B105" s="259"/>
      <c r="C105" s="340"/>
      <c r="D105" s="106" t="s">
        <v>128</v>
      </c>
      <c r="E105" s="37">
        <f t="shared" si="138"/>
        <v>0</v>
      </c>
      <c r="F105" s="115">
        <f t="shared" si="139"/>
        <v>0</v>
      </c>
      <c r="G105" s="116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Y105" s="37">
        <f t="shared" si="140"/>
        <v>0</v>
      </c>
      <c r="Z105" s="37">
        <f t="shared" si="141"/>
        <v>0</v>
      </c>
      <c r="AA105" s="37">
        <f t="shared" si="142"/>
        <v>0</v>
      </c>
      <c r="AB105" s="37">
        <f t="shared" si="143"/>
        <v>0</v>
      </c>
    </row>
    <row r="106" spans="1:28" ht="13.5" customHeight="1" x14ac:dyDescent="0.2">
      <c r="A106" s="259"/>
      <c r="B106" s="259"/>
      <c r="C106" s="340"/>
      <c r="D106" s="106" t="s">
        <v>129</v>
      </c>
      <c r="E106" s="37">
        <f t="shared" si="138"/>
        <v>0</v>
      </c>
      <c r="F106" s="115">
        <f t="shared" si="139"/>
        <v>0</v>
      </c>
      <c r="G106" s="116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Y106" s="37">
        <f t="shared" si="140"/>
        <v>0</v>
      </c>
      <c r="Z106" s="37">
        <f t="shared" si="141"/>
        <v>0</v>
      </c>
      <c r="AA106" s="37">
        <f t="shared" si="142"/>
        <v>0</v>
      </c>
      <c r="AB106" s="37">
        <f t="shared" si="143"/>
        <v>0</v>
      </c>
    </row>
    <row r="107" spans="1:28" ht="13.5" customHeight="1" x14ac:dyDescent="0.2">
      <c r="A107" s="259"/>
      <c r="B107" s="259"/>
      <c r="C107" s="340"/>
      <c r="D107" s="106" t="s">
        <v>207</v>
      </c>
      <c r="E107" s="37">
        <f t="shared" si="138"/>
        <v>0</v>
      </c>
      <c r="F107" s="115">
        <f t="shared" si="139"/>
        <v>0</v>
      </c>
      <c r="G107" s="116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Y107" s="37">
        <f t="shared" si="140"/>
        <v>0</v>
      </c>
      <c r="Z107" s="37">
        <f t="shared" si="141"/>
        <v>0</v>
      </c>
      <c r="AA107" s="37">
        <f t="shared" si="142"/>
        <v>0</v>
      </c>
      <c r="AB107" s="37">
        <f t="shared" si="143"/>
        <v>0</v>
      </c>
    </row>
    <row r="108" spans="1:28" ht="13.5" customHeight="1" x14ac:dyDescent="0.2">
      <c r="A108" s="259"/>
      <c r="B108" s="259"/>
      <c r="C108" s="340"/>
      <c r="D108" s="114" t="s">
        <v>208</v>
      </c>
      <c r="E108" s="37">
        <f t="shared" si="138"/>
        <v>0</v>
      </c>
      <c r="F108" s="115">
        <f t="shared" si="139"/>
        <v>0</v>
      </c>
      <c r="G108" s="116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Y108" s="37">
        <f t="shared" si="140"/>
        <v>0</v>
      </c>
      <c r="Z108" s="37">
        <f t="shared" si="141"/>
        <v>0</v>
      </c>
      <c r="AA108" s="37">
        <f t="shared" si="142"/>
        <v>0</v>
      </c>
      <c r="AB108" s="37">
        <f t="shared" si="143"/>
        <v>0</v>
      </c>
    </row>
    <row r="109" spans="1:28" ht="13.5" customHeight="1" x14ac:dyDescent="0.2">
      <c r="A109" s="259"/>
      <c r="B109" s="259"/>
      <c r="C109" s="340"/>
      <c r="D109" s="114" t="s">
        <v>131</v>
      </c>
      <c r="E109" s="37">
        <f t="shared" si="138"/>
        <v>0</v>
      </c>
      <c r="F109" s="115">
        <f t="shared" si="139"/>
        <v>0</v>
      </c>
      <c r="G109" s="116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Y109" s="37">
        <f t="shared" si="140"/>
        <v>0</v>
      </c>
      <c r="Z109" s="37">
        <f t="shared" si="141"/>
        <v>0</v>
      </c>
      <c r="AA109" s="37">
        <f t="shared" si="142"/>
        <v>0</v>
      </c>
      <c r="AB109" s="37">
        <f t="shared" si="143"/>
        <v>0</v>
      </c>
    </row>
    <row r="110" spans="1:28" ht="13.5" customHeight="1" x14ac:dyDescent="0.2">
      <c r="A110" s="259"/>
      <c r="B110" s="259"/>
      <c r="C110" s="340"/>
      <c r="D110" s="114" t="s">
        <v>209</v>
      </c>
      <c r="E110" s="115">
        <f t="shared" si="138"/>
        <v>0</v>
      </c>
      <c r="F110" s="115">
        <f t="shared" si="139"/>
        <v>0</v>
      </c>
      <c r="G110" s="116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Y110" s="115">
        <f t="shared" si="140"/>
        <v>0</v>
      </c>
      <c r="Z110" s="115">
        <f t="shared" si="141"/>
        <v>0</v>
      </c>
      <c r="AA110" s="115">
        <f t="shared" si="142"/>
        <v>0</v>
      </c>
      <c r="AB110" s="115">
        <f t="shared" si="143"/>
        <v>0</v>
      </c>
    </row>
    <row r="111" spans="1:28" ht="13.5" customHeight="1" x14ac:dyDescent="0.2">
      <c r="A111" s="259"/>
      <c r="B111" s="259"/>
      <c r="C111" s="340"/>
      <c r="D111" s="114" t="s">
        <v>210</v>
      </c>
      <c r="E111" s="37">
        <f t="shared" si="138"/>
        <v>0</v>
      </c>
      <c r="F111" s="115">
        <f t="shared" si="139"/>
        <v>0</v>
      </c>
      <c r="G111" s="116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Y111" s="37">
        <f t="shared" si="140"/>
        <v>0</v>
      </c>
      <c r="Z111" s="37">
        <f t="shared" si="141"/>
        <v>0</v>
      </c>
      <c r="AA111" s="37">
        <f t="shared" si="142"/>
        <v>0</v>
      </c>
      <c r="AB111" s="37">
        <f t="shared" si="143"/>
        <v>0</v>
      </c>
    </row>
    <row r="112" spans="1:28" ht="13.5" customHeight="1" x14ac:dyDescent="0.2">
      <c r="A112" s="259"/>
      <c r="B112" s="259"/>
      <c r="C112" s="340"/>
      <c r="D112" s="114" t="s">
        <v>211</v>
      </c>
      <c r="E112" s="37">
        <f t="shared" si="138"/>
        <v>0</v>
      </c>
      <c r="F112" s="115">
        <f t="shared" si="139"/>
        <v>0</v>
      </c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Y112" s="37">
        <f t="shared" si="140"/>
        <v>0</v>
      </c>
      <c r="Z112" s="37">
        <f t="shared" si="141"/>
        <v>0</v>
      </c>
      <c r="AA112" s="37">
        <f t="shared" si="142"/>
        <v>0</v>
      </c>
      <c r="AB112" s="37">
        <f t="shared" si="143"/>
        <v>0</v>
      </c>
    </row>
    <row r="113" spans="1:28" ht="13.5" customHeight="1" x14ac:dyDescent="0.2">
      <c r="A113" s="259"/>
      <c r="B113" s="259"/>
      <c r="C113" s="340"/>
      <c r="D113" s="114" t="s">
        <v>212</v>
      </c>
      <c r="E113" s="37">
        <f t="shared" si="138"/>
        <v>0</v>
      </c>
      <c r="F113" s="115">
        <f t="shared" si="139"/>
        <v>0</v>
      </c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Y113" s="37">
        <f t="shared" si="140"/>
        <v>0</v>
      </c>
      <c r="Z113" s="37">
        <f t="shared" si="141"/>
        <v>0</v>
      </c>
      <c r="AA113" s="37">
        <f t="shared" si="142"/>
        <v>0</v>
      </c>
      <c r="AB113" s="37">
        <f t="shared" si="143"/>
        <v>0</v>
      </c>
    </row>
    <row r="114" spans="1:28" ht="13.5" customHeight="1" x14ac:dyDescent="0.2">
      <c r="A114" s="259"/>
      <c r="B114" s="259"/>
      <c r="C114" s="340"/>
      <c r="D114" s="114" t="s">
        <v>142</v>
      </c>
      <c r="E114" s="37">
        <f t="shared" si="138"/>
        <v>0</v>
      </c>
      <c r="F114" s="115">
        <f t="shared" si="139"/>
        <v>0</v>
      </c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Y114" s="37">
        <f t="shared" si="140"/>
        <v>0</v>
      </c>
      <c r="Z114" s="37">
        <f t="shared" si="141"/>
        <v>0</v>
      </c>
      <c r="AA114" s="37">
        <f t="shared" si="142"/>
        <v>0</v>
      </c>
      <c r="AB114" s="37">
        <f t="shared" si="143"/>
        <v>0</v>
      </c>
    </row>
    <row r="115" spans="1:28" ht="13.5" customHeight="1" x14ac:dyDescent="0.2">
      <c r="A115" s="259"/>
      <c r="B115" s="259"/>
      <c r="C115" s="340"/>
      <c r="D115" s="114" t="s">
        <v>143</v>
      </c>
      <c r="E115" s="37">
        <f t="shared" si="138"/>
        <v>0</v>
      </c>
      <c r="F115" s="115">
        <f t="shared" si="139"/>
        <v>0</v>
      </c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Y115" s="37">
        <f t="shared" si="140"/>
        <v>0</v>
      </c>
      <c r="Z115" s="37">
        <f t="shared" si="141"/>
        <v>0</v>
      </c>
      <c r="AA115" s="37">
        <f t="shared" si="142"/>
        <v>0</v>
      </c>
      <c r="AB115" s="37">
        <f t="shared" si="143"/>
        <v>0</v>
      </c>
    </row>
    <row r="116" spans="1:28" ht="13.5" customHeight="1" x14ac:dyDescent="0.2">
      <c r="A116" s="259"/>
      <c r="B116" s="259"/>
      <c r="C116" s="340"/>
      <c r="D116" s="114" t="s">
        <v>144</v>
      </c>
      <c r="E116" s="37">
        <f t="shared" si="138"/>
        <v>0</v>
      </c>
      <c r="F116" s="115">
        <f t="shared" si="139"/>
        <v>0</v>
      </c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Y116" s="37">
        <f t="shared" si="140"/>
        <v>0</v>
      </c>
      <c r="Z116" s="37">
        <f t="shared" si="141"/>
        <v>0</v>
      </c>
      <c r="AA116" s="37">
        <f t="shared" si="142"/>
        <v>0</v>
      </c>
      <c r="AB116" s="37">
        <f t="shared" si="143"/>
        <v>0</v>
      </c>
    </row>
    <row r="117" spans="1:28" ht="13.5" customHeight="1" x14ac:dyDescent="0.2">
      <c r="A117" s="259"/>
      <c r="B117" s="259"/>
      <c r="C117" s="340"/>
      <c r="D117" s="114" t="s">
        <v>145</v>
      </c>
      <c r="E117" s="37">
        <f t="shared" si="138"/>
        <v>0</v>
      </c>
      <c r="F117" s="115">
        <f t="shared" si="139"/>
        <v>0</v>
      </c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Y117" s="37">
        <f t="shared" si="140"/>
        <v>0</v>
      </c>
      <c r="Z117" s="37">
        <f t="shared" si="141"/>
        <v>0</v>
      </c>
      <c r="AA117" s="37">
        <f t="shared" si="142"/>
        <v>0</v>
      </c>
      <c r="AB117" s="37">
        <f t="shared" si="143"/>
        <v>0</v>
      </c>
    </row>
    <row r="118" spans="1:28" ht="13.5" customHeight="1" x14ac:dyDescent="0.2">
      <c r="A118" s="259"/>
      <c r="B118" s="259"/>
      <c r="C118" s="340"/>
      <c r="D118" s="114" t="s">
        <v>146</v>
      </c>
      <c r="E118" s="37">
        <f t="shared" si="138"/>
        <v>0</v>
      </c>
      <c r="F118" s="115">
        <f t="shared" si="139"/>
        <v>0</v>
      </c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Y118" s="37">
        <f t="shared" si="140"/>
        <v>0</v>
      </c>
      <c r="Z118" s="37">
        <f t="shared" si="141"/>
        <v>0</v>
      </c>
      <c r="AA118" s="37">
        <f t="shared" si="142"/>
        <v>0</v>
      </c>
      <c r="AB118" s="37">
        <f t="shared" si="143"/>
        <v>0</v>
      </c>
    </row>
    <row r="119" spans="1:28" ht="13.5" customHeight="1" x14ac:dyDescent="0.2">
      <c r="A119" s="259"/>
      <c r="B119" s="259"/>
      <c r="C119" s="340"/>
      <c r="D119" s="114" t="s">
        <v>147</v>
      </c>
      <c r="E119" s="37">
        <f t="shared" si="138"/>
        <v>0</v>
      </c>
      <c r="F119" s="115">
        <f t="shared" si="139"/>
        <v>0</v>
      </c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Y119" s="37">
        <f t="shared" si="140"/>
        <v>0</v>
      </c>
      <c r="Z119" s="37">
        <f t="shared" si="141"/>
        <v>0</v>
      </c>
      <c r="AA119" s="37">
        <f t="shared" si="142"/>
        <v>0</v>
      </c>
      <c r="AB119" s="37">
        <f t="shared" si="143"/>
        <v>0</v>
      </c>
    </row>
    <row r="120" spans="1:28" ht="13.5" customHeight="1" x14ac:dyDescent="0.2">
      <c r="A120" s="259"/>
      <c r="B120" s="259"/>
      <c r="C120" s="340"/>
      <c r="D120" s="114" t="s">
        <v>148</v>
      </c>
      <c r="E120" s="37">
        <f t="shared" si="138"/>
        <v>0</v>
      </c>
      <c r="F120" s="115">
        <f t="shared" si="139"/>
        <v>0</v>
      </c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Y120" s="37">
        <f t="shared" si="140"/>
        <v>0</v>
      </c>
      <c r="Z120" s="37">
        <f t="shared" si="141"/>
        <v>0</v>
      </c>
      <c r="AA120" s="37">
        <f t="shared" si="142"/>
        <v>0</v>
      </c>
      <c r="AB120" s="37">
        <f t="shared" si="143"/>
        <v>0</v>
      </c>
    </row>
    <row r="121" spans="1:28" ht="13.5" customHeight="1" x14ac:dyDescent="0.2">
      <c r="A121" s="259"/>
      <c r="B121" s="259"/>
      <c r="C121" s="340"/>
      <c r="D121" s="114" t="s">
        <v>149</v>
      </c>
      <c r="E121" s="37">
        <f t="shared" si="138"/>
        <v>0</v>
      </c>
      <c r="F121" s="115">
        <f t="shared" si="139"/>
        <v>0</v>
      </c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Y121" s="37">
        <f t="shared" si="140"/>
        <v>0</v>
      </c>
      <c r="Z121" s="37">
        <f t="shared" si="141"/>
        <v>0</v>
      </c>
      <c r="AA121" s="37">
        <f t="shared" si="142"/>
        <v>0</v>
      </c>
      <c r="AB121" s="37">
        <f t="shared" si="143"/>
        <v>0</v>
      </c>
    </row>
    <row r="122" spans="1:28" ht="13.5" customHeight="1" x14ac:dyDescent="0.2">
      <c r="A122" s="259"/>
      <c r="B122" s="259"/>
      <c r="C122" s="340"/>
      <c r="D122" s="114" t="s">
        <v>150</v>
      </c>
      <c r="E122" s="37">
        <f t="shared" si="138"/>
        <v>0</v>
      </c>
      <c r="F122" s="115">
        <f t="shared" si="139"/>
        <v>0</v>
      </c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Y122" s="37">
        <f t="shared" si="140"/>
        <v>0</v>
      </c>
      <c r="Z122" s="37">
        <f t="shared" si="141"/>
        <v>0</v>
      </c>
      <c r="AA122" s="37">
        <f t="shared" si="142"/>
        <v>0</v>
      </c>
      <c r="AB122" s="37">
        <f t="shared" si="143"/>
        <v>0</v>
      </c>
    </row>
    <row r="123" spans="1:28" ht="13.5" customHeight="1" x14ac:dyDescent="0.2">
      <c r="A123" s="259"/>
      <c r="B123" s="259"/>
      <c r="C123" s="340"/>
      <c r="D123" s="114" t="s">
        <v>151</v>
      </c>
      <c r="E123" s="37">
        <f t="shared" si="138"/>
        <v>0</v>
      </c>
      <c r="F123" s="115">
        <f t="shared" si="139"/>
        <v>0</v>
      </c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Y123" s="37">
        <f t="shared" si="140"/>
        <v>0</v>
      </c>
      <c r="Z123" s="37">
        <f t="shared" si="141"/>
        <v>0</v>
      </c>
      <c r="AA123" s="37">
        <f t="shared" si="142"/>
        <v>0</v>
      </c>
      <c r="AB123" s="37">
        <f t="shared" si="143"/>
        <v>0</v>
      </c>
    </row>
    <row r="124" spans="1:28" ht="13.5" customHeight="1" x14ac:dyDescent="0.2">
      <c r="A124" s="259"/>
      <c r="B124" s="259"/>
      <c r="C124" s="340"/>
      <c r="D124" s="114" t="s">
        <v>152</v>
      </c>
      <c r="E124" s="37">
        <f t="shared" si="138"/>
        <v>0</v>
      </c>
      <c r="F124" s="115">
        <f t="shared" si="139"/>
        <v>0</v>
      </c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Y124" s="37">
        <f t="shared" si="140"/>
        <v>0</v>
      </c>
      <c r="Z124" s="37">
        <f t="shared" si="141"/>
        <v>0</v>
      </c>
      <c r="AA124" s="37">
        <f t="shared" si="142"/>
        <v>0</v>
      </c>
      <c r="AB124" s="37">
        <f t="shared" si="143"/>
        <v>0</v>
      </c>
    </row>
    <row r="125" spans="1:28" ht="13.5" customHeight="1" x14ac:dyDescent="0.2">
      <c r="A125" s="259"/>
      <c r="B125" s="259"/>
      <c r="C125" s="340"/>
      <c r="D125" s="114" t="s">
        <v>153</v>
      </c>
      <c r="E125" s="37">
        <f t="shared" si="138"/>
        <v>0</v>
      </c>
      <c r="F125" s="115">
        <f t="shared" si="139"/>
        <v>0</v>
      </c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Y125" s="37">
        <f t="shared" si="140"/>
        <v>0</v>
      </c>
      <c r="Z125" s="37">
        <f t="shared" si="141"/>
        <v>0</v>
      </c>
      <c r="AA125" s="37">
        <f t="shared" si="142"/>
        <v>0</v>
      </c>
      <c r="AB125" s="37">
        <f t="shared" si="143"/>
        <v>0</v>
      </c>
    </row>
    <row r="126" spans="1:28" ht="13.5" customHeight="1" x14ac:dyDescent="0.2">
      <c r="A126" s="259"/>
      <c r="B126" s="259"/>
      <c r="C126" s="340"/>
      <c r="D126" s="114" t="s">
        <v>154</v>
      </c>
      <c r="E126" s="37">
        <f t="shared" si="138"/>
        <v>0</v>
      </c>
      <c r="F126" s="115">
        <f t="shared" si="139"/>
        <v>0</v>
      </c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Y126" s="37">
        <f t="shared" si="140"/>
        <v>0</v>
      </c>
      <c r="Z126" s="37">
        <f t="shared" si="141"/>
        <v>0</v>
      </c>
      <c r="AA126" s="37">
        <f t="shared" si="142"/>
        <v>0</v>
      </c>
      <c r="AB126" s="37">
        <f t="shared" si="143"/>
        <v>0</v>
      </c>
    </row>
    <row r="127" spans="1:28" ht="13.5" customHeight="1" x14ac:dyDescent="0.2">
      <c r="A127" s="259"/>
      <c r="B127" s="259"/>
      <c r="C127" s="340"/>
      <c r="D127" s="114" t="s">
        <v>180</v>
      </c>
      <c r="E127" s="37">
        <f t="shared" si="138"/>
        <v>0</v>
      </c>
      <c r="F127" s="115">
        <f t="shared" si="139"/>
        <v>0</v>
      </c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Y127" s="37">
        <f t="shared" si="140"/>
        <v>0</v>
      </c>
      <c r="Z127" s="37">
        <f t="shared" si="141"/>
        <v>0</v>
      </c>
      <c r="AA127" s="37">
        <f t="shared" si="142"/>
        <v>0</v>
      </c>
      <c r="AB127" s="37">
        <f t="shared" si="143"/>
        <v>0</v>
      </c>
    </row>
    <row r="128" spans="1:28" ht="13.5" customHeight="1" x14ac:dyDescent="0.2">
      <c r="A128" s="259"/>
      <c r="B128" s="259"/>
      <c r="C128" s="340"/>
      <c r="D128" s="121" t="s">
        <v>156</v>
      </c>
      <c r="E128" s="37">
        <f t="shared" si="138"/>
        <v>0</v>
      </c>
      <c r="F128" s="115">
        <f t="shared" si="139"/>
        <v>0</v>
      </c>
      <c r="G128" s="38">
        <f t="shared" ref="G128:R128" si="145">SUM(G99:G127)</f>
        <v>0</v>
      </c>
      <c r="H128" s="38">
        <f t="shared" si="145"/>
        <v>0</v>
      </c>
      <c r="I128" s="38">
        <f t="shared" si="145"/>
        <v>0</v>
      </c>
      <c r="J128" s="38">
        <f t="shared" si="145"/>
        <v>0</v>
      </c>
      <c r="K128" s="38">
        <f t="shared" si="145"/>
        <v>0</v>
      </c>
      <c r="L128" s="38">
        <f t="shared" si="145"/>
        <v>0</v>
      </c>
      <c r="M128" s="38">
        <f t="shared" si="145"/>
        <v>0</v>
      </c>
      <c r="N128" s="38">
        <f t="shared" si="145"/>
        <v>0</v>
      </c>
      <c r="O128" s="38">
        <f t="shared" si="145"/>
        <v>0</v>
      </c>
      <c r="P128" s="38">
        <f t="shared" si="145"/>
        <v>0</v>
      </c>
      <c r="Q128" s="38">
        <f t="shared" si="145"/>
        <v>0</v>
      </c>
      <c r="R128" s="38">
        <f t="shared" si="145"/>
        <v>0</v>
      </c>
      <c r="Y128" s="37">
        <f t="shared" si="140"/>
        <v>0</v>
      </c>
      <c r="Z128" s="37">
        <f t="shared" si="141"/>
        <v>0</v>
      </c>
      <c r="AA128" s="37">
        <f t="shared" si="142"/>
        <v>0</v>
      </c>
      <c r="AB128" s="37">
        <f t="shared" si="143"/>
        <v>0</v>
      </c>
    </row>
    <row r="129" spans="1:28" ht="13.5" customHeight="1" x14ac:dyDescent="0.2">
      <c r="A129" s="259"/>
      <c r="B129" s="259"/>
      <c r="C129" s="341" t="s">
        <v>57</v>
      </c>
      <c r="D129" s="122" t="s">
        <v>157</v>
      </c>
      <c r="E129" s="88">
        <f t="shared" ref="E129:R129" si="146">IF(E$23&lt;&gt;0,(E65+E71+E77+E89+E83)/E$23,)</f>
        <v>0</v>
      </c>
      <c r="F129" s="88">
        <f t="shared" si="146"/>
        <v>0</v>
      </c>
      <c r="G129" s="38">
        <f t="shared" si="146"/>
        <v>0</v>
      </c>
      <c r="H129" s="38">
        <f t="shared" si="146"/>
        <v>0</v>
      </c>
      <c r="I129" s="38">
        <f t="shared" si="146"/>
        <v>0</v>
      </c>
      <c r="J129" s="38">
        <f t="shared" si="146"/>
        <v>0</v>
      </c>
      <c r="K129" s="38">
        <f t="shared" si="146"/>
        <v>0</v>
      </c>
      <c r="L129" s="38">
        <f t="shared" si="146"/>
        <v>0</v>
      </c>
      <c r="M129" s="38">
        <f t="shared" si="146"/>
        <v>0</v>
      </c>
      <c r="N129" s="38">
        <f t="shared" si="146"/>
        <v>0</v>
      </c>
      <c r="O129" s="38">
        <f t="shared" si="146"/>
        <v>0</v>
      </c>
      <c r="P129" s="38">
        <f t="shared" si="146"/>
        <v>0</v>
      </c>
      <c r="Q129" s="38">
        <f t="shared" si="146"/>
        <v>0</v>
      </c>
      <c r="R129" s="38">
        <f t="shared" si="146"/>
        <v>0</v>
      </c>
      <c r="Y129" s="88">
        <f t="shared" ref="Y129:AB129" si="147">IF(Y$23&lt;&gt;0,(Y65+Y71+Y77+Y89+Y83)/Y$23,)</f>
        <v>0</v>
      </c>
      <c r="Z129" s="88">
        <f t="shared" si="147"/>
        <v>0</v>
      </c>
      <c r="AA129" s="88">
        <f t="shared" si="147"/>
        <v>0</v>
      </c>
      <c r="AB129" s="88">
        <f t="shared" si="147"/>
        <v>0</v>
      </c>
    </row>
    <row r="130" spans="1:28" ht="13.5" customHeight="1" x14ac:dyDescent="0.2">
      <c r="A130" s="259"/>
      <c r="B130" s="259"/>
      <c r="C130" s="341"/>
      <c r="D130" s="123" t="s">
        <v>158</v>
      </c>
      <c r="E130" s="92">
        <f t="shared" ref="E130:R130" si="148">IF(E$24&lt;&gt;0,(E65+E71+E77+E89+E83)/E$24,)</f>
        <v>0</v>
      </c>
      <c r="F130" s="92">
        <f t="shared" si="148"/>
        <v>0</v>
      </c>
      <c r="G130" s="93">
        <f t="shared" si="148"/>
        <v>0</v>
      </c>
      <c r="H130" s="93">
        <f t="shared" si="148"/>
        <v>0</v>
      </c>
      <c r="I130" s="93">
        <f t="shared" si="148"/>
        <v>0</v>
      </c>
      <c r="J130" s="93">
        <f t="shared" si="148"/>
        <v>0</v>
      </c>
      <c r="K130" s="93">
        <f t="shared" si="148"/>
        <v>0</v>
      </c>
      <c r="L130" s="93">
        <f t="shared" si="148"/>
        <v>0</v>
      </c>
      <c r="M130" s="93">
        <f t="shared" si="148"/>
        <v>0</v>
      </c>
      <c r="N130" s="93">
        <f t="shared" si="148"/>
        <v>0</v>
      </c>
      <c r="O130" s="93">
        <f t="shared" si="148"/>
        <v>0</v>
      </c>
      <c r="P130" s="93">
        <f t="shared" si="148"/>
        <v>0</v>
      </c>
      <c r="Q130" s="93">
        <f t="shared" si="148"/>
        <v>0</v>
      </c>
      <c r="R130" s="93">
        <f t="shared" si="148"/>
        <v>0</v>
      </c>
      <c r="Y130" s="92">
        <f t="shared" ref="Y130:AB130" si="149">IF(Y$24&lt;&gt;0,(Y65+Y71+Y77+Y89+Y83)/Y$24,)</f>
        <v>0</v>
      </c>
      <c r="Z130" s="92">
        <f t="shared" si="149"/>
        <v>0</v>
      </c>
      <c r="AA130" s="92">
        <f t="shared" si="149"/>
        <v>0</v>
      </c>
      <c r="AB130" s="92">
        <f t="shared" si="149"/>
        <v>0</v>
      </c>
    </row>
    <row r="131" spans="1:28" ht="13.5" customHeight="1" x14ac:dyDescent="0.2">
      <c r="A131" s="259"/>
      <c r="B131" s="259"/>
      <c r="C131" s="341"/>
      <c r="D131" s="122" t="s">
        <v>159</v>
      </c>
      <c r="E131" s="88">
        <f t="shared" ref="E131:R131" si="150">IF(E$23&lt;&gt;0,E95/E$23,)</f>
        <v>0</v>
      </c>
      <c r="F131" s="88">
        <f t="shared" si="150"/>
        <v>0</v>
      </c>
      <c r="G131" s="38">
        <f t="shared" si="150"/>
        <v>0</v>
      </c>
      <c r="H131" s="38">
        <f t="shared" si="150"/>
        <v>0</v>
      </c>
      <c r="I131" s="38">
        <f t="shared" si="150"/>
        <v>0</v>
      </c>
      <c r="J131" s="38">
        <f t="shared" si="150"/>
        <v>0</v>
      </c>
      <c r="K131" s="38">
        <f t="shared" si="150"/>
        <v>0</v>
      </c>
      <c r="L131" s="38">
        <f t="shared" si="150"/>
        <v>0</v>
      </c>
      <c r="M131" s="38">
        <f t="shared" si="150"/>
        <v>0</v>
      </c>
      <c r="N131" s="38">
        <f t="shared" si="150"/>
        <v>0</v>
      </c>
      <c r="O131" s="38">
        <f t="shared" si="150"/>
        <v>0</v>
      </c>
      <c r="P131" s="38">
        <f t="shared" si="150"/>
        <v>0</v>
      </c>
      <c r="Q131" s="38">
        <f t="shared" si="150"/>
        <v>0</v>
      </c>
      <c r="R131" s="38">
        <f t="shared" si="150"/>
        <v>0</v>
      </c>
      <c r="Y131" s="88">
        <f t="shared" ref="Y131:AB131" si="151">IF(Y$23&lt;&gt;0,Y95/Y$23,)</f>
        <v>0</v>
      </c>
      <c r="Z131" s="88">
        <f t="shared" si="151"/>
        <v>0</v>
      </c>
      <c r="AA131" s="88">
        <f t="shared" si="151"/>
        <v>0</v>
      </c>
      <c r="AB131" s="88">
        <f t="shared" si="151"/>
        <v>0</v>
      </c>
    </row>
    <row r="132" spans="1:28" ht="13.5" customHeight="1" x14ac:dyDescent="0.2">
      <c r="A132" s="259"/>
      <c r="B132" s="259"/>
      <c r="C132" s="341"/>
      <c r="D132" s="123" t="s">
        <v>158</v>
      </c>
      <c r="E132" s="92">
        <f t="shared" ref="E132:R132" si="152">IF(E$24&lt;&gt;0,E95/E$24,)</f>
        <v>0</v>
      </c>
      <c r="F132" s="92">
        <f t="shared" si="152"/>
        <v>0</v>
      </c>
      <c r="G132" s="93">
        <f t="shared" si="152"/>
        <v>0</v>
      </c>
      <c r="H132" s="93">
        <f t="shared" si="152"/>
        <v>0</v>
      </c>
      <c r="I132" s="93">
        <f t="shared" si="152"/>
        <v>0</v>
      </c>
      <c r="J132" s="93">
        <f t="shared" si="152"/>
        <v>0</v>
      </c>
      <c r="K132" s="93">
        <f t="shared" si="152"/>
        <v>0</v>
      </c>
      <c r="L132" s="93">
        <f t="shared" si="152"/>
        <v>0</v>
      </c>
      <c r="M132" s="93">
        <f t="shared" si="152"/>
        <v>0</v>
      </c>
      <c r="N132" s="93">
        <f t="shared" si="152"/>
        <v>0</v>
      </c>
      <c r="O132" s="93">
        <f t="shared" si="152"/>
        <v>0</v>
      </c>
      <c r="P132" s="93">
        <f t="shared" si="152"/>
        <v>0</v>
      </c>
      <c r="Q132" s="93">
        <f t="shared" si="152"/>
        <v>0</v>
      </c>
      <c r="R132" s="93">
        <f t="shared" si="152"/>
        <v>0</v>
      </c>
      <c r="Y132" s="92">
        <f t="shared" ref="Y132:AB132" si="153">IF(Y$24&lt;&gt;0,Y95/Y$24,)</f>
        <v>0</v>
      </c>
      <c r="Z132" s="92">
        <f t="shared" si="153"/>
        <v>0</v>
      </c>
      <c r="AA132" s="92">
        <f t="shared" si="153"/>
        <v>0</v>
      </c>
      <c r="AB132" s="92">
        <f t="shared" si="153"/>
        <v>0</v>
      </c>
    </row>
    <row r="133" spans="1:28" ht="13.5" customHeight="1" x14ac:dyDescent="0.2">
      <c r="A133" s="259"/>
      <c r="B133" s="259"/>
      <c r="C133" s="124" t="s">
        <v>3</v>
      </c>
      <c r="D133" s="125"/>
      <c r="E133" s="37">
        <f t="shared" ref="E133:E136" si="154">SUM(G133:R133)</f>
        <v>0</v>
      </c>
      <c r="F133" s="115">
        <f>IF($T$1=0,0,E133/$T$1)</f>
        <v>0</v>
      </c>
      <c r="G133" s="38">
        <f t="shared" ref="G133:R133" si="155">G68+G74+G80+G92+G98+G128+G86</f>
        <v>0</v>
      </c>
      <c r="H133" s="38">
        <f t="shared" si="155"/>
        <v>0</v>
      </c>
      <c r="I133" s="38">
        <f t="shared" si="155"/>
        <v>0</v>
      </c>
      <c r="J133" s="38">
        <f t="shared" si="155"/>
        <v>0</v>
      </c>
      <c r="K133" s="38">
        <f t="shared" si="155"/>
        <v>0</v>
      </c>
      <c r="L133" s="38">
        <f t="shared" si="155"/>
        <v>0</v>
      </c>
      <c r="M133" s="38">
        <f t="shared" si="155"/>
        <v>0</v>
      </c>
      <c r="N133" s="38">
        <f t="shared" si="155"/>
        <v>0</v>
      </c>
      <c r="O133" s="38">
        <f t="shared" si="155"/>
        <v>0</v>
      </c>
      <c r="P133" s="38">
        <f t="shared" si="155"/>
        <v>0</v>
      </c>
      <c r="Q133" s="38">
        <f t="shared" si="155"/>
        <v>0</v>
      </c>
      <c r="R133" s="38">
        <f t="shared" si="155"/>
        <v>0</v>
      </c>
      <c r="Y133" s="37">
        <f t="shared" ref="Y133:Y136" si="156">SUM(G133:I133)</f>
        <v>0</v>
      </c>
      <c r="Z133" s="37">
        <f t="shared" ref="Z133:Z136" si="157">SUM(J133:L133)</f>
        <v>0</v>
      </c>
      <c r="AA133" s="37">
        <f t="shared" ref="AA133:AA136" si="158">SUM(M133:O133)</f>
        <v>0</v>
      </c>
      <c r="AB133" s="37">
        <f t="shared" ref="AB133:AB136" si="159">SUM(P133:R133)</f>
        <v>0</v>
      </c>
    </row>
    <row r="134" spans="1:28" ht="13.5" customHeight="1" x14ac:dyDescent="0.2">
      <c r="A134" s="322" t="s">
        <v>29</v>
      </c>
      <c r="B134" s="323"/>
      <c r="C134" s="335" t="s">
        <v>86</v>
      </c>
      <c r="D134" s="126" t="s">
        <v>36</v>
      </c>
      <c r="E134" s="127">
        <f t="shared" si="154"/>
        <v>0</v>
      </c>
      <c r="F134" s="127">
        <f>IF($T$1=0,0,E134/$T$1)</f>
        <v>0</v>
      </c>
      <c r="G134" s="38">
        <f t="shared" ref="G134:R136" si="160">G140+G147+G153</f>
        <v>0</v>
      </c>
      <c r="H134" s="38">
        <f t="shared" si="160"/>
        <v>0</v>
      </c>
      <c r="I134" s="38">
        <f t="shared" si="160"/>
        <v>0</v>
      </c>
      <c r="J134" s="38">
        <f t="shared" si="160"/>
        <v>0</v>
      </c>
      <c r="K134" s="38">
        <f t="shared" si="160"/>
        <v>0</v>
      </c>
      <c r="L134" s="38">
        <f t="shared" si="160"/>
        <v>0</v>
      </c>
      <c r="M134" s="38">
        <f t="shared" si="160"/>
        <v>0</v>
      </c>
      <c r="N134" s="38">
        <f t="shared" si="160"/>
        <v>0</v>
      </c>
      <c r="O134" s="38">
        <f t="shared" si="160"/>
        <v>0</v>
      </c>
      <c r="P134" s="38">
        <f t="shared" si="160"/>
        <v>0</v>
      </c>
      <c r="Q134" s="38">
        <f t="shared" si="160"/>
        <v>0</v>
      </c>
      <c r="R134" s="38">
        <f t="shared" si="160"/>
        <v>0</v>
      </c>
      <c r="Y134" s="127">
        <f t="shared" si="156"/>
        <v>0</v>
      </c>
      <c r="Z134" s="127">
        <f t="shared" si="157"/>
        <v>0</v>
      </c>
      <c r="AA134" s="127">
        <f t="shared" si="158"/>
        <v>0</v>
      </c>
      <c r="AB134" s="127">
        <f t="shared" si="159"/>
        <v>0</v>
      </c>
    </row>
    <row r="135" spans="1:28" ht="13.5" customHeight="1" x14ac:dyDescent="0.2">
      <c r="A135" s="324"/>
      <c r="B135" s="325"/>
      <c r="C135" s="336"/>
      <c r="D135" s="126" t="s">
        <v>80</v>
      </c>
      <c r="E135" s="127">
        <f t="shared" si="154"/>
        <v>0</v>
      </c>
      <c r="F135" s="127">
        <f>IF($T$1=0,0,E135/$T$1)</f>
        <v>0</v>
      </c>
      <c r="G135" s="38">
        <f t="shared" si="160"/>
        <v>0</v>
      </c>
      <c r="H135" s="38">
        <f t="shared" si="160"/>
        <v>0</v>
      </c>
      <c r="I135" s="38">
        <f t="shared" si="160"/>
        <v>0</v>
      </c>
      <c r="J135" s="38">
        <f t="shared" si="160"/>
        <v>0</v>
      </c>
      <c r="K135" s="38">
        <f t="shared" si="160"/>
        <v>0</v>
      </c>
      <c r="L135" s="38">
        <f t="shared" si="160"/>
        <v>0</v>
      </c>
      <c r="M135" s="38">
        <f t="shared" si="160"/>
        <v>0</v>
      </c>
      <c r="N135" s="38">
        <f t="shared" si="160"/>
        <v>0</v>
      </c>
      <c r="O135" s="38">
        <f t="shared" si="160"/>
        <v>0</v>
      </c>
      <c r="P135" s="38">
        <f t="shared" si="160"/>
        <v>0</v>
      </c>
      <c r="Q135" s="38">
        <f t="shared" si="160"/>
        <v>0</v>
      </c>
      <c r="R135" s="38">
        <f t="shared" si="160"/>
        <v>0</v>
      </c>
      <c r="Y135" s="127">
        <f t="shared" si="156"/>
        <v>0</v>
      </c>
      <c r="Z135" s="127">
        <f t="shared" si="157"/>
        <v>0</v>
      </c>
      <c r="AA135" s="127">
        <f t="shared" si="158"/>
        <v>0</v>
      </c>
      <c r="AB135" s="127">
        <f t="shared" si="159"/>
        <v>0</v>
      </c>
    </row>
    <row r="136" spans="1:28" ht="13.5" customHeight="1" x14ac:dyDescent="0.2">
      <c r="A136" s="324"/>
      <c r="B136" s="325"/>
      <c r="C136" s="336"/>
      <c r="D136" s="126" t="s">
        <v>81</v>
      </c>
      <c r="E136" s="127">
        <f t="shared" si="154"/>
        <v>0</v>
      </c>
      <c r="F136" s="127">
        <f>IF($T$1=0,0,E136/$T$1)</f>
        <v>0</v>
      </c>
      <c r="G136" s="38">
        <f t="shared" si="160"/>
        <v>0</v>
      </c>
      <c r="H136" s="38">
        <f t="shared" si="160"/>
        <v>0</v>
      </c>
      <c r="I136" s="38">
        <f t="shared" si="160"/>
        <v>0</v>
      </c>
      <c r="J136" s="38">
        <f t="shared" si="160"/>
        <v>0</v>
      </c>
      <c r="K136" s="38">
        <f t="shared" si="160"/>
        <v>0</v>
      </c>
      <c r="L136" s="38">
        <f t="shared" si="160"/>
        <v>0</v>
      </c>
      <c r="M136" s="38">
        <f t="shared" si="160"/>
        <v>0</v>
      </c>
      <c r="N136" s="38">
        <f t="shared" si="160"/>
        <v>0</v>
      </c>
      <c r="O136" s="38">
        <f t="shared" si="160"/>
        <v>0</v>
      </c>
      <c r="P136" s="38">
        <f t="shared" si="160"/>
        <v>0</v>
      </c>
      <c r="Q136" s="38">
        <f t="shared" si="160"/>
        <v>0</v>
      </c>
      <c r="R136" s="38">
        <f t="shared" si="160"/>
        <v>0</v>
      </c>
      <c r="Y136" s="127">
        <f t="shared" si="156"/>
        <v>0</v>
      </c>
      <c r="Z136" s="127">
        <f t="shared" si="157"/>
        <v>0</v>
      </c>
      <c r="AA136" s="127">
        <f t="shared" si="158"/>
        <v>0</v>
      </c>
      <c r="AB136" s="127">
        <f t="shared" si="159"/>
        <v>0</v>
      </c>
    </row>
    <row r="137" spans="1:28" ht="13.5" customHeight="1" x14ac:dyDescent="0.2">
      <c r="A137" s="324"/>
      <c r="B137" s="325"/>
      <c r="C137" s="336"/>
      <c r="D137" s="126" t="s">
        <v>70</v>
      </c>
      <c r="E137" s="127">
        <f t="shared" ref="E137:R137" si="161">IF(E134&lt;&gt;0,(E135+E136)/E134,)</f>
        <v>0</v>
      </c>
      <c r="F137" s="127">
        <f t="shared" si="161"/>
        <v>0</v>
      </c>
      <c r="G137" s="38">
        <f t="shared" si="161"/>
        <v>0</v>
      </c>
      <c r="H137" s="38">
        <f t="shared" si="161"/>
        <v>0</v>
      </c>
      <c r="I137" s="38">
        <f t="shared" si="161"/>
        <v>0</v>
      </c>
      <c r="J137" s="38">
        <f t="shared" si="161"/>
        <v>0</v>
      </c>
      <c r="K137" s="38">
        <f t="shared" si="161"/>
        <v>0</v>
      </c>
      <c r="L137" s="38">
        <f t="shared" si="161"/>
        <v>0</v>
      </c>
      <c r="M137" s="38">
        <f t="shared" si="161"/>
        <v>0</v>
      </c>
      <c r="N137" s="38">
        <f t="shared" si="161"/>
        <v>0</v>
      </c>
      <c r="O137" s="38">
        <f t="shared" si="161"/>
        <v>0</v>
      </c>
      <c r="P137" s="38">
        <f t="shared" si="161"/>
        <v>0</v>
      </c>
      <c r="Q137" s="38">
        <f t="shared" si="161"/>
        <v>0</v>
      </c>
      <c r="R137" s="38">
        <f t="shared" si="161"/>
        <v>0</v>
      </c>
      <c r="Y137" s="127">
        <f t="shared" ref="Y137:AB137" si="162">IF(Y134&lt;&gt;0,(Y135+Y136)/Y134,)</f>
        <v>0</v>
      </c>
      <c r="Z137" s="127">
        <f t="shared" si="162"/>
        <v>0</v>
      </c>
      <c r="AA137" s="127">
        <f t="shared" si="162"/>
        <v>0</v>
      </c>
      <c r="AB137" s="127">
        <f t="shared" si="162"/>
        <v>0</v>
      </c>
    </row>
    <row r="138" spans="1:28" ht="13.5" customHeight="1" x14ac:dyDescent="0.2">
      <c r="A138" s="324"/>
      <c r="B138" s="325"/>
      <c r="C138" s="336"/>
      <c r="D138" s="126" t="s">
        <v>82</v>
      </c>
      <c r="E138" s="127">
        <f t="shared" ref="E138:E142" si="163">SUM(G138:R138)</f>
        <v>0</v>
      </c>
      <c r="F138" s="127">
        <f>IF($T$1=0,0,E138/$T$1)</f>
        <v>0</v>
      </c>
      <c r="G138" s="38">
        <f t="shared" ref="G138:R138" si="164">G144+G151+G157</f>
        <v>0</v>
      </c>
      <c r="H138" s="38">
        <f t="shared" si="164"/>
        <v>0</v>
      </c>
      <c r="I138" s="38">
        <f t="shared" si="164"/>
        <v>0</v>
      </c>
      <c r="J138" s="38">
        <f t="shared" si="164"/>
        <v>0</v>
      </c>
      <c r="K138" s="38">
        <f t="shared" si="164"/>
        <v>0</v>
      </c>
      <c r="L138" s="38">
        <f t="shared" si="164"/>
        <v>0</v>
      </c>
      <c r="M138" s="38">
        <f t="shared" si="164"/>
        <v>0</v>
      </c>
      <c r="N138" s="38">
        <f t="shared" si="164"/>
        <v>0</v>
      </c>
      <c r="O138" s="38">
        <f t="shared" si="164"/>
        <v>0</v>
      </c>
      <c r="P138" s="38">
        <f t="shared" si="164"/>
        <v>0</v>
      </c>
      <c r="Q138" s="38">
        <f t="shared" si="164"/>
        <v>0</v>
      </c>
      <c r="R138" s="38">
        <f t="shared" si="164"/>
        <v>0</v>
      </c>
      <c r="Y138" s="127">
        <f t="shared" ref="Y138:Y142" si="165">SUM(G138:I138)</f>
        <v>0</v>
      </c>
      <c r="Z138" s="127">
        <f t="shared" ref="Z138:Z142" si="166">SUM(J138:L138)</f>
        <v>0</v>
      </c>
      <c r="AA138" s="127">
        <f t="shared" ref="AA138:AA142" si="167">SUM(M138:O138)</f>
        <v>0</v>
      </c>
      <c r="AB138" s="127">
        <f t="shared" ref="AB138:AB142" si="168">SUM(P138:R138)</f>
        <v>0</v>
      </c>
    </row>
    <row r="139" spans="1:28" ht="13.5" customHeight="1" x14ac:dyDescent="0.2">
      <c r="A139" s="324"/>
      <c r="B139" s="325"/>
      <c r="C139" s="336"/>
      <c r="D139" s="126" t="s">
        <v>83</v>
      </c>
      <c r="E139" s="127">
        <f t="shared" si="163"/>
        <v>0</v>
      </c>
      <c r="F139" s="127">
        <f>IF($T$1=0,0,E139/$T$1)</f>
        <v>0</v>
      </c>
      <c r="G139" s="38">
        <f t="shared" ref="G139:R139" si="169">G135+G136+G138+G145</f>
        <v>0</v>
      </c>
      <c r="H139" s="38">
        <f t="shared" si="169"/>
        <v>0</v>
      </c>
      <c r="I139" s="38">
        <f t="shared" si="169"/>
        <v>0</v>
      </c>
      <c r="J139" s="38">
        <f t="shared" si="169"/>
        <v>0</v>
      </c>
      <c r="K139" s="38">
        <f t="shared" si="169"/>
        <v>0</v>
      </c>
      <c r="L139" s="38">
        <f t="shared" si="169"/>
        <v>0</v>
      </c>
      <c r="M139" s="38">
        <f t="shared" si="169"/>
        <v>0</v>
      </c>
      <c r="N139" s="38">
        <f t="shared" si="169"/>
        <v>0</v>
      </c>
      <c r="O139" s="38">
        <f t="shared" si="169"/>
        <v>0</v>
      </c>
      <c r="P139" s="38">
        <f t="shared" si="169"/>
        <v>0</v>
      </c>
      <c r="Q139" s="38">
        <f t="shared" si="169"/>
        <v>0</v>
      </c>
      <c r="R139" s="38">
        <f t="shared" si="169"/>
        <v>0</v>
      </c>
      <c r="Y139" s="127">
        <f t="shared" si="165"/>
        <v>0</v>
      </c>
      <c r="Z139" s="127">
        <f t="shared" si="166"/>
        <v>0</v>
      </c>
      <c r="AA139" s="127">
        <f t="shared" si="167"/>
        <v>0</v>
      </c>
      <c r="AB139" s="127">
        <f t="shared" si="168"/>
        <v>0</v>
      </c>
    </row>
    <row r="140" spans="1:28" ht="13.5" customHeight="1" x14ac:dyDescent="0.2">
      <c r="A140" s="324"/>
      <c r="B140" s="325"/>
      <c r="C140" s="313" t="s">
        <v>213</v>
      </c>
      <c r="D140" s="114" t="s">
        <v>36</v>
      </c>
      <c r="E140" s="37">
        <f t="shared" si="163"/>
        <v>0</v>
      </c>
      <c r="F140" s="115">
        <f>IF($T$1=0,0,E140/$T$1)</f>
        <v>0</v>
      </c>
      <c r="G140" s="116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Y140" s="37">
        <f t="shared" si="165"/>
        <v>0</v>
      </c>
      <c r="Z140" s="37">
        <f t="shared" si="166"/>
        <v>0</v>
      </c>
      <c r="AA140" s="37">
        <f t="shared" si="167"/>
        <v>0</v>
      </c>
      <c r="AB140" s="37">
        <f t="shared" si="168"/>
        <v>0</v>
      </c>
    </row>
    <row r="141" spans="1:28" ht="13.5" customHeight="1" x14ac:dyDescent="0.2">
      <c r="A141" s="324"/>
      <c r="B141" s="325"/>
      <c r="C141" s="313"/>
      <c r="D141" s="114" t="s">
        <v>80</v>
      </c>
      <c r="E141" s="37">
        <f t="shared" si="163"/>
        <v>0</v>
      </c>
      <c r="F141" s="115">
        <f>IF($T$1=0,0,E141/$T$1)</f>
        <v>0</v>
      </c>
      <c r="G141" s="116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Y141" s="37">
        <f t="shared" si="165"/>
        <v>0</v>
      </c>
      <c r="Z141" s="37">
        <f t="shared" si="166"/>
        <v>0</v>
      </c>
      <c r="AA141" s="37">
        <f t="shared" si="167"/>
        <v>0</v>
      </c>
      <c r="AB141" s="37">
        <f t="shared" si="168"/>
        <v>0</v>
      </c>
    </row>
    <row r="142" spans="1:28" ht="13.5" customHeight="1" x14ac:dyDescent="0.2">
      <c r="A142" s="324"/>
      <c r="B142" s="325"/>
      <c r="C142" s="313"/>
      <c r="D142" s="114" t="s">
        <v>81</v>
      </c>
      <c r="E142" s="37">
        <f t="shared" si="163"/>
        <v>0</v>
      </c>
      <c r="F142" s="115">
        <f>IF($T$1=0,0,E142/$T$1)</f>
        <v>0</v>
      </c>
      <c r="G142" s="116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Y142" s="37">
        <f t="shared" si="165"/>
        <v>0</v>
      </c>
      <c r="Z142" s="37">
        <f t="shared" si="166"/>
        <v>0</v>
      </c>
      <c r="AA142" s="37">
        <f t="shared" si="167"/>
        <v>0</v>
      </c>
      <c r="AB142" s="37">
        <f t="shared" si="168"/>
        <v>0</v>
      </c>
    </row>
    <row r="143" spans="1:28" ht="13.5" customHeight="1" x14ac:dyDescent="0.2">
      <c r="A143" s="324"/>
      <c r="B143" s="325"/>
      <c r="C143" s="313"/>
      <c r="D143" s="114" t="s">
        <v>70</v>
      </c>
      <c r="E143" s="37">
        <f t="shared" ref="E143:R143" si="170">IF(E140&lt;&gt;0,(E141+E142)/E140,)</f>
        <v>0</v>
      </c>
      <c r="F143" s="129">
        <f t="shared" si="170"/>
        <v>0</v>
      </c>
      <c r="G143" s="38">
        <f t="shared" si="170"/>
        <v>0</v>
      </c>
      <c r="H143" s="38">
        <f t="shared" si="170"/>
        <v>0</v>
      </c>
      <c r="I143" s="38">
        <f t="shared" si="170"/>
        <v>0</v>
      </c>
      <c r="J143" s="38">
        <f t="shared" si="170"/>
        <v>0</v>
      </c>
      <c r="K143" s="38">
        <f t="shared" si="170"/>
        <v>0</v>
      </c>
      <c r="L143" s="38">
        <f t="shared" si="170"/>
        <v>0</v>
      </c>
      <c r="M143" s="38">
        <f t="shared" si="170"/>
        <v>0</v>
      </c>
      <c r="N143" s="38">
        <f t="shared" si="170"/>
        <v>0</v>
      </c>
      <c r="O143" s="38">
        <f t="shared" si="170"/>
        <v>0</v>
      </c>
      <c r="P143" s="38">
        <f t="shared" si="170"/>
        <v>0</v>
      </c>
      <c r="Q143" s="38">
        <f t="shared" si="170"/>
        <v>0</v>
      </c>
      <c r="R143" s="139">
        <f t="shared" si="170"/>
        <v>0</v>
      </c>
      <c r="Y143" s="37">
        <f t="shared" ref="Y143:AB143" si="171">IF(Y140&lt;&gt;0,(Y141+Y142)/Y140,)</f>
        <v>0</v>
      </c>
      <c r="Z143" s="37">
        <f t="shared" si="171"/>
        <v>0</v>
      </c>
      <c r="AA143" s="37">
        <f t="shared" si="171"/>
        <v>0</v>
      </c>
      <c r="AB143" s="37">
        <f t="shared" si="171"/>
        <v>0</v>
      </c>
    </row>
    <row r="144" spans="1:28" ht="13.5" customHeight="1" x14ac:dyDescent="0.2">
      <c r="A144" s="324"/>
      <c r="B144" s="325"/>
      <c r="C144" s="313"/>
      <c r="D144" s="114" t="s">
        <v>82</v>
      </c>
      <c r="E144" s="37">
        <f t="shared" ref="E144:E149" si="172">SUM(G144:R144)</f>
        <v>0</v>
      </c>
      <c r="F144" s="115">
        <f t="shared" ref="F144:F149" si="173">IF($T$1=0,0,E144/$T$1)</f>
        <v>0</v>
      </c>
      <c r="G144" s="116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Y144" s="37">
        <f t="shared" ref="Y144:Y149" si="174">SUM(G144:I144)</f>
        <v>0</v>
      </c>
      <c r="Z144" s="37">
        <f t="shared" ref="Z144:Z149" si="175">SUM(J144:L144)</f>
        <v>0</v>
      </c>
      <c r="AA144" s="37">
        <f t="shared" ref="AA144:AA149" si="176">SUM(M144:O144)</f>
        <v>0</v>
      </c>
      <c r="AB144" s="37">
        <f t="shared" ref="AB144:AB149" si="177">SUM(P144:R144)</f>
        <v>0</v>
      </c>
    </row>
    <row r="145" spans="1:28" ht="13.5" customHeight="1" x14ac:dyDescent="0.2">
      <c r="A145" s="324"/>
      <c r="B145" s="325"/>
      <c r="C145" s="313"/>
      <c r="D145" s="114" t="s">
        <v>214</v>
      </c>
      <c r="E145" s="37">
        <f t="shared" si="172"/>
        <v>0</v>
      </c>
      <c r="F145" s="115">
        <f t="shared" si="173"/>
        <v>0</v>
      </c>
      <c r="G145" s="116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Y145" s="37">
        <f t="shared" si="174"/>
        <v>0</v>
      </c>
      <c r="Z145" s="37">
        <f t="shared" si="175"/>
        <v>0</v>
      </c>
      <c r="AA145" s="37">
        <f t="shared" si="176"/>
        <v>0</v>
      </c>
      <c r="AB145" s="37">
        <f t="shared" si="177"/>
        <v>0</v>
      </c>
    </row>
    <row r="146" spans="1:28" ht="13.5" customHeight="1" x14ac:dyDescent="0.2">
      <c r="A146" s="324"/>
      <c r="B146" s="325"/>
      <c r="C146" s="313"/>
      <c r="D146" s="114" t="s">
        <v>83</v>
      </c>
      <c r="E146" s="37">
        <f t="shared" si="172"/>
        <v>0</v>
      </c>
      <c r="F146" s="115">
        <f t="shared" si="173"/>
        <v>0</v>
      </c>
      <c r="G146" s="38">
        <f t="shared" ref="G146:R146" si="178">G141+G142+G144+G145</f>
        <v>0</v>
      </c>
      <c r="H146" s="38">
        <f t="shared" si="178"/>
        <v>0</v>
      </c>
      <c r="I146" s="38">
        <f t="shared" si="178"/>
        <v>0</v>
      </c>
      <c r="J146" s="38">
        <f t="shared" si="178"/>
        <v>0</v>
      </c>
      <c r="K146" s="38">
        <f t="shared" si="178"/>
        <v>0</v>
      </c>
      <c r="L146" s="38">
        <f t="shared" si="178"/>
        <v>0</v>
      </c>
      <c r="M146" s="38">
        <f t="shared" si="178"/>
        <v>0</v>
      </c>
      <c r="N146" s="38">
        <f t="shared" si="178"/>
        <v>0</v>
      </c>
      <c r="O146" s="38">
        <f t="shared" si="178"/>
        <v>0</v>
      </c>
      <c r="P146" s="38">
        <f t="shared" si="178"/>
        <v>0</v>
      </c>
      <c r="Q146" s="38">
        <f t="shared" si="178"/>
        <v>0</v>
      </c>
      <c r="R146" s="38">
        <f t="shared" si="178"/>
        <v>0</v>
      </c>
      <c r="Y146" s="37">
        <f t="shared" si="174"/>
        <v>0</v>
      </c>
      <c r="Z146" s="37">
        <f t="shared" si="175"/>
        <v>0</v>
      </c>
      <c r="AA146" s="37">
        <f t="shared" si="176"/>
        <v>0</v>
      </c>
      <c r="AB146" s="37">
        <f t="shared" si="177"/>
        <v>0</v>
      </c>
    </row>
    <row r="147" spans="1:28" ht="13.5" customHeight="1" x14ac:dyDescent="0.2">
      <c r="A147" s="324"/>
      <c r="B147" s="325"/>
      <c r="C147" s="337" t="s">
        <v>215</v>
      </c>
      <c r="D147" s="126" t="s">
        <v>36</v>
      </c>
      <c r="E147" s="127">
        <f t="shared" si="172"/>
        <v>0</v>
      </c>
      <c r="F147" s="127">
        <f t="shared" si="173"/>
        <v>0</v>
      </c>
      <c r="G147" s="116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Y147" s="127">
        <f t="shared" si="174"/>
        <v>0</v>
      </c>
      <c r="Z147" s="127">
        <f t="shared" si="175"/>
        <v>0</v>
      </c>
      <c r="AA147" s="127">
        <f t="shared" si="176"/>
        <v>0</v>
      </c>
      <c r="AB147" s="127">
        <f t="shared" si="177"/>
        <v>0</v>
      </c>
    </row>
    <row r="148" spans="1:28" ht="13.5" customHeight="1" x14ac:dyDescent="0.2">
      <c r="A148" s="324"/>
      <c r="B148" s="325"/>
      <c r="C148" s="337"/>
      <c r="D148" s="126" t="s">
        <v>80</v>
      </c>
      <c r="E148" s="127">
        <f t="shared" si="172"/>
        <v>0</v>
      </c>
      <c r="F148" s="127">
        <f t="shared" si="173"/>
        <v>0</v>
      </c>
      <c r="G148" s="116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Y148" s="127">
        <f t="shared" si="174"/>
        <v>0</v>
      </c>
      <c r="Z148" s="127">
        <f t="shared" si="175"/>
        <v>0</v>
      </c>
      <c r="AA148" s="127">
        <f t="shared" si="176"/>
        <v>0</v>
      </c>
      <c r="AB148" s="127">
        <f t="shared" si="177"/>
        <v>0</v>
      </c>
    </row>
    <row r="149" spans="1:28" ht="13.5" customHeight="1" x14ac:dyDescent="0.2">
      <c r="A149" s="324"/>
      <c r="B149" s="325"/>
      <c r="C149" s="337"/>
      <c r="D149" s="126" t="s">
        <v>81</v>
      </c>
      <c r="E149" s="127">
        <f t="shared" si="172"/>
        <v>0</v>
      </c>
      <c r="F149" s="127">
        <f t="shared" si="173"/>
        <v>0</v>
      </c>
      <c r="G149" s="116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Y149" s="127">
        <f t="shared" si="174"/>
        <v>0</v>
      </c>
      <c r="Z149" s="127">
        <f t="shared" si="175"/>
        <v>0</v>
      </c>
      <c r="AA149" s="127">
        <f t="shared" si="176"/>
        <v>0</v>
      </c>
      <c r="AB149" s="127">
        <f t="shared" si="177"/>
        <v>0</v>
      </c>
    </row>
    <row r="150" spans="1:28" ht="13.5" customHeight="1" x14ac:dyDescent="0.2">
      <c r="A150" s="324"/>
      <c r="B150" s="325"/>
      <c r="C150" s="337"/>
      <c r="D150" s="126" t="s">
        <v>70</v>
      </c>
      <c r="E150" s="127">
        <f t="shared" ref="E150:R150" si="179">IF(E147&lt;&gt;0,(E148+E149)/E147,)</f>
        <v>0</v>
      </c>
      <c r="F150" s="127">
        <f t="shared" si="179"/>
        <v>0</v>
      </c>
      <c r="G150" s="38">
        <f t="shared" si="179"/>
        <v>0</v>
      </c>
      <c r="H150" s="38">
        <f t="shared" si="179"/>
        <v>0</v>
      </c>
      <c r="I150" s="38">
        <f t="shared" si="179"/>
        <v>0</v>
      </c>
      <c r="J150" s="38">
        <f t="shared" si="179"/>
        <v>0</v>
      </c>
      <c r="K150" s="38">
        <f t="shared" si="179"/>
        <v>0</v>
      </c>
      <c r="L150" s="38">
        <f t="shared" si="179"/>
        <v>0</v>
      </c>
      <c r="M150" s="38">
        <f t="shared" si="179"/>
        <v>0</v>
      </c>
      <c r="N150" s="38">
        <f t="shared" si="179"/>
        <v>0</v>
      </c>
      <c r="O150" s="38">
        <f t="shared" si="179"/>
        <v>0</v>
      </c>
      <c r="P150" s="38">
        <f t="shared" si="179"/>
        <v>0</v>
      </c>
      <c r="Q150" s="38">
        <f t="shared" si="179"/>
        <v>0</v>
      </c>
      <c r="R150" s="139">
        <f t="shared" si="179"/>
        <v>0</v>
      </c>
      <c r="Y150" s="127">
        <f t="shared" ref="Y150:AB150" si="180">IF(Y147&lt;&gt;0,(Y148+Y149)/Y147,)</f>
        <v>0</v>
      </c>
      <c r="Z150" s="127">
        <f t="shared" si="180"/>
        <v>0</v>
      </c>
      <c r="AA150" s="127">
        <f t="shared" si="180"/>
        <v>0</v>
      </c>
      <c r="AB150" s="127">
        <f t="shared" si="180"/>
        <v>0</v>
      </c>
    </row>
    <row r="151" spans="1:28" ht="13.5" customHeight="1" x14ac:dyDescent="0.2">
      <c r="A151" s="324"/>
      <c r="B151" s="325"/>
      <c r="C151" s="337"/>
      <c r="D151" s="126" t="s">
        <v>82</v>
      </c>
      <c r="E151" s="127">
        <f t="shared" ref="E151:E155" si="181">SUM(G151:R151)</f>
        <v>0</v>
      </c>
      <c r="F151" s="127">
        <f>IF($T$1=0,0,E151/$T$1)</f>
        <v>0</v>
      </c>
      <c r="G151" s="116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Y151" s="127">
        <f t="shared" ref="Y151:Y155" si="182">SUM(G151:I151)</f>
        <v>0</v>
      </c>
      <c r="Z151" s="127">
        <f t="shared" ref="Z151:Z155" si="183">SUM(J151:L151)</f>
        <v>0</v>
      </c>
      <c r="AA151" s="127">
        <f t="shared" ref="AA151:AA155" si="184">SUM(M151:O151)</f>
        <v>0</v>
      </c>
      <c r="AB151" s="127">
        <f t="shared" ref="AB151:AB155" si="185">SUM(P151:R151)</f>
        <v>0</v>
      </c>
    </row>
    <row r="152" spans="1:28" ht="13.5" customHeight="1" x14ac:dyDescent="0.2">
      <c r="A152" s="324"/>
      <c r="B152" s="325"/>
      <c r="C152" s="337"/>
      <c r="D152" s="126" t="s">
        <v>83</v>
      </c>
      <c r="E152" s="127">
        <f t="shared" si="181"/>
        <v>0</v>
      </c>
      <c r="F152" s="127">
        <f>IF($T$1=0,0,E152/$T$1)</f>
        <v>0</v>
      </c>
      <c r="G152" s="38">
        <f t="shared" ref="G152:R152" si="186">G148+G149+G151</f>
        <v>0</v>
      </c>
      <c r="H152" s="38">
        <f t="shared" si="186"/>
        <v>0</v>
      </c>
      <c r="I152" s="38">
        <f t="shared" si="186"/>
        <v>0</v>
      </c>
      <c r="J152" s="38">
        <f t="shared" si="186"/>
        <v>0</v>
      </c>
      <c r="K152" s="38">
        <f t="shared" si="186"/>
        <v>0</v>
      </c>
      <c r="L152" s="38">
        <f t="shared" si="186"/>
        <v>0</v>
      </c>
      <c r="M152" s="38">
        <f t="shared" si="186"/>
        <v>0</v>
      </c>
      <c r="N152" s="38">
        <f t="shared" si="186"/>
        <v>0</v>
      </c>
      <c r="O152" s="38">
        <f t="shared" si="186"/>
        <v>0</v>
      </c>
      <c r="P152" s="38">
        <f t="shared" si="186"/>
        <v>0</v>
      </c>
      <c r="Q152" s="38">
        <f t="shared" si="186"/>
        <v>0</v>
      </c>
      <c r="R152" s="139">
        <f t="shared" si="186"/>
        <v>0</v>
      </c>
      <c r="Y152" s="127">
        <f t="shared" si="182"/>
        <v>0</v>
      </c>
      <c r="Z152" s="127">
        <f t="shared" si="183"/>
        <v>0</v>
      </c>
      <c r="AA152" s="127">
        <f t="shared" si="184"/>
        <v>0</v>
      </c>
      <c r="AB152" s="127">
        <f t="shared" si="185"/>
        <v>0</v>
      </c>
    </row>
    <row r="153" spans="1:28" ht="13.5" customHeight="1" x14ac:dyDescent="0.2">
      <c r="A153" s="324"/>
      <c r="B153" s="325"/>
      <c r="C153" s="338" t="s">
        <v>216</v>
      </c>
      <c r="D153" s="114" t="s">
        <v>36</v>
      </c>
      <c r="E153" s="37">
        <f t="shared" si="181"/>
        <v>0</v>
      </c>
      <c r="F153" s="115">
        <f>IF($T$1=0,0,E153/$T$1)</f>
        <v>0</v>
      </c>
      <c r="G153" s="116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Y153" s="37">
        <f t="shared" si="182"/>
        <v>0</v>
      </c>
      <c r="Z153" s="37">
        <f t="shared" si="183"/>
        <v>0</v>
      </c>
      <c r="AA153" s="37">
        <f t="shared" si="184"/>
        <v>0</v>
      </c>
      <c r="AB153" s="37">
        <f t="shared" si="185"/>
        <v>0</v>
      </c>
    </row>
    <row r="154" spans="1:28" ht="13.5" customHeight="1" x14ac:dyDescent="0.2">
      <c r="A154" s="324"/>
      <c r="B154" s="325"/>
      <c r="C154" s="338"/>
      <c r="D154" s="114" t="s">
        <v>80</v>
      </c>
      <c r="E154" s="37">
        <f t="shared" si="181"/>
        <v>0</v>
      </c>
      <c r="F154" s="115">
        <f>IF($T$1=0,0,E154/$T$1)</f>
        <v>0</v>
      </c>
      <c r="G154" s="116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Y154" s="37">
        <f t="shared" si="182"/>
        <v>0</v>
      </c>
      <c r="Z154" s="37">
        <f t="shared" si="183"/>
        <v>0</v>
      </c>
      <c r="AA154" s="37">
        <f t="shared" si="184"/>
        <v>0</v>
      </c>
      <c r="AB154" s="37">
        <f t="shared" si="185"/>
        <v>0</v>
      </c>
    </row>
    <row r="155" spans="1:28" ht="13.5" customHeight="1" x14ac:dyDescent="0.2">
      <c r="A155" s="324"/>
      <c r="B155" s="325"/>
      <c r="C155" s="338"/>
      <c r="D155" s="114" t="s">
        <v>81</v>
      </c>
      <c r="E155" s="37">
        <f t="shared" si="181"/>
        <v>0</v>
      </c>
      <c r="F155" s="115">
        <f>IF($T$1=0,0,E155/$T$1)</f>
        <v>0</v>
      </c>
      <c r="G155" s="116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Y155" s="37">
        <f t="shared" si="182"/>
        <v>0</v>
      </c>
      <c r="Z155" s="37">
        <f t="shared" si="183"/>
        <v>0</v>
      </c>
      <c r="AA155" s="37">
        <f t="shared" si="184"/>
        <v>0</v>
      </c>
      <c r="AB155" s="37">
        <f t="shared" si="185"/>
        <v>0</v>
      </c>
    </row>
    <row r="156" spans="1:28" ht="13.5" customHeight="1" x14ac:dyDescent="0.2">
      <c r="A156" s="324"/>
      <c r="B156" s="325"/>
      <c r="C156" s="338"/>
      <c r="D156" s="114" t="s">
        <v>70</v>
      </c>
      <c r="E156" s="37">
        <f t="shared" ref="E156:R156" si="187">IF(E153&lt;&gt;0,(E154+E155)/E153,)</f>
        <v>0</v>
      </c>
      <c r="F156" s="129">
        <f t="shared" si="187"/>
        <v>0</v>
      </c>
      <c r="G156" s="38">
        <f t="shared" si="187"/>
        <v>0</v>
      </c>
      <c r="H156" s="38">
        <f t="shared" si="187"/>
        <v>0</v>
      </c>
      <c r="I156" s="38">
        <f t="shared" si="187"/>
        <v>0</v>
      </c>
      <c r="J156" s="38">
        <f t="shared" si="187"/>
        <v>0</v>
      </c>
      <c r="K156" s="38">
        <f t="shared" si="187"/>
        <v>0</v>
      </c>
      <c r="L156" s="38">
        <f t="shared" si="187"/>
        <v>0</v>
      </c>
      <c r="M156" s="38">
        <f t="shared" si="187"/>
        <v>0</v>
      </c>
      <c r="N156" s="38">
        <f t="shared" si="187"/>
        <v>0</v>
      </c>
      <c r="O156" s="38">
        <f t="shared" si="187"/>
        <v>0</v>
      </c>
      <c r="P156" s="38">
        <f t="shared" si="187"/>
        <v>0</v>
      </c>
      <c r="Q156" s="38">
        <f t="shared" si="187"/>
        <v>0</v>
      </c>
      <c r="R156" s="139">
        <f t="shared" si="187"/>
        <v>0</v>
      </c>
      <c r="Y156" s="37">
        <f t="shared" ref="Y156:AB156" si="188">IF(Y153&lt;&gt;0,(Y154+Y155)/Y153,)</f>
        <v>0</v>
      </c>
      <c r="Z156" s="37">
        <f t="shared" si="188"/>
        <v>0</v>
      </c>
      <c r="AA156" s="37">
        <f t="shared" si="188"/>
        <v>0</v>
      </c>
      <c r="AB156" s="37">
        <f t="shared" si="188"/>
        <v>0</v>
      </c>
    </row>
    <row r="157" spans="1:28" ht="13.5" customHeight="1" x14ac:dyDescent="0.2">
      <c r="A157" s="324"/>
      <c r="B157" s="325"/>
      <c r="C157" s="338"/>
      <c r="D157" s="114" t="s">
        <v>82</v>
      </c>
      <c r="E157" s="37">
        <f t="shared" ref="E157:E162" si="189">SUM(G157:R157)</f>
        <v>0</v>
      </c>
      <c r="F157" s="115">
        <f t="shared" ref="F157:F162" si="190">IF($T$1=0,0,E157/$T$1)</f>
        <v>0</v>
      </c>
      <c r="G157" s="116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Y157" s="37">
        <f t="shared" ref="Y157:Y162" si="191">SUM(G157:I157)</f>
        <v>0</v>
      </c>
      <c r="Z157" s="37">
        <f t="shared" ref="Z157:Z162" si="192">SUM(J157:L157)</f>
        <v>0</v>
      </c>
      <c r="AA157" s="37">
        <f t="shared" ref="AA157:AA162" si="193">SUM(M157:O157)</f>
        <v>0</v>
      </c>
      <c r="AB157" s="37">
        <f t="shared" ref="AB157:AB162" si="194">SUM(P157:R157)</f>
        <v>0</v>
      </c>
    </row>
    <row r="158" spans="1:28" ht="13.5" customHeight="1" x14ac:dyDescent="0.2">
      <c r="A158" s="324"/>
      <c r="B158" s="325"/>
      <c r="C158" s="338"/>
      <c r="D158" s="114" t="s">
        <v>83</v>
      </c>
      <c r="E158" s="37">
        <f t="shared" si="189"/>
        <v>0</v>
      </c>
      <c r="F158" s="115">
        <f t="shared" si="190"/>
        <v>0</v>
      </c>
      <c r="G158" s="38">
        <f t="shared" ref="G158:R158" si="195">G154+G155+G157</f>
        <v>0</v>
      </c>
      <c r="H158" s="38">
        <f t="shared" si="195"/>
        <v>0</v>
      </c>
      <c r="I158" s="38">
        <f t="shared" si="195"/>
        <v>0</v>
      </c>
      <c r="J158" s="38">
        <f t="shared" si="195"/>
        <v>0</v>
      </c>
      <c r="K158" s="38">
        <f t="shared" si="195"/>
        <v>0</v>
      </c>
      <c r="L158" s="38">
        <f t="shared" si="195"/>
        <v>0</v>
      </c>
      <c r="M158" s="38">
        <f t="shared" si="195"/>
        <v>0</v>
      </c>
      <c r="N158" s="38">
        <f t="shared" si="195"/>
        <v>0</v>
      </c>
      <c r="O158" s="38">
        <f t="shared" si="195"/>
        <v>0</v>
      </c>
      <c r="P158" s="38">
        <f t="shared" si="195"/>
        <v>0</v>
      </c>
      <c r="Q158" s="38">
        <f t="shared" si="195"/>
        <v>0</v>
      </c>
      <c r="R158" s="139">
        <f t="shared" si="195"/>
        <v>0</v>
      </c>
      <c r="Y158" s="37">
        <f t="shared" si="191"/>
        <v>0</v>
      </c>
      <c r="Z158" s="37">
        <f t="shared" si="192"/>
        <v>0</v>
      </c>
      <c r="AA158" s="37">
        <f t="shared" si="193"/>
        <v>0</v>
      </c>
      <c r="AB158" s="37">
        <f t="shared" si="194"/>
        <v>0</v>
      </c>
    </row>
    <row r="159" spans="1:28" ht="13.5" customHeight="1" x14ac:dyDescent="0.2">
      <c r="A159" s="324"/>
      <c r="B159" s="325"/>
      <c r="C159" s="339" t="s">
        <v>87</v>
      </c>
      <c r="D159" s="130" t="s">
        <v>163</v>
      </c>
      <c r="E159" s="127">
        <f t="shared" si="189"/>
        <v>0</v>
      </c>
      <c r="F159" s="127">
        <f t="shared" si="190"/>
        <v>0</v>
      </c>
      <c r="G159" s="116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Y159" s="127">
        <f t="shared" si="191"/>
        <v>0</v>
      </c>
      <c r="Z159" s="127">
        <f t="shared" si="192"/>
        <v>0</v>
      </c>
      <c r="AA159" s="127">
        <f t="shared" si="193"/>
        <v>0</v>
      </c>
      <c r="AB159" s="127">
        <f t="shared" si="194"/>
        <v>0</v>
      </c>
    </row>
    <row r="160" spans="1:28" ht="13.5" customHeight="1" x14ac:dyDescent="0.2">
      <c r="A160" s="324"/>
      <c r="B160" s="325"/>
      <c r="C160" s="339"/>
      <c r="D160" s="130" t="s">
        <v>164</v>
      </c>
      <c r="E160" s="127">
        <f t="shared" si="189"/>
        <v>0</v>
      </c>
      <c r="F160" s="127">
        <f t="shared" si="190"/>
        <v>0</v>
      </c>
      <c r="G160" s="116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Y160" s="127">
        <f t="shared" si="191"/>
        <v>0</v>
      </c>
      <c r="Z160" s="127">
        <f t="shared" si="192"/>
        <v>0</v>
      </c>
      <c r="AA160" s="127">
        <f t="shared" si="193"/>
        <v>0</v>
      </c>
      <c r="AB160" s="127">
        <f t="shared" si="194"/>
        <v>0</v>
      </c>
    </row>
    <row r="161" spans="1:28" ht="13.5" customHeight="1" x14ac:dyDescent="0.2">
      <c r="A161" s="324"/>
      <c r="B161" s="325"/>
      <c r="C161" s="339"/>
      <c r="D161" s="130" t="s">
        <v>165</v>
      </c>
      <c r="E161" s="127">
        <f t="shared" si="189"/>
        <v>0</v>
      </c>
      <c r="F161" s="127">
        <f t="shared" si="190"/>
        <v>0</v>
      </c>
      <c r="G161" s="116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Y161" s="127">
        <f t="shared" si="191"/>
        <v>0</v>
      </c>
      <c r="Z161" s="127">
        <f t="shared" si="192"/>
        <v>0</v>
      </c>
      <c r="AA161" s="127">
        <f t="shared" si="193"/>
        <v>0</v>
      </c>
      <c r="AB161" s="127">
        <f t="shared" si="194"/>
        <v>0</v>
      </c>
    </row>
    <row r="162" spans="1:28" ht="13.5" customHeight="1" x14ac:dyDescent="0.2">
      <c r="A162" s="324"/>
      <c r="B162" s="325"/>
      <c r="C162" s="339"/>
      <c r="D162" s="130" t="s">
        <v>166</v>
      </c>
      <c r="E162" s="127">
        <f t="shared" si="189"/>
        <v>0</v>
      </c>
      <c r="F162" s="127">
        <f t="shared" si="190"/>
        <v>0</v>
      </c>
      <c r="G162" s="116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Y162" s="127">
        <f t="shared" si="191"/>
        <v>0</v>
      </c>
      <c r="Z162" s="127">
        <f t="shared" si="192"/>
        <v>0</v>
      </c>
      <c r="AA162" s="127">
        <f t="shared" si="193"/>
        <v>0</v>
      </c>
      <c r="AB162" s="127">
        <f t="shared" si="194"/>
        <v>0</v>
      </c>
    </row>
    <row r="163" spans="1:28" ht="13.5" customHeight="1" x14ac:dyDescent="0.2">
      <c r="A163" s="324"/>
      <c r="B163" s="325"/>
      <c r="C163" s="339"/>
      <c r="D163" s="130" t="s">
        <v>167</v>
      </c>
      <c r="E163" s="131">
        <f>IF(SUM(G16:R16)&lt;&gt;0,E159/SUM(G16:R16)/30,)</f>
        <v>0</v>
      </c>
      <c r="F163" s="131">
        <f t="shared" ref="F163:R163" si="196">IF(F16&lt;&gt;0,F159/F16/30,)</f>
        <v>0</v>
      </c>
      <c r="G163" s="98">
        <f t="shared" si="196"/>
        <v>0</v>
      </c>
      <c r="H163" s="98">
        <f t="shared" si="196"/>
        <v>0</v>
      </c>
      <c r="I163" s="98">
        <f t="shared" si="196"/>
        <v>0</v>
      </c>
      <c r="J163" s="98">
        <f t="shared" si="196"/>
        <v>0</v>
      </c>
      <c r="K163" s="98">
        <f t="shared" si="196"/>
        <v>0</v>
      </c>
      <c r="L163" s="98">
        <f t="shared" si="196"/>
        <v>0</v>
      </c>
      <c r="M163" s="98">
        <f t="shared" si="196"/>
        <v>0</v>
      </c>
      <c r="N163" s="98">
        <f t="shared" si="196"/>
        <v>0</v>
      </c>
      <c r="O163" s="98">
        <f t="shared" si="196"/>
        <v>0</v>
      </c>
      <c r="P163" s="98">
        <f t="shared" si="196"/>
        <v>0</v>
      </c>
      <c r="Q163" s="98">
        <f t="shared" si="196"/>
        <v>0</v>
      </c>
      <c r="R163" s="98">
        <f t="shared" si="196"/>
        <v>0</v>
      </c>
      <c r="Y163" s="131">
        <f>IF(SUM(G16:I16)&lt;&gt;0,Y159/SUM(G16:I16)/30,)</f>
        <v>0</v>
      </c>
      <c r="Z163" s="131">
        <f>IF(SUM(J16:L16)&lt;&gt;0,Z159/SUM(J16:L16)/30,)</f>
        <v>0</v>
      </c>
      <c r="AA163" s="131">
        <f>IF(SUM(M16:O16)&lt;&gt;0,AA159/SUM(M16:O16)/30,)</f>
        <v>0</v>
      </c>
      <c r="AB163" s="131">
        <f>IF(SUM(P16:R16)&lt;&gt;0,AB159/SUM(P16:R16)/30,)</f>
        <v>0</v>
      </c>
    </row>
    <row r="164" spans="1:28" ht="13.5" customHeight="1" x14ac:dyDescent="0.2">
      <c r="A164" s="324"/>
      <c r="B164" s="325"/>
      <c r="C164" s="339"/>
      <c r="D164" s="130" t="s">
        <v>168</v>
      </c>
      <c r="E164" s="127">
        <f>IF(SUM(G17:R17)&lt;&gt;0,E161/SUM(G17:R17),)</f>
        <v>0</v>
      </c>
      <c r="F164" s="127">
        <f t="shared" ref="F164:R164" si="197">IF(F17&lt;&gt;0,F161/F17,)</f>
        <v>0</v>
      </c>
      <c r="G164" s="38">
        <f t="shared" si="197"/>
        <v>0</v>
      </c>
      <c r="H164" s="38">
        <f t="shared" si="197"/>
        <v>0</v>
      </c>
      <c r="I164" s="38">
        <f t="shared" si="197"/>
        <v>0</v>
      </c>
      <c r="J164" s="38">
        <f t="shared" si="197"/>
        <v>0</v>
      </c>
      <c r="K164" s="38">
        <f t="shared" si="197"/>
        <v>0</v>
      </c>
      <c r="L164" s="38">
        <f t="shared" si="197"/>
        <v>0</v>
      </c>
      <c r="M164" s="38">
        <f t="shared" si="197"/>
        <v>0</v>
      </c>
      <c r="N164" s="38">
        <f t="shared" si="197"/>
        <v>0</v>
      </c>
      <c r="O164" s="38">
        <f t="shared" si="197"/>
        <v>0</v>
      </c>
      <c r="P164" s="38">
        <f t="shared" si="197"/>
        <v>0</v>
      </c>
      <c r="Q164" s="38">
        <f t="shared" si="197"/>
        <v>0</v>
      </c>
      <c r="R164" s="38">
        <f t="shared" si="197"/>
        <v>0</v>
      </c>
      <c r="Y164" s="127">
        <f>IF(SUM(G17:I17)&lt;&gt;0,Y161/SUM(G17:I17),)</f>
        <v>0</v>
      </c>
      <c r="Z164" s="127">
        <f>IF(SUM(J17:L17)&lt;&gt;0,Z161/SUM(J17:L17),)</f>
        <v>0</v>
      </c>
      <c r="AA164" s="127">
        <f>IF(SUM(M17:O17)&lt;&gt;0,AA161/SUM(M17:O17),)</f>
        <v>0</v>
      </c>
      <c r="AB164" s="127">
        <f>IF(SUM(P17:R17)&lt;&gt;0,AB161/SUM(P17:R17),)</f>
        <v>0</v>
      </c>
    </row>
    <row r="165" spans="1:28" ht="13.5" customHeight="1" x14ac:dyDescent="0.2">
      <c r="A165" s="324"/>
      <c r="B165" s="325"/>
      <c r="C165" s="339"/>
      <c r="D165" s="126" t="s">
        <v>169</v>
      </c>
      <c r="E165" s="127">
        <f t="shared" ref="E165:E185" si="198">SUM(G165:R165)</f>
        <v>0</v>
      </c>
      <c r="F165" s="127">
        <f t="shared" ref="F165:F185" si="199">IF($T$1=0,0,E165/$T$1)</f>
        <v>0</v>
      </c>
      <c r="G165" s="116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Y165" s="127">
        <f t="shared" ref="Y165:Y185" si="200">SUM(G165:I165)</f>
        <v>0</v>
      </c>
      <c r="Z165" s="127">
        <f t="shared" ref="Z165:Z185" si="201">SUM(J165:L165)</f>
        <v>0</v>
      </c>
      <c r="AA165" s="127">
        <f t="shared" ref="AA165:AA185" si="202">SUM(M165:O165)</f>
        <v>0</v>
      </c>
      <c r="AB165" s="127">
        <f t="shared" ref="AB165:AB185" si="203">SUM(P165:R165)</f>
        <v>0</v>
      </c>
    </row>
    <row r="166" spans="1:28" ht="13.5" customHeight="1" x14ac:dyDescent="0.2">
      <c r="A166" s="324"/>
      <c r="B166" s="325"/>
      <c r="C166" s="339"/>
      <c r="D166" s="126" t="s">
        <v>177</v>
      </c>
      <c r="E166" s="127">
        <f t="shared" si="198"/>
        <v>0</v>
      </c>
      <c r="F166" s="127">
        <f t="shared" si="199"/>
        <v>0</v>
      </c>
      <c r="G166" s="116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Y166" s="127">
        <f t="shared" si="200"/>
        <v>0</v>
      </c>
      <c r="Z166" s="127">
        <f t="shared" si="201"/>
        <v>0</v>
      </c>
      <c r="AA166" s="127">
        <f t="shared" si="202"/>
        <v>0</v>
      </c>
      <c r="AB166" s="127">
        <f t="shared" si="203"/>
        <v>0</v>
      </c>
    </row>
    <row r="167" spans="1:28" ht="13.5" customHeight="1" x14ac:dyDescent="0.2">
      <c r="A167" s="324"/>
      <c r="B167" s="325"/>
      <c r="C167" s="339"/>
      <c r="D167" s="126" t="s">
        <v>170</v>
      </c>
      <c r="E167" s="127">
        <f t="shared" si="198"/>
        <v>0</v>
      </c>
      <c r="F167" s="127">
        <f t="shared" si="199"/>
        <v>0</v>
      </c>
      <c r="G167" s="116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Y167" s="127">
        <f t="shared" si="200"/>
        <v>0</v>
      </c>
      <c r="Z167" s="127">
        <f t="shared" si="201"/>
        <v>0</v>
      </c>
      <c r="AA167" s="127">
        <f t="shared" si="202"/>
        <v>0</v>
      </c>
      <c r="AB167" s="127">
        <f t="shared" si="203"/>
        <v>0</v>
      </c>
    </row>
    <row r="168" spans="1:28" ht="13.5" customHeight="1" x14ac:dyDescent="0.2">
      <c r="A168" s="324"/>
      <c r="B168" s="325"/>
      <c r="C168" s="339"/>
      <c r="D168" s="126" t="s">
        <v>171</v>
      </c>
      <c r="E168" s="127">
        <f t="shared" si="198"/>
        <v>0</v>
      </c>
      <c r="F168" s="127">
        <f t="shared" si="199"/>
        <v>0</v>
      </c>
      <c r="G168" s="116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Y168" s="127">
        <f t="shared" si="200"/>
        <v>0</v>
      </c>
      <c r="Z168" s="127">
        <f t="shared" si="201"/>
        <v>0</v>
      </c>
      <c r="AA168" s="127">
        <f t="shared" si="202"/>
        <v>0</v>
      </c>
      <c r="AB168" s="127">
        <f t="shared" si="203"/>
        <v>0</v>
      </c>
    </row>
    <row r="169" spans="1:28" ht="13.5" customHeight="1" x14ac:dyDescent="0.2">
      <c r="A169" s="324"/>
      <c r="B169" s="325"/>
      <c r="C169" s="339"/>
      <c r="D169" s="126" t="s">
        <v>172</v>
      </c>
      <c r="E169" s="127">
        <f t="shared" si="198"/>
        <v>0</v>
      </c>
      <c r="F169" s="127">
        <f t="shared" si="199"/>
        <v>0</v>
      </c>
      <c r="G169" s="116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Y169" s="127">
        <f t="shared" si="200"/>
        <v>0</v>
      </c>
      <c r="Z169" s="127">
        <f t="shared" si="201"/>
        <v>0</v>
      </c>
      <c r="AA169" s="127">
        <f t="shared" si="202"/>
        <v>0</v>
      </c>
      <c r="AB169" s="127">
        <f t="shared" si="203"/>
        <v>0</v>
      </c>
    </row>
    <row r="170" spans="1:28" ht="13.5" customHeight="1" x14ac:dyDescent="0.2">
      <c r="A170" s="324"/>
      <c r="B170" s="325"/>
      <c r="C170" s="339"/>
      <c r="D170" s="126" t="s">
        <v>144</v>
      </c>
      <c r="E170" s="127">
        <f t="shared" si="198"/>
        <v>0</v>
      </c>
      <c r="F170" s="127">
        <f t="shared" si="199"/>
        <v>0</v>
      </c>
      <c r="G170" s="116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Y170" s="127">
        <f t="shared" si="200"/>
        <v>0</v>
      </c>
      <c r="Z170" s="127">
        <f t="shared" si="201"/>
        <v>0</v>
      </c>
      <c r="AA170" s="127">
        <f t="shared" si="202"/>
        <v>0</v>
      </c>
      <c r="AB170" s="127">
        <f t="shared" si="203"/>
        <v>0</v>
      </c>
    </row>
    <row r="171" spans="1:28" ht="13.5" customHeight="1" x14ac:dyDescent="0.2">
      <c r="A171" s="324"/>
      <c r="B171" s="325"/>
      <c r="C171" s="339"/>
      <c r="D171" s="126" t="s">
        <v>217</v>
      </c>
      <c r="E171" s="127">
        <f t="shared" si="198"/>
        <v>0</v>
      </c>
      <c r="F171" s="127">
        <f t="shared" si="199"/>
        <v>0</v>
      </c>
      <c r="G171" s="116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Y171" s="127">
        <f t="shared" si="200"/>
        <v>0</v>
      </c>
      <c r="Z171" s="127">
        <f t="shared" si="201"/>
        <v>0</v>
      </c>
      <c r="AA171" s="127">
        <f t="shared" si="202"/>
        <v>0</v>
      </c>
      <c r="AB171" s="127">
        <f t="shared" si="203"/>
        <v>0</v>
      </c>
    </row>
    <row r="172" spans="1:28" ht="13.5" customHeight="1" x14ac:dyDescent="0.2">
      <c r="A172" s="324"/>
      <c r="B172" s="325"/>
      <c r="C172" s="339"/>
      <c r="D172" s="126" t="s">
        <v>173</v>
      </c>
      <c r="E172" s="127">
        <f t="shared" si="198"/>
        <v>0</v>
      </c>
      <c r="F172" s="127">
        <f t="shared" si="199"/>
        <v>0</v>
      </c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7"/>
      <c r="Y172" s="127">
        <f t="shared" si="200"/>
        <v>0</v>
      </c>
      <c r="Z172" s="127">
        <f t="shared" si="201"/>
        <v>0</v>
      </c>
      <c r="AA172" s="127">
        <f t="shared" si="202"/>
        <v>0</v>
      </c>
      <c r="AB172" s="127">
        <f t="shared" si="203"/>
        <v>0</v>
      </c>
    </row>
    <row r="173" spans="1:28" ht="13.5" customHeight="1" x14ac:dyDescent="0.2">
      <c r="A173" s="324"/>
      <c r="B173" s="325"/>
      <c r="C173" s="339"/>
      <c r="D173" s="126" t="s">
        <v>218</v>
      </c>
      <c r="E173" s="127">
        <f t="shared" si="198"/>
        <v>0</v>
      </c>
      <c r="F173" s="127">
        <f t="shared" si="199"/>
        <v>0</v>
      </c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7"/>
      <c r="Y173" s="127">
        <f t="shared" si="200"/>
        <v>0</v>
      </c>
      <c r="Z173" s="127">
        <f t="shared" si="201"/>
        <v>0</v>
      </c>
      <c r="AA173" s="127">
        <f t="shared" si="202"/>
        <v>0</v>
      </c>
      <c r="AB173" s="127">
        <f t="shared" si="203"/>
        <v>0</v>
      </c>
    </row>
    <row r="174" spans="1:28" ht="13.5" customHeight="1" x14ac:dyDescent="0.2">
      <c r="A174" s="324"/>
      <c r="B174" s="325"/>
      <c r="C174" s="339"/>
      <c r="D174" s="126" t="s">
        <v>146</v>
      </c>
      <c r="E174" s="127">
        <f t="shared" si="198"/>
        <v>0</v>
      </c>
      <c r="F174" s="127">
        <f t="shared" si="199"/>
        <v>0</v>
      </c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7"/>
      <c r="Y174" s="127">
        <f t="shared" si="200"/>
        <v>0</v>
      </c>
      <c r="Z174" s="127">
        <f t="shared" si="201"/>
        <v>0</v>
      </c>
      <c r="AA174" s="127">
        <f t="shared" si="202"/>
        <v>0</v>
      </c>
      <c r="AB174" s="127">
        <f t="shared" si="203"/>
        <v>0</v>
      </c>
    </row>
    <row r="175" spans="1:28" ht="13.5" customHeight="1" x14ac:dyDescent="0.2">
      <c r="A175" s="324"/>
      <c r="B175" s="325"/>
      <c r="C175" s="339"/>
      <c r="D175" s="126" t="s">
        <v>147</v>
      </c>
      <c r="E175" s="127">
        <f t="shared" si="198"/>
        <v>0</v>
      </c>
      <c r="F175" s="127">
        <f t="shared" si="199"/>
        <v>0</v>
      </c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7"/>
      <c r="Y175" s="127">
        <f t="shared" si="200"/>
        <v>0</v>
      </c>
      <c r="Z175" s="127">
        <f t="shared" si="201"/>
        <v>0</v>
      </c>
      <c r="AA175" s="127">
        <f t="shared" si="202"/>
        <v>0</v>
      </c>
      <c r="AB175" s="127">
        <f t="shared" si="203"/>
        <v>0</v>
      </c>
    </row>
    <row r="176" spans="1:28" ht="13.5" customHeight="1" x14ac:dyDescent="0.2">
      <c r="A176" s="324"/>
      <c r="B176" s="325"/>
      <c r="C176" s="339"/>
      <c r="D176" s="126" t="s">
        <v>148</v>
      </c>
      <c r="E176" s="127">
        <f t="shared" si="198"/>
        <v>0</v>
      </c>
      <c r="F176" s="127">
        <f t="shared" si="199"/>
        <v>0</v>
      </c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7"/>
      <c r="Y176" s="127">
        <f t="shared" si="200"/>
        <v>0</v>
      </c>
      <c r="Z176" s="127">
        <f t="shared" si="201"/>
        <v>0</v>
      </c>
      <c r="AA176" s="127">
        <f t="shared" si="202"/>
        <v>0</v>
      </c>
      <c r="AB176" s="127">
        <f t="shared" si="203"/>
        <v>0</v>
      </c>
    </row>
    <row r="177" spans="1:28" ht="13.5" customHeight="1" x14ac:dyDescent="0.2">
      <c r="A177" s="324"/>
      <c r="B177" s="325"/>
      <c r="C177" s="339"/>
      <c r="D177" s="126" t="s">
        <v>149</v>
      </c>
      <c r="E177" s="127">
        <f t="shared" si="198"/>
        <v>0</v>
      </c>
      <c r="F177" s="127">
        <f t="shared" si="199"/>
        <v>0</v>
      </c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7"/>
      <c r="Y177" s="127">
        <f t="shared" si="200"/>
        <v>0</v>
      </c>
      <c r="Z177" s="127">
        <f t="shared" si="201"/>
        <v>0</v>
      </c>
      <c r="AA177" s="127">
        <f t="shared" si="202"/>
        <v>0</v>
      </c>
      <c r="AB177" s="127">
        <f t="shared" si="203"/>
        <v>0</v>
      </c>
    </row>
    <row r="178" spans="1:28" ht="13.5" customHeight="1" x14ac:dyDescent="0.2">
      <c r="A178" s="324"/>
      <c r="B178" s="325"/>
      <c r="C178" s="339"/>
      <c r="D178" s="126" t="s">
        <v>150</v>
      </c>
      <c r="E178" s="127">
        <f t="shared" si="198"/>
        <v>0</v>
      </c>
      <c r="F178" s="127">
        <f t="shared" si="199"/>
        <v>0</v>
      </c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7"/>
      <c r="Y178" s="127">
        <f t="shared" si="200"/>
        <v>0</v>
      </c>
      <c r="Z178" s="127">
        <f t="shared" si="201"/>
        <v>0</v>
      </c>
      <c r="AA178" s="127">
        <f t="shared" si="202"/>
        <v>0</v>
      </c>
      <c r="AB178" s="127">
        <f t="shared" si="203"/>
        <v>0</v>
      </c>
    </row>
    <row r="179" spans="1:28" ht="13.5" customHeight="1" x14ac:dyDescent="0.2">
      <c r="A179" s="324"/>
      <c r="B179" s="325"/>
      <c r="C179" s="339"/>
      <c r="D179" s="126" t="s">
        <v>153</v>
      </c>
      <c r="E179" s="127">
        <f t="shared" si="198"/>
        <v>0</v>
      </c>
      <c r="F179" s="127">
        <f t="shared" si="199"/>
        <v>0</v>
      </c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7"/>
      <c r="Y179" s="127">
        <f t="shared" si="200"/>
        <v>0</v>
      </c>
      <c r="Z179" s="127">
        <f t="shared" si="201"/>
        <v>0</v>
      </c>
      <c r="AA179" s="127">
        <f t="shared" si="202"/>
        <v>0</v>
      </c>
      <c r="AB179" s="127">
        <f t="shared" si="203"/>
        <v>0</v>
      </c>
    </row>
    <row r="180" spans="1:28" ht="13.5" customHeight="1" x14ac:dyDescent="0.2">
      <c r="A180" s="324"/>
      <c r="B180" s="325"/>
      <c r="C180" s="339"/>
      <c r="D180" s="126" t="s">
        <v>154</v>
      </c>
      <c r="E180" s="127">
        <f t="shared" si="198"/>
        <v>0</v>
      </c>
      <c r="F180" s="127">
        <f t="shared" si="199"/>
        <v>0</v>
      </c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7"/>
      <c r="Y180" s="127">
        <f t="shared" si="200"/>
        <v>0</v>
      </c>
      <c r="Z180" s="127">
        <f t="shared" si="201"/>
        <v>0</v>
      </c>
      <c r="AA180" s="127">
        <f t="shared" si="202"/>
        <v>0</v>
      </c>
      <c r="AB180" s="127">
        <f t="shared" si="203"/>
        <v>0</v>
      </c>
    </row>
    <row r="181" spans="1:28" ht="13.5" customHeight="1" x14ac:dyDescent="0.2">
      <c r="A181" s="324"/>
      <c r="B181" s="325"/>
      <c r="C181" s="339"/>
      <c r="D181" s="126" t="s">
        <v>180</v>
      </c>
      <c r="E181" s="127">
        <f t="shared" si="198"/>
        <v>0</v>
      </c>
      <c r="F181" s="127">
        <f t="shared" si="199"/>
        <v>0</v>
      </c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7"/>
      <c r="Y181" s="127">
        <f t="shared" si="200"/>
        <v>0</v>
      </c>
      <c r="Z181" s="127">
        <f t="shared" si="201"/>
        <v>0</v>
      </c>
      <c r="AA181" s="127">
        <f t="shared" si="202"/>
        <v>0</v>
      </c>
      <c r="AB181" s="127">
        <f t="shared" si="203"/>
        <v>0</v>
      </c>
    </row>
    <row r="182" spans="1:28" ht="13.5" customHeight="1" x14ac:dyDescent="0.2">
      <c r="A182" s="324"/>
      <c r="B182" s="325"/>
      <c r="C182" s="339"/>
      <c r="D182" s="126" t="s">
        <v>83</v>
      </c>
      <c r="E182" s="127">
        <f t="shared" si="198"/>
        <v>0</v>
      </c>
      <c r="F182" s="127">
        <f t="shared" si="199"/>
        <v>0</v>
      </c>
      <c r="G182" s="38">
        <f t="shared" ref="G182:R182" si="204">SUM(G159:G162)+SUM(G165:G181)</f>
        <v>0</v>
      </c>
      <c r="H182" s="38">
        <f t="shared" si="204"/>
        <v>0</v>
      </c>
      <c r="I182" s="38">
        <f t="shared" si="204"/>
        <v>0</v>
      </c>
      <c r="J182" s="38">
        <f t="shared" si="204"/>
        <v>0</v>
      </c>
      <c r="K182" s="38">
        <f t="shared" si="204"/>
        <v>0</v>
      </c>
      <c r="L182" s="38">
        <f t="shared" si="204"/>
        <v>0</v>
      </c>
      <c r="M182" s="38">
        <f t="shared" si="204"/>
        <v>0</v>
      </c>
      <c r="N182" s="38">
        <f t="shared" si="204"/>
        <v>0</v>
      </c>
      <c r="O182" s="38">
        <f t="shared" si="204"/>
        <v>0</v>
      </c>
      <c r="P182" s="38">
        <f t="shared" si="204"/>
        <v>0</v>
      </c>
      <c r="Q182" s="38">
        <f t="shared" si="204"/>
        <v>0</v>
      </c>
      <c r="R182" s="38">
        <f t="shared" si="204"/>
        <v>0</v>
      </c>
      <c r="Y182" s="127">
        <f t="shared" si="200"/>
        <v>0</v>
      </c>
      <c r="Z182" s="127">
        <f t="shared" si="201"/>
        <v>0</v>
      </c>
      <c r="AA182" s="127">
        <f t="shared" si="202"/>
        <v>0</v>
      </c>
      <c r="AB182" s="127">
        <f t="shared" si="203"/>
        <v>0</v>
      </c>
    </row>
    <row r="183" spans="1:28" ht="13.5" customHeight="1" x14ac:dyDescent="0.2">
      <c r="A183" s="324"/>
      <c r="B183" s="325"/>
      <c r="C183" s="328" t="s">
        <v>181</v>
      </c>
      <c r="D183" s="114" t="s">
        <v>182</v>
      </c>
      <c r="E183" s="37">
        <f t="shared" si="198"/>
        <v>0</v>
      </c>
      <c r="F183" s="115">
        <f t="shared" si="199"/>
        <v>0</v>
      </c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40"/>
      <c r="Y183" s="37">
        <f t="shared" si="200"/>
        <v>0</v>
      </c>
      <c r="Z183" s="37">
        <f t="shared" si="201"/>
        <v>0</v>
      </c>
      <c r="AA183" s="37">
        <f t="shared" si="202"/>
        <v>0</v>
      </c>
      <c r="AB183" s="37">
        <f t="shared" si="203"/>
        <v>0</v>
      </c>
    </row>
    <row r="184" spans="1:28" ht="13.5" customHeight="1" x14ac:dyDescent="0.2">
      <c r="A184" s="324"/>
      <c r="B184" s="325"/>
      <c r="C184" s="329"/>
      <c r="D184" s="114" t="s">
        <v>183</v>
      </c>
      <c r="E184" s="37">
        <f t="shared" si="198"/>
        <v>0</v>
      </c>
      <c r="F184" s="115">
        <f t="shared" si="199"/>
        <v>0</v>
      </c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40"/>
      <c r="Y184" s="37">
        <f t="shared" si="200"/>
        <v>0</v>
      </c>
      <c r="Z184" s="37">
        <f t="shared" si="201"/>
        <v>0</v>
      </c>
      <c r="AA184" s="37">
        <f t="shared" si="202"/>
        <v>0</v>
      </c>
      <c r="AB184" s="37">
        <f t="shared" si="203"/>
        <v>0</v>
      </c>
    </row>
    <row r="185" spans="1:28" ht="13.5" customHeight="1" x14ac:dyDescent="0.2">
      <c r="A185" s="324"/>
      <c r="B185" s="325"/>
      <c r="C185" s="330"/>
      <c r="D185" s="133" t="s">
        <v>83</v>
      </c>
      <c r="E185" s="37">
        <f t="shared" si="198"/>
        <v>0</v>
      </c>
      <c r="F185" s="115">
        <f t="shared" si="199"/>
        <v>0</v>
      </c>
      <c r="G185" s="14">
        <f t="shared" ref="G185:R185" si="205">G183-G184</f>
        <v>0</v>
      </c>
      <c r="H185" s="14">
        <f t="shared" si="205"/>
        <v>0</v>
      </c>
      <c r="I185" s="14">
        <f t="shared" si="205"/>
        <v>0</v>
      </c>
      <c r="J185" s="14">
        <f t="shared" si="205"/>
        <v>0</v>
      </c>
      <c r="K185" s="14">
        <f t="shared" si="205"/>
        <v>0</v>
      </c>
      <c r="L185" s="14">
        <f t="shared" si="205"/>
        <v>0</v>
      </c>
      <c r="M185" s="14">
        <f t="shared" si="205"/>
        <v>0</v>
      </c>
      <c r="N185" s="14">
        <f t="shared" si="205"/>
        <v>0</v>
      </c>
      <c r="O185" s="14">
        <f t="shared" si="205"/>
        <v>0</v>
      </c>
      <c r="P185" s="14">
        <f t="shared" si="205"/>
        <v>0</v>
      </c>
      <c r="Q185" s="14">
        <f t="shared" si="205"/>
        <v>0</v>
      </c>
      <c r="R185" s="14">
        <f t="shared" si="205"/>
        <v>0</v>
      </c>
      <c r="Y185" s="37">
        <f t="shared" si="200"/>
        <v>0</v>
      </c>
      <c r="Z185" s="37">
        <f t="shared" si="201"/>
        <v>0</v>
      </c>
      <c r="AA185" s="37">
        <f t="shared" si="202"/>
        <v>0</v>
      </c>
      <c r="AB185" s="37">
        <f t="shared" si="203"/>
        <v>0</v>
      </c>
    </row>
    <row r="186" spans="1:28" ht="13.5" customHeight="1" x14ac:dyDescent="0.2">
      <c r="A186" s="324"/>
      <c r="B186" s="325"/>
      <c r="C186" s="331" t="s">
        <v>57</v>
      </c>
      <c r="D186" s="134" t="s">
        <v>184</v>
      </c>
      <c r="E186" s="127">
        <f t="shared" ref="E186:R186" si="206">IF(E$23&lt;&gt;0,E142/E$23,)</f>
        <v>0</v>
      </c>
      <c r="F186" s="135">
        <f t="shared" si="206"/>
        <v>0</v>
      </c>
      <c r="G186" s="38">
        <f t="shared" si="206"/>
        <v>0</v>
      </c>
      <c r="H186" s="38">
        <f t="shared" si="206"/>
        <v>0</v>
      </c>
      <c r="I186" s="38">
        <f t="shared" si="206"/>
        <v>0</v>
      </c>
      <c r="J186" s="38">
        <f t="shared" si="206"/>
        <v>0</v>
      </c>
      <c r="K186" s="38">
        <f t="shared" si="206"/>
        <v>0</v>
      </c>
      <c r="L186" s="38">
        <f t="shared" si="206"/>
        <v>0</v>
      </c>
      <c r="M186" s="38">
        <f t="shared" si="206"/>
        <v>0</v>
      </c>
      <c r="N186" s="38">
        <f t="shared" si="206"/>
        <v>0</v>
      </c>
      <c r="O186" s="38">
        <f t="shared" si="206"/>
        <v>0</v>
      </c>
      <c r="P186" s="38">
        <f t="shared" si="206"/>
        <v>0</v>
      </c>
      <c r="Q186" s="38">
        <f t="shared" si="206"/>
        <v>0</v>
      </c>
      <c r="R186" s="139">
        <f t="shared" si="206"/>
        <v>0</v>
      </c>
      <c r="Y186" s="127">
        <f t="shared" ref="Y186:AB186" si="207">IF(Y$23&lt;&gt;0,Y142/Y$23,)</f>
        <v>0</v>
      </c>
      <c r="Z186" s="127">
        <f t="shared" si="207"/>
        <v>0</v>
      </c>
      <c r="AA186" s="127">
        <f t="shared" si="207"/>
        <v>0</v>
      </c>
      <c r="AB186" s="127">
        <f t="shared" si="207"/>
        <v>0</v>
      </c>
    </row>
    <row r="187" spans="1:28" ht="13.5" customHeight="1" x14ac:dyDescent="0.2">
      <c r="A187" s="324"/>
      <c r="B187" s="325"/>
      <c r="C187" s="331"/>
      <c r="D187" s="136" t="s">
        <v>158</v>
      </c>
      <c r="E187" s="137">
        <f t="shared" ref="E187:R187" si="208">IF(E$24&lt;&gt;0,E142/E$24,)</f>
        <v>0</v>
      </c>
      <c r="F187" s="138">
        <f t="shared" si="208"/>
        <v>0</v>
      </c>
      <c r="G187" s="93">
        <f t="shared" si="208"/>
        <v>0</v>
      </c>
      <c r="H187" s="93">
        <f t="shared" si="208"/>
        <v>0</v>
      </c>
      <c r="I187" s="93">
        <f t="shared" si="208"/>
        <v>0</v>
      </c>
      <c r="J187" s="93">
        <f t="shared" si="208"/>
        <v>0</v>
      </c>
      <c r="K187" s="93">
        <f t="shared" si="208"/>
        <v>0</v>
      </c>
      <c r="L187" s="93">
        <f t="shared" si="208"/>
        <v>0</v>
      </c>
      <c r="M187" s="93">
        <f t="shared" si="208"/>
        <v>0</v>
      </c>
      <c r="N187" s="93">
        <f t="shared" si="208"/>
        <v>0</v>
      </c>
      <c r="O187" s="93">
        <f t="shared" si="208"/>
        <v>0</v>
      </c>
      <c r="P187" s="93">
        <f t="shared" si="208"/>
        <v>0</v>
      </c>
      <c r="Q187" s="93">
        <f t="shared" si="208"/>
        <v>0</v>
      </c>
      <c r="R187" s="93">
        <f t="shared" si="208"/>
        <v>0</v>
      </c>
      <c r="Y187" s="137">
        <f t="shared" ref="Y187:AB187" si="209">IF(Y$24&lt;&gt;0,Y142/Y$24,)</f>
        <v>0</v>
      </c>
      <c r="Z187" s="137">
        <f t="shared" si="209"/>
        <v>0</v>
      </c>
      <c r="AA187" s="137">
        <f t="shared" si="209"/>
        <v>0</v>
      </c>
      <c r="AB187" s="137">
        <f t="shared" si="209"/>
        <v>0</v>
      </c>
    </row>
    <row r="188" spans="1:28" ht="13.5" customHeight="1" x14ac:dyDescent="0.2">
      <c r="A188" s="324"/>
      <c r="B188" s="325"/>
      <c r="C188" s="331"/>
      <c r="D188" s="134" t="s">
        <v>185</v>
      </c>
      <c r="E188" s="135">
        <f t="shared" ref="E188:R188" si="210">IF(E$23&lt;&gt;0,(E149+E155)/E$23,)</f>
        <v>0</v>
      </c>
      <c r="F188" s="135">
        <f t="shared" si="210"/>
        <v>0</v>
      </c>
      <c r="G188" s="38">
        <f t="shared" si="210"/>
        <v>0</v>
      </c>
      <c r="H188" s="38">
        <f t="shared" si="210"/>
        <v>0</v>
      </c>
      <c r="I188" s="38">
        <f t="shared" si="210"/>
        <v>0</v>
      </c>
      <c r="J188" s="38">
        <f t="shared" si="210"/>
        <v>0</v>
      </c>
      <c r="K188" s="38">
        <f t="shared" si="210"/>
        <v>0</v>
      </c>
      <c r="L188" s="38">
        <f t="shared" si="210"/>
        <v>0</v>
      </c>
      <c r="M188" s="38">
        <f t="shared" si="210"/>
        <v>0</v>
      </c>
      <c r="N188" s="38">
        <f t="shared" si="210"/>
        <v>0</v>
      </c>
      <c r="O188" s="38">
        <f t="shared" si="210"/>
        <v>0</v>
      </c>
      <c r="P188" s="38">
        <f t="shared" si="210"/>
        <v>0</v>
      </c>
      <c r="Q188" s="38">
        <f t="shared" si="210"/>
        <v>0</v>
      </c>
      <c r="R188" s="139">
        <f t="shared" si="210"/>
        <v>0</v>
      </c>
      <c r="Y188" s="135">
        <f t="shared" ref="Y188:AB188" si="211">IF(Y$23&lt;&gt;0,(Y149+Y155)/Y$23,)</f>
        <v>0</v>
      </c>
      <c r="Z188" s="135">
        <f t="shared" si="211"/>
        <v>0</v>
      </c>
      <c r="AA188" s="135">
        <f t="shared" si="211"/>
        <v>0</v>
      </c>
      <c r="AB188" s="135">
        <f t="shared" si="211"/>
        <v>0</v>
      </c>
    </row>
    <row r="189" spans="1:28" ht="13.5" customHeight="1" x14ac:dyDescent="0.2">
      <c r="A189" s="324"/>
      <c r="B189" s="325"/>
      <c r="C189" s="331"/>
      <c r="D189" s="136" t="s">
        <v>158</v>
      </c>
      <c r="E189" s="138">
        <f t="shared" ref="E189:R189" si="212">IF(E$24&lt;&gt;0,(E149+E155)/E$24,)</f>
        <v>0</v>
      </c>
      <c r="F189" s="138">
        <f t="shared" si="212"/>
        <v>0</v>
      </c>
      <c r="G189" s="93">
        <f t="shared" si="212"/>
        <v>0</v>
      </c>
      <c r="H189" s="93">
        <f t="shared" si="212"/>
        <v>0</v>
      </c>
      <c r="I189" s="93">
        <f t="shared" si="212"/>
        <v>0</v>
      </c>
      <c r="J189" s="93">
        <f t="shared" si="212"/>
        <v>0</v>
      </c>
      <c r="K189" s="93">
        <f t="shared" si="212"/>
        <v>0</v>
      </c>
      <c r="L189" s="93">
        <f t="shared" si="212"/>
        <v>0</v>
      </c>
      <c r="M189" s="93">
        <f t="shared" si="212"/>
        <v>0</v>
      </c>
      <c r="N189" s="93">
        <f t="shared" si="212"/>
        <v>0</v>
      </c>
      <c r="O189" s="93">
        <f t="shared" si="212"/>
        <v>0</v>
      </c>
      <c r="P189" s="93">
        <f t="shared" si="212"/>
        <v>0</v>
      </c>
      <c r="Q189" s="93">
        <f t="shared" si="212"/>
        <v>0</v>
      </c>
      <c r="R189" s="93">
        <f t="shared" si="212"/>
        <v>0</v>
      </c>
      <c r="Y189" s="138">
        <f t="shared" ref="Y189:AB189" si="213">IF(Y$24&lt;&gt;0,(Y149+Y155)/Y$24,)</f>
        <v>0</v>
      </c>
      <c r="Z189" s="138">
        <f t="shared" si="213"/>
        <v>0</v>
      </c>
      <c r="AA189" s="138">
        <f t="shared" si="213"/>
        <v>0</v>
      </c>
      <c r="AB189" s="138">
        <f t="shared" si="213"/>
        <v>0</v>
      </c>
    </row>
    <row r="190" spans="1:28" ht="13.5" customHeight="1" x14ac:dyDescent="0.2">
      <c r="A190" s="326"/>
      <c r="B190" s="327"/>
      <c r="C190" s="124" t="s">
        <v>3</v>
      </c>
      <c r="D190" s="114"/>
      <c r="E190" s="37">
        <f t="shared" ref="E190:E193" si="214">SUM(G190:R190)</f>
        <v>0</v>
      </c>
      <c r="F190" s="37">
        <f>IF($T$1=0,0,E190/$T$1)</f>
        <v>0</v>
      </c>
      <c r="G190" s="38">
        <f t="shared" ref="G190:R190" si="215">G146+G152+G158+G182+G185</f>
        <v>0</v>
      </c>
      <c r="H190" s="38">
        <f t="shared" si="215"/>
        <v>0</v>
      </c>
      <c r="I190" s="38">
        <f t="shared" si="215"/>
        <v>0</v>
      </c>
      <c r="J190" s="38">
        <f t="shared" si="215"/>
        <v>0</v>
      </c>
      <c r="K190" s="38">
        <f t="shared" si="215"/>
        <v>0</v>
      </c>
      <c r="L190" s="38">
        <f t="shared" si="215"/>
        <v>0</v>
      </c>
      <c r="M190" s="38">
        <f t="shared" si="215"/>
        <v>0</v>
      </c>
      <c r="N190" s="38">
        <f t="shared" si="215"/>
        <v>0</v>
      </c>
      <c r="O190" s="38">
        <f t="shared" si="215"/>
        <v>0</v>
      </c>
      <c r="P190" s="38">
        <f t="shared" si="215"/>
        <v>0</v>
      </c>
      <c r="Q190" s="38">
        <f t="shared" si="215"/>
        <v>0</v>
      </c>
      <c r="R190" s="139">
        <f t="shared" si="215"/>
        <v>0</v>
      </c>
      <c r="Y190" s="37">
        <f t="shared" ref="Y190:Y193" si="216">SUM(G190:I190)</f>
        <v>0</v>
      </c>
      <c r="Z190" s="37">
        <f t="shared" ref="Z190:Z193" si="217">SUM(J190:L190)</f>
        <v>0</v>
      </c>
      <c r="AA190" s="37">
        <f t="shared" ref="AA190:AA193" si="218">SUM(M190:O190)</f>
        <v>0</v>
      </c>
      <c r="AB190" s="37">
        <f t="shared" ref="AB190:AB193" si="219">SUM(P190:R190)</f>
        <v>0</v>
      </c>
    </row>
    <row r="191" spans="1:28" ht="13.5" customHeight="1" x14ac:dyDescent="0.2">
      <c r="A191" s="266" t="s">
        <v>30</v>
      </c>
      <c r="B191" s="267"/>
      <c r="C191" s="258" t="s">
        <v>89</v>
      </c>
      <c r="D191" s="113" t="s">
        <v>36</v>
      </c>
      <c r="E191" s="102">
        <f t="shared" si="214"/>
        <v>0</v>
      </c>
      <c r="F191" s="100">
        <f>IF($T$1=0,0,E191/$T$1)</f>
        <v>0</v>
      </c>
      <c r="G191" s="38">
        <f t="shared" ref="G191:R193" si="220">G197+G203</f>
        <v>0</v>
      </c>
      <c r="H191" s="38">
        <f t="shared" si="220"/>
        <v>0</v>
      </c>
      <c r="I191" s="38">
        <f t="shared" si="220"/>
        <v>0</v>
      </c>
      <c r="J191" s="38">
        <f t="shared" si="220"/>
        <v>0</v>
      </c>
      <c r="K191" s="38">
        <f t="shared" si="220"/>
        <v>0</v>
      </c>
      <c r="L191" s="38">
        <f t="shared" si="220"/>
        <v>0</v>
      </c>
      <c r="M191" s="38">
        <f t="shared" si="220"/>
        <v>0</v>
      </c>
      <c r="N191" s="38">
        <f t="shared" si="220"/>
        <v>0</v>
      </c>
      <c r="O191" s="38">
        <f t="shared" si="220"/>
        <v>0</v>
      </c>
      <c r="P191" s="38">
        <f t="shared" si="220"/>
        <v>0</v>
      </c>
      <c r="Q191" s="38">
        <f t="shared" si="220"/>
        <v>0</v>
      </c>
      <c r="R191" s="139">
        <f t="shared" si="220"/>
        <v>0</v>
      </c>
      <c r="Y191" s="102">
        <f t="shared" si="216"/>
        <v>0</v>
      </c>
      <c r="Z191" s="102">
        <f t="shared" si="217"/>
        <v>0</v>
      </c>
      <c r="AA191" s="102">
        <f t="shared" si="218"/>
        <v>0</v>
      </c>
      <c r="AB191" s="102">
        <f t="shared" si="219"/>
        <v>0</v>
      </c>
    </row>
    <row r="192" spans="1:28" ht="13.5" customHeight="1" x14ac:dyDescent="0.2">
      <c r="A192" s="268"/>
      <c r="B192" s="269"/>
      <c r="C192" s="258"/>
      <c r="D192" s="113" t="s">
        <v>80</v>
      </c>
      <c r="E192" s="102">
        <f t="shared" si="214"/>
        <v>0</v>
      </c>
      <c r="F192" s="100">
        <f>IF($T$1=0,0,E192/$T$1)</f>
        <v>0</v>
      </c>
      <c r="G192" s="38">
        <f t="shared" si="220"/>
        <v>0</v>
      </c>
      <c r="H192" s="38">
        <f t="shared" si="220"/>
        <v>0</v>
      </c>
      <c r="I192" s="38">
        <f t="shared" si="220"/>
        <v>0</v>
      </c>
      <c r="J192" s="38">
        <f t="shared" si="220"/>
        <v>0</v>
      </c>
      <c r="K192" s="38">
        <f t="shared" si="220"/>
        <v>0</v>
      </c>
      <c r="L192" s="38">
        <f t="shared" si="220"/>
        <v>0</v>
      </c>
      <c r="M192" s="38">
        <f t="shared" si="220"/>
        <v>0</v>
      </c>
      <c r="N192" s="38">
        <f t="shared" si="220"/>
        <v>0</v>
      </c>
      <c r="O192" s="38">
        <f t="shared" si="220"/>
        <v>0</v>
      </c>
      <c r="P192" s="38">
        <f t="shared" si="220"/>
        <v>0</v>
      </c>
      <c r="Q192" s="38">
        <f t="shared" si="220"/>
        <v>0</v>
      </c>
      <c r="R192" s="139">
        <f t="shared" si="220"/>
        <v>0</v>
      </c>
      <c r="Y192" s="102">
        <f t="shared" si="216"/>
        <v>0</v>
      </c>
      <c r="Z192" s="102">
        <f t="shared" si="217"/>
        <v>0</v>
      </c>
      <c r="AA192" s="102">
        <f t="shared" si="218"/>
        <v>0</v>
      </c>
      <c r="AB192" s="102">
        <f t="shared" si="219"/>
        <v>0</v>
      </c>
    </row>
    <row r="193" spans="1:28" ht="13.5" customHeight="1" x14ac:dyDescent="0.2">
      <c r="A193" s="268"/>
      <c r="B193" s="269"/>
      <c r="C193" s="258"/>
      <c r="D193" s="113" t="s">
        <v>81</v>
      </c>
      <c r="E193" s="102">
        <f t="shared" si="214"/>
        <v>0</v>
      </c>
      <c r="F193" s="100">
        <f>IF($T$1=0,0,E193/$T$1)</f>
        <v>0</v>
      </c>
      <c r="G193" s="38">
        <f t="shared" si="220"/>
        <v>0</v>
      </c>
      <c r="H193" s="38">
        <f t="shared" si="220"/>
        <v>0</v>
      </c>
      <c r="I193" s="38">
        <f t="shared" si="220"/>
        <v>0</v>
      </c>
      <c r="J193" s="38">
        <f t="shared" si="220"/>
        <v>0</v>
      </c>
      <c r="K193" s="38">
        <f t="shared" si="220"/>
        <v>0</v>
      </c>
      <c r="L193" s="38">
        <f t="shared" si="220"/>
        <v>0</v>
      </c>
      <c r="M193" s="38">
        <f t="shared" si="220"/>
        <v>0</v>
      </c>
      <c r="N193" s="38">
        <f t="shared" si="220"/>
        <v>0</v>
      </c>
      <c r="O193" s="38">
        <f t="shared" si="220"/>
        <v>0</v>
      </c>
      <c r="P193" s="38">
        <f t="shared" si="220"/>
        <v>0</v>
      </c>
      <c r="Q193" s="38">
        <f t="shared" si="220"/>
        <v>0</v>
      </c>
      <c r="R193" s="139">
        <f t="shared" si="220"/>
        <v>0</v>
      </c>
      <c r="Y193" s="102">
        <f t="shared" si="216"/>
        <v>0</v>
      </c>
      <c r="Z193" s="102">
        <f t="shared" si="217"/>
        <v>0</v>
      </c>
      <c r="AA193" s="102">
        <f t="shared" si="218"/>
        <v>0</v>
      </c>
      <c r="AB193" s="102">
        <f t="shared" si="219"/>
        <v>0</v>
      </c>
    </row>
    <row r="194" spans="1:28" ht="13.5" customHeight="1" x14ac:dyDescent="0.2">
      <c r="A194" s="268"/>
      <c r="B194" s="269"/>
      <c r="C194" s="258"/>
      <c r="D194" s="113" t="s">
        <v>70</v>
      </c>
      <c r="E194" s="102">
        <f t="shared" ref="E194:R194" si="221">IF(E191&lt;&gt;0,(E192+E193)/E191,)</f>
        <v>0</v>
      </c>
      <c r="F194" s="88">
        <f t="shared" si="221"/>
        <v>0</v>
      </c>
      <c r="G194" s="38">
        <f t="shared" si="221"/>
        <v>0</v>
      </c>
      <c r="H194" s="38">
        <f t="shared" si="221"/>
        <v>0</v>
      </c>
      <c r="I194" s="38">
        <f t="shared" si="221"/>
        <v>0</v>
      </c>
      <c r="J194" s="38">
        <f t="shared" si="221"/>
        <v>0</v>
      </c>
      <c r="K194" s="38">
        <f t="shared" si="221"/>
        <v>0</v>
      </c>
      <c r="L194" s="38">
        <f t="shared" si="221"/>
        <v>0</v>
      </c>
      <c r="M194" s="38">
        <f t="shared" si="221"/>
        <v>0</v>
      </c>
      <c r="N194" s="38">
        <f t="shared" si="221"/>
        <v>0</v>
      </c>
      <c r="O194" s="38">
        <f t="shared" si="221"/>
        <v>0</v>
      </c>
      <c r="P194" s="38">
        <f t="shared" si="221"/>
        <v>0</v>
      </c>
      <c r="Q194" s="38">
        <f t="shared" si="221"/>
        <v>0</v>
      </c>
      <c r="R194" s="139">
        <f t="shared" si="221"/>
        <v>0</v>
      </c>
      <c r="Y194" s="102">
        <f t="shared" ref="Y194:AB194" si="222">IF(Y191&lt;&gt;0,(Y192+Y193)/Y191,)</f>
        <v>0</v>
      </c>
      <c r="Z194" s="102">
        <f t="shared" si="222"/>
        <v>0</v>
      </c>
      <c r="AA194" s="102">
        <f t="shared" si="222"/>
        <v>0</v>
      </c>
      <c r="AB194" s="102">
        <f t="shared" si="222"/>
        <v>0</v>
      </c>
    </row>
    <row r="195" spans="1:28" ht="13.5" customHeight="1" x14ac:dyDescent="0.2">
      <c r="A195" s="268"/>
      <c r="B195" s="269"/>
      <c r="C195" s="258"/>
      <c r="D195" s="113" t="s">
        <v>82</v>
      </c>
      <c r="E195" s="102">
        <f t="shared" ref="E195:E199" si="223">SUM(G195:R195)</f>
        <v>0</v>
      </c>
      <c r="F195" s="100">
        <f>IF($T$1=0,0,E195/$T$1)</f>
        <v>0</v>
      </c>
      <c r="G195" s="38">
        <f t="shared" ref="G195:R195" si="224">G201+G207</f>
        <v>0</v>
      </c>
      <c r="H195" s="38">
        <f t="shared" si="224"/>
        <v>0</v>
      </c>
      <c r="I195" s="38">
        <f t="shared" si="224"/>
        <v>0</v>
      </c>
      <c r="J195" s="38">
        <f t="shared" si="224"/>
        <v>0</v>
      </c>
      <c r="K195" s="38">
        <f t="shared" si="224"/>
        <v>0</v>
      </c>
      <c r="L195" s="38">
        <f t="shared" si="224"/>
        <v>0</v>
      </c>
      <c r="M195" s="38">
        <f t="shared" si="224"/>
        <v>0</v>
      </c>
      <c r="N195" s="38">
        <f t="shared" si="224"/>
        <v>0</v>
      </c>
      <c r="O195" s="38">
        <f t="shared" si="224"/>
        <v>0</v>
      </c>
      <c r="P195" s="38">
        <f t="shared" si="224"/>
        <v>0</v>
      </c>
      <c r="Q195" s="38">
        <f t="shared" si="224"/>
        <v>0</v>
      </c>
      <c r="R195" s="139">
        <f t="shared" si="224"/>
        <v>0</v>
      </c>
      <c r="Y195" s="102">
        <f t="shared" ref="Y195:Y199" si="225">SUM(G195:I195)</f>
        <v>0</v>
      </c>
      <c r="Z195" s="102">
        <f t="shared" ref="Z195:Z199" si="226">SUM(J195:L195)</f>
        <v>0</v>
      </c>
      <c r="AA195" s="102">
        <f t="shared" ref="AA195:AA199" si="227">SUM(M195:O195)</f>
        <v>0</v>
      </c>
      <c r="AB195" s="102">
        <f t="shared" ref="AB195:AB199" si="228">SUM(P195:R195)</f>
        <v>0</v>
      </c>
    </row>
    <row r="196" spans="1:28" ht="13.5" customHeight="1" x14ac:dyDescent="0.2">
      <c r="A196" s="268"/>
      <c r="B196" s="269"/>
      <c r="C196" s="258"/>
      <c r="D196" s="113" t="s">
        <v>83</v>
      </c>
      <c r="E196" s="102">
        <f t="shared" si="223"/>
        <v>0</v>
      </c>
      <c r="F196" s="100">
        <f>IF($T$1=0,0,E196/$T$1)</f>
        <v>0</v>
      </c>
      <c r="G196" s="38">
        <f t="shared" ref="G196:R196" si="229">G192+G193+G195</f>
        <v>0</v>
      </c>
      <c r="H196" s="38">
        <f t="shared" si="229"/>
        <v>0</v>
      </c>
      <c r="I196" s="38">
        <f t="shared" si="229"/>
        <v>0</v>
      </c>
      <c r="J196" s="38">
        <f t="shared" si="229"/>
        <v>0</v>
      </c>
      <c r="K196" s="38">
        <f t="shared" si="229"/>
        <v>0</v>
      </c>
      <c r="L196" s="38">
        <f t="shared" si="229"/>
        <v>0</v>
      </c>
      <c r="M196" s="38">
        <f t="shared" si="229"/>
        <v>0</v>
      </c>
      <c r="N196" s="38">
        <f t="shared" si="229"/>
        <v>0</v>
      </c>
      <c r="O196" s="38">
        <f t="shared" si="229"/>
        <v>0</v>
      </c>
      <c r="P196" s="38">
        <f t="shared" si="229"/>
        <v>0</v>
      </c>
      <c r="Q196" s="38">
        <f t="shared" si="229"/>
        <v>0</v>
      </c>
      <c r="R196" s="139">
        <f t="shared" si="229"/>
        <v>0</v>
      </c>
      <c r="Y196" s="102">
        <f t="shared" si="225"/>
        <v>0</v>
      </c>
      <c r="Z196" s="102">
        <f t="shared" si="226"/>
        <v>0</v>
      </c>
      <c r="AA196" s="102">
        <f t="shared" si="227"/>
        <v>0</v>
      </c>
      <c r="AB196" s="102">
        <f t="shared" si="228"/>
        <v>0</v>
      </c>
    </row>
    <row r="197" spans="1:28" ht="13.5" customHeight="1" x14ac:dyDescent="0.2">
      <c r="A197" s="268"/>
      <c r="B197" s="269"/>
      <c r="C197" s="332" t="s">
        <v>186</v>
      </c>
      <c r="D197" s="114" t="s">
        <v>36</v>
      </c>
      <c r="E197" s="37">
        <f t="shared" si="223"/>
        <v>0</v>
      </c>
      <c r="F197" s="115">
        <f>IF($T$1=0,0,E197/$T$1)</f>
        <v>0</v>
      </c>
      <c r="G197" s="116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Y197" s="37">
        <f t="shared" si="225"/>
        <v>0</v>
      </c>
      <c r="Z197" s="37">
        <f t="shared" si="226"/>
        <v>0</v>
      </c>
      <c r="AA197" s="37">
        <f t="shared" si="227"/>
        <v>0</v>
      </c>
      <c r="AB197" s="37">
        <f t="shared" si="228"/>
        <v>0</v>
      </c>
    </row>
    <row r="198" spans="1:28" ht="13.5" customHeight="1" x14ac:dyDescent="0.2">
      <c r="A198" s="268"/>
      <c r="B198" s="269"/>
      <c r="C198" s="333"/>
      <c r="D198" s="114" t="s">
        <v>80</v>
      </c>
      <c r="E198" s="37">
        <f t="shared" si="223"/>
        <v>0</v>
      </c>
      <c r="F198" s="37">
        <f>IF($T$1=0,0,E198/$T$1)</f>
        <v>0</v>
      </c>
      <c r="G198" s="116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Y198" s="37">
        <f t="shared" si="225"/>
        <v>0</v>
      </c>
      <c r="Z198" s="37">
        <f t="shared" si="226"/>
        <v>0</v>
      </c>
      <c r="AA198" s="37">
        <f t="shared" si="227"/>
        <v>0</v>
      </c>
      <c r="AB198" s="37">
        <f t="shared" si="228"/>
        <v>0</v>
      </c>
    </row>
    <row r="199" spans="1:28" ht="13.5" customHeight="1" x14ac:dyDescent="0.2">
      <c r="A199" s="268"/>
      <c r="B199" s="269"/>
      <c r="C199" s="333"/>
      <c r="D199" s="114" t="s">
        <v>81</v>
      </c>
      <c r="E199" s="37">
        <f t="shared" si="223"/>
        <v>0</v>
      </c>
      <c r="F199" s="37">
        <f>IF($T$1=0,0,E199/$T$1)</f>
        <v>0</v>
      </c>
      <c r="G199" s="116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Y199" s="37">
        <f t="shared" si="225"/>
        <v>0</v>
      </c>
      <c r="Z199" s="37">
        <f t="shared" si="226"/>
        <v>0</v>
      </c>
      <c r="AA199" s="37">
        <f t="shared" si="227"/>
        <v>0</v>
      </c>
      <c r="AB199" s="37">
        <f t="shared" si="228"/>
        <v>0</v>
      </c>
    </row>
    <row r="200" spans="1:28" ht="13.5" customHeight="1" x14ac:dyDescent="0.2">
      <c r="A200" s="268"/>
      <c r="B200" s="269"/>
      <c r="C200" s="333"/>
      <c r="D200" s="114" t="s">
        <v>70</v>
      </c>
      <c r="E200" s="37">
        <f t="shared" ref="E200:R200" si="230">IF(E197&lt;&gt;0,(E198+E199)/E197,)</f>
        <v>0</v>
      </c>
      <c r="F200" s="37">
        <f t="shared" si="230"/>
        <v>0</v>
      </c>
      <c r="G200" s="38">
        <f t="shared" si="230"/>
        <v>0</v>
      </c>
      <c r="H200" s="38">
        <f t="shared" si="230"/>
        <v>0</v>
      </c>
      <c r="I200" s="38">
        <f t="shared" si="230"/>
        <v>0</v>
      </c>
      <c r="J200" s="38">
        <f t="shared" si="230"/>
        <v>0</v>
      </c>
      <c r="K200" s="38">
        <f t="shared" si="230"/>
        <v>0</v>
      </c>
      <c r="L200" s="38">
        <f t="shared" si="230"/>
        <v>0</v>
      </c>
      <c r="M200" s="38">
        <f t="shared" si="230"/>
        <v>0</v>
      </c>
      <c r="N200" s="38">
        <f t="shared" si="230"/>
        <v>0</v>
      </c>
      <c r="O200" s="38">
        <f t="shared" si="230"/>
        <v>0</v>
      </c>
      <c r="P200" s="38">
        <f t="shared" si="230"/>
        <v>0</v>
      </c>
      <c r="Q200" s="38">
        <f t="shared" si="230"/>
        <v>0</v>
      </c>
      <c r="R200" s="139">
        <f t="shared" si="230"/>
        <v>0</v>
      </c>
      <c r="Y200" s="37">
        <f t="shared" ref="Y200:AB200" si="231">IF(Y197&lt;&gt;0,(Y198+Y199)/Y197,)</f>
        <v>0</v>
      </c>
      <c r="Z200" s="37">
        <f t="shared" si="231"/>
        <v>0</v>
      </c>
      <c r="AA200" s="37">
        <f t="shared" si="231"/>
        <v>0</v>
      </c>
      <c r="AB200" s="37">
        <f t="shared" si="231"/>
        <v>0</v>
      </c>
    </row>
    <row r="201" spans="1:28" ht="13.5" customHeight="1" x14ac:dyDescent="0.2">
      <c r="A201" s="268"/>
      <c r="B201" s="269"/>
      <c r="C201" s="333"/>
      <c r="D201" s="114" t="s">
        <v>82</v>
      </c>
      <c r="E201" s="37">
        <f t="shared" ref="E201:E205" si="232">SUM(G201:R201)</f>
        <v>0</v>
      </c>
      <c r="F201" s="37">
        <f>IF($T$1=0,0,E201/$T$1)</f>
        <v>0</v>
      </c>
      <c r="G201" s="116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Y201" s="37">
        <f t="shared" ref="Y201:Y205" si="233">SUM(G201:I201)</f>
        <v>0</v>
      </c>
      <c r="Z201" s="37">
        <f t="shared" ref="Z201:Z205" si="234">SUM(J201:L201)</f>
        <v>0</v>
      </c>
      <c r="AA201" s="37">
        <f t="shared" ref="AA201:AA205" si="235">SUM(M201:O201)</f>
        <v>0</v>
      </c>
      <c r="AB201" s="37">
        <f t="shared" ref="AB201:AB205" si="236">SUM(P201:R201)</f>
        <v>0</v>
      </c>
    </row>
    <row r="202" spans="1:28" ht="13.5" customHeight="1" x14ac:dyDescent="0.2">
      <c r="A202" s="268"/>
      <c r="B202" s="269"/>
      <c r="C202" s="334"/>
      <c r="D202" s="114" t="s">
        <v>83</v>
      </c>
      <c r="E202" s="37">
        <f t="shared" si="232"/>
        <v>0</v>
      </c>
      <c r="F202" s="37">
        <f>IF($T$1=0,0,E202/$T$1)</f>
        <v>0</v>
      </c>
      <c r="G202" s="38">
        <f t="shared" ref="G202:R202" si="237">G198+G199+G201</f>
        <v>0</v>
      </c>
      <c r="H202" s="38">
        <f t="shared" si="237"/>
        <v>0</v>
      </c>
      <c r="I202" s="38">
        <f t="shared" si="237"/>
        <v>0</v>
      </c>
      <c r="J202" s="38">
        <f t="shared" si="237"/>
        <v>0</v>
      </c>
      <c r="K202" s="38">
        <f t="shared" si="237"/>
        <v>0</v>
      </c>
      <c r="L202" s="38">
        <f t="shared" si="237"/>
        <v>0</v>
      </c>
      <c r="M202" s="38">
        <f t="shared" si="237"/>
        <v>0</v>
      </c>
      <c r="N202" s="38">
        <f t="shared" si="237"/>
        <v>0</v>
      </c>
      <c r="O202" s="38">
        <f t="shared" si="237"/>
        <v>0</v>
      </c>
      <c r="P202" s="38">
        <f t="shared" si="237"/>
        <v>0</v>
      </c>
      <c r="Q202" s="38">
        <f t="shared" si="237"/>
        <v>0</v>
      </c>
      <c r="R202" s="139">
        <f t="shared" si="237"/>
        <v>0</v>
      </c>
      <c r="Y202" s="37">
        <f t="shared" si="233"/>
        <v>0</v>
      </c>
      <c r="Z202" s="37">
        <f t="shared" si="234"/>
        <v>0</v>
      </c>
      <c r="AA202" s="37">
        <f t="shared" si="235"/>
        <v>0</v>
      </c>
      <c r="AB202" s="37">
        <f t="shared" si="236"/>
        <v>0</v>
      </c>
    </row>
    <row r="203" spans="1:28" ht="13.5" customHeight="1" x14ac:dyDescent="0.2">
      <c r="A203" s="268"/>
      <c r="B203" s="269"/>
      <c r="C203" s="256" t="s">
        <v>187</v>
      </c>
      <c r="D203" s="113" t="s">
        <v>36</v>
      </c>
      <c r="E203" s="102">
        <f t="shared" si="232"/>
        <v>0</v>
      </c>
      <c r="F203" s="100">
        <f>IF($T$1=0,0,E203/$T$1)</f>
        <v>0</v>
      </c>
      <c r="G203" s="116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Y203" s="102">
        <f t="shared" si="233"/>
        <v>0</v>
      </c>
      <c r="Z203" s="102">
        <f t="shared" si="234"/>
        <v>0</v>
      </c>
      <c r="AA203" s="102">
        <f t="shared" si="235"/>
        <v>0</v>
      </c>
      <c r="AB203" s="102">
        <f t="shared" si="236"/>
        <v>0</v>
      </c>
    </row>
    <row r="204" spans="1:28" ht="13.5" customHeight="1" x14ac:dyDescent="0.2">
      <c r="A204" s="268"/>
      <c r="B204" s="269"/>
      <c r="C204" s="256"/>
      <c r="D204" s="113" t="s">
        <v>80</v>
      </c>
      <c r="E204" s="102">
        <f t="shared" si="232"/>
        <v>0</v>
      </c>
      <c r="F204" s="100">
        <f>IF($T$1=0,0,E204/$T$1)</f>
        <v>0</v>
      </c>
      <c r="G204" s="116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Y204" s="102">
        <f t="shared" si="233"/>
        <v>0</v>
      </c>
      <c r="Z204" s="102">
        <f t="shared" si="234"/>
        <v>0</v>
      </c>
      <c r="AA204" s="102">
        <f t="shared" si="235"/>
        <v>0</v>
      </c>
      <c r="AB204" s="102">
        <f t="shared" si="236"/>
        <v>0</v>
      </c>
    </row>
    <row r="205" spans="1:28" ht="13.5" customHeight="1" x14ac:dyDescent="0.2">
      <c r="A205" s="268"/>
      <c r="B205" s="269"/>
      <c r="C205" s="256"/>
      <c r="D205" s="113" t="s">
        <v>81</v>
      </c>
      <c r="E205" s="102">
        <f t="shared" si="232"/>
        <v>0</v>
      </c>
      <c r="F205" s="100">
        <f>IF($T$1=0,0,E205/$T$1)</f>
        <v>0</v>
      </c>
      <c r="G205" s="116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Y205" s="102">
        <f t="shared" si="233"/>
        <v>0</v>
      </c>
      <c r="Z205" s="102">
        <f t="shared" si="234"/>
        <v>0</v>
      </c>
      <c r="AA205" s="102">
        <f t="shared" si="235"/>
        <v>0</v>
      </c>
      <c r="AB205" s="102">
        <f t="shared" si="236"/>
        <v>0</v>
      </c>
    </row>
    <row r="206" spans="1:28" ht="13.5" customHeight="1" x14ac:dyDescent="0.2">
      <c r="A206" s="268"/>
      <c r="B206" s="269"/>
      <c r="C206" s="256"/>
      <c r="D206" s="113" t="s">
        <v>70</v>
      </c>
      <c r="E206" s="102">
        <f t="shared" ref="E206:R206" si="238">IF(E203&lt;&gt;0,(E204+E205)/E203,)</f>
        <v>0</v>
      </c>
      <c r="F206" s="88">
        <f t="shared" si="238"/>
        <v>0</v>
      </c>
      <c r="G206" s="38">
        <f t="shared" si="238"/>
        <v>0</v>
      </c>
      <c r="H206" s="38">
        <f t="shared" si="238"/>
        <v>0</v>
      </c>
      <c r="I206" s="38">
        <f t="shared" si="238"/>
        <v>0</v>
      </c>
      <c r="J206" s="38">
        <f t="shared" si="238"/>
        <v>0</v>
      </c>
      <c r="K206" s="38">
        <f t="shared" si="238"/>
        <v>0</v>
      </c>
      <c r="L206" s="38">
        <f t="shared" si="238"/>
        <v>0</v>
      </c>
      <c r="M206" s="38">
        <f t="shared" si="238"/>
        <v>0</v>
      </c>
      <c r="N206" s="38">
        <f t="shared" si="238"/>
        <v>0</v>
      </c>
      <c r="O206" s="38">
        <f t="shared" si="238"/>
        <v>0</v>
      </c>
      <c r="P206" s="38">
        <f t="shared" si="238"/>
        <v>0</v>
      </c>
      <c r="Q206" s="38">
        <f t="shared" si="238"/>
        <v>0</v>
      </c>
      <c r="R206" s="139">
        <f t="shared" si="238"/>
        <v>0</v>
      </c>
      <c r="Y206" s="102">
        <f t="shared" ref="Y206:AB206" si="239">IF(Y203&lt;&gt;0,(Y204+Y205)/Y203,)</f>
        <v>0</v>
      </c>
      <c r="Z206" s="102">
        <f t="shared" si="239"/>
        <v>0</v>
      </c>
      <c r="AA206" s="102">
        <f t="shared" si="239"/>
        <v>0</v>
      </c>
      <c r="AB206" s="102">
        <f t="shared" si="239"/>
        <v>0</v>
      </c>
    </row>
    <row r="207" spans="1:28" ht="13.5" customHeight="1" x14ac:dyDescent="0.2">
      <c r="A207" s="268"/>
      <c r="B207" s="269"/>
      <c r="C207" s="256"/>
      <c r="D207" s="113" t="s">
        <v>82</v>
      </c>
      <c r="E207" s="102">
        <f t="shared" ref="E207:E223" si="240">SUM(G207:R207)</f>
        <v>0</v>
      </c>
      <c r="F207" s="100">
        <f t="shared" ref="F207:F223" si="241">IF($T$1=0,0,E207/$T$1)</f>
        <v>0</v>
      </c>
      <c r="G207" s="116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Y207" s="102">
        <f t="shared" ref="Y207:Y223" si="242">SUM(G207:I207)</f>
        <v>0</v>
      </c>
      <c r="Z207" s="102">
        <f t="shared" ref="Z207:Z223" si="243">SUM(J207:L207)</f>
        <v>0</v>
      </c>
      <c r="AA207" s="102">
        <f t="shared" ref="AA207:AA223" si="244">SUM(M207:O207)</f>
        <v>0</v>
      </c>
      <c r="AB207" s="102">
        <f t="shared" ref="AB207:AB223" si="245">SUM(P207:R207)</f>
        <v>0</v>
      </c>
    </row>
    <row r="208" spans="1:28" ht="13.5" customHeight="1" x14ac:dyDescent="0.2">
      <c r="A208" s="268"/>
      <c r="B208" s="269"/>
      <c r="C208" s="256"/>
      <c r="D208" s="113" t="s">
        <v>83</v>
      </c>
      <c r="E208" s="102">
        <f t="shared" si="240"/>
        <v>0</v>
      </c>
      <c r="F208" s="100">
        <f t="shared" si="241"/>
        <v>0</v>
      </c>
      <c r="G208" s="38">
        <f t="shared" ref="G208:R208" si="246">G204+G205+G207</f>
        <v>0</v>
      </c>
      <c r="H208" s="38">
        <f t="shared" si="246"/>
        <v>0</v>
      </c>
      <c r="I208" s="38">
        <f t="shared" si="246"/>
        <v>0</v>
      </c>
      <c r="J208" s="38">
        <f t="shared" si="246"/>
        <v>0</v>
      </c>
      <c r="K208" s="38">
        <f t="shared" si="246"/>
        <v>0</v>
      </c>
      <c r="L208" s="38">
        <f t="shared" si="246"/>
        <v>0</v>
      </c>
      <c r="M208" s="38">
        <f t="shared" si="246"/>
        <v>0</v>
      </c>
      <c r="N208" s="38">
        <f t="shared" si="246"/>
        <v>0</v>
      </c>
      <c r="O208" s="38">
        <f t="shared" si="246"/>
        <v>0</v>
      </c>
      <c r="P208" s="38">
        <f t="shared" si="246"/>
        <v>0</v>
      </c>
      <c r="Q208" s="38">
        <f t="shared" si="246"/>
        <v>0</v>
      </c>
      <c r="R208" s="139">
        <f t="shared" si="246"/>
        <v>0</v>
      </c>
      <c r="Y208" s="102">
        <f t="shared" si="242"/>
        <v>0</v>
      </c>
      <c r="Z208" s="102">
        <f t="shared" si="243"/>
        <v>0</v>
      </c>
      <c r="AA208" s="102">
        <f t="shared" si="244"/>
        <v>0</v>
      </c>
      <c r="AB208" s="102">
        <f t="shared" si="245"/>
        <v>0</v>
      </c>
    </row>
    <row r="209" spans="1:28" ht="13.5" customHeight="1" x14ac:dyDescent="0.2">
      <c r="A209" s="268"/>
      <c r="B209" s="269"/>
      <c r="C209" s="313" t="s">
        <v>188</v>
      </c>
      <c r="D209" s="114" t="s">
        <v>144</v>
      </c>
      <c r="E209" s="37">
        <f t="shared" si="240"/>
        <v>0</v>
      </c>
      <c r="F209" s="115">
        <f t="shared" si="241"/>
        <v>0</v>
      </c>
      <c r="G209" s="116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Y209" s="37">
        <f t="shared" si="242"/>
        <v>0</v>
      </c>
      <c r="Z209" s="37">
        <f t="shared" si="243"/>
        <v>0</v>
      </c>
      <c r="AA209" s="37">
        <f t="shared" si="244"/>
        <v>0</v>
      </c>
      <c r="AB209" s="37">
        <f t="shared" si="245"/>
        <v>0</v>
      </c>
    </row>
    <row r="210" spans="1:28" ht="13.5" customHeight="1" x14ac:dyDescent="0.2">
      <c r="A210" s="268"/>
      <c r="B210" s="269"/>
      <c r="C210" s="313"/>
      <c r="D210" s="114" t="s">
        <v>189</v>
      </c>
      <c r="E210" s="37">
        <f t="shared" si="240"/>
        <v>0</v>
      </c>
      <c r="F210" s="115">
        <f t="shared" si="241"/>
        <v>0</v>
      </c>
      <c r="G210" s="116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Y210" s="37">
        <f t="shared" si="242"/>
        <v>0</v>
      </c>
      <c r="Z210" s="37">
        <f t="shared" si="243"/>
        <v>0</v>
      </c>
      <c r="AA210" s="37">
        <f t="shared" si="244"/>
        <v>0</v>
      </c>
      <c r="AB210" s="37">
        <f t="shared" si="245"/>
        <v>0</v>
      </c>
    </row>
    <row r="211" spans="1:28" ht="13.5" customHeight="1" x14ac:dyDescent="0.2">
      <c r="A211" s="268"/>
      <c r="B211" s="269"/>
      <c r="C211" s="313"/>
      <c r="D211" s="114" t="s">
        <v>190</v>
      </c>
      <c r="E211" s="37">
        <f t="shared" si="240"/>
        <v>0</v>
      </c>
      <c r="F211" s="115">
        <f t="shared" si="241"/>
        <v>0</v>
      </c>
      <c r="G211" s="116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Y211" s="37">
        <f t="shared" si="242"/>
        <v>0</v>
      </c>
      <c r="Z211" s="37">
        <f t="shared" si="243"/>
        <v>0</v>
      </c>
      <c r="AA211" s="37">
        <f t="shared" si="244"/>
        <v>0</v>
      </c>
      <c r="AB211" s="37">
        <f t="shared" si="245"/>
        <v>0</v>
      </c>
    </row>
    <row r="212" spans="1:28" ht="13.5" customHeight="1" x14ac:dyDescent="0.2">
      <c r="A212" s="268"/>
      <c r="B212" s="269"/>
      <c r="C212" s="313"/>
      <c r="D212" s="114" t="s">
        <v>170</v>
      </c>
      <c r="E212" s="37">
        <f t="shared" si="240"/>
        <v>0</v>
      </c>
      <c r="F212" s="115">
        <f t="shared" si="241"/>
        <v>0</v>
      </c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7"/>
      <c r="Y212" s="37">
        <f t="shared" si="242"/>
        <v>0</v>
      </c>
      <c r="Z212" s="37">
        <f t="shared" si="243"/>
        <v>0</v>
      </c>
      <c r="AA212" s="37">
        <f t="shared" si="244"/>
        <v>0</v>
      </c>
      <c r="AB212" s="37">
        <f t="shared" si="245"/>
        <v>0</v>
      </c>
    </row>
    <row r="213" spans="1:28" ht="13.5" customHeight="1" x14ac:dyDescent="0.2">
      <c r="A213" s="268"/>
      <c r="B213" s="269"/>
      <c r="C213" s="313"/>
      <c r="D213" s="114" t="s">
        <v>191</v>
      </c>
      <c r="E213" s="37">
        <f t="shared" si="240"/>
        <v>0</v>
      </c>
      <c r="F213" s="115">
        <f t="shared" si="241"/>
        <v>0</v>
      </c>
      <c r="G213" s="116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Y213" s="37">
        <f t="shared" si="242"/>
        <v>0</v>
      </c>
      <c r="Z213" s="37">
        <f t="shared" si="243"/>
        <v>0</v>
      </c>
      <c r="AA213" s="37">
        <f t="shared" si="244"/>
        <v>0</v>
      </c>
      <c r="AB213" s="37">
        <f t="shared" si="245"/>
        <v>0</v>
      </c>
    </row>
    <row r="214" spans="1:28" ht="13.5" customHeight="1" x14ac:dyDescent="0.2">
      <c r="A214" s="268"/>
      <c r="B214" s="269"/>
      <c r="C214" s="313"/>
      <c r="D214" s="114" t="s">
        <v>146</v>
      </c>
      <c r="E214" s="37">
        <f t="shared" si="240"/>
        <v>0</v>
      </c>
      <c r="F214" s="115">
        <f t="shared" si="241"/>
        <v>0</v>
      </c>
      <c r="G214" s="116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Y214" s="37">
        <f t="shared" si="242"/>
        <v>0</v>
      </c>
      <c r="Z214" s="37">
        <f t="shared" si="243"/>
        <v>0</v>
      </c>
      <c r="AA214" s="37">
        <f t="shared" si="244"/>
        <v>0</v>
      </c>
      <c r="AB214" s="37">
        <f t="shared" si="245"/>
        <v>0</v>
      </c>
    </row>
    <row r="215" spans="1:28" ht="13.5" customHeight="1" x14ac:dyDescent="0.2">
      <c r="A215" s="268"/>
      <c r="B215" s="269"/>
      <c r="C215" s="313"/>
      <c r="D215" s="114" t="s">
        <v>147</v>
      </c>
      <c r="E215" s="37">
        <f t="shared" si="240"/>
        <v>0</v>
      </c>
      <c r="F215" s="115">
        <f t="shared" si="241"/>
        <v>0</v>
      </c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7"/>
      <c r="Y215" s="37">
        <f t="shared" si="242"/>
        <v>0</v>
      </c>
      <c r="Z215" s="37">
        <f t="shared" si="243"/>
        <v>0</v>
      </c>
      <c r="AA215" s="37">
        <f t="shared" si="244"/>
        <v>0</v>
      </c>
      <c r="AB215" s="37">
        <f t="shared" si="245"/>
        <v>0</v>
      </c>
    </row>
    <row r="216" spans="1:28" ht="13.5" customHeight="1" x14ac:dyDescent="0.2">
      <c r="A216" s="268"/>
      <c r="B216" s="269"/>
      <c r="C216" s="313"/>
      <c r="D216" s="114" t="s">
        <v>148</v>
      </c>
      <c r="E216" s="37">
        <f t="shared" si="240"/>
        <v>0</v>
      </c>
      <c r="F216" s="115">
        <f t="shared" si="241"/>
        <v>0</v>
      </c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7"/>
      <c r="Y216" s="37">
        <f t="shared" si="242"/>
        <v>0</v>
      </c>
      <c r="Z216" s="37">
        <f t="shared" si="243"/>
        <v>0</v>
      </c>
      <c r="AA216" s="37">
        <f t="shared" si="244"/>
        <v>0</v>
      </c>
      <c r="AB216" s="37">
        <f t="shared" si="245"/>
        <v>0</v>
      </c>
    </row>
    <row r="217" spans="1:28" ht="13.5" customHeight="1" x14ac:dyDescent="0.2">
      <c r="A217" s="268"/>
      <c r="B217" s="269"/>
      <c r="C217" s="313"/>
      <c r="D217" s="114" t="s">
        <v>149</v>
      </c>
      <c r="E217" s="37">
        <f t="shared" si="240"/>
        <v>0</v>
      </c>
      <c r="F217" s="115">
        <f t="shared" si="241"/>
        <v>0</v>
      </c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7"/>
      <c r="Y217" s="37">
        <f t="shared" si="242"/>
        <v>0</v>
      </c>
      <c r="Z217" s="37">
        <f t="shared" si="243"/>
        <v>0</v>
      </c>
      <c r="AA217" s="37">
        <f t="shared" si="244"/>
        <v>0</v>
      </c>
      <c r="AB217" s="37">
        <f t="shared" si="245"/>
        <v>0</v>
      </c>
    </row>
    <row r="218" spans="1:28" ht="13.5" customHeight="1" x14ac:dyDescent="0.2">
      <c r="A218" s="268"/>
      <c r="B218" s="269"/>
      <c r="C218" s="313"/>
      <c r="D218" s="114" t="s">
        <v>150</v>
      </c>
      <c r="E218" s="37">
        <f t="shared" si="240"/>
        <v>0</v>
      </c>
      <c r="F218" s="115">
        <f t="shared" si="241"/>
        <v>0</v>
      </c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7"/>
      <c r="Y218" s="37">
        <f t="shared" si="242"/>
        <v>0</v>
      </c>
      <c r="Z218" s="37">
        <f t="shared" si="243"/>
        <v>0</v>
      </c>
      <c r="AA218" s="37">
        <f t="shared" si="244"/>
        <v>0</v>
      </c>
      <c r="AB218" s="37">
        <f t="shared" si="245"/>
        <v>0</v>
      </c>
    </row>
    <row r="219" spans="1:28" ht="13.5" customHeight="1" x14ac:dyDescent="0.2">
      <c r="A219" s="268"/>
      <c r="B219" s="269"/>
      <c r="C219" s="313"/>
      <c r="D219" s="114" t="s">
        <v>153</v>
      </c>
      <c r="E219" s="37">
        <f t="shared" si="240"/>
        <v>0</v>
      </c>
      <c r="F219" s="115">
        <f t="shared" si="241"/>
        <v>0</v>
      </c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7"/>
      <c r="Y219" s="37">
        <f t="shared" si="242"/>
        <v>0</v>
      </c>
      <c r="Z219" s="37">
        <f t="shared" si="243"/>
        <v>0</v>
      </c>
      <c r="AA219" s="37">
        <f t="shared" si="244"/>
        <v>0</v>
      </c>
      <c r="AB219" s="37">
        <f t="shared" si="245"/>
        <v>0</v>
      </c>
    </row>
    <row r="220" spans="1:28" ht="13.5" customHeight="1" x14ac:dyDescent="0.2">
      <c r="A220" s="268"/>
      <c r="B220" s="269"/>
      <c r="C220" s="313"/>
      <c r="D220" s="114" t="s">
        <v>154</v>
      </c>
      <c r="E220" s="37">
        <f t="shared" si="240"/>
        <v>0</v>
      </c>
      <c r="F220" s="115">
        <f t="shared" si="241"/>
        <v>0</v>
      </c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7"/>
      <c r="Y220" s="37">
        <f t="shared" si="242"/>
        <v>0</v>
      </c>
      <c r="Z220" s="37">
        <f t="shared" si="243"/>
        <v>0</v>
      </c>
      <c r="AA220" s="37">
        <f t="shared" si="244"/>
        <v>0</v>
      </c>
      <c r="AB220" s="37">
        <f t="shared" si="245"/>
        <v>0</v>
      </c>
    </row>
    <row r="221" spans="1:28" ht="13.5" customHeight="1" x14ac:dyDescent="0.2">
      <c r="A221" s="268"/>
      <c r="B221" s="269"/>
      <c r="C221" s="313"/>
      <c r="D221" s="114" t="s">
        <v>180</v>
      </c>
      <c r="E221" s="37">
        <f t="shared" si="240"/>
        <v>0</v>
      </c>
      <c r="F221" s="115">
        <f t="shared" si="241"/>
        <v>0</v>
      </c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7"/>
      <c r="Y221" s="37">
        <f t="shared" si="242"/>
        <v>0</v>
      </c>
      <c r="Z221" s="37">
        <f t="shared" si="243"/>
        <v>0</v>
      </c>
      <c r="AA221" s="37">
        <f t="shared" si="244"/>
        <v>0</v>
      </c>
      <c r="AB221" s="37">
        <f t="shared" si="245"/>
        <v>0</v>
      </c>
    </row>
    <row r="222" spans="1:28" ht="13.5" customHeight="1" x14ac:dyDescent="0.2">
      <c r="A222" s="268"/>
      <c r="B222" s="269"/>
      <c r="C222" s="313"/>
      <c r="D222" s="114" t="s">
        <v>83</v>
      </c>
      <c r="E222" s="37">
        <f t="shared" si="240"/>
        <v>0</v>
      </c>
      <c r="F222" s="115">
        <f t="shared" si="241"/>
        <v>0</v>
      </c>
      <c r="G222" s="38">
        <f t="shared" ref="G222:R222" si="247">SUM(G209:G221)</f>
        <v>0</v>
      </c>
      <c r="H222" s="38">
        <f t="shared" si="247"/>
        <v>0</v>
      </c>
      <c r="I222" s="38">
        <f t="shared" si="247"/>
        <v>0</v>
      </c>
      <c r="J222" s="38">
        <f t="shared" si="247"/>
        <v>0</v>
      </c>
      <c r="K222" s="38">
        <f t="shared" si="247"/>
        <v>0</v>
      </c>
      <c r="L222" s="38">
        <f t="shared" si="247"/>
        <v>0</v>
      </c>
      <c r="M222" s="38">
        <f t="shared" si="247"/>
        <v>0</v>
      </c>
      <c r="N222" s="38">
        <f t="shared" si="247"/>
        <v>0</v>
      </c>
      <c r="O222" s="38">
        <f t="shared" si="247"/>
        <v>0</v>
      </c>
      <c r="P222" s="38">
        <f t="shared" si="247"/>
        <v>0</v>
      </c>
      <c r="Q222" s="38">
        <f t="shared" si="247"/>
        <v>0</v>
      </c>
      <c r="R222" s="38">
        <f t="shared" si="247"/>
        <v>0</v>
      </c>
      <c r="Y222" s="37">
        <f t="shared" si="242"/>
        <v>0</v>
      </c>
      <c r="Z222" s="37">
        <f t="shared" si="243"/>
        <v>0</v>
      </c>
      <c r="AA222" s="37">
        <f t="shared" si="244"/>
        <v>0</v>
      </c>
      <c r="AB222" s="37">
        <f t="shared" si="245"/>
        <v>0</v>
      </c>
    </row>
    <row r="223" spans="1:28" ht="13.5" customHeight="1" x14ac:dyDescent="0.2">
      <c r="A223" s="270"/>
      <c r="B223" s="271"/>
      <c r="C223" s="141" t="s">
        <v>3</v>
      </c>
      <c r="D223" s="126"/>
      <c r="E223" s="127">
        <f t="shared" si="240"/>
        <v>0</v>
      </c>
      <c r="F223" s="127">
        <f t="shared" si="241"/>
        <v>0</v>
      </c>
      <c r="G223" s="38">
        <f t="shared" ref="G223:R223" si="248">G202+G208+G222</f>
        <v>0</v>
      </c>
      <c r="H223" s="38">
        <f t="shared" si="248"/>
        <v>0</v>
      </c>
      <c r="I223" s="38">
        <f t="shared" si="248"/>
        <v>0</v>
      </c>
      <c r="J223" s="38">
        <f t="shared" si="248"/>
        <v>0</v>
      </c>
      <c r="K223" s="38">
        <f t="shared" si="248"/>
        <v>0</v>
      </c>
      <c r="L223" s="38">
        <f t="shared" si="248"/>
        <v>0</v>
      </c>
      <c r="M223" s="38">
        <f t="shared" si="248"/>
        <v>0</v>
      </c>
      <c r="N223" s="38">
        <f t="shared" si="248"/>
        <v>0</v>
      </c>
      <c r="O223" s="38">
        <f t="shared" si="248"/>
        <v>0</v>
      </c>
      <c r="P223" s="38">
        <f t="shared" si="248"/>
        <v>0</v>
      </c>
      <c r="Q223" s="38">
        <f t="shared" si="248"/>
        <v>0</v>
      </c>
      <c r="R223" s="139">
        <f t="shared" si="248"/>
        <v>0</v>
      </c>
      <c r="Y223" s="127">
        <f t="shared" si="242"/>
        <v>0</v>
      </c>
      <c r="Z223" s="127">
        <f t="shared" si="243"/>
        <v>0</v>
      </c>
      <c r="AA223" s="127">
        <f t="shared" si="244"/>
        <v>0</v>
      </c>
      <c r="AB223" s="127">
        <f t="shared" si="245"/>
        <v>0</v>
      </c>
    </row>
    <row r="266" ht="20.100000000000001" customHeight="1" x14ac:dyDescent="0.2"/>
  </sheetData>
  <mergeCells count="32">
    <mergeCell ref="A1:B1"/>
    <mergeCell ref="C18:C20"/>
    <mergeCell ref="C21:C22"/>
    <mergeCell ref="C23:C37"/>
    <mergeCell ref="C38:C46"/>
    <mergeCell ref="C47:C55"/>
    <mergeCell ref="C57:C62"/>
    <mergeCell ref="C63:C68"/>
    <mergeCell ref="C69:C74"/>
    <mergeCell ref="C75:C80"/>
    <mergeCell ref="C159:C182"/>
    <mergeCell ref="C81:C86"/>
    <mergeCell ref="C87:C92"/>
    <mergeCell ref="C93:C98"/>
    <mergeCell ref="C99:C128"/>
    <mergeCell ref="C129:C132"/>
    <mergeCell ref="C209:C222"/>
    <mergeCell ref="A2:B11"/>
    <mergeCell ref="A12:B22"/>
    <mergeCell ref="A23:B55"/>
    <mergeCell ref="A57:B133"/>
    <mergeCell ref="A134:B190"/>
    <mergeCell ref="A191:B223"/>
    <mergeCell ref="C183:C185"/>
    <mergeCell ref="C186:C189"/>
    <mergeCell ref="C191:C196"/>
    <mergeCell ref="C197:C202"/>
    <mergeCell ref="C203:C208"/>
    <mergeCell ref="C134:C139"/>
    <mergeCell ref="C140:C146"/>
    <mergeCell ref="C147:C152"/>
    <mergeCell ref="C153:C15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H197"/>
  <sheetViews>
    <sheetView zoomScale="110" zoomScaleNormal="110" workbookViewId="0">
      <pane xSplit="6" ySplit="1" topLeftCell="G8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3.5" customHeight="1" x14ac:dyDescent="0.2"/>
  <cols>
    <col min="1" max="1" width="4.125" style="6" customWidth="1"/>
    <col min="2" max="2" width="5.625" style="6" customWidth="1"/>
    <col min="3" max="3" width="13" style="6" customWidth="1"/>
    <col min="4" max="4" width="20.25" style="6" customWidth="1"/>
    <col min="5" max="5" width="14" style="6" customWidth="1"/>
    <col min="6" max="18" width="12.25" style="6" customWidth="1"/>
    <col min="19" max="19" width="17.75" style="6" customWidth="1"/>
    <col min="20" max="20" width="3.75" style="6" customWidth="1"/>
    <col min="21" max="21" width="8.25" style="6" customWidth="1"/>
    <col min="22" max="22" width="3.75" style="6" customWidth="1"/>
    <col min="23" max="23" width="8.25" style="6" customWidth="1"/>
    <col min="24" max="24" width="9" style="6"/>
    <col min="25" max="28" width="10.625" style="6" hidden="1" customWidth="1"/>
    <col min="29" max="16384" width="9" style="6"/>
  </cols>
  <sheetData>
    <row r="1" spans="1:34" ht="13.5" customHeight="1" x14ac:dyDescent="0.2">
      <c r="A1" s="304" t="s">
        <v>0</v>
      </c>
      <c r="B1" s="304"/>
      <c r="C1" s="7" t="s">
        <v>1</v>
      </c>
      <c r="D1" s="8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34" s="1" customFormat="1" ht="13.5" customHeight="1" x14ac:dyDescent="0.2">
      <c r="A2" s="350" t="s">
        <v>24</v>
      </c>
      <c r="B2" s="350"/>
      <c r="C2" s="11" t="s">
        <v>25</v>
      </c>
      <c r="D2" s="12">
        <f t="shared" ref="D2:D7" si="0">IF($E$8&lt;&gt;0,E2/$E$8,)</f>
        <v>0</v>
      </c>
      <c r="E2" s="13">
        <f t="shared" ref="E2:E11" si="1">SUM(G2:R2)</f>
        <v>0</v>
      </c>
      <c r="F2" s="13">
        <f t="shared" ref="F2:F11" si="2">IF($T$1=0,0,E2/$T$1)</f>
        <v>0</v>
      </c>
      <c r="G2" s="14">
        <f t="shared" ref="G2:R3" si="3">G59+G104+G166</f>
        <v>0</v>
      </c>
      <c r="H2" s="14">
        <f t="shared" si="3"/>
        <v>0</v>
      </c>
      <c r="I2" s="14">
        <f t="shared" si="3"/>
        <v>0</v>
      </c>
      <c r="J2" s="14">
        <f t="shared" si="3"/>
        <v>0</v>
      </c>
      <c r="K2" s="14">
        <f t="shared" si="3"/>
        <v>0</v>
      </c>
      <c r="L2" s="14">
        <f t="shared" si="3"/>
        <v>0</v>
      </c>
      <c r="M2" s="14">
        <f t="shared" si="3"/>
        <v>0</v>
      </c>
      <c r="N2" s="14">
        <f t="shared" si="3"/>
        <v>0</v>
      </c>
      <c r="O2" s="14">
        <f t="shared" si="3"/>
        <v>0</v>
      </c>
      <c r="P2" s="14">
        <f t="shared" si="3"/>
        <v>0</v>
      </c>
      <c r="Q2" s="14">
        <f t="shared" si="3"/>
        <v>0</v>
      </c>
      <c r="R2" s="14">
        <f t="shared" si="3"/>
        <v>0</v>
      </c>
      <c r="Y2" s="13">
        <f t="shared" ref="Y2:Y14" si="4">SUM(G2:I2)</f>
        <v>0</v>
      </c>
      <c r="Z2" s="13">
        <f t="shared" ref="Z2:Z14" si="5">SUM(J2:L2)</f>
        <v>0</v>
      </c>
      <c r="AA2" s="13">
        <f t="shared" ref="AA2:AA14" si="6">SUM(M2:O2)</f>
        <v>0</v>
      </c>
      <c r="AB2" s="13">
        <f t="shared" ref="AB2:AB14" si="7">SUM(P2:R2)</f>
        <v>0</v>
      </c>
    </row>
    <row r="3" spans="1:34" s="1" customFormat="1" ht="13.5" customHeight="1" x14ac:dyDescent="0.2">
      <c r="A3" s="350"/>
      <c r="B3" s="350"/>
      <c r="C3" s="11" t="s">
        <v>26</v>
      </c>
      <c r="D3" s="12">
        <f t="shared" si="0"/>
        <v>0</v>
      </c>
      <c r="E3" s="13">
        <f t="shared" si="1"/>
        <v>0</v>
      </c>
      <c r="F3" s="13">
        <f t="shared" si="2"/>
        <v>0</v>
      </c>
      <c r="G3" s="14">
        <f t="shared" si="3"/>
        <v>0</v>
      </c>
      <c r="H3" s="14">
        <f t="shared" si="3"/>
        <v>0</v>
      </c>
      <c r="I3" s="14">
        <f t="shared" si="3"/>
        <v>0</v>
      </c>
      <c r="J3" s="14">
        <f t="shared" si="3"/>
        <v>0</v>
      </c>
      <c r="K3" s="14">
        <f t="shared" si="3"/>
        <v>0</v>
      </c>
      <c r="L3" s="14">
        <f t="shared" si="3"/>
        <v>0</v>
      </c>
      <c r="M3" s="14">
        <f t="shared" si="3"/>
        <v>0</v>
      </c>
      <c r="N3" s="14">
        <f t="shared" si="3"/>
        <v>0</v>
      </c>
      <c r="O3" s="14">
        <f t="shared" si="3"/>
        <v>0</v>
      </c>
      <c r="P3" s="14">
        <f t="shared" si="3"/>
        <v>0</v>
      </c>
      <c r="Q3" s="14">
        <f t="shared" si="3"/>
        <v>0</v>
      </c>
      <c r="R3" s="14">
        <f t="shared" si="3"/>
        <v>0</v>
      </c>
      <c r="Y3" s="13">
        <f t="shared" si="4"/>
        <v>0</v>
      </c>
      <c r="Z3" s="13">
        <f t="shared" si="5"/>
        <v>0</v>
      </c>
      <c r="AA3" s="13">
        <f t="shared" si="6"/>
        <v>0</v>
      </c>
      <c r="AB3" s="13">
        <f t="shared" si="7"/>
        <v>0</v>
      </c>
    </row>
    <row r="4" spans="1:34" s="1" customFormat="1" ht="13.5" customHeight="1" x14ac:dyDescent="0.2">
      <c r="A4" s="350"/>
      <c r="B4" s="350"/>
      <c r="C4" s="11" t="s">
        <v>27</v>
      </c>
      <c r="D4" s="12">
        <f t="shared" si="0"/>
        <v>0</v>
      </c>
      <c r="E4" s="13">
        <f t="shared" si="1"/>
        <v>0</v>
      </c>
      <c r="F4" s="13">
        <f t="shared" si="2"/>
        <v>0</v>
      </c>
      <c r="G4" s="14">
        <f t="shared" ref="G4:R4" si="8">G62+G107+G169</f>
        <v>0</v>
      </c>
      <c r="H4" s="14">
        <f t="shared" si="8"/>
        <v>0</v>
      </c>
      <c r="I4" s="14">
        <f t="shared" si="8"/>
        <v>0</v>
      </c>
      <c r="J4" s="14">
        <f t="shared" si="8"/>
        <v>0</v>
      </c>
      <c r="K4" s="14">
        <f t="shared" si="8"/>
        <v>0</v>
      </c>
      <c r="L4" s="14">
        <f t="shared" si="8"/>
        <v>0</v>
      </c>
      <c r="M4" s="14">
        <f t="shared" si="8"/>
        <v>0</v>
      </c>
      <c r="N4" s="14">
        <f t="shared" si="8"/>
        <v>0</v>
      </c>
      <c r="O4" s="14">
        <f t="shared" si="8"/>
        <v>0</v>
      </c>
      <c r="P4" s="14">
        <f t="shared" si="8"/>
        <v>0</v>
      </c>
      <c r="Q4" s="14">
        <f t="shared" si="8"/>
        <v>0</v>
      </c>
      <c r="R4" s="14">
        <f t="shared" si="8"/>
        <v>0</v>
      </c>
      <c r="Y4" s="13">
        <f t="shared" si="4"/>
        <v>0</v>
      </c>
      <c r="Z4" s="13">
        <f t="shared" si="5"/>
        <v>0</v>
      </c>
      <c r="AA4" s="13">
        <f t="shared" si="6"/>
        <v>0</v>
      </c>
      <c r="AB4" s="13">
        <f t="shared" si="7"/>
        <v>0</v>
      </c>
    </row>
    <row r="5" spans="1:34" s="1" customFormat="1" ht="13.5" customHeight="1" x14ac:dyDescent="0.2">
      <c r="A5" s="350"/>
      <c r="B5" s="350"/>
      <c r="C5" s="11" t="s">
        <v>219</v>
      </c>
      <c r="D5" s="12">
        <f t="shared" si="0"/>
        <v>0</v>
      </c>
      <c r="E5" s="13">
        <f t="shared" si="1"/>
        <v>0</v>
      </c>
      <c r="F5" s="13">
        <f t="shared" si="2"/>
        <v>0</v>
      </c>
      <c r="G5" s="14">
        <f t="shared" ref="G5:R5" si="9">G97</f>
        <v>0</v>
      </c>
      <c r="H5" s="14">
        <f t="shared" si="9"/>
        <v>0</v>
      </c>
      <c r="I5" s="14">
        <f t="shared" si="9"/>
        <v>0</v>
      </c>
      <c r="J5" s="14">
        <f t="shared" si="9"/>
        <v>0</v>
      </c>
      <c r="K5" s="14">
        <f t="shared" si="9"/>
        <v>0</v>
      </c>
      <c r="L5" s="14">
        <f t="shared" si="9"/>
        <v>0</v>
      </c>
      <c r="M5" s="14">
        <f t="shared" si="9"/>
        <v>0</v>
      </c>
      <c r="N5" s="14">
        <f t="shared" si="9"/>
        <v>0</v>
      </c>
      <c r="O5" s="14">
        <f t="shared" si="9"/>
        <v>0</v>
      </c>
      <c r="P5" s="14">
        <f t="shared" si="9"/>
        <v>0</v>
      </c>
      <c r="Q5" s="14">
        <f t="shared" si="9"/>
        <v>0</v>
      </c>
      <c r="R5" s="14">
        <f t="shared" si="9"/>
        <v>0</v>
      </c>
      <c r="Y5" s="13">
        <f t="shared" si="4"/>
        <v>0</v>
      </c>
      <c r="Z5" s="13">
        <f t="shared" si="5"/>
        <v>0</v>
      </c>
      <c r="AA5" s="13">
        <f t="shared" si="6"/>
        <v>0</v>
      </c>
      <c r="AB5" s="13">
        <f t="shared" si="7"/>
        <v>0</v>
      </c>
    </row>
    <row r="6" spans="1:34" s="1" customFormat="1" ht="13.5" customHeight="1" x14ac:dyDescent="0.2">
      <c r="A6" s="350"/>
      <c r="B6" s="350"/>
      <c r="C6" s="11" t="s">
        <v>29</v>
      </c>
      <c r="D6" s="12">
        <f t="shared" si="0"/>
        <v>0</v>
      </c>
      <c r="E6" s="13">
        <f t="shared" si="1"/>
        <v>0</v>
      </c>
      <c r="F6" s="13">
        <f t="shared" si="2"/>
        <v>0</v>
      </c>
      <c r="G6" s="14">
        <f t="shared" ref="G6:R6" si="10">G156+G159</f>
        <v>0</v>
      </c>
      <c r="H6" s="14">
        <f t="shared" si="10"/>
        <v>0</v>
      </c>
      <c r="I6" s="14">
        <f t="shared" si="10"/>
        <v>0</v>
      </c>
      <c r="J6" s="14">
        <f t="shared" si="10"/>
        <v>0</v>
      </c>
      <c r="K6" s="14">
        <f t="shared" si="10"/>
        <v>0</v>
      </c>
      <c r="L6" s="14">
        <f t="shared" si="10"/>
        <v>0</v>
      </c>
      <c r="M6" s="14">
        <f t="shared" si="10"/>
        <v>0</v>
      </c>
      <c r="N6" s="14">
        <f t="shared" si="10"/>
        <v>0</v>
      </c>
      <c r="O6" s="14">
        <f t="shared" si="10"/>
        <v>0</v>
      </c>
      <c r="P6" s="14">
        <f t="shared" si="10"/>
        <v>0</v>
      </c>
      <c r="Q6" s="14">
        <f t="shared" si="10"/>
        <v>0</v>
      </c>
      <c r="R6" s="14">
        <f t="shared" si="10"/>
        <v>0</v>
      </c>
      <c r="Y6" s="13">
        <f t="shared" si="4"/>
        <v>0</v>
      </c>
      <c r="Z6" s="13">
        <f t="shared" si="5"/>
        <v>0</v>
      </c>
      <c r="AA6" s="13">
        <f t="shared" si="6"/>
        <v>0</v>
      </c>
      <c r="AB6" s="13">
        <f t="shared" si="7"/>
        <v>0</v>
      </c>
    </row>
    <row r="7" spans="1:34" s="1" customFormat="1" ht="13.5" customHeight="1" x14ac:dyDescent="0.2">
      <c r="A7" s="350"/>
      <c r="B7" s="350"/>
      <c r="C7" s="11" t="s">
        <v>30</v>
      </c>
      <c r="D7" s="12">
        <f t="shared" si="0"/>
        <v>0</v>
      </c>
      <c r="E7" s="13">
        <f t="shared" si="1"/>
        <v>0</v>
      </c>
      <c r="F7" s="13">
        <f t="shared" si="2"/>
        <v>0</v>
      </c>
      <c r="G7" s="14">
        <f t="shared" ref="G7:R7" si="11">G196</f>
        <v>0</v>
      </c>
      <c r="H7" s="14">
        <f t="shared" si="11"/>
        <v>0</v>
      </c>
      <c r="I7" s="14">
        <f t="shared" si="11"/>
        <v>0</v>
      </c>
      <c r="J7" s="14">
        <f t="shared" si="11"/>
        <v>0</v>
      </c>
      <c r="K7" s="14">
        <f t="shared" si="11"/>
        <v>0</v>
      </c>
      <c r="L7" s="14">
        <f t="shared" si="11"/>
        <v>0</v>
      </c>
      <c r="M7" s="14">
        <f t="shared" si="11"/>
        <v>0</v>
      </c>
      <c r="N7" s="14">
        <f t="shared" si="11"/>
        <v>0</v>
      </c>
      <c r="O7" s="14">
        <f t="shared" si="11"/>
        <v>0</v>
      </c>
      <c r="P7" s="14">
        <f t="shared" si="11"/>
        <v>0</v>
      </c>
      <c r="Q7" s="14">
        <f t="shared" si="11"/>
        <v>0</v>
      </c>
      <c r="R7" s="14">
        <f t="shared" si="11"/>
        <v>0</v>
      </c>
      <c r="Y7" s="13">
        <f t="shared" si="4"/>
        <v>0</v>
      </c>
      <c r="Z7" s="13">
        <f t="shared" si="5"/>
        <v>0</v>
      </c>
      <c r="AA7" s="13">
        <f t="shared" si="6"/>
        <v>0</v>
      </c>
      <c r="AB7" s="13">
        <f t="shared" si="7"/>
        <v>0</v>
      </c>
    </row>
    <row r="8" spans="1:34" s="1" customFormat="1" ht="13.5" customHeight="1" x14ac:dyDescent="0.2">
      <c r="A8" s="350"/>
      <c r="B8" s="350"/>
      <c r="C8" s="11" t="s">
        <v>31</v>
      </c>
      <c r="D8" s="12">
        <f>SUM(D2:D7)</f>
        <v>0</v>
      </c>
      <c r="E8" s="13">
        <f t="shared" si="1"/>
        <v>0</v>
      </c>
      <c r="F8" s="13">
        <f t="shared" si="2"/>
        <v>0</v>
      </c>
      <c r="G8" s="15">
        <f t="shared" ref="G8:R8" si="12">SUM(G2:G7)+G116</f>
        <v>0</v>
      </c>
      <c r="H8" s="15">
        <f t="shared" si="12"/>
        <v>0</v>
      </c>
      <c r="I8" s="15">
        <f t="shared" si="12"/>
        <v>0</v>
      </c>
      <c r="J8" s="15">
        <f t="shared" si="12"/>
        <v>0</v>
      </c>
      <c r="K8" s="15">
        <f t="shared" si="12"/>
        <v>0</v>
      </c>
      <c r="L8" s="15">
        <f t="shared" si="12"/>
        <v>0</v>
      </c>
      <c r="M8" s="15">
        <f t="shared" si="12"/>
        <v>0</v>
      </c>
      <c r="N8" s="15">
        <f t="shared" si="12"/>
        <v>0</v>
      </c>
      <c r="O8" s="15">
        <f t="shared" si="12"/>
        <v>0</v>
      </c>
      <c r="P8" s="15">
        <f t="shared" si="12"/>
        <v>0</v>
      </c>
      <c r="Q8" s="15">
        <f t="shared" si="12"/>
        <v>0</v>
      </c>
      <c r="R8" s="15">
        <f t="shared" si="12"/>
        <v>0</v>
      </c>
      <c r="Y8" s="13">
        <f t="shared" si="4"/>
        <v>0</v>
      </c>
      <c r="Z8" s="13">
        <f t="shared" si="5"/>
        <v>0</v>
      </c>
      <c r="AA8" s="13">
        <f t="shared" si="6"/>
        <v>0</v>
      </c>
      <c r="AB8" s="13">
        <f t="shared" si="7"/>
        <v>0</v>
      </c>
    </row>
    <row r="9" spans="1:34" s="1" customFormat="1" ht="13.5" customHeight="1" x14ac:dyDescent="0.2">
      <c r="A9" s="350"/>
      <c r="B9" s="350"/>
      <c r="C9" s="11" t="s">
        <v>32</v>
      </c>
      <c r="D9" s="12">
        <f t="shared" ref="D9:D11" si="13">IF($E$8&lt;&gt;0,E9/$E$8,)</f>
        <v>0</v>
      </c>
      <c r="E9" s="13">
        <f t="shared" si="1"/>
        <v>0</v>
      </c>
      <c r="F9" s="13">
        <f t="shared" si="2"/>
        <v>0</v>
      </c>
      <c r="G9" s="14">
        <f t="shared" ref="G9:R9" si="14">G132+G135</f>
        <v>0</v>
      </c>
      <c r="H9" s="14">
        <f t="shared" si="14"/>
        <v>0</v>
      </c>
      <c r="I9" s="14">
        <f t="shared" si="14"/>
        <v>0</v>
      </c>
      <c r="J9" s="14">
        <f t="shared" si="14"/>
        <v>0</v>
      </c>
      <c r="K9" s="14">
        <f t="shared" si="14"/>
        <v>0</v>
      </c>
      <c r="L9" s="14">
        <f t="shared" si="14"/>
        <v>0</v>
      </c>
      <c r="M9" s="14">
        <f t="shared" si="14"/>
        <v>0</v>
      </c>
      <c r="N9" s="14">
        <f t="shared" si="14"/>
        <v>0</v>
      </c>
      <c r="O9" s="14">
        <f t="shared" si="14"/>
        <v>0</v>
      </c>
      <c r="P9" s="14">
        <f t="shared" si="14"/>
        <v>0</v>
      </c>
      <c r="Q9" s="14">
        <f t="shared" si="14"/>
        <v>0</v>
      </c>
      <c r="R9" s="14">
        <f t="shared" si="14"/>
        <v>0</v>
      </c>
      <c r="Y9" s="13">
        <f t="shared" si="4"/>
        <v>0</v>
      </c>
      <c r="Z9" s="13">
        <f t="shared" si="5"/>
        <v>0</v>
      </c>
      <c r="AA9" s="13">
        <f t="shared" si="6"/>
        <v>0</v>
      </c>
      <c r="AB9" s="13">
        <f t="shared" si="7"/>
        <v>0</v>
      </c>
    </row>
    <row r="10" spans="1:34" s="1" customFormat="1" ht="13.5" customHeight="1" x14ac:dyDescent="0.2">
      <c r="A10" s="350"/>
      <c r="B10" s="350"/>
      <c r="C10" s="11" t="s">
        <v>33</v>
      </c>
      <c r="D10" s="12">
        <f t="shared" si="13"/>
        <v>0</v>
      </c>
      <c r="E10" s="13">
        <f t="shared" si="1"/>
        <v>0</v>
      </c>
      <c r="F10" s="13">
        <f t="shared" si="2"/>
        <v>0</v>
      </c>
      <c r="G10" s="14">
        <f t="shared" ref="G10:R10" si="15">G138</f>
        <v>0</v>
      </c>
      <c r="H10" s="14">
        <f t="shared" si="15"/>
        <v>0</v>
      </c>
      <c r="I10" s="14">
        <f t="shared" si="15"/>
        <v>0</v>
      </c>
      <c r="J10" s="14">
        <f t="shared" si="15"/>
        <v>0</v>
      </c>
      <c r="K10" s="14">
        <f t="shared" si="15"/>
        <v>0</v>
      </c>
      <c r="L10" s="14">
        <f t="shared" si="15"/>
        <v>0</v>
      </c>
      <c r="M10" s="14">
        <f t="shared" si="15"/>
        <v>0</v>
      </c>
      <c r="N10" s="14">
        <f t="shared" si="15"/>
        <v>0</v>
      </c>
      <c r="O10" s="14">
        <f t="shared" si="15"/>
        <v>0</v>
      </c>
      <c r="P10" s="14">
        <f t="shared" si="15"/>
        <v>0</v>
      </c>
      <c r="Q10" s="14">
        <f t="shared" si="15"/>
        <v>0</v>
      </c>
      <c r="R10" s="14">
        <f t="shared" si="15"/>
        <v>0</v>
      </c>
      <c r="Y10" s="13">
        <f t="shared" si="4"/>
        <v>0</v>
      </c>
      <c r="Z10" s="13">
        <f t="shared" si="5"/>
        <v>0</v>
      </c>
      <c r="AA10" s="13">
        <f t="shared" si="6"/>
        <v>0</v>
      </c>
      <c r="AB10" s="13">
        <f t="shared" si="7"/>
        <v>0</v>
      </c>
    </row>
    <row r="11" spans="1:34" s="1" customFormat="1" ht="13.5" customHeight="1" x14ac:dyDescent="0.2">
      <c r="A11" s="350"/>
      <c r="B11" s="350"/>
      <c r="C11" s="11" t="s">
        <v>34</v>
      </c>
      <c r="D11" s="12">
        <f t="shared" si="13"/>
        <v>0</v>
      </c>
      <c r="E11" s="13">
        <f t="shared" si="1"/>
        <v>0</v>
      </c>
      <c r="F11" s="13">
        <f t="shared" si="2"/>
        <v>0</v>
      </c>
      <c r="G11" s="14">
        <f t="shared" ref="G11:R11" si="16">G83+G143+G183</f>
        <v>0</v>
      </c>
      <c r="H11" s="14">
        <f t="shared" si="16"/>
        <v>0</v>
      </c>
      <c r="I11" s="14">
        <f t="shared" si="16"/>
        <v>0</v>
      </c>
      <c r="J11" s="14">
        <f t="shared" si="16"/>
        <v>0</v>
      </c>
      <c r="K11" s="14">
        <f t="shared" si="16"/>
        <v>0</v>
      </c>
      <c r="L11" s="14">
        <f t="shared" si="16"/>
        <v>0</v>
      </c>
      <c r="M11" s="14">
        <f t="shared" si="16"/>
        <v>0</v>
      </c>
      <c r="N11" s="14">
        <f t="shared" si="16"/>
        <v>0</v>
      </c>
      <c r="O11" s="14">
        <f t="shared" si="16"/>
        <v>0</v>
      </c>
      <c r="P11" s="14">
        <f t="shared" si="16"/>
        <v>0</v>
      </c>
      <c r="Q11" s="14">
        <f t="shared" si="16"/>
        <v>0</v>
      </c>
      <c r="R11" s="14">
        <f t="shared" si="16"/>
        <v>0</v>
      </c>
      <c r="Y11" s="13">
        <f t="shared" si="4"/>
        <v>0</v>
      </c>
      <c r="Z11" s="13">
        <f t="shared" si="5"/>
        <v>0</v>
      </c>
      <c r="AA11" s="13">
        <f t="shared" si="6"/>
        <v>0</v>
      </c>
      <c r="AB11" s="13">
        <f t="shared" si="7"/>
        <v>0</v>
      </c>
    </row>
    <row r="12" spans="1:34" s="2" customFormat="1" ht="13.5" customHeight="1" x14ac:dyDescent="0.2">
      <c r="A12" s="351" t="s">
        <v>35</v>
      </c>
      <c r="B12" s="352"/>
      <c r="C12" s="16" t="s">
        <v>36</v>
      </c>
      <c r="D12" s="17"/>
      <c r="E12" s="18">
        <f t="shared" ref="E12:E23" ca="1" si="17">INDIRECT(ADDRESS(ROW(),$T$1+6))</f>
        <v>0</v>
      </c>
      <c r="F12" s="18">
        <f>IF($T$1=0,,SUM(G12:R12)/$T$1)</f>
        <v>0</v>
      </c>
      <c r="G12" s="14">
        <f t="shared" ref="G12:R12" si="18">G58+G103+G165</f>
        <v>0</v>
      </c>
      <c r="H12" s="14">
        <f t="shared" si="18"/>
        <v>0</v>
      </c>
      <c r="I12" s="14">
        <f t="shared" si="18"/>
        <v>0</v>
      </c>
      <c r="J12" s="14">
        <f t="shared" si="18"/>
        <v>0</v>
      </c>
      <c r="K12" s="14">
        <f t="shared" si="18"/>
        <v>0</v>
      </c>
      <c r="L12" s="14">
        <f t="shared" si="18"/>
        <v>0</v>
      </c>
      <c r="M12" s="14">
        <f t="shared" si="18"/>
        <v>0</v>
      </c>
      <c r="N12" s="14">
        <f t="shared" si="18"/>
        <v>0</v>
      </c>
      <c r="O12" s="14">
        <f t="shared" si="18"/>
        <v>0</v>
      </c>
      <c r="P12" s="14">
        <f t="shared" si="18"/>
        <v>0</v>
      </c>
      <c r="Q12" s="14">
        <f t="shared" si="18"/>
        <v>0</v>
      </c>
      <c r="R12" s="14">
        <f t="shared" si="18"/>
        <v>0</v>
      </c>
      <c r="S12" s="1"/>
      <c r="T12" s="1"/>
      <c r="U12" s="1"/>
      <c r="V12" s="1"/>
      <c r="W12" s="1"/>
      <c r="X12" s="1"/>
      <c r="Y12" s="52">
        <f t="shared" si="4"/>
        <v>0</v>
      </c>
      <c r="Z12" s="52">
        <f t="shared" si="5"/>
        <v>0</v>
      </c>
      <c r="AA12" s="52">
        <f t="shared" si="6"/>
        <v>0</v>
      </c>
      <c r="AB12" s="52">
        <f t="shared" si="7"/>
        <v>0</v>
      </c>
      <c r="AC12" s="1"/>
      <c r="AD12" s="1"/>
      <c r="AE12" s="1"/>
      <c r="AF12" s="1"/>
      <c r="AG12" s="1"/>
      <c r="AH12" s="1"/>
    </row>
    <row r="13" spans="1:34" s="2" customFormat="1" ht="13.5" customHeight="1" x14ac:dyDescent="0.2">
      <c r="A13" s="353"/>
      <c r="B13" s="354"/>
      <c r="C13" s="16" t="s">
        <v>37</v>
      </c>
      <c r="D13" s="17"/>
      <c r="E13" s="18">
        <f t="shared" ca="1" si="17"/>
        <v>0</v>
      </c>
      <c r="F13" s="18">
        <f>IF($T$1=0,,SUM(G13:R13)/$T$1)</f>
        <v>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52">
        <f t="shared" si="4"/>
        <v>0</v>
      </c>
      <c r="Z13" s="52">
        <f t="shared" si="5"/>
        <v>0</v>
      </c>
      <c r="AA13" s="52">
        <f t="shared" si="6"/>
        <v>0</v>
      </c>
      <c r="AB13" s="52">
        <f t="shared" si="7"/>
        <v>0</v>
      </c>
      <c r="AC13" s="1"/>
      <c r="AD13" s="1"/>
      <c r="AE13" s="1"/>
      <c r="AF13" s="1"/>
      <c r="AG13" s="1"/>
      <c r="AH13" s="1"/>
    </row>
    <row r="14" spans="1:34" s="2" customFormat="1" ht="13.5" customHeight="1" x14ac:dyDescent="0.2">
      <c r="A14" s="353"/>
      <c r="B14" s="354"/>
      <c r="C14" s="16" t="s">
        <v>38</v>
      </c>
      <c r="D14" s="17"/>
      <c r="E14" s="18">
        <f t="shared" ca="1" si="17"/>
        <v>0</v>
      </c>
      <c r="F14" s="18">
        <f>IF($T$1=0,,SUM(G14:R14)/$T$1)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52">
        <f t="shared" si="4"/>
        <v>0</v>
      </c>
      <c r="Z14" s="52">
        <f t="shared" si="5"/>
        <v>0</v>
      </c>
      <c r="AA14" s="52">
        <f t="shared" si="6"/>
        <v>0</v>
      </c>
      <c r="AB14" s="52">
        <f t="shared" si="7"/>
        <v>0</v>
      </c>
      <c r="AC14" s="1"/>
      <c r="AD14" s="1"/>
      <c r="AE14" s="1"/>
      <c r="AF14" s="1"/>
      <c r="AG14" s="1"/>
      <c r="AH14" s="1"/>
    </row>
    <row r="15" spans="1:34" s="2" customFormat="1" ht="13.5" customHeight="1" x14ac:dyDescent="0.2">
      <c r="A15" s="353"/>
      <c r="B15" s="354"/>
      <c r="C15" s="16" t="s">
        <v>200</v>
      </c>
      <c r="D15" s="17"/>
      <c r="E15" s="18">
        <f t="shared" ca="1" si="17"/>
        <v>0</v>
      </c>
      <c r="F15" s="18">
        <f t="shared" ref="F15:R15" si="19">IF(F14&lt;&gt;0,F19/F14,)</f>
        <v>0</v>
      </c>
      <c r="G15" s="14">
        <f t="shared" si="19"/>
        <v>0</v>
      </c>
      <c r="H15" s="14">
        <f t="shared" si="19"/>
        <v>0</v>
      </c>
      <c r="I15" s="14">
        <f t="shared" si="19"/>
        <v>0</v>
      </c>
      <c r="J15" s="14">
        <f t="shared" si="19"/>
        <v>0</v>
      </c>
      <c r="K15" s="14">
        <f t="shared" si="19"/>
        <v>0</v>
      </c>
      <c r="L15" s="14">
        <f t="shared" si="19"/>
        <v>0</v>
      </c>
      <c r="M15" s="14">
        <f t="shared" si="19"/>
        <v>0</v>
      </c>
      <c r="N15" s="14">
        <f t="shared" si="19"/>
        <v>0</v>
      </c>
      <c r="O15" s="14">
        <f t="shared" si="19"/>
        <v>0</v>
      </c>
      <c r="P15" s="14">
        <f t="shared" si="19"/>
        <v>0</v>
      </c>
      <c r="Q15" s="14">
        <f t="shared" si="19"/>
        <v>0</v>
      </c>
      <c r="R15" s="14">
        <f t="shared" si="19"/>
        <v>0</v>
      </c>
      <c r="S15" s="1"/>
      <c r="T15" s="1"/>
      <c r="U15" s="1"/>
      <c r="V15" s="1"/>
      <c r="W15" s="1"/>
      <c r="X15" s="1"/>
      <c r="Y15" s="53">
        <f t="shared" ref="Y15:AB15" si="20">IF(Y14&lt;&gt;0,Y19/Y14,)</f>
        <v>0</v>
      </c>
      <c r="Z15" s="53">
        <f t="shared" si="20"/>
        <v>0</v>
      </c>
      <c r="AA15" s="53">
        <f t="shared" si="20"/>
        <v>0</v>
      </c>
      <c r="AB15" s="53">
        <f t="shared" si="20"/>
        <v>0</v>
      </c>
      <c r="AC15" s="1"/>
      <c r="AD15" s="1"/>
      <c r="AE15" s="1"/>
      <c r="AF15" s="1"/>
      <c r="AG15" s="1"/>
      <c r="AH15" s="1"/>
    </row>
    <row r="16" spans="1:34" s="3" customFormat="1" ht="13.5" customHeight="1" x14ac:dyDescent="0.2">
      <c r="A16" s="353"/>
      <c r="B16" s="354"/>
      <c r="C16" s="16" t="s">
        <v>96</v>
      </c>
      <c r="D16" s="17"/>
      <c r="E16" s="18">
        <f t="shared" ca="1" si="17"/>
        <v>0</v>
      </c>
      <c r="F16" s="18">
        <f t="shared" ref="F16:F21" si="21">IF($T$1=0,,SUM(G16:R16)/$T$1)</f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52">
        <f t="shared" ref="Y16:Y21" si="22">SUM(G16:I16)</f>
        <v>0</v>
      </c>
      <c r="Z16" s="52">
        <f t="shared" ref="Z16:Z21" si="23">SUM(J16:L16)</f>
        <v>0</v>
      </c>
      <c r="AA16" s="52">
        <f t="shared" ref="AA16:AA21" si="24">SUM(M16:O16)</f>
        <v>0</v>
      </c>
      <c r="AB16" s="52">
        <f t="shared" ref="AB16:AB21" si="25">SUM(P16:R16)</f>
        <v>0</v>
      </c>
      <c r="AC16" s="1"/>
      <c r="AD16" s="1"/>
      <c r="AE16" s="1"/>
      <c r="AF16" s="1"/>
      <c r="AG16" s="1"/>
      <c r="AH16" s="1"/>
    </row>
    <row r="17" spans="1:34" s="2" customFormat="1" ht="12" customHeight="1" x14ac:dyDescent="0.2">
      <c r="A17" s="353"/>
      <c r="B17" s="354"/>
      <c r="C17" s="16" t="s">
        <v>40</v>
      </c>
      <c r="D17" s="17"/>
      <c r="E17" s="18">
        <f t="shared" ca="1" si="17"/>
        <v>0</v>
      </c>
      <c r="F17" s="18">
        <f t="shared" si="21"/>
        <v>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52">
        <f t="shared" si="22"/>
        <v>0</v>
      </c>
      <c r="Z17" s="52">
        <f t="shared" si="23"/>
        <v>0</v>
      </c>
      <c r="AA17" s="52">
        <f t="shared" si="24"/>
        <v>0</v>
      </c>
      <c r="AB17" s="52">
        <f t="shared" si="25"/>
        <v>0</v>
      </c>
      <c r="AC17" s="1"/>
      <c r="AD17" s="1"/>
      <c r="AE17" s="1"/>
      <c r="AF17" s="1"/>
      <c r="AG17" s="1"/>
      <c r="AH17" s="1"/>
    </row>
    <row r="18" spans="1:34" s="2" customFormat="1" ht="13.5" customHeight="1" x14ac:dyDescent="0.2">
      <c r="A18" s="353"/>
      <c r="B18" s="354"/>
      <c r="C18" s="16" t="s">
        <v>220</v>
      </c>
      <c r="D18" s="17"/>
      <c r="E18" s="18">
        <f t="shared" ca="1" si="17"/>
        <v>0</v>
      </c>
      <c r="F18" s="18">
        <f t="shared" si="21"/>
        <v>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52">
        <f t="shared" si="22"/>
        <v>0</v>
      </c>
      <c r="Z18" s="52">
        <f t="shared" si="23"/>
        <v>0</v>
      </c>
      <c r="AA18" s="52">
        <f t="shared" si="24"/>
        <v>0</v>
      </c>
      <c r="AB18" s="52">
        <f t="shared" si="25"/>
        <v>0</v>
      </c>
      <c r="AC18" s="1"/>
      <c r="AD18" s="1"/>
      <c r="AE18" s="1"/>
      <c r="AF18" s="1"/>
      <c r="AG18" s="1"/>
      <c r="AH18" s="1"/>
    </row>
    <row r="19" spans="1:34" s="2" customFormat="1" ht="13.5" customHeight="1" x14ac:dyDescent="0.2">
      <c r="A19" s="353"/>
      <c r="B19" s="354"/>
      <c r="C19" s="382" t="s">
        <v>41</v>
      </c>
      <c r="D19" s="17" t="s">
        <v>31</v>
      </c>
      <c r="E19" s="18">
        <f t="shared" ca="1" si="17"/>
        <v>0</v>
      </c>
      <c r="F19" s="18">
        <f t="shared" si="21"/>
        <v>0</v>
      </c>
      <c r="G19" s="14">
        <f t="shared" ref="G19:R19" si="26">G20+G21</f>
        <v>0</v>
      </c>
      <c r="H19" s="14">
        <f t="shared" si="26"/>
        <v>0</v>
      </c>
      <c r="I19" s="14">
        <f t="shared" si="26"/>
        <v>0</v>
      </c>
      <c r="J19" s="14">
        <f t="shared" si="26"/>
        <v>0</v>
      </c>
      <c r="K19" s="14">
        <f t="shared" si="26"/>
        <v>0</v>
      </c>
      <c r="L19" s="14">
        <f t="shared" si="26"/>
        <v>0</v>
      </c>
      <c r="M19" s="14">
        <f t="shared" si="26"/>
        <v>0</v>
      </c>
      <c r="N19" s="14">
        <f t="shared" si="26"/>
        <v>0</v>
      </c>
      <c r="O19" s="14">
        <f t="shared" si="26"/>
        <v>0</v>
      </c>
      <c r="P19" s="14">
        <f t="shared" si="26"/>
        <v>0</v>
      </c>
      <c r="Q19" s="14">
        <f t="shared" si="26"/>
        <v>0</v>
      </c>
      <c r="R19" s="14">
        <f t="shared" si="26"/>
        <v>0</v>
      </c>
      <c r="S19" s="1"/>
      <c r="T19" s="1"/>
      <c r="U19" s="1"/>
      <c r="V19" s="1"/>
      <c r="W19" s="1"/>
      <c r="X19" s="1"/>
      <c r="Y19" s="52">
        <f t="shared" si="22"/>
        <v>0</v>
      </c>
      <c r="Z19" s="52">
        <f t="shared" si="23"/>
        <v>0</v>
      </c>
      <c r="AA19" s="52">
        <f t="shared" si="24"/>
        <v>0</v>
      </c>
      <c r="AB19" s="52">
        <f t="shared" si="25"/>
        <v>0</v>
      </c>
      <c r="AC19" s="1"/>
      <c r="AD19" s="1"/>
      <c r="AE19" s="1"/>
      <c r="AF19" s="1"/>
      <c r="AG19" s="1"/>
      <c r="AH19" s="1"/>
    </row>
    <row r="20" spans="1:34" s="2" customFormat="1" ht="13.5" customHeight="1" x14ac:dyDescent="0.2">
      <c r="A20" s="353"/>
      <c r="B20" s="354"/>
      <c r="C20" s="383"/>
      <c r="D20" s="20" t="s">
        <v>221</v>
      </c>
      <c r="E20" s="18">
        <f t="shared" ca="1" si="17"/>
        <v>0</v>
      </c>
      <c r="F20" s="18">
        <f t="shared" si="21"/>
        <v>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52">
        <f t="shared" si="22"/>
        <v>0</v>
      </c>
      <c r="Z20" s="52">
        <f t="shared" si="23"/>
        <v>0</v>
      </c>
      <c r="AA20" s="52">
        <f t="shared" si="24"/>
        <v>0</v>
      </c>
      <c r="AB20" s="52">
        <f t="shared" si="25"/>
        <v>0</v>
      </c>
      <c r="AC20" s="1"/>
      <c r="AD20" s="1"/>
      <c r="AE20" s="1"/>
      <c r="AF20" s="1"/>
      <c r="AG20" s="1"/>
      <c r="AH20" s="1"/>
    </row>
    <row r="21" spans="1:34" s="2" customFormat="1" ht="13.5" customHeight="1" x14ac:dyDescent="0.2">
      <c r="A21" s="353"/>
      <c r="B21" s="354"/>
      <c r="C21" s="384"/>
      <c r="D21" s="17" t="s">
        <v>222</v>
      </c>
      <c r="E21" s="18">
        <f t="shared" ca="1" si="17"/>
        <v>0</v>
      </c>
      <c r="F21" s="18">
        <f t="shared" si="21"/>
        <v>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52">
        <f t="shared" si="22"/>
        <v>0</v>
      </c>
      <c r="Z21" s="52">
        <f t="shared" si="23"/>
        <v>0</v>
      </c>
      <c r="AA21" s="52">
        <f t="shared" si="24"/>
        <v>0</v>
      </c>
      <c r="AB21" s="52">
        <f t="shared" si="25"/>
        <v>0</v>
      </c>
      <c r="AC21" s="1"/>
      <c r="AD21" s="1"/>
      <c r="AE21" s="1"/>
      <c r="AF21" s="1"/>
      <c r="AG21" s="1"/>
      <c r="AH21" s="1"/>
    </row>
    <row r="22" spans="1:34" s="2" customFormat="1" ht="13.5" customHeight="1" x14ac:dyDescent="0.2">
      <c r="A22" s="353"/>
      <c r="B22" s="354"/>
      <c r="C22" s="385" t="s">
        <v>45</v>
      </c>
      <c r="D22" s="21" t="s">
        <v>223</v>
      </c>
      <c r="E22" s="22">
        <f t="shared" ca="1" si="17"/>
        <v>0</v>
      </c>
      <c r="F22" s="22">
        <f>IF(F17=0,,F20/F17)</f>
        <v>0</v>
      </c>
      <c r="G22" s="23">
        <f t="shared" ref="G22:R22" si="27">IF(G17=0,,G20/G17)</f>
        <v>0</v>
      </c>
      <c r="H22" s="23">
        <f t="shared" si="27"/>
        <v>0</v>
      </c>
      <c r="I22" s="23">
        <f t="shared" si="27"/>
        <v>0</v>
      </c>
      <c r="J22" s="23">
        <f t="shared" si="27"/>
        <v>0</v>
      </c>
      <c r="K22" s="23">
        <f t="shared" si="27"/>
        <v>0</v>
      </c>
      <c r="L22" s="23">
        <f t="shared" si="27"/>
        <v>0</v>
      </c>
      <c r="M22" s="23">
        <f t="shared" si="27"/>
        <v>0</v>
      </c>
      <c r="N22" s="23">
        <f t="shared" si="27"/>
        <v>0</v>
      </c>
      <c r="O22" s="23">
        <f t="shared" si="27"/>
        <v>0</v>
      </c>
      <c r="P22" s="23">
        <f t="shared" si="27"/>
        <v>0</v>
      </c>
      <c r="Q22" s="23">
        <f t="shared" si="27"/>
        <v>0</v>
      </c>
      <c r="R22" s="23">
        <f t="shared" si="27"/>
        <v>0</v>
      </c>
      <c r="S22" s="1"/>
      <c r="T22" s="1"/>
      <c r="U22" s="1"/>
      <c r="V22" s="1"/>
      <c r="W22" s="1"/>
      <c r="X22" s="1"/>
      <c r="Y22" s="54">
        <f t="shared" ref="Y22:AB22" si="28">IF(Y17=0,,Y19/Y17)</f>
        <v>0</v>
      </c>
      <c r="Z22" s="54">
        <f t="shared" si="28"/>
        <v>0</v>
      </c>
      <c r="AA22" s="54">
        <f t="shared" si="28"/>
        <v>0</v>
      </c>
      <c r="AB22" s="54">
        <f t="shared" si="28"/>
        <v>0</v>
      </c>
      <c r="AC22" s="1"/>
      <c r="AD22" s="1"/>
      <c r="AE22" s="1"/>
      <c r="AF22" s="1"/>
      <c r="AG22" s="1"/>
      <c r="AH22" s="1"/>
    </row>
    <row r="23" spans="1:34" s="2" customFormat="1" ht="13.5" customHeight="1" x14ac:dyDescent="0.2">
      <c r="A23" s="355"/>
      <c r="B23" s="356"/>
      <c r="C23" s="386"/>
      <c r="D23" s="21" t="s">
        <v>224</v>
      </c>
      <c r="E23" s="22">
        <f t="shared" ca="1" si="17"/>
        <v>0</v>
      </c>
      <c r="F23" s="22">
        <f>IF(F17=0,,F21/F17)</f>
        <v>0</v>
      </c>
      <c r="G23" s="23">
        <f t="shared" ref="G23:R23" si="29">IF(G17=0,,G21/G17)</f>
        <v>0</v>
      </c>
      <c r="H23" s="23">
        <f t="shared" si="29"/>
        <v>0</v>
      </c>
      <c r="I23" s="23">
        <f t="shared" si="29"/>
        <v>0</v>
      </c>
      <c r="J23" s="23">
        <f t="shared" si="29"/>
        <v>0</v>
      </c>
      <c r="K23" s="23">
        <f t="shared" si="29"/>
        <v>0</v>
      </c>
      <c r="L23" s="23">
        <f t="shared" si="29"/>
        <v>0</v>
      </c>
      <c r="M23" s="23">
        <f t="shared" si="29"/>
        <v>0</v>
      </c>
      <c r="N23" s="23">
        <f t="shared" si="29"/>
        <v>0</v>
      </c>
      <c r="O23" s="23">
        <f t="shared" si="29"/>
        <v>0</v>
      </c>
      <c r="P23" s="23">
        <f t="shared" si="29"/>
        <v>0</v>
      </c>
      <c r="Q23" s="23">
        <f t="shared" si="29"/>
        <v>0</v>
      </c>
      <c r="R23" s="23">
        <f t="shared" si="29"/>
        <v>0</v>
      </c>
      <c r="S23" s="1"/>
      <c r="T23" s="1"/>
      <c r="U23" s="1"/>
      <c r="V23" s="1"/>
      <c r="W23" s="1"/>
      <c r="X23" s="1"/>
      <c r="Y23" s="54">
        <f t="shared" ref="Y23:AB23" si="30">IF(Y17=0,,Y20/Y17)</f>
        <v>0</v>
      </c>
      <c r="Z23" s="54">
        <f t="shared" si="30"/>
        <v>0</v>
      </c>
      <c r="AA23" s="54">
        <f t="shared" si="30"/>
        <v>0</v>
      </c>
      <c r="AB23" s="54">
        <f t="shared" si="30"/>
        <v>0</v>
      </c>
      <c r="AC23" s="1"/>
      <c r="AD23" s="1"/>
      <c r="AE23" s="1"/>
      <c r="AF23" s="1"/>
      <c r="AG23" s="1"/>
      <c r="AH23" s="1"/>
    </row>
    <row r="24" spans="1:34" s="1" customFormat="1" ht="13.5" customHeight="1" x14ac:dyDescent="0.2">
      <c r="A24" s="357" t="s">
        <v>49</v>
      </c>
      <c r="B24" s="357"/>
      <c r="C24" s="372" t="s">
        <v>50</v>
      </c>
      <c r="D24" s="24" t="s">
        <v>51</v>
      </c>
      <c r="E24" s="13">
        <f>SUM(G24:R24)</f>
        <v>0</v>
      </c>
      <c r="F24" s="13">
        <f>IF($T$1=0,0,E24/$T$1)</f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Y24" s="13">
        <f>SUM(G24:I24)</f>
        <v>0</v>
      </c>
      <c r="Z24" s="13">
        <f>SUM(J24:L24)</f>
        <v>0</v>
      </c>
      <c r="AA24" s="13">
        <f>SUM(M24:O24)</f>
        <v>0</v>
      </c>
      <c r="AB24" s="13">
        <f>SUM(P24:R24)</f>
        <v>0</v>
      </c>
    </row>
    <row r="25" spans="1:34" s="1" customFormat="1" ht="13.5" customHeight="1" x14ac:dyDescent="0.2">
      <c r="A25" s="357"/>
      <c r="B25" s="357"/>
      <c r="C25" s="372"/>
      <c r="D25" s="24" t="s">
        <v>205</v>
      </c>
      <c r="E25" s="13">
        <f>SUM(G25:R25)</f>
        <v>0</v>
      </c>
      <c r="F25" s="13">
        <f>IF($T$1=0,0,E25/$T$1)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Y25" s="13">
        <f>SUM(G25:I25)</f>
        <v>0</v>
      </c>
      <c r="Z25" s="13">
        <f>SUM(J25:L25)</f>
        <v>0</v>
      </c>
      <c r="AA25" s="13">
        <f>SUM(M25:O25)</f>
        <v>0</v>
      </c>
      <c r="AB25" s="13">
        <f>SUM(P25:R25)</f>
        <v>0</v>
      </c>
    </row>
    <row r="26" spans="1:34" s="4" customFormat="1" ht="13.5" customHeight="1" x14ac:dyDescent="0.2">
      <c r="A26" s="357"/>
      <c r="B26" s="357"/>
      <c r="C26" s="372"/>
      <c r="D26" s="25" t="s">
        <v>52</v>
      </c>
      <c r="E26" s="13">
        <f t="shared" ref="E26:R26" si="31">IF(E$24&lt;&gt;0,E8/E$24,)</f>
        <v>0</v>
      </c>
      <c r="F26" s="13">
        <f t="shared" si="31"/>
        <v>0</v>
      </c>
      <c r="G26" s="14">
        <f t="shared" si="31"/>
        <v>0</v>
      </c>
      <c r="H26" s="14">
        <f t="shared" si="31"/>
        <v>0</v>
      </c>
      <c r="I26" s="14">
        <f t="shared" si="31"/>
        <v>0</v>
      </c>
      <c r="J26" s="14">
        <f t="shared" si="31"/>
        <v>0</v>
      </c>
      <c r="K26" s="14">
        <f t="shared" si="31"/>
        <v>0</v>
      </c>
      <c r="L26" s="14">
        <f t="shared" si="31"/>
        <v>0</v>
      </c>
      <c r="M26" s="14">
        <f t="shared" si="31"/>
        <v>0</v>
      </c>
      <c r="N26" s="14">
        <f t="shared" si="31"/>
        <v>0</v>
      </c>
      <c r="O26" s="14">
        <f t="shared" si="31"/>
        <v>0</v>
      </c>
      <c r="P26" s="14">
        <f t="shared" si="31"/>
        <v>0</v>
      </c>
      <c r="Q26" s="14">
        <f t="shared" si="31"/>
        <v>0</v>
      </c>
      <c r="R26" s="14">
        <f t="shared" si="31"/>
        <v>0</v>
      </c>
      <c r="S26" s="1"/>
      <c r="T26" s="1"/>
      <c r="U26" s="1"/>
      <c r="V26" s="1"/>
      <c r="W26" s="1"/>
      <c r="X26" s="1"/>
      <c r="Y26" s="13">
        <f t="shared" ref="Y26:AB26" si="32">IF(Y$24&lt;&gt;0,Y8/Y$24,)</f>
        <v>0</v>
      </c>
      <c r="Z26" s="13">
        <f t="shared" si="32"/>
        <v>0</v>
      </c>
      <c r="AA26" s="13">
        <f t="shared" si="32"/>
        <v>0</v>
      </c>
      <c r="AB26" s="13">
        <f t="shared" si="32"/>
        <v>0</v>
      </c>
      <c r="AC26" s="1"/>
      <c r="AD26" s="1"/>
      <c r="AE26" s="1"/>
      <c r="AF26" s="1"/>
      <c r="AG26" s="1"/>
      <c r="AH26" s="1"/>
    </row>
    <row r="27" spans="1:34" s="1" customFormat="1" ht="13.5" customHeight="1" x14ac:dyDescent="0.2">
      <c r="A27" s="357"/>
      <c r="B27" s="357"/>
      <c r="C27" s="372"/>
      <c r="D27" s="24" t="s">
        <v>53</v>
      </c>
      <c r="E27" s="13">
        <f t="shared" ref="E27:R27" si="33">IF(E$24&lt;&gt;0,E102/E$24,)</f>
        <v>0</v>
      </c>
      <c r="F27" s="13">
        <f t="shared" si="33"/>
        <v>0</v>
      </c>
      <c r="G27" s="14">
        <f t="shared" si="33"/>
        <v>0</v>
      </c>
      <c r="H27" s="14">
        <f t="shared" si="33"/>
        <v>0</v>
      </c>
      <c r="I27" s="14">
        <f t="shared" si="33"/>
        <v>0</v>
      </c>
      <c r="J27" s="14">
        <f t="shared" si="33"/>
        <v>0</v>
      </c>
      <c r="K27" s="14">
        <f t="shared" si="33"/>
        <v>0</v>
      </c>
      <c r="L27" s="14">
        <f t="shared" si="33"/>
        <v>0</v>
      </c>
      <c r="M27" s="14">
        <f t="shared" si="33"/>
        <v>0</v>
      </c>
      <c r="N27" s="14">
        <f t="shared" si="33"/>
        <v>0</v>
      </c>
      <c r="O27" s="14">
        <f t="shared" si="33"/>
        <v>0</v>
      </c>
      <c r="P27" s="14">
        <f t="shared" si="33"/>
        <v>0</v>
      </c>
      <c r="Q27" s="14">
        <f t="shared" si="33"/>
        <v>0</v>
      </c>
      <c r="R27" s="14">
        <f t="shared" si="33"/>
        <v>0</v>
      </c>
      <c r="Y27" s="13">
        <f t="shared" ref="Y27:AB27" si="34">IF(Y$24&lt;&gt;0,Y102/Y$24,)</f>
        <v>0</v>
      </c>
      <c r="Z27" s="13">
        <f t="shared" si="34"/>
        <v>0</v>
      </c>
      <c r="AA27" s="13">
        <f t="shared" si="34"/>
        <v>0</v>
      </c>
      <c r="AB27" s="13">
        <f t="shared" si="34"/>
        <v>0</v>
      </c>
    </row>
    <row r="28" spans="1:34" s="1" customFormat="1" ht="13.5" customHeight="1" x14ac:dyDescent="0.2">
      <c r="A28" s="357"/>
      <c r="B28" s="357"/>
      <c r="C28" s="372"/>
      <c r="D28" s="25" t="s">
        <v>54</v>
      </c>
      <c r="E28" s="13">
        <f t="shared" ref="E28:R28" si="35">IF(E$24&lt;&gt;0,E97/E$24,)</f>
        <v>0</v>
      </c>
      <c r="F28" s="13">
        <f t="shared" si="35"/>
        <v>0</v>
      </c>
      <c r="G28" s="14">
        <f t="shared" si="35"/>
        <v>0</v>
      </c>
      <c r="H28" s="14">
        <f t="shared" si="35"/>
        <v>0</v>
      </c>
      <c r="I28" s="14">
        <f t="shared" si="35"/>
        <v>0</v>
      </c>
      <c r="J28" s="14">
        <f t="shared" si="35"/>
        <v>0</v>
      </c>
      <c r="K28" s="14">
        <f t="shared" si="35"/>
        <v>0</v>
      </c>
      <c r="L28" s="14">
        <f t="shared" si="35"/>
        <v>0</v>
      </c>
      <c r="M28" s="14">
        <f t="shared" si="35"/>
        <v>0</v>
      </c>
      <c r="N28" s="14">
        <f t="shared" si="35"/>
        <v>0</v>
      </c>
      <c r="O28" s="14">
        <f t="shared" si="35"/>
        <v>0</v>
      </c>
      <c r="P28" s="14">
        <f t="shared" si="35"/>
        <v>0</v>
      </c>
      <c r="Q28" s="14">
        <f t="shared" si="35"/>
        <v>0</v>
      </c>
      <c r="R28" s="14">
        <f t="shared" si="35"/>
        <v>0</v>
      </c>
      <c r="Y28" s="13">
        <f t="shared" ref="Y28:AB28" si="36">IF(Y$24&lt;&gt;0,Y97/Y$24,)</f>
        <v>0</v>
      </c>
      <c r="Z28" s="13">
        <f t="shared" si="36"/>
        <v>0</v>
      </c>
      <c r="AA28" s="13">
        <f t="shared" si="36"/>
        <v>0</v>
      </c>
      <c r="AB28" s="13">
        <f t="shared" si="36"/>
        <v>0</v>
      </c>
    </row>
    <row r="29" spans="1:34" s="1" customFormat="1" ht="13.5" customHeight="1" x14ac:dyDescent="0.2">
      <c r="A29" s="357"/>
      <c r="B29" s="357"/>
      <c r="C29" s="372"/>
      <c r="D29" s="24" t="s">
        <v>55</v>
      </c>
      <c r="E29" s="13">
        <f t="shared" ref="E29:R29" si="37">IF(E$24&lt;&gt;0,E164/E$24,)</f>
        <v>0</v>
      </c>
      <c r="F29" s="13">
        <f t="shared" si="37"/>
        <v>0</v>
      </c>
      <c r="G29" s="14">
        <f t="shared" si="37"/>
        <v>0</v>
      </c>
      <c r="H29" s="14">
        <f t="shared" si="37"/>
        <v>0</v>
      </c>
      <c r="I29" s="14">
        <f t="shared" si="37"/>
        <v>0</v>
      </c>
      <c r="J29" s="14">
        <f t="shared" si="37"/>
        <v>0</v>
      </c>
      <c r="K29" s="14">
        <f t="shared" si="37"/>
        <v>0</v>
      </c>
      <c r="L29" s="14">
        <f t="shared" si="37"/>
        <v>0</v>
      </c>
      <c r="M29" s="14">
        <f t="shared" si="37"/>
        <v>0</v>
      </c>
      <c r="N29" s="14">
        <f t="shared" si="37"/>
        <v>0</v>
      </c>
      <c r="O29" s="14">
        <f t="shared" si="37"/>
        <v>0</v>
      </c>
      <c r="P29" s="14">
        <f t="shared" si="37"/>
        <v>0</v>
      </c>
      <c r="Q29" s="14">
        <f t="shared" si="37"/>
        <v>0</v>
      </c>
      <c r="R29" s="14">
        <f t="shared" si="37"/>
        <v>0</v>
      </c>
      <c r="Y29" s="13">
        <f t="shared" ref="Y29:AB29" si="38">IF(Y$24&lt;&gt;0,Y164/Y$24,)</f>
        <v>0</v>
      </c>
      <c r="Z29" s="13">
        <f t="shared" si="38"/>
        <v>0</v>
      </c>
      <c r="AA29" s="13">
        <f t="shared" si="38"/>
        <v>0</v>
      </c>
      <c r="AB29" s="13">
        <f t="shared" si="38"/>
        <v>0</v>
      </c>
    </row>
    <row r="30" spans="1:34" s="1" customFormat="1" ht="13.5" customHeight="1" x14ac:dyDescent="0.2">
      <c r="A30" s="357"/>
      <c r="B30" s="357"/>
      <c r="C30" s="372"/>
      <c r="D30" s="24" t="s">
        <v>56</v>
      </c>
      <c r="E30" s="13">
        <f t="shared" ref="E30:R30" si="39">IF(E$24&lt;&gt;0,E197/E$24,)</f>
        <v>0</v>
      </c>
      <c r="F30" s="13">
        <f t="shared" si="39"/>
        <v>0</v>
      </c>
      <c r="G30" s="14">
        <f t="shared" si="39"/>
        <v>0</v>
      </c>
      <c r="H30" s="14">
        <f t="shared" si="39"/>
        <v>0</v>
      </c>
      <c r="I30" s="14">
        <f t="shared" si="39"/>
        <v>0</v>
      </c>
      <c r="J30" s="14">
        <f t="shared" si="39"/>
        <v>0</v>
      </c>
      <c r="K30" s="14">
        <f t="shared" si="39"/>
        <v>0</v>
      </c>
      <c r="L30" s="14">
        <f t="shared" si="39"/>
        <v>0</v>
      </c>
      <c r="M30" s="14">
        <f t="shared" si="39"/>
        <v>0</v>
      </c>
      <c r="N30" s="14">
        <f t="shared" si="39"/>
        <v>0</v>
      </c>
      <c r="O30" s="14">
        <f t="shared" si="39"/>
        <v>0</v>
      </c>
      <c r="P30" s="14">
        <f t="shared" si="39"/>
        <v>0</v>
      </c>
      <c r="Q30" s="14">
        <f t="shared" si="39"/>
        <v>0</v>
      </c>
      <c r="R30" s="14">
        <f t="shared" si="39"/>
        <v>0</v>
      </c>
      <c r="Y30" s="13">
        <f t="shared" ref="Y30:AB30" si="40">IF(Y$24&lt;&gt;0,Y197/Y$24,)</f>
        <v>0</v>
      </c>
      <c r="Z30" s="13">
        <f t="shared" si="40"/>
        <v>0</v>
      </c>
      <c r="AA30" s="13">
        <f t="shared" si="40"/>
        <v>0</v>
      </c>
      <c r="AB30" s="13">
        <f t="shared" si="40"/>
        <v>0</v>
      </c>
    </row>
    <row r="31" spans="1:34" s="1" customFormat="1" ht="13.5" customHeight="1" x14ac:dyDescent="0.2">
      <c r="A31" s="357"/>
      <c r="B31" s="357"/>
      <c r="C31" s="372"/>
      <c r="D31" s="24" t="s">
        <v>106</v>
      </c>
      <c r="E31" s="13" t="s">
        <v>107</v>
      </c>
      <c r="F31" s="13" t="s">
        <v>107</v>
      </c>
      <c r="G31" s="14" t="s">
        <v>107</v>
      </c>
      <c r="H31" s="14" t="s">
        <v>107</v>
      </c>
      <c r="I31" s="14" t="s">
        <v>107</v>
      </c>
      <c r="J31" s="14" t="s">
        <v>107</v>
      </c>
      <c r="K31" s="14" t="s">
        <v>107</v>
      </c>
      <c r="L31" s="14" t="s">
        <v>107</v>
      </c>
      <c r="M31" s="14" t="s">
        <v>107</v>
      </c>
      <c r="N31" s="14" t="s">
        <v>107</v>
      </c>
      <c r="O31" s="14" t="s">
        <v>107</v>
      </c>
      <c r="P31" s="14" t="s">
        <v>107</v>
      </c>
      <c r="Q31" s="14" t="s">
        <v>107</v>
      </c>
      <c r="R31" s="14" t="s">
        <v>107</v>
      </c>
      <c r="Y31" s="13" t="s">
        <v>107</v>
      </c>
      <c r="Z31" s="13" t="s">
        <v>107</v>
      </c>
      <c r="AA31" s="13" t="s">
        <v>107</v>
      </c>
      <c r="AB31" s="13" t="s">
        <v>107</v>
      </c>
    </row>
    <row r="32" spans="1:34" s="4" customFormat="1" ht="13.5" customHeight="1" x14ac:dyDescent="0.2">
      <c r="A32" s="357"/>
      <c r="B32" s="357"/>
      <c r="C32" s="372"/>
      <c r="D32" s="24" t="s">
        <v>57</v>
      </c>
      <c r="E32" s="13">
        <f t="shared" ref="E32:R32" si="41">IF(E$24&lt;&gt;0,E3/E$24,)</f>
        <v>0</v>
      </c>
      <c r="F32" s="13">
        <f t="shared" si="41"/>
        <v>0</v>
      </c>
      <c r="G32" s="14">
        <f t="shared" si="41"/>
        <v>0</v>
      </c>
      <c r="H32" s="14">
        <f t="shared" si="41"/>
        <v>0</v>
      </c>
      <c r="I32" s="14">
        <f t="shared" si="41"/>
        <v>0</v>
      </c>
      <c r="J32" s="14">
        <f t="shared" si="41"/>
        <v>0</v>
      </c>
      <c r="K32" s="14">
        <f t="shared" si="41"/>
        <v>0</v>
      </c>
      <c r="L32" s="14">
        <f t="shared" si="41"/>
        <v>0</v>
      </c>
      <c r="M32" s="14">
        <f t="shared" si="41"/>
        <v>0</v>
      </c>
      <c r="N32" s="14">
        <f t="shared" si="41"/>
        <v>0</v>
      </c>
      <c r="O32" s="14">
        <f t="shared" si="41"/>
        <v>0</v>
      </c>
      <c r="P32" s="14">
        <f t="shared" si="41"/>
        <v>0</v>
      </c>
      <c r="Q32" s="14">
        <f t="shared" si="41"/>
        <v>0</v>
      </c>
      <c r="R32" s="14">
        <f t="shared" si="41"/>
        <v>0</v>
      </c>
      <c r="S32" s="1"/>
      <c r="T32" s="1"/>
      <c r="U32" s="1"/>
      <c r="V32" s="1"/>
      <c r="W32" s="1"/>
      <c r="X32" s="1"/>
      <c r="Y32" s="13">
        <f t="shared" ref="Y32:AB32" si="42">IF(Y$24&lt;&gt;0,Y3/Y$24,)</f>
        <v>0</v>
      </c>
      <c r="Z32" s="13">
        <f t="shared" si="42"/>
        <v>0</v>
      </c>
      <c r="AA32" s="13">
        <f t="shared" si="42"/>
        <v>0</v>
      </c>
      <c r="AB32" s="13">
        <f t="shared" si="42"/>
        <v>0</v>
      </c>
      <c r="AC32" s="1"/>
      <c r="AD32" s="1"/>
      <c r="AE32" s="1"/>
      <c r="AF32" s="1"/>
      <c r="AG32" s="1"/>
      <c r="AH32" s="1"/>
    </row>
    <row r="33" spans="1:34" s="4" customFormat="1" ht="13.5" customHeight="1" x14ac:dyDescent="0.2">
      <c r="A33" s="357"/>
      <c r="B33" s="357"/>
      <c r="C33" s="372"/>
      <c r="D33" s="24" t="s">
        <v>58</v>
      </c>
      <c r="E33" s="26">
        <f>IF(SUM(G12:R12)&lt;&gt;0,E24/SUM(G12:R12),)</f>
        <v>0</v>
      </c>
      <c r="F33" s="26">
        <f t="shared" ref="F33:R33" si="43">IF(F12&lt;&gt;0,F24/F12,)</f>
        <v>0</v>
      </c>
      <c r="G33" s="27">
        <f t="shared" si="43"/>
        <v>0</v>
      </c>
      <c r="H33" s="27">
        <f t="shared" si="43"/>
        <v>0</v>
      </c>
      <c r="I33" s="27">
        <f t="shared" si="43"/>
        <v>0</v>
      </c>
      <c r="J33" s="27">
        <f t="shared" si="43"/>
        <v>0</v>
      </c>
      <c r="K33" s="27">
        <f t="shared" si="43"/>
        <v>0</v>
      </c>
      <c r="L33" s="27">
        <f t="shared" si="43"/>
        <v>0</v>
      </c>
      <c r="M33" s="27">
        <f t="shared" si="43"/>
        <v>0</v>
      </c>
      <c r="N33" s="27">
        <f t="shared" si="43"/>
        <v>0</v>
      </c>
      <c r="O33" s="27">
        <f t="shared" si="43"/>
        <v>0</v>
      </c>
      <c r="P33" s="27">
        <f t="shared" si="43"/>
        <v>0</v>
      </c>
      <c r="Q33" s="27">
        <f t="shared" si="43"/>
        <v>0</v>
      </c>
      <c r="R33" s="27">
        <f t="shared" si="43"/>
        <v>0</v>
      </c>
      <c r="S33" s="1"/>
      <c r="T33" s="1"/>
      <c r="U33" s="1"/>
      <c r="V33" s="1"/>
      <c r="W33" s="1"/>
      <c r="X33" s="1"/>
      <c r="Y33" s="26">
        <f>IF(SUM(G12:I12)&lt;&gt;0,Y24/SUM(G12:I12),)</f>
        <v>0</v>
      </c>
      <c r="Z33" s="26">
        <f>IF(SUM(J12:L12)&lt;&gt;0,Z24/SUM(J12:L12),)</f>
        <v>0</v>
      </c>
      <c r="AA33" s="26">
        <f>IF(SUM(M12:O12)&lt;&gt;0,AA24/SUM(M12:O12),)</f>
        <v>0</v>
      </c>
      <c r="AB33" s="26">
        <f>IF(SUM(P12:R12)&lt;&gt;0,AB24/SUM(P12:R12),)</f>
        <v>0</v>
      </c>
      <c r="AC33" s="1"/>
      <c r="AD33" s="1"/>
      <c r="AE33" s="1"/>
      <c r="AF33" s="1"/>
      <c r="AG33" s="1"/>
      <c r="AH33" s="1"/>
    </row>
    <row r="34" spans="1:34" s="1" customFormat="1" ht="13.5" customHeight="1" x14ac:dyDescent="0.2">
      <c r="A34" s="357"/>
      <c r="B34" s="357"/>
      <c r="C34" s="372"/>
      <c r="D34" s="24" t="s">
        <v>59</v>
      </c>
      <c r="E34" s="13">
        <f>IF(SUM(G12:R12)&lt;&gt;0,E2/SUM(G12:R12),)</f>
        <v>0</v>
      </c>
      <c r="F34" s="13">
        <f t="shared" ref="F34:R34" si="44">IF(F12&lt;&gt;0,F2/F12,)</f>
        <v>0</v>
      </c>
      <c r="G34" s="14">
        <f t="shared" si="44"/>
        <v>0</v>
      </c>
      <c r="H34" s="14">
        <f t="shared" si="44"/>
        <v>0</v>
      </c>
      <c r="I34" s="14">
        <f t="shared" si="44"/>
        <v>0</v>
      </c>
      <c r="J34" s="14">
        <f t="shared" si="44"/>
        <v>0</v>
      </c>
      <c r="K34" s="14">
        <f t="shared" si="44"/>
        <v>0</v>
      </c>
      <c r="L34" s="14">
        <f t="shared" si="44"/>
        <v>0</v>
      </c>
      <c r="M34" s="14">
        <f t="shared" si="44"/>
        <v>0</v>
      </c>
      <c r="N34" s="14">
        <f t="shared" si="44"/>
        <v>0</v>
      </c>
      <c r="O34" s="14">
        <f t="shared" si="44"/>
        <v>0</v>
      </c>
      <c r="P34" s="14">
        <f t="shared" si="44"/>
        <v>0</v>
      </c>
      <c r="Q34" s="14">
        <f t="shared" si="44"/>
        <v>0</v>
      </c>
      <c r="R34" s="14">
        <f t="shared" si="44"/>
        <v>0</v>
      </c>
      <c r="Y34" s="13">
        <f>IF(SUM(G12:I12)&lt;&gt;0,Y2/SUM(G12:I12),)</f>
        <v>0</v>
      </c>
      <c r="Z34" s="13">
        <f>IF(SUM(J12:L12)&lt;&gt;0,Z2/SUM(J12:L12),)</f>
        <v>0</v>
      </c>
      <c r="AA34" s="13">
        <f>IF(SUM(M12:O12)&lt;&gt;0,AA2/SUM(M12:O12),)</f>
        <v>0</v>
      </c>
      <c r="AB34" s="13">
        <f>IF(SUM(P12:R12)&lt;&gt;0,AB2/SUM(P12:R12),)</f>
        <v>0</v>
      </c>
    </row>
    <row r="35" spans="1:34" s="1" customFormat="1" ht="13.5" customHeight="1" x14ac:dyDescent="0.2">
      <c r="A35" s="357"/>
      <c r="B35" s="357"/>
      <c r="C35" s="372"/>
      <c r="D35" s="24" t="s">
        <v>60</v>
      </c>
      <c r="E35" s="13">
        <f>IF(SUM(G12:R12)&lt;&gt;0,E3/SUM(G12:R12),)</f>
        <v>0</v>
      </c>
      <c r="F35" s="13">
        <f t="shared" ref="F35:R35" si="45">IF(F12&lt;&gt;0,F3/F12,)</f>
        <v>0</v>
      </c>
      <c r="G35" s="14">
        <f t="shared" si="45"/>
        <v>0</v>
      </c>
      <c r="H35" s="14">
        <f t="shared" si="45"/>
        <v>0</v>
      </c>
      <c r="I35" s="14">
        <f t="shared" si="45"/>
        <v>0</v>
      </c>
      <c r="J35" s="14">
        <f t="shared" si="45"/>
        <v>0</v>
      </c>
      <c r="K35" s="14">
        <f t="shared" si="45"/>
        <v>0</v>
      </c>
      <c r="L35" s="14">
        <f t="shared" si="45"/>
        <v>0</v>
      </c>
      <c r="M35" s="14">
        <f t="shared" si="45"/>
        <v>0</v>
      </c>
      <c r="N35" s="14">
        <f t="shared" si="45"/>
        <v>0</v>
      </c>
      <c r="O35" s="14">
        <f t="shared" si="45"/>
        <v>0</v>
      </c>
      <c r="P35" s="14">
        <f t="shared" si="45"/>
        <v>0</v>
      </c>
      <c r="Q35" s="14">
        <f t="shared" si="45"/>
        <v>0</v>
      </c>
      <c r="R35" s="14">
        <f t="shared" si="45"/>
        <v>0</v>
      </c>
      <c r="Y35" s="13">
        <f>IF(SUM(G12:I12)&lt;&gt;0,Y3/SUM(G12:I12),)</f>
        <v>0</v>
      </c>
      <c r="Z35" s="13">
        <f>IF(SUM(J12:L12)&lt;&gt;0,Z3/SUM(J12:L12),)</f>
        <v>0</v>
      </c>
      <c r="AA35" s="13">
        <f>IF(SUM(M12:O12)&lt;&gt;0,AA3/SUM(M12:O12),)</f>
        <v>0</v>
      </c>
      <c r="AB35" s="13">
        <f>IF(SUM(P12:R12)&lt;&gt;0,AB3/SUM(P12:R12),)</f>
        <v>0</v>
      </c>
    </row>
    <row r="36" spans="1:34" s="4" customFormat="1" ht="13.5" customHeight="1" x14ac:dyDescent="0.2">
      <c r="A36" s="357"/>
      <c r="B36" s="357"/>
      <c r="C36" s="372"/>
      <c r="D36" s="24" t="s">
        <v>70</v>
      </c>
      <c r="E36" s="13">
        <f>IF(SUM(G12:R12)=0,,(E2+E3)/SUM(G12:R12))</f>
        <v>0</v>
      </c>
      <c r="F36" s="13">
        <f t="shared" ref="F36:R36" si="46">IF(F12=0,,(F2+F3)/F12)</f>
        <v>0</v>
      </c>
      <c r="G36" s="14">
        <f t="shared" si="46"/>
        <v>0</v>
      </c>
      <c r="H36" s="14">
        <f t="shared" si="46"/>
        <v>0</v>
      </c>
      <c r="I36" s="14">
        <f t="shared" si="46"/>
        <v>0</v>
      </c>
      <c r="J36" s="14">
        <f t="shared" si="46"/>
        <v>0</v>
      </c>
      <c r="K36" s="14">
        <f t="shared" si="46"/>
        <v>0</v>
      </c>
      <c r="L36" s="14">
        <f t="shared" si="46"/>
        <v>0</v>
      </c>
      <c r="M36" s="14">
        <f t="shared" si="46"/>
        <v>0</v>
      </c>
      <c r="N36" s="14">
        <f t="shared" si="46"/>
        <v>0</v>
      </c>
      <c r="O36" s="14">
        <f t="shared" si="46"/>
        <v>0</v>
      </c>
      <c r="P36" s="14">
        <f t="shared" si="46"/>
        <v>0</v>
      </c>
      <c r="Q36" s="14">
        <f t="shared" si="46"/>
        <v>0</v>
      </c>
      <c r="R36" s="14">
        <f t="shared" si="46"/>
        <v>0</v>
      </c>
      <c r="S36" s="1"/>
      <c r="T36" s="1"/>
      <c r="U36" s="1"/>
      <c r="V36" s="1"/>
      <c r="W36" s="1"/>
      <c r="X36" s="1"/>
      <c r="Y36" s="13">
        <f>IF(SUM(G12:I12)=0,,(Y2+Y3)/SUM(G12:I12))</f>
        <v>0</v>
      </c>
      <c r="Z36" s="13">
        <f>IF(SUM(J12:L12)=0,,(Z2+Z3)/SUM(J12:L12))</f>
        <v>0</v>
      </c>
      <c r="AA36" s="13">
        <f>IF(SUM(M12:O12)=0,,(AA2+AA3)/SUM(M12:O12))</f>
        <v>0</v>
      </c>
      <c r="AB36" s="13">
        <f>IF(SUM(P12:R12)=0,,(AB2+AB3)/SUM(P12:R12))</f>
        <v>0</v>
      </c>
      <c r="AC36" s="1"/>
      <c r="AD36" s="1"/>
      <c r="AE36" s="1"/>
      <c r="AF36" s="1"/>
      <c r="AG36" s="1"/>
      <c r="AH36" s="1"/>
    </row>
    <row r="37" spans="1:34" s="1" customFormat="1" ht="13.5" customHeight="1" x14ac:dyDescent="0.2">
      <c r="A37" s="357"/>
      <c r="B37" s="357"/>
      <c r="C37" s="372"/>
      <c r="D37" s="24" t="s">
        <v>109</v>
      </c>
      <c r="E37" s="13" t="s">
        <v>107</v>
      </c>
      <c r="F37" s="13" t="s">
        <v>107</v>
      </c>
      <c r="G37" s="23"/>
      <c r="H37" s="23" t="str">
        <f t="shared" ref="H37:R37" si="47">IF(G2&lt;&gt;0,(H2-G2)/G2,"-")</f>
        <v>-</v>
      </c>
      <c r="I37" s="23" t="str">
        <f t="shared" si="47"/>
        <v>-</v>
      </c>
      <c r="J37" s="23" t="str">
        <f t="shared" si="47"/>
        <v>-</v>
      </c>
      <c r="K37" s="23" t="str">
        <f t="shared" si="47"/>
        <v>-</v>
      </c>
      <c r="L37" s="23" t="str">
        <f t="shared" si="47"/>
        <v>-</v>
      </c>
      <c r="M37" s="23" t="str">
        <f t="shared" si="47"/>
        <v>-</v>
      </c>
      <c r="N37" s="23" t="str">
        <f t="shared" si="47"/>
        <v>-</v>
      </c>
      <c r="O37" s="23" t="str">
        <f t="shared" si="47"/>
        <v>-</v>
      </c>
      <c r="P37" s="23" t="str">
        <f t="shared" si="47"/>
        <v>-</v>
      </c>
      <c r="Q37" s="23" t="str">
        <f t="shared" si="47"/>
        <v>-</v>
      </c>
      <c r="R37" s="23" t="str">
        <f t="shared" si="47"/>
        <v>-</v>
      </c>
      <c r="Y37" s="13" t="s">
        <v>107</v>
      </c>
      <c r="Z37" s="13" t="s">
        <v>107</v>
      </c>
      <c r="AA37" s="13" t="s">
        <v>107</v>
      </c>
      <c r="AB37" s="13" t="s">
        <v>107</v>
      </c>
    </row>
    <row r="38" spans="1:34" s="1" customFormat="1" ht="13.5" customHeight="1" x14ac:dyDescent="0.2">
      <c r="A38" s="357"/>
      <c r="B38" s="357"/>
      <c r="C38" s="372"/>
      <c r="D38" s="24" t="s">
        <v>61</v>
      </c>
      <c r="E38" s="13" t="str">
        <f>IF(SUM(G12:R12)&lt;&gt;0,E8/SUM(G12:R12),"-")</f>
        <v>-</v>
      </c>
      <c r="F38" s="13">
        <f t="shared" ref="F38:R38" si="48">IF(F12&lt;&gt;0,F8/F12,)</f>
        <v>0</v>
      </c>
      <c r="G38" s="14">
        <f t="shared" si="48"/>
        <v>0</v>
      </c>
      <c r="H38" s="14">
        <f t="shared" si="48"/>
        <v>0</v>
      </c>
      <c r="I38" s="14">
        <f t="shared" si="48"/>
        <v>0</v>
      </c>
      <c r="J38" s="14">
        <f t="shared" si="48"/>
        <v>0</v>
      </c>
      <c r="K38" s="14">
        <f t="shared" si="48"/>
        <v>0</v>
      </c>
      <c r="L38" s="14">
        <f t="shared" si="48"/>
        <v>0</v>
      </c>
      <c r="M38" s="14">
        <f t="shared" si="48"/>
        <v>0</v>
      </c>
      <c r="N38" s="14">
        <f t="shared" si="48"/>
        <v>0</v>
      </c>
      <c r="O38" s="14">
        <f t="shared" si="48"/>
        <v>0</v>
      </c>
      <c r="P38" s="14">
        <f t="shared" si="48"/>
        <v>0</v>
      </c>
      <c r="Q38" s="14">
        <f t="shared" si="48"/>
        <v>0</v>
      </c>
      <c r="R38" s="14">
        <f t="shared" si="48"/>
        <v>0</v>
      </c>
      <c r="Y38" s="13" t="str">
        <f>IF(SUM(G12:I12)&lt;&gt;0,Y8/SUM(G12:I12),"-")</f>
        <v>-</v>
      </c>
      <c r="Z38" s="13" t="str">
        <f>IF(SUM(J12:L12)&lt;&gt;0,Z8/SUM(J12:L12),"-")</f>
        <v>-</v>
      </c>
      <c r="AA38" s="13" t="str">
        <f>IF(SUM(M12:O12)&lt;&gt;0,AA8/SUM(M12:O12),"-")</f>
        <v>-</v>
      </c>
      <c r="AB38" s="13" t="str">
        <f>IF(SUM(P12:R12)&lt;&gt;0,AB8/SUM(P12:R12),"-")</f>
        <v>-</v>
      </c>
    </row>
    <row r="39" spans="1:34" s="4" customFormat="1" ht="13.5" customHeight="1" x14ac:dyDescent="0.2">
      <c r="A39" s="357"/>
      <c r="B39" s="357"/>
      <c r="C39" s="378" t="s">
        <v>62</v>
      </c>
      <c r="D39" s="28" t="s">
        <v>63</v>
      </c>
      <c r="E39" s="29">
        <f t="shared" ref="E39:R39" si="49">IF(E$24&lt;&gt;0,E102/E$24,)</f>
        <v>0</v>
      </c>
      <c r="F39" s="18">
        <f t="shared" si="49"/>
        <v>0</v>
      </c>
      <c r="G39" s="14">
        <f t="shared" si="49"/>
        <v>0</v>
      </c>
      <c r="H39" s="14">
        <f t="shared" si="49"/>
        <v>0</v>
      </c>
      <c r="I39" s="14">
        <f t="shared" si="49"/>
        <v>0</v>
      </c>
      <c r="J39" s="14">
        <f t="shared" si="49"/>
        <v>0</v>
      </c>
      <c r="K39" s="14">
        <f t="shared" si="49"/>
        <v>0</v>
      </c>
      <c r="L39" s="14">
        <f t="shared" si="49"/>
        <v>0</v>
      </c>
      <c r="M39" s="14">
        <f t="shared" si="49"/>
        <v>0</v>
      </c>
      <c r="N39" s="14">
        <f t="shared" si="49"/>
        <v>0</v>
      </c>
      <c r="O39" s="14">
        <f t="shared" si="49"/>
        <v>0</v>
      </c>
      <c r="P39" s="14">
        <f t="shared" si="49"/>
        <v>0</v>
      </c>
      <c r="Q39" s="14">
        <f t="shared" si="49"/>
        <v>0</v>
      </c>
      <c r="R39" s="14">
        <f t="shared" si="49"/>
        <v>0</v>
      </c>
      <c r="S39" s="1"/>
      <c r="T39" s="1"/>
      <c r="U39" s="1"/>
      <c r="V39" s="1"/>
      <c r="W39" s="1"/>
      <c r="X39" s="1"/>
      <c r="Y39" s="29">
        <f t="shared" ref="Y39:AB39" si="50">IF(Y$24&lt;&gt;0,Y102/Y$24,)</f>
        <v>0</v>
      </c>
      <c r="Z39" s="29">
        <f t="shared" si="50"/>
        <v>0</v>
      </c>
      <c r="AA39" s="29">
        <f t="shared" si="50"/>
        <v>0</v>
      </c>
      <c r="AB39" s="29">
        <f t="shared" si="50"/>
        <v>0</v>
      </c>
      <c r="AC39" s="1"/>
      <c r="AD39" s="1"/>
      <c r="AE39" s="1"/>
      <c r="AF39" s="1"/>
      <c r="AG39" s="1"/>
      <c r="AH39" s="1"/>
    </row>
    <row r="40" spans="1:34" s="1" customFormat="1" ht="13.5" customHeight="1" x14ac:dyDescent="0.2">
      <c r="A40" s="357"/>
      <c r="B40" s="357"/>
      <c r="C40" s="378"/>
      <c r="D40" s="30" t="s">
        <v>64</v>
      </c>
      <c r="E40" s="29">
        <f t="shared" ref="E40:R40" si="51">IF(E$24&lt;&gt;0,(E59+E60)/E$24,0)</f>
        <v>0</v>
      </c>
      <c r="F40" s="18">
        <f t="shared" si="51"/>
        <v>0</v>
      </c>
      <c r="G40" s="14">
        <f t="shared" si="51"/>
        <v>0</v>
      </c>
      <c r="H40" s="14">
        <f t="shared" si="51"/>
        <v>0</v>
      </c>
      <c r="I40" s="14">
        <f t="shared" si="51"/>
        <v>0</v>
      </c>
      <c r="J40" s="14">
        <f t="shared" si="51"/>
        <v>0</v>
      </c>
      <c r="K40" s="14">
        <f t="shared" si="51"/>
        <v>0</v>
      </c>
      <c r="L40" s="14">
        <f t="shared" si="51"/>
        <v>0</v>
      </c>
      <c r="M40" s="14">
        <f t="shared" si="51"/>
        <v>0</v>
      </c>
      <c r="N40" s="14">
        <f t="shared" si="51"/>
        <v>0</v>
      </c>
      <c r="O40" s="14">
        <f t="shared" si="51"/>
        <v>0</v>
      </c>
      <c r="P40" s="14">
        <f t="shared" si="51"/>
        <v>0</v>
      </c>
      <c r="Q40" s="14">
        <f t="shared" si="51"/>
        <v>0</v>
      </c>
      <c r="R40" s="14">
        <f t="shared" si="51"/>
        <v>0</v>
      </c>
      <c r="Y40" s="29">
        <f t="shared" ref="Y40:AB40" si="52">IF(Y$24&lt;&gt;0,(Y59+Y60)/Y$24,0)</f>
        <v>0</v>
      </c>
      <c r="Z40" s="29">
        <f t="shared" si="52"/>
        <v>0</v>
      </c>
      <c r="AA40" s="29">
        <f t="shared" si="52"/>
        <v>0</v>
      </c>
      <c r="AB40" s="29">
        <f t="shared" si="52"/>
        <v>0</v>
      </c>
    </row>
    <row r="41" spans="1:34" s="1" customFormat="1" ht="13.5" customHeight="1" x14ac:dyDescent="0.2">
      <c r="A41" s="357"/>
      <c r="B41" s="357"/>
      <c r="C41" s="378"/>
      <c r="D41" s="30" t="s">
        <v>225</v>
      </c>
      <c r="E41" s="29">
        <f t="shared" ref="E41:R41" si="53">IF(E$24&lt;&gt;0,(E65+E66)/E$24,0)</f>
        <v>0</v>
      </c>
      <c r="F41" s="18">
        <f t="shared" si="53"/>
        <v>0</v>
      </c>
      <c r="G41" s="14">
        <f t="shared" si="53"/>
        <v>0</v>
      </c>
      <c r="H41" s="14">
        <f t="shared" si="53"/>
        <v>0</v>
      </c>
      <c r="I41" s="14">
        <f t="shared" si="53"/>
        <v>0</v>
      </c>
      <c r="J41" s="14">
        <f t="shared" si="53"/>
        <v>0</v>
      </c>
      <c r="K41" s="14">
        <f t="shared" si="53"/>
        <v>0</v>
      </c>
      <c r="L41" s="14">
        <f t="shared" si="53"/>
        <v>0</v>
      </c>
      <c r="M41" s="14">
        <f t="shared" si="53"/>
        <v>0</v>
      </c>
      <c r="N41" s="14">
        <f t="shared" si="53"/>
        <v>0</v>
      </c>
      <c r="O41" s="14">
        <f t="shared" si="53"/>
        <v>0</v>
      </c>
      <c r="P41" s="14">
        <f t="shared" si="53"/>
        <v>0</v>
      </c>
      <c r="Q41" s="14">
        <f t="shared" si="53"/>
        <v>0</v>
      </c>
      <c r="R41" s="14">
        <f t="shared" si="53"/>
        <v>0</v>
      </c>
      <c r="Y41" s="29">
        <f t="shared" ref="Y41:AB41" si="54">IF(Y$24&lt;&gt;0,(Y65+Y66)/Y$24,0)</f>
        <v>0</v>
      </c>
      <c r="Z41" s="29">
        <f t="shared" si="54"/>
        <v>0</v>
      </c>
      <c r="AA41" s="29">
        <f t="shared" si="54"/>
        <v>0</v>
      </c>
      <c r="AB41" s="29">
        <f t="shared" si="54"/>
        <v>0</v>
      </c>
    </row>
    <row r="42" spans="1:34" s="1" customFormat="1" ht="13.5" customHeight="1" x14ac:dyDescent="0.2">
      <c r="A42" s="357"/>
      <c r="B42" s="357"/>
      <c r="C42" s="378"/>
      <c r="D42" s="30" t="s">
        <v>66</v>
      </c>
      <c r="E42" s="29">
        <f t="shared" ref="E42:R42" si="55">IF(E$24&lt;&gt;0,(E77+E78)/E$24,0)</f>
        <v>0</v>
      </c>
      <c r="F42" s="18">
        <f t="shared" si="55"/>
        <v>0</v>
      </c>
      <c r="G42" s="14">
        <f t="shared" si="55"/>
        <v>0</v>
      </c>
      <c r="H42" s="14">
        <f t="shared" si="55"/>
        <v>0</v>
      </c>
      <c r="I42" s="14">
        <f t="shared" si="55"/>
        <v>0</v>
      </c>
      <c r="J42" s="14">
        <f t="shared" si="55"/>
        <v>0</v>
      </c>
      <c r="K42" s="14">
        <f t="shared" si="55"/>
        <v>0</v>
      </c>
      <c r="L42" s="14">
        <f t="shared" si="55"/>
        <v>0</v>
      </c>
      <c r="M42" s="14">
        <f t="shared" si="55"/>
        <v>0</v>
      </c>
      <c r="N42" s="14">
        <f t="shared" si="55"/>
        <v>0</v>
      </c>
      <c r="O42" s="14">
        <f t="shared" si="55"/>
        <v>0</v>
      </c>
      <c r="P42" s="14">
        <f t="shared" si="55"/>
        <v>0</v>
      </c>
      <c r="Q42" s="14">
        <f t="shared" si="55"/>
        <v>0</v>
      </c>
      <c r="R42" s="14">
        <f t="shared" si="55"/>
        <v>0</v>
      </c>
      <c r="Y42" s="29">
        <f t="shared" ref="Y42:AB42" si="56">IF(Y$24&lt;&gt;0,(Y77+Y78)/Y$24,0)</f>
        <v>0</v>
      </c>
      <c r="Z42" s="29">
        <f t="shared" si="56"/>
        <v>0</v>
      </c>
      <c r="AA42" s="29">
        <f t="shared" si="56"/>
        <v>0</v>
      </c>
      <c r="AB42" s="29">
        <f t="shared" si="56"/>
        <v>0</v>
      </c>
    </row>
    <row r="43" spans="1:34" s="4" customFormat="1" ht="13.5" customHeight="1" x14ac:dyDescent="0.2">
      <c r="A43" s="357"/>
      <c r="B43" s="357"/>
      <c r="C43" s="378"/>
      <c r="D43" s="31" t="s">
        <v>67</v>
      </c>
      <c r="E43" s="32" t="str">
        <f>IF(E$24&lt;&gt;0,E97/E$24,"-")</f>
        <v>-</v>
      </c>
      <c r="F43" s="32" t="str">
        <f>IF(F$24&lt;&gt;0,F97/F$24,"-")</f>
        <v>-</v>
      </c>
      <c r="G43" s="14">
        <f t="shared" ref="G43:R43" si="57">IF(G$24&lt;&gt;0,G97/G$24,0)</f>
        <v>0</v>
      </c>
      <c r="H43" s="14">
        <f t="shared" si="57"/>
        <v>0</v>
      </c>
      <c r="I43" s="14">
        <f t="shared" si="57"/>
        <v>0</v>
      </c>
      <c r="J43" s="14">
        <f t="shared" si="57"/>
        <v>0</v>
      </c>
      <c r="K43" s="14">
        <f t="shared" si="57"/>
        <v>0</v>
      </c>
      <c r="L43" s="14">
        <f t="shared" si="57"/>
        <v>0</v>
      </c>
      <c r="M43" s="14">
        <f t="shared" si="57"/>
        <v>0</v>
      </c>
      <c r="N43" s="14">
        <f t="shared" si="57"/>
        <v>0</v>
      </c>
      <c r="O43" s="14">
        <f t="shared" si="57"/>
        <v>0</v>
      </c>
      <c r="P43" s="14">
        <f t="shared" si="57"/>
        <v>0</v>
      </c>
      <c r="Q43" s="14">
        <f t="shared" si="57"/>
        <v>0</v>
      </c>
      <c r="R43" s="14">
        <f t="shared" si="57"/>
        <v>0</v>
      </c>
      <c r="S43" s="1"/>
      <c r="T43" s="1"/>
      <c r="U43" s="1"/>
      <c r="V43" s="1"/>
      <c r="W43" s="1"/>
      <c r="X43" s="1"/>
      <c r="Y43" s="32" t="str">
        <f t="shared" ref="Y43:AB43" si="58">IF(Y$24&lt;&gt;0,Y97/Y$24,"-")</f>
        <v>-</v>
      </c>
      <c r="Z43" s="32" t="str">
        <f t="shared" si="58"/>
        <v>-</v>
      </c>
      <c r="AA43" s="32" t="str">
        <f t="shared" si="58"/>
        <v>-</v>
      </c>
      <c r="AB43" s="32" t="str">
        <f t="shared" si="58"/>
        <v>-</v>
      </c>
      <c r="AC43" s="1"/>
      <c r="AD43" s="1"/>
      <c r="AE43" s="1"/>
      <c r="AF43" s="1"/>
      <c r="AG43" s="1"/>
      <c r="AH43" s="1"/>
    </row>
    <row r="44" spans="1:34" s="4" customFormat="1" ht="13.5" customHeight="1" x14ac:dyDescent="0.2">
      <c r="A44" s="357"/>
      <c r="B44" s="357"/>
      <c r="C44" s="378"/>
      <c r="D44" s="28" t="s">
        <v>226</v>
      </c>
      <c r="E44" s="33">
        <f t="shared" ref="E44:R44" si="59">IF(E64&lt;&gt;0,E$24/E64,0)</f>
        <v>0</v>
      </c>
      <c r="F44" s="33">
        <f t="shared" si="59"/>
        <v>0</v>
      </c>
      <c r="G44" s="34">
        <f t="shared" si="59"/>
        <v>0</v>
      </c>
      <c r="H44" s="34">
        <f t="shared" si="59"/>
        <v>0</v>
      </c>
      <c r="I44" s="34">
        <f t="shared" si="59"/>
        <v>0</v>
      </c>
      <c r="J44" s="34">
        <f t="shared" si="59"/>
        <v>0</v>
      </c>
      <c r="K44" s="34">
        <f t="shared" si="59"/>
        <v>0</v>
      </c>
      <c r="L44" s="34">
        <f t="shared" si="59"/>
        <v>0</v>
      </c>
      <c r="M44" s="34">
        <f t="shared" si="59"/>
        <v>0</v>
      </c>
      <c r="N44" s="34">
        <f t="shared" si="59"/>
        <v>0</v>
      </c>
      <c r="O44" s="34">
        <f t="shared" si="59"/>
        <v>0</v>
      </c>
      <c r="P44" s="34">
        <f t="shared" si="59"/>
        <v>0</v>
      </c>
      <c r="Q44" s="34">
        <f t="shared" si="59"/>
        <v>0</v>
      </c>
      <c r="R44" s="34">
        <f t="shared" si="59"/>
        <v>0</v>
      </c>
      <c r="S44" s="1"/>
      <c r="T44" s="1"/>
      <c r="U44" s="1"/>
      <c r="V44" s="1"/>
      <c r="W44" s="1"/>
      <c r="X44" s="1"/>
      <c r="Y44" s="33">
        <f t="shared" ref="Y44:AB44" si="60">IF(Y64&lt;&gt;0,Y$24/Y64,0)</f>
        <v>0</v>
      </c>
      <c r="Z44" s="33">
        <f t="shared" si="60"/>
        <v>0</v>
      </c>
      <c r="AA44" s="33">
        <f t="shared" si="60"/>
        <v>0</v>
      </c>
      <c r="AB44" s="33">
        <f t="shared" si="60"/>
        <v>0</v>
      </c>
      <c r="AC44" s="1"/>
      <c r="AD44" s="1"/>
      <c r="AE44" s="1"/>
      <c r="AF44" s="1"/>
      <c r="AG44" s="1"/>
      <c r="AH44" s="1"/>
    </row>
    <row r="45" spans="1:34" s="4" customFormat="1" ht="13.5" customHeight="1" x14ac:dyDescent="0.2">
      <c r="A45" s="357"/>
      <c r="B45" s="357"/>
      <c r="C45" s="378"/>
      <c r="D45" s="28" t="s">
        <v>69</v>
      </c>
      <c r="E45" s="33">
        <f t="shared" ref="E45:R45" si="61">IF(E76&lt;&gt;0,E$24/E76,0)</f>
        <v>0</v>
      </c>
      <c r="F45" s="33">
        <f t="shared" si="61"/>
        <v>0</v>
      </c>
      <c r="G45" s="34">
        <f t="shared" si="61"/>
        <v>0</v>
      </c>
      <c r="H45" s="34">
        <f t="shared" si="61"/>
        <v>0</v>
      </c>
      <c r="I45" s="34">
        <f t="shared" si="61"/>
        <v>0</v>
      </c>
      <c r="J45" s="34">
        <f t="shared" si="61"/>
        <v>0</v>
      </c>
      <c r="K45" s="34">
        <f t="shared" si="61"/>
        <v>0</v>
      </c>
      <c r="L45" s="34">
        <f t="shared" si="61"/>
        <v>0</v>
      </c>
      <c r="M45" s="34">
        <f t="shared" si="61"/>
        <v>0</v>
      </c>
      <c r="N45" s="34">
        <f t="shared" si="61"/>
        <v>0</v>
      </c>
      <c r="O45" s="34">
        <f t="shared" si="61"/>
        <v>0</v>
      </c>
      <c r="P45" s="34">
        <f t="shared" si="61"/>
        <v>0</v>
      </c>
      <c r="Q45" s="34">
        <f t="shared" si="61"/>
        <v>0</v>
      </c>
      <c r="R45" s="34">
        <f t="shared" si="61"/>
        <v>0</v>
      </c>
      <c r="S45" s="1"/>
      <c r="T45" s="1"/>
      <c r="U45" s="1"/>
      <c r="V45" s="1"/>
      <c r="W45" s="1"/>
      <c r="X45" s="1"/>
      <c r="Y45" s="33">
        <f t="shared" ref="Y45:AB45" si="62">IF(Y76&lt;&gt;0,Y$24/Y76,0)</f>
        <v>0</v>
      </c>
      <c r="Z45" s="33">
        <f t="shared" si="62"/>
        <v>0</v>
      </c>
      <c r="AA45" s="33">
        <f t="shared" si="62"/>
        <v>0</v>
      </c>
      <c r="AB45" s="33">
        <f t="shared" si="62"/>
        <v>0</v>
      </c>
      <c r="AC45" s="1"/>
      <c r="AD45" s="1"/>
      <c r="AE45" s="1"/>
      <c r="AF45" s="1"/>
      <c r="AG45" s="1"/>
      <c r="AH45" s="1"/>
    </row>
    <row r="46" spans="1:34" s="4" customFormat="1" ht="13.5" customHeight="1" x14ac:dyDescent="0.2">
      <c r="A46" s="357"/>
      <c r="B46" s="357"/>
      <c r="C46" s="378"/>
      <c r="D46" s="24" t="s">
        <v>197</v>
      </c>
      <c r="E46" s="26">
        <f>IF(SUM(G58:R58)&lt;&gt;0,E24/SUM(G58:R58),)</f>
        <v>0</v>
      </c>
      <c r="F46" s="26">
        <f t="shared" ref="F46:R46" si="63">IF(F58&lt;&gt;0,F24/F58,)</f>
        <v>0</v>
      </c>
      <c r="G46" s="27">
        <f t="shared" si="63"/>
        <v>0</v>
      </c>
      <c r="H46" s="27">
        <f t="shared" si="63"/>
        <v>0</v>
      </c>
      <c r="I46" s="27">
        <f t="shared" si="63"/>
        <v>0</v>
      </c>
      <c r="J46" s="27">
        <f t="shared" si="63"/>
        <v>0</v>
      </c>
      <c r="K46" s="27">
        <f t="shared" si="63"/>
        <v>0</v>
      </c>
      <c r="L46" s="27">
        <f t="shared" si="63"/>
        <v>0</v>
      </c>
      <c r="M46" s="27">
        <f t="shared" si="63"/>
        <v>0</v>
      </c>
      <c r="N46" s="27">
        <f t="shared" si="63"/>
        <v>0</v>
      </c>
      <c r="O46" s="27">
        <f t="shared" si="63"/>
        <v>0</v>
      </c>
      <c r="P46" s="27">
        <f t="shared" si="63"/>
        <v>0</v>
      </c>
      <c r="Q46" s="27">
        <f t="shared" si="63"/>
        <v>0</v>
      </c>
      <c r="R46" s="27">
        <f t="shared" si="63"/>
        <v>0</v>
      </c>
      <c r="S46" s="1"/>
      <c r="T46" s="1"/>
      <c r="U46" s="1"/>
      <c r="V46" s="1"/>
      <c r="W46" s="1"/>
      <c r="X46" s="1"/>
      <c r="Y46" s="26">
        <f>IF(SUM(G58:I58)&lt;&gt;0,Y24/SUM(G58:I58),)</f>
        <v>0</v>
      </c>
      <c r="Z46" s="26">
        <f>IF(SUM(J58:L58)&lt;&gt;0,Z24/SUM(J58:L58),)</f>
        <v>0</v>
      </c>
      <c r="AA46" s="26">
        <f>IF(SUM(M58:O58)&lt;&gt;0,AA24/SUM(M58:O58),)</f>
        <v>0</v>
      </c>
      <c r="AB46" s="26">
        <f>IF(SUM(P58:R58)&lt;&gt;0,AB24/SUM(P58:R58),)</f>
        <v>0</v>
      </c>
      <c r="AC46" s="1"/>
      <c r="AD46" s="1"/>
      <c r="AE46" s="1"/>
      <c r="AF46" s="1"/>
      <c r="AG46" s="1"/>
      <c r="AH46" s="1"/>
    </row>
    <row r="47" spans="1:34" s="1" customFormat="1" ht="13.5" customHeight="1" x14ac:dyDescent="0.2">
      <c r="A47" s="357"/>
      <c r="B47" s="357"/>
      <c r="C47" s="378"/>
      <c r="D47" s="28" t="s">
        <v>70</v>
      </c>
      <c r="E47" s="32">
        <f t="shared" ref="E47:R47" si="64">IF(E58&lt;&gt;0,(E59+E60)/E58,0)</f>
        <v>0</v>
      </c>
      <c r="F47" s="18">
        <f t="shared" si="64"/>
        <v>0</v>
      </c>
      <c r="G47" s="14">
        <f t="shared" si="64"/>
        <v>0</v>
      </c>
      <c r="H47" s="14">
        <f t="shared" si="64"/>
        <v>0</v>
      </c>
      <c r="I47" s="14">
        <f t="shared" si="64"/>
        <v>0</v>
      </c>
      <c r="J47" s="14">
        <f t="shared" si="64"/>
        <v>0</v>
      </c>
      <c r="K47" s="14">
        <f t="shared" si="64"/>
        <v>0</v>
      </c>
      <c r="L47" s="14">
        <f t="shared" si="64"/>
        <v>0</v>
      </c>
      <c r="M47" s="14">
        <f t="shared" si="64"/>
        <v>0</v>
      </c>
      <c r="N47" s="14">
        <f t="shared" si="64"/>
        <v>0</v>
      </c>
      <c r="O47" s="14">
        <f t="shared" si="64"/>
        <v>0</v>
      </c>
      <c r="P47" s="14">
        <f t="shared" si="64"/>
        <v>0</v>
      </c>
      <c r="Q47" s="14">
        <f t="shared" si="64"/>
        <v>0</v>
      </c>
      <c r="R47" s="14">
        <f t="shared" si="64"/>
        <v>0</v>
      </c>
      <c r="Y47" s="32">
        <f t="shared" ref="Y47:AB47" si="65">IF(Y58&lt;&gt;0,(Y59+Y60)/Y58,0)</f>
        <v>0</v>
      </c>
      <c r="Z47" s="32">
        <f t="shared" si="65"/>
        <v>0</v>
      </c>
      <c r="AA47" s="32">
        <f t="shared" si="65"/>
        <v>0</v>
      </c>
      <c r="AB47" s="32">
        <f t="shared" si="65"/>
        <v>0</v>
      </c>
    </row>
    <row r="48" spans="1:34" s="4" customFormat="1" ht="13.5" customHeight="1" x14ac:dyDescent="0.2">
      <c r="A48" s="357"/>
      <c r="B48" s="357"/>
      <c r="C48" s="372" t="s">
        <v>71</v>
      </c>
      <c r="D48" s="24" t="s">
        <v>198</v>
      </c>
      <c r="E48" s="13">
        <f t="shared" ref="E48:R48" si="66">IF(E$24&lt;&gt;0,E164/E$24,0)</f>
        <v>0</v>
      </c>
      <c r="F48" s="13">
        <f t="shared" si="66"/>
        <v>0</v>
      </c>
      <c r="G48" s="14">
        <f t="shared" si="66"/>
        <v>0</v>
      </c>
      <c r="H48" s="14">
        <f t="shared" si="66"/>
        <v>0</v>
      </c>
      <c r="I48" s="14">
        <f t="shared" si="66"/>
        <v>0</v>
      </c>
      <c r="J48" s="14">
        <f t="shared" si="66"/>
        <v>0</v>
      </c>
      <c r="K48" s="14">
        <f t="shared" si="66"/>
        <v>0</v>
      </c>
      <c r="L48" s="14">
        <f t="shared" si="66"/>
        <v>0</v>
      </c>
      <c r="M48" s="14">
        <f t="shared" si="66"/>
        <v>0</v>
      </c>
      <c r="N48" s="14">
        <f t="shared" si="66"/>
        <v>0</v>
      </c>
      <c r="O48" s="14">
        <f t="shared" si="66"/>
        <v>0</v>
      </c>
      <c r="P48" s="14">
        <f t="shared" si="66"/>
        <v>0</v>
      </c>
      <c r="Q48" s="14">
        <f t="shared" si="66"/>
        <v>0</v>
      </c>
      <c r="R48" s="14">
        <f t="shared" si="66"/>
        <v>0</v>
      </c>
      <c r="S48" s="1"/>
      <c r="T48" s="1"/>
      <c r="U48" s="1"/>
      <c r="V48" s="1"/>
      <c r="W48" s="1"/>
      <c r="X48" s="1"/>
      <c r="Y48" s="13">
        <f t="shared" ref="Y48:AB48" si="67">IF(Y$24&lt;&gt;0,Y164/Y$24,0)</f>
        <v>0</v>
      </c>
      <c r="Z48" s="13">
        <f t="shared" si="67"/>
        <v>0</v>
      </c>
      <c r="AA48" s="13">
        <f t="shared" si="67"/>
        <v>0</v>
      </c>
      <c r="AB48" s="13">
        <f t="shared" si="67"/>
        <v>0</v>
      </c>
      <c r="AC48" s="1"/>
      <c r="AD48" s="1"/>
      <c r="AE48" s="1"/>
      <c r="AF48" s="1"/>
      <c r="AG48" s="1"/>
      <c r="AH48" s="1"/>
    </row>
    <row r="49" spans="1:34" s="1" customFormat="1" ht="13.5" customHeight="1" x14ac:dyDescent="0.2">
      <c r="A49" s="357"/>
      <c r="B49" s="357"/>
      <c r="C49" s="372"/>
      <c r="D49" s="35" t="s">
        <v>64</v>
      </c>
      <c r="E49" s="13">
        <f t="shared" ref="E49:R49" si="68">IF(E$24&lt;&gt;0,(E104+E105)/E$24,0)</f>
        <v>0</v>
      </c>
      <c r="F49" s="13">
        <f t="shared" si="68"/>
        <v>0</v>
      </c>
      <c r="G49" s="14">
        <f t="shared" si="68"/>
        <v>0</v>
      </c>
      <c r="H49" s="14">
        <f t="shared" si="68"/>
        <v>0</v>
      </c>
      <c r="I49" s="14">
        <f t="shared" si="68"/>
        <v>0</v>
      </c>
      <c r="J49" s="14">
        <f t="shared" si="68"/>
        <v>0</v>
      </c>
      <c r="K49" s="14">
        <f t="shared" si="68"/>
        <v>0</v>
      </c>
      <c r="L49" s="14">
        <f t="shared" si="68"/>
        <v>0</v>
      </c>
      <c r="M49" s="14">
        <f t="shared" si="68"/>
        <v>0</v>
      </c>
      <c r="N49" s="14">
        <f t="shared" si="68"/>
        <v>0</v>
      </c>
      <c r="O49" s="14">
        <f t="shared" si="68"/>
        <v>0</v>
      </c>
      <c r="P49" s="14">
        <f t="shared" si="68"/>
        <v>0</v>
      </c>
      <c r="Q49" s="14">
        <f t="shared" si="68"/>
        <v>0</v>
      </c>
      <c r="R49" s="14">
        <f t="shared" si="68"/>
        <v>0</v>
      </c>
      <c r="Y49" s="13">
        <f t="shared" ref="Y49:AB49" si="69">IF(Y$24&lt;&gt;0,(Y104+Y105)/Y$24,0)</f>
        <v>0</v>
      </c>
      <c r="Z49" s="13">
        <f t="shared" si="69"/>
        <v>0</v>
      </c>
      <c r="AA49" s="13">
        <f t="shared" si="69"/>
        <v>0</v>
      </c>
      <c r="AB49" s="13">
        <f t="shared" si="69"/>
        <v>0</v>
      </c>
    </row>
    <row r="50" spans="1:34" s="1" customFormat="1" ht="13.5" customHeight="1" x14ac:dyDescent="0.2">
      <c r="A50" s="357"/>
      <c r="B50" s="357"/>
      <c r="C50" s="372"/>
      <c r="D50" s="35" t="s">
        <v>73</v>
      </c>
      <c r="E50" s="13">
        <f t="shared" ref="E50:R50" si="70">IF(E$24&lt;&gt;0,(E112+E113)/E$24,0)</f>
        <v>0</v>
      </c>
      <c r="F50" s="13">
        <f t="shared" si="70"/>
        <v>0</v>
      </c>
      <c r="G50" s="14">
        <f t="shared" si="70"/>
        <v>0</v>
      </c>
      <c r="H50" s="14">
        <f t="shared" si="70"/>
        <v>0</v>
      </c>
      <c r="I50" s="14">
        <f t="shared" si="70"/>
        <v>0</v>
      </c>
      <c r="J50" s="14">
        <f t="shared" si="70"/>
        <v>0</v>
      </c>
      <c r="K50" s="14">
        <f t="shared" si="70"/>
        <v>0</v>
      </c>
      <c r="L50" s="14">
        <f t="shared" si="70"/>
        <v>0</v>
      </c>
      <c r="M50" s="14">
        <f t="shared" si="70"/>
        <v>0</v>
      </c>
      <c r="N50" s="14">
        <f t="shared" si="70"/>
        <v>0</v>
      </c>
      <c r="O50" s="14">
        <f t="shared" si="70"/>
        <v>0</v>
      </c>
      <c r="P50" s="14">
        <f t="shared" si="70"/>
        <v>0</v>
      </c>
      <c r="Q50" s="14">
        <f t="shared" si="70"/>
        <v>0</v>
      </c>
      <c r="R50" s="14">
        <f t="shared" si="70"/>
        <v>0</v>
      </c>
      <c r="Y50" s="13">
        <f t="shared" ref="Y50:AB50" si="71">IF(Y$24&lt;&gt;0,(Y112+Y113)/Y$24,0)</f>
        <v>0</v>
      </c>
      <c r="Z50" s="13">
        <f t="shared" si="71"/>
        <v>0</v>
      </c>
      <c r="AA50" s="13">
        <f t="shared" si="71"/>
        <v>0</v>
      </c>
      <c r="AB50" s="13">
        <f t="shared" si="71"/>
        <v>0</v>
      </c>
    </row>
    <row r="51" spans="1:34" s="1" customFormat="1" ht="13.5" customHeight="1" x14ac:dyDescent="0.2">
      <c r="A51" s="357"/>
      <c r="B51" s="357"/>
      <c r="C51" s="372"/>
      <c r="D51" s="35" t="s">
        <v>74</v>
      </c>
      <c r="E51" s="13">
        <f t="shared" ref="E51:R51" si="72">IF(E$24&lt;&gt;0,(E121+E122+E127+E128)/E$24,0)</f>
        <v>0</v>
      </c>
      <c r="F51" s="13">
        <f t="shared" si="72"/>
        <v>0</v>
      </c>
      <c r="G51" s="14">
        <f t="shared" si="72"/>
        <v>0</v>
      </c>
      <c r="H51" s="14">
        <f t="shared" si="72"/>
        <v>0</v>
      </c>
      <c r="I51" s="14">
        <f t="shared" si="72"/>
        <v>0</v>
      </c>
      <c r="J51" s="14">
        <f t="shared" si="72"/>
        <v>0</v>
      </c>
      <c r="K51" s="14">
        <f t="shared" si="72"/>
        <v>0</v>
      </c>
      <c r="L51" s="14">
        <f t="shared" si="72"/>
        <v>0</v>
      </c>
      <c r="M51" s="14">
        <f t="shared" si="72"/>
        <v>0</v>
      </c>
      <c r="N51" s="14">
        <f t="shared" si="72"/>
        <v>0</v>
      </c>
      <c r="O51" s="14">
        <f t="shared" si="72"/>
        <v>0</v>
      </c>
      <c r="P51" s="14">
        <f t="shared" si="72"/>
        <v>0</v>
      </c>
      <c r="Q51" s="14">
        <f t="shared" si="72"/>
        <v>0</v>
      </c>
      <c r="R51" s="14">
        <f t="shared" si="72"/>
        <v>0</v>
      </c>
      <c r="Y51" s="13">
        <f t="shared" ref="Y51:AB51" si="73">IF(Y$24&lt;&gt;0,(Y121+Y122+Y127+Y128)/Y$24,0)</f>
        <v>0</v>
      </c>
      <c r="Z51" s="13">
        <f t="shared" si="73"/>
        <v>0</v>
      </c>
      <c r="AA51" s="13">
        <f t="shared" si="73"/>
        <v>0</v>
      </c>
      <c r="AB51" s="13">
        <f t="shared" si="73"/>
        <v>0</v>
      </c>
    </row>
    <row r="52" spans="1:34" s="1" customFormat="1" ht="13.5" customHeight="1" x14ac:dyDescent="0.2">
      <c r="A52" s="357"/>
      <c r="B52" s="357"/>
      <c r="C52" s="372"/>
      <c r="D52" s="24" t="s">
        <v>75</v>
      </c>
      <c r="E52" s="13">
        <f t="shared" ref="E52:R52" si="74">IF(E$24&lt;&gt;0,E156/E$24,0)</f>
        <v>0</v>
      </c>
      <c r="F52" s="13">
        <f t="shared" si="74"/>
        <v>0</v>
      </c>
      <c r="G52" s="14">
        <f t="shared" si="74"/>
        <v>0</v>
      </c>
      <c r="H52" s="14">
        <f t="shared" si="74"/>
        <v>0</v>
      </c>
      <c r="I52" s="14">
        <f t="shared" si="74"/>
        <v>0</v>
      </c>
      <c r="J52" s="14">
        <f t="shared" si="74"/>
        <v>0</v>
      </c>
      <c r="K52" s="14">
        <f t="shared" si="74"/>
        <v>0</v>
      </c>
      <c r="L52" s="14">
        <f t="shared" si="74"/>
        <v>0</v>
      </c>
      <c r="M52" s="14">
        <f t="shared" si="74"/>
        <v>0</v>
      </c>
      <c r="N52" s="14">
        <f t="shared" si="74"/>
        <v>0</v>
      </c>
      <c r="O52" s="14">
        <f t="shared" si="74"/>
        <v>0</v>
      </c>
      <c r="P52" s="14">
        <f t="shared" si="74"/>
        <v>0</v>
      </c>
      <c r="Q52" s="14">
        <f t="shared" si="74"/>
        <v>0</v>
      </c>
      <c r="R52" s="14">
        <f t="shared" si="74"/>
        <v>0</v>
      </c>
      <c r="Y52" s="13">
        <f t="shared" ref="Y52:AB52" si="75">IF(Y$24&lt;&gt;0,Y156/Y$24,0)</f>
        <v>0</v>
      </c>
      <c r="Z52" s="13">
        <f t="shared" si="75"/>
        <v>0</v>
      </c>
      <c r="AA52" s="13">
        <f t="shared" si="75"/>
        <v>0</v>
      </c>
      <c r="AB52" s="13">
        <f t="shared" si="75"/>
        <v>0</v>
      </c>
    </row>
    <row r="53" spans="1:34" s="1" customFormat="1" ht="13.5" customHeight="1" x14ac:dyDescent="0.2">
      <c r="A53" s="357"/>
      <c r="B53" s="357"/>
      <c r="C53" s="372"/>
      <c r="D53" s="36" t="s">
        <v>111</v>
      </c>
      <c r="E53" s="37">
        <f t="shared" ref="E53:R53" si="76">IF(E$24&lt;&gt;0,E159/E$24,0)</f>
        <v>0</v>
      </c>
      <c r="F53" s="37">
        <f t="shared" si="76"/>
        <v>0</v>
      </c>
      <c r="G53" s="38">
        <f t="shared" si="76"/>
        <v>0</v>
      </c>
      <c r="H53" s="38">
        <f t="shared" si="76"/>
        <v>0</v>
      </c>
      <c r="I53" s="38">
        <f t="shared" si="76"/>
        <v>0</v>
      </c>
      <c r="J53" s="38">
        <f t="shared" si="76"/>
        <v>0</v>
      </c>
      <c r="K53" s="38">
        <f t="shared" si="76"/>
        <v>0</v>
      </c>
      <c r="L53" s="38">
        <f t="shared" si="76"/>
        <v>0</v>
      </c>
      <c r="M53" s="38">
        <f t="shared" si="76"/>
        <v>0</v>
      </c>
      <c r="N53" s="38">
        <f t="shared" si="76"/>
        <v>0</v>
      </c>
      <c r="O53" s="38">
        <f t="shared" si="76"/>
        <v>0</v>
      </c>
      <c r="P53" s="38">
        <f t="shared" si="76"/>
        <v>0</v>
      </c>
      <c r="Q53" s="38">
        <f t="shared" si="76"/>
        <v>0</v>
      </c>
      <c r="R53" s="38">
        <f t="shared" si="76"/>
        <v>0</v>
      </c>
      <c r="Y53" s="37">
        <f t="shared" ref="Y53:AB53" si="77">IF(Y$24&lt;&gt;0,Y159/Y$24,0)</f>
        <v>0</v>
      </c>
      <c r="Z53" s="37">
        <f t="shared" si="77"/>
        <v>0</v>
      </c>
      <c r="AA53" s="37">
        <f t="shared" si="77"/>
        <v>0</v>
      </c>
      <c r="AB53" s="37">
        <f t="shared" si="77"/>
        <v>0</v>
      </c>
    </row>
    <row r="54" spans="1:34" s="4" customFormat="1" ht="13.5" customHeight="1" x14ac:dyDescent="0.2">
      <c r="A54" s="357"/>
      <c r="B54" s="357"/>
      <c r="C54" s="372"/>
      <c r="D54" s="24" t="s">
        <v>76</v>
      </c>
      <c r="E54" s="26">
        <f>IF(E109&lt;&gt;0,SUM(G19:R19)/E109,0)</f>
        <v>0</v>
      </c>
      <c r="F54" s="26">
        <f t="shared" ref="F54:R54" si="78">IF(F109&lt;&gt;0,F$19/F109,0)</f>
        <v>0</v>
      </c>
      <c r="G54" s="27">
        <f t="shared" si="78"/>
        <v>0</v>
      </c>
      <c r="H54" s="27">
        <f t="shared" si="78"/>
        <v>0</v>
      </c>
      <c r="I54" s="27">
        <f t="shared" si="78"/>
        <v>0</v>
      </c>
      <c r="J54" s="27">
        <f t="shared" si="78"/>
        <v>0</v>
      </c>
      <c r="K54" s="27">
        <f t="shared" si="78"/>
        <v>0</v>
      </c>
      <c r="L54" s="27">
        <f t="shared" si="78"/>
        <v>0</v>
      </c>
      <c r="M54" s="27">
        <f t="shared" si="78"/>
        <v>0</v>
      </c>
      <c r="N54" s="27">
        <f t="shared" si="78"/>
        <v>0</v>
      </c>
      <c r="O54" s="27">
        <f t="shared" si="78"/>
        <v>0</v>
      </c>
      <c r="P54" s="27">
        <f t="shared" si="78"/>
        <v>0</v>
      </c>
      <c r="Q54" s="27">
        <f t="shared" si="78"/>
        <v>0</v>
      </c>
      <c r="R54" s="27">
        <f t="shared" si="78"/>
        <v>0</v>
      </c>
      <c r="S54" s="1"/>
      <c r="T54" s="1"/>
      <c r="U54" s="1"/>
      <c r="V54" s="1"/>
      <c r="W54" s="1"/>
      <c r="X54" s="1"/>
      <c r="Y54" s="26">
        <f>IF(Y109&lt;&gt;0,SUM(G19:I19)/Y109,0)</f>
        <v>0</v>
      </c>
      <c r="Z54" s="26">
        <f>IF(Z109&lt;&gt;0,SUM(J19:L19)/Z109,0)</f>
        <v>0</v>
      </c>
      <c r="AA54" s="26">
        <f>IF(AA109&lt;&gt;0,SUM(M19:O19)/AA109,0)</f>
        <v>0</v>
      </c>
      <c r="AB54" s="26">
        <f>IF(AB109&lt;&gt;0,SUM(P19:R19)/AB109,0)</f>
        <v>0</v>
      </c>
      <c r="AC54" s="1"/>
      <c r="AD54" s="1"/>
      <c r="AE54" s="1"/>
      <c r="AF54" s="1"/>
      <c r="AG54" s="1"/>
      <c r="AH54" s="1"/>
    </row>
    <row r="55" spans="1:34" s="4" customFormat="1" ht="13.5" customHeight="1" x14ac:dyDescent="0.2">
      <c r="A55" s="357"/>
      <c r="B55" s="357"/>
      <c r="C55" s="372"/>
      <c r="D55" s="24" t="s">
        <v>77</v>
      </c>
      <c r="E55" s="26">
        <f>IF((E118+E126)&lt;&gt;0,SUM(G19:R19)/(E118+E126),0)</f>
        <v>0</v>
      </c>
      <c r="F55" s="26">
        <f t="shared" ref="F55:R55" si="79">IF((F118+F126)&lt;&gt;0,F$19/(F118+F126),0)</f>
        <v>0</v>
      </c>
      <c r="G55" s="27">
        <f t="shared" si="79"/>
        <v>0</v>
      </c>
      <c r="H55" s="27">
        <f t="shared" si="79"/>
        <v>0</v>
      </c>
      <c r="I55" s="27">
        <f t="shared" si="79"/>
        <v>0</v>
      </c>
      <c r="J55" s="27">
        <f t="shared" si="79"/>
        <v>0</v>
      </c>
      <c r="K55" s="27">
        <f t="shared" si="79"/>
        <v>0</v>
      </c>
      <c r="L55" s="27">
        <f t="shared" si="79"/>
        <v>0</v>
      </c>
      <c r="M55" s="27">
        <f t="shared" si="79"/>
        <v>0</v>
      </c>
      <c r="N55" s="27">
        <f t="shared" si="79"/>
        <v>0</v>
      </c>
      <c r="O55" s="27">
        <f t="shared" si="79"/>
        <v>0</v>
      </c>
      <c r="P55" s="27">
        <f t="shared" si="79"/>
        <v>0</v>
      </c>
      <c r="Q55" s="27">
        <f t="shared" si="79"/>
        <v>0</v>
      </c>
      <c r="R55" s="27">
        <f t="shared" si="79"/>
        <v>0</v>
      </c>
      <c r="S55" s="1"/>
      <c r="T55" s="1"/>
      <c r="U55" s="1"/>
      <c r="V55" s="1"/>
      <c r="W55" s="1"/>
      <c r="X55" s="1"/>
      <c r="Y55" s="26">
        <f>IF((Y118+Y126)&lt;&gt;0,SUM(G19:I19)/(Y118+Y126),0)</f>
        <v>0</v>
      </c>
      <c r="Z55" s="26">
        <f>IF((Z118+Z126)&lt;&gt;0,SUM(J19:L19)/(Z118+Z126),0)</f>
        <v>0</v>
      </c>
      <c r="AA55" s="26">
        <f>IF((AA118+AA126)&lt;&gt;0,SUM(M19:O19)/(AA118+AA126),0)</f>
        <v>0</v>
      </c>
      <c r="AB55" s="26">
        <f>IF((AB118+AB126)&lt;&gt;0,SUM(P19:R19)/(AB118+AB126),0)</f>
        <v>0</v>
      </c>
      <c r="AC55" s="1"/>
      <c r="AD55" s="1"/>
      <c r="AE55" s="1"/>
      <c r="AF55" s="1"/>
      <c r="AG55" s="1"/>
      <c r="AH55" s="1"/>
    </row>
    <row r="56" spans="1:34" s="1" customFormat="1" ht="13.5" customHeight="1" x14ac:dyDescent="0.2">
      <c r="A56" s="357"/>
      <c r="B56" s="357"/>
      <c r="C56" s="372"/>
      <c r="D56" s="24" t="s">
        <v>70</v>
      </c>
      <c r="E56" s="13">
        <f t="shared" ref="E56:R56" si="80">IF(E103&lt;&gt;0,(E104+E105)/E103,0)</f>
        <v>0</v>
      </c>
      <c r="F56" s="13">
        <f t="shared" si="80"/>
        <v>0</v>
      </c>
      <c r="G56" s="14">
        <f t="shared" si="80"/>
        <v>0</v>
      </c>
      <c r="H56" s="14">
        <f t="shared" si="80"/>
        <v>0</v>
      </c>
      <c r="I56" s="14">
        <f t="shared" si="80"/>
        <v>0</v>
      </c>
      <c r="J56" s="14">
        <f t="shared" si="80"/>
        <v>0</v>
      </c>
      <c r="K56" s="14">
        <f t="shared" si="80"/>
        <v>0</v>
      </c>
      <c r="L56" s="14">
        <f t="shared" si="80"/>
        <v>0</v>
      </c>
      <c r="M56" s="14">
        <f t="shared" si="80"/>
        <v>0</v>
      </c>
      <c r="N56" s="14">
        <f t="shared" si="80"/>
        <v>0</v>
      </c>
      <c r="O56" s="14">
        <f t="shared" si="80"/>
        <v>0</v>
      </c>
      <c r="P56" s="14">
        <f t="shared" si="80"/>
        <v>0</v>
      </c>
      <c r="Q56" s="14">
        <f t="shared" si="80"/>
        <v>0</v>
      </c>
      <c r="R56" s="14">
        <f t="shared" si="80"/>
        <v>0</v>
      </c>
      <c r="Y56" s="13">
        <f t="shared" ref="Y56:AB56" si="81">IF(Y103&lt;&gt;0,(Y104+Y105)/Y103,0)</f>
        <v>0</v>
      </c>
      <c r="Z56" s="13">
        <f t="shared" si="81"/>
        <v>0</v>
      </c>
      <c r="AA56" s="13">
        <f t="shared" si="81"/>
        <v>0</v>
      </c>
      <c r="AB56" s="13">
        <f t="shared" si="81"/>
        <v>0</v>
      </c>
    </row>
    <row r="57" spans="1:34" s="5" customFormat="1" ht="13.5" customHeight="1" x14ac:dyDescent="0.2">
      <c r="A57" s="39"/>
      <c r="C57" s="40"/>
      <c r="D57" s="40"/>
      <c r="E57" s="41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Y57" s="41"/>
      <c r="Z57" s="41"/>
      <c r="AA57" s="41"/>
      <c r="AB57" s="41"/>
    </row>
    <row r="58" spans="1:34" s="5" customFormat="1" ht="13.5" customHeight="1" x14ac:dyDescent="0.2">
      <c r="A58" s="358" t="s">
        <v>62</v>
      </c>
      <c r="B58" s="358"/>
      <c r="C58" s="381" t="s">
        <v>79</v>
      </c>
      <c r="D58" s="44" t="s">
        <v>36</v>
      </c>
      <c r="E58" s="32">
        <f t="shared" ref="E58:E60" si="82">SUM(G58:R58)</f>
        <v>0</v>
      </c>
      <c r="F58" s="32">
        <f>IF($T$1=0,0,E58/$T$1)</f>
        <v>0</v>
      </c>
      <c r="G58" s="14">
        <f t="shared" ref="G58:R60" si="83">G64+G70+G76</f>
        <v>0</v>
      </c>
      <c r="H58" s="14">
        <f t="shared" si="83"/>
        <v>0</v>
      </c>
      <c r="I58" s="14">
        <f t="shared" si="83"/>
        <v>0</v>
      </c>
      <c r="J58" s="14">
        <f t="shared" si="83"/>
        <v>0</v>
      </c>
      <c r="K58" s="14">
        <f t="shared" si="83"/>
        <v>0</v>
      </c>
      <c r="L58" s="14">
        <f t="shared" si="83"/>
        <v>0</v>
      </c>
      <c r="M58" s="14">
        <f t="shared" si="83"/>
        <v>0</v>
      </c>
      <c r="N58" s="14">
        <f t="shared" si="83"/>
        <v>0</v>
      </c>
      <c r="O58" s="14">
        <f t="shared" si="83"/>
        <v>0</v>
      </c>
      <c r="P58" s="14">
        <f t="shared" si="83"/>
        <v>0</v>
      </c>
      <c r="Q58" s="14">
        <f t="shared" si="83"/>
        <v>0</v>
      </c>
      <c r="R58" s="14">
        <f t="shared" si="83"/>
        <v>0</v>
      </c>
      <c r="Y58" s="32">
        <f t="shared" ref="Y58:Y60" si="84">SUM(G58:I58)</f>
        <v>0</v>
      </c>
      <c r="Z58" s="32">
        <f t="shared" ref="Z58:Z60" si="85">SUM(J58:L58)</f>
        <v>0</v>
      </c>
      <c r="AA58" s="32">
        <f t="shared" ref="AA58:AA60" si="86">SUM(M58:O58)</f>
        <v>0</v>
      </c>
      <c r="AB58" s="32">
        <f t="shared" ref="AB58:AB60" si="87">SUM(P58:R58)</f>
        <v>0</v>
      </c>
    </row>
    <row r="59" spans="1:34" s="5" customFormat="1" ht="13.5" customHeight="1" x14ac:dyDescent="0.2">
      <c r="A59" s="358"/>
      <c r="B59" s="358"/>
      <c r="C59" s="381"/>
      <c r="D59" s="44" t="s">
        <v>80</v>
      </c>
      <c r="E59" s="32">
        <f t="shared" si="82"/>
        <v>0</v>
      </c>
      <c r="F59" s="32">
        <f>IF($T$1=0,0,E59/$T$1)</f>
        <v>0</v>
      </c>
      <c r="G59" s="14">
        <f t="shared" si="83"/>
        <v>0</v>
      </c>
      <c r="H59" s="14">
        <f t="shared" si="83"/>
        <v>0</v>
      </c>
      <c r="I59" s="14">
        <f t="shared" si="83"/>
        <v>0</v>
      </c>
      <c r="J59" s="14">
        <f t="shared" si="83"/>
        <v>0</v>
      </c>
      <c r="K59" s="14">
        <f t="shared" si="83"/>
        <v>0</v>
      </c>
      <c r="L59" s="14">
        <f t="shared" si="83"/>
        <v>0</v>
      </c>
      <c r="M59" s="14">
        <f t="shared" si="83"/>
        <v>0</v>
      </c>
      <c r="N59" s="14">
        <f t="shared" si="83"/>
        <v>0</v>
      </c>
      <c r="O59" s="14">
        <f t="shared" si="83"/>
        <v>0</v>
      </c>
      <c r="P59" s="14">
        <f t="shared" si="83"/>
        <v>0</v>
      </c>
      <c r="Q59" s="14">
        <f t="shared" si="83"/>
        <v>0</v>
      </c>
      <c r="R59" s="14">
        <f t="shared" si="83"/>
        <v>0</v>
      </c>
      <c r="Y59" s="32">
        <f t="shared" si="84"/>
        <v>0</v>
      </c>
      <c r="Z59" s="32">
        <f t="shared" si="85"/>
        <v>0</v>
      </c>
      <c r="AA59" s="32">
        <f t="shared" si="86"/>
        <v>0</v>
      </c>
      <c r="AB59" s="32">
        <f t="shared" si="87"/>
        <v>0</v>
      </c>
    </row>
    <row r="60" spans="1:34" s="5" customFormat="1" ht="13.5" customHeight="1" x14ac:dyDescent="0.2">
      <c r="A60" s="358"/>
      <c r="B60" s="358"/>
      <c r="C60" s="381"/>
      <c r="D60" s="44" t="s">
        <v>81</v>
      </c>
      <c r="E60" s="32">
        <f t="shared" si="82"/>
        <v>0</v>
      </c>
      <c r="F60" s="32">
        <f>IF($T$1=0,0,E60/$T$1)</f>
        <v>0</v>
      </c>
      <c r="G60" s="14">
        <f t="shared" si="83"/>
        <v>0</v>
      </c>
      <c r="H60" s="14">
        <f t="shared" si="83"/>
        <v>0</v>
      </c>
      <c r="I60" s="14">
        <f t="shared" si="83"/>
        <v>0</v>
      </c>
      <c r="J60" s="14">
        <f t="shared" si="83"/>
        <v>0</v>
      </c>
      <c r="K60" s="14">
        <f t="shared" si="83"/>
        <v>0</v>
      </c>
      <c r="L60" s="14">
        <f t="shared" si="83"/>
        <v>0</v>
      </c>
      <c r="M60" s="14">
        <f t="shared" si="83"/>
        <v>0</v>
      </c>
      <c r="N60" s="14">
        <f t="shared" si="83"/>
        <v>0</v>
      </c>
      <c r="O60" s="14">
        <f t="shared" si="83"/>
        <v>0</v>
      </c>
      <c r="P60" s="14">
        <f t="shared" si="83"/>
        <v>0</v>
      </c>
      <c r="Q60" s="14">
        <f t="shared" si="83"/>
        <v>0</v>
      </c>
      <c r="R60" s="14">
        <f t="shared" si="83"/>
        <v>0</v>
      </c>
      <c r="Y60" s="32">
        <f t="shared" si="84"/>
        <v>0</v>
      </c>
      <c r="Z60" s="32">
        <f t="shared" si="85"/>
        <v>0</v>
      </c>
      <c r="AA60" s="32">
        <f t="shared" si="86"/>
        <v>0</v>
      </c>
      <c r="AB60" s="32">
        <f t="shared" si="87"/>
        <v>0</v>
      </c>
    </row>
    <row r="61" spans="1:34" s="5" customFormat="1" ht="13.5" customHeight="1" x14ac:dyDescent="0.2">
      <c r="A61" s="358"/>
      <c r="B61" s="358"/>
      <c r="C61" s="381"/>
      <c r="D61" s="44" t="s">
        <v>70</v>
      </c>
      <c r="E61" s="32">
        <f t="shared" ref="E61:R61" si="88">IF(E58&lt;&gt;0,(E59+E60)/E58,)</f>
        <v>0</v>
      </c>
      <c r="F61" s="18">
        <f t="shared" si="88"/>
        <v>0</v>
      </c>
      <c r="G61" s="14">
        <f t="shared" si="88"/>
        <v>0</v>
      </c>
      <c r="H61" s="14">
        <f t="shared" si="88"/>
        <v>0</v>
      </c>
      <c r="I61" s="14">
        <f t="shared" si="88"/>
        <v>0</v>
      </c>
      <c r="J61" s="14">
        <f t="shared" si="88"/>
        <v>0</v>
      </c>
      <c r="K61" s="14">
        <f t="shared" si="88"/>
        <v>0</v>
      </c>
      <c r="L61" s="14">
        <f t="shared" si="88"/>
        <v>0</v>
      </c>
      <c r="M61" s="14">
        <f t="shared" si="88"/>
        <v>0</v>
      </c>
      <c r="N61" s="14">
        <f t="shared" si="88"/>
        <v>0</v>
      </c>
      <c r="O61" s="14">
        <f t="shared" si="88"/>
        <v>0</v>
      </c>
      <c r="P61" s="14">
        <f t="shared" si="88"/>
        <v>0</v>
      </c>
      <c r="Q61" s="14">
        <f t="shared" si="88"/>
        <v>0</v>
      </c>
      <c r="R61" s="14">
        <f t="shared" si="88"/>
        <v>0</v>
      </c>
      <c r="Y61" s="32">
        <f t="shared" ref="Y61:AB61" si="89">IF(Y58&lt;&gt;0,(Y59+Y60)/Y58,)</f>
        <v>0</v>
      </c>
      <c r="Z61" s="32">
        <f t="shared" si="89"/>
        <v>0</v>
      </c>
      <c r="AA61" s="32">
        <f t="shared" si="89"/>
        <v>0</v>
      </c>
      <c r="AB61" s="32">
        <f t="shared" si="89"/>
        <v>0</v>
      </c>
    </row>
    <row r="62" spans="1:34" s="5" customFormat="1" ht="13.5" customHeight="1" x14ac:dyDescent="0.2">
      <c r="A62" s="358"/>
      <c r="B62" s="358"/>
      <c r="C62" s="381"/>
      <c r="D62" s="44" t="s">
        <v>82</v>
      </c>
      <c r="E62" s="32">
        <f t="shared" ref="E62:E66" si="90">SUM(G62:R62)</f>
        <v>0</v>
      </c>
      <c r="F62" s="32">
        <f>IF($T$1=0,0,E62/$T$1)</f>
        <v>0</v>
      </c>
      <c r="G62" s="14">
        <f t="shared" ref="G62:R62" si="91">G68+G74+G80</f>
        <v>0</v>
      </c>
      <c r="H62" s="14">
        <f t="shared" si="91"/>
        <v>0</v>
      </c>
      <c r="I62" s="14">
        <f t="shared" si="91"/>
        <v>0</v>
      </c>
      <c r="J62" s="14">
        <f t="shared" si="91"/>
        <v>0</v>
      </c>
      <c r="K62" s="14">
        <f t="shared" si="91"/>
        <v>0</v>
      </c>
      <c r="L62" s="14">
        <f t="shared" si="91"/>
        <v>0</v>
      </c>
      <c r="M62" s="14">
        <f t="shared" si="91"/>
        <v>0</v>
      </c>
      <c r="N62" s="14">
        <f t="shared" si="91"/>
        <v>0</v>
      </c>
      <c r="O62" s="14">
        <f t="shared" si="91"/>
        <v>0</v>
      </c>
      <c r="P62" s="14">
        <f t="shared" si="91"/>
        <v>0</v>
      </c>
      <c r="Q62" s="14">
        <f t="shared" si="91"/>
        <v>0</v>
      </c>
      <c r="R62" s="14">
        <f t="shared" si="91"/>
        <v>0</v>
      </c>
      <c r="Y62" s="32">
        <f t="shared" ref="Y62:Y66" si="92">SUM(G62:I62)</f>
        <v>0</v>
      </c>
      <c r="Z62" s="32">
        <f t="shared" ref="Z62:Z66" si="93">SUM(J62:L62)</f>
        <v>0</v>
      </c>
      <c r="AA62" s="32">
        <f t="shared" ref="AA62:AA66" si="94">SUM(M62:O62)</f>
        <v>0</v>
      </c>
      <c r="AB62" s="32">
        <f t="shared" ref="AB62:AB66" si="95">SUM(P62:R62)</f>
        <v>0</v>
      </c>
    </row>
    <row r="63" spans="1:34" s="5" customFormat="1" ht="13.5" customHeight="1" x14ac:dyDescent="0.2">
      <c r="A63" s="358"/>
      <c r="B63" s="358"/>
      <c r="C63" s="381"/>
      <c r="D63" s="44" t="s">
        <v>83</v>
      </c>
      <c r="E63" s="32">
        <f t="shared" si="90"/>
        <v>0</v>
      </c>
      <c r="F63" s="32">
        <f>IF($T$1=0,0,E63/$T$1)</f>
        <v>0</v>
      </c>
      <c r="G63" s="14">
        <f t="shared" ref="G63:R63" si="96">G59+G60+G62</f>
        <v>0</v>
      </c>
      <c r="H63" s="14">
        <f t="shared" si="96"/>
        <v>0</v>
      </c>
      <c r="I63" s="14">
        <f t="shared" si="96"/>
        <v>0</v>
      </c>
      <c r="J63" s="14">
        <f t="shared" si="96"/>
        <v>0</v>
      </c>
      <c r="K63" s="14">
        <f t="shared" si="96"/>
        <v>0</v>
      </c>
      <c r="L63" s="14">
        <f t="shared" si="96"/>
        <v>0</v>
      </c>
      <c r="M63" s="14">
        <f t="shared" si="96"/>
        <v>0</v>
      </c>
      <c r="N63" s="14">
        <f t="shared" si="96"/>
        <v>0</v>
      </c>
      <c r="O63" s="14">
        <f t="shared" si="96"/>
        <v>0</v>
      </c>
      <c r="P63" s="14">
        <f t="shared" si="96"/>
        <v>0</v>
      </c>
      <c r="Q63" s="14">
        <f t="shared" si="96"/>
        <v>0</v>
      </c>
      <c r="R63" s="14">
        <f t="shared" si="96"/>
        <v>0</v>
      </c>
      <c r="Y63" s="32">
        <f t="shared" si="92"/>
        <v>0</v>
      </c>
      <c r="Z63" s="32">
        <f t="shared" si="93"/>
        <v>0</v>
      </c>
      <c r="AA63" s="32">
        <f t="shared" si="94"/>
        <v>0</v>
      </c>
      <c r="AB63" s="32">
        <f t="shared" si="95"/>
        <v>0</v>
      </c>
    </row>
    <row r="64" spans="1:34" s="1" customFormat="1" ht="13.5" customHeight="1" x14ac:dyDescent="0.2">
      <c r="A64" s="358"/>
      <c r="B64" s="358"/>
      <c r="C64" s="380" t="s">
        <v>227</v>
      </c>
      <c r="D64" s="45" t="s">
        <v>36</v>
      </c>
      <c r="E64" s="13">
        <f t="shared" si="90"/>
        <v>0</v>
      </c>
      <c r="F64" s="13">
        <f>IF($T$1=0,0,E64/$T$1)</f>
        <v>0</v>
      </c>
      <c r="G64" s="46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Y64" s="13">
        <f t="shared" si="92"/>
        <v>0</v>
      </c>
      <c r="Z64" s="13">
        <f t="shared" si="93"/>
        <v>0</v>
      </c>
      <c r="AA64" s="13">
        <f t="shared" si="94"/>
        <v>0</v>
      </c>
      <c r="AB64" s="13">
        <f t="shared" si="95"/>
        <v>0</v>
      </c>
    </row>
    <row r="65" spans="1:28" s="1" customFormat="1" ht="13.5" customHeight="1" x14ac:dyDescent="0.2">
      <c r="A65" s="358"/>
      <c r="B65" s="358"/>
      <c r="C65" s="380"/>
      <c r="D65" s="45" t="s">
        <v>80</v>
      </c>
      <c r="E65" s="13">
        <f t="shared" si="90"/>
        <v>0</v>
      </c>
      <c r="F65" s="13">
        <f>IF($T$1=0,0,E65/$T$1)</f>
        <v>0</v>
      </c>
      <c r="G65" s="46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Y65" s="13">
        <f t="shared" si="92"/>
        <v>0</v>
      </c>
      <c r="Z65" s="13">
        <f t="shared" si="93"/>
        <v>0</v>
      </c>
      <c r="AA65" s="13">
        <f t="shared" si="94"/>
        <v>0</v>
      </c>
      <c r="AB65" s="13">
        <f t="shared" si="95"/>
        <v>0</v>
      </c>
    </row>
    <row r="66" spans="1:28" s="1" customFormat="1" ht="13.5" customHeight="1" x14ac:dyDescent="0.2">
      <c r="A66" s="358"/>
      <c r="B66" s="358"/>
      <c r="C66" s="380"/>
      <c r="D66" s="45" t="s">
        <v>81</v>
      </c>
      <c r="E66" s="13">
        <f t="shared" si="90"/>
        <v>0</v>
      </c>
      <c r="F66" s="13">
        <f>IF($T$1=0,0,E66/$T$1)</f>
        <v>0</v>
      </c>
      <c r="G66" s="46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Y66" s="13">
        <f t="shared" si="92"/>
        <v>0</v>
      </c>
      <c r="Z66" s="13">
        <f t="shared" si="93"/>
        <v>0</v>
      </c>
      <c r="AA66" s="13">
        <f t="shared" si="94"/>
        <v>0</v>
      </c>
      <c r="AB66" s="13">
        <f t="shared" si="95"/>
        <v>0</v>
      </c>
    </row>
    <row r="67" spans="1:28" s="1" customFormat="1" ht="13.5" customHeight="1" x14ac:dyDescent="0.2">
      <c r="A67" s="358"/>
      <c r="B67" s="358"/>
      <c r="C67" s="380"/>
      <c r="D67" s="45" t="s">
        <v>70</v>
      </c>
      <c r="E67" s="13">
        <f t="shared" ref="E67:R67" si="97">IF(E64&lt;&gt;0,(E65+E66)/E64,)</f>
        <v>0</v>
      </c>
      <c r="F67" s="13">
        <f t="shared" si="97"/>
        <v>0</v>
      </c>
      <c r="G67" s="14">
        <f t="shared" si="97"/>
        <v>0</v>
      </c>
      <c r="H67" s="14">
        <f t="shared" si="97"/>
        <v>0</v>
      </c>
      <c r="I67" s="14">
        <f t="shared" si="97"/>
        <v>0</v>
      </c>
      <c r="J67" s="14">
        <f t="shared" si="97"/>
        <v>0</v>
      </c>
      <c r="K67" s="14">
        <f t="shared" si="97"/>
        <v>0</v>
      </c>
      <c r="L67" s="14">
        <f t="shared" si="97"/>
        <v>0</v>
      </c>
      <c r="M67" s="14">
        <f t="shared" si="97"/>
        <v>0</v>
      </c>
      <c r="N67" s="14">
        <f t="shared" si="97"/>
        <v>0</v>
      </c>
      <c r="O67" s="14">
        <f t="shared" si="97"/>
        <v>0</v>
      </c>
      <c r="P67" s="14">
        <f t="shared" si="97"/>
        <v>0</v>
      </c>
      <c r="Q67" s="14">
        <f t="shared" si="97"/>
        <v>0</v>
      </c>
      <c r="R67" s="14">
        <f t="shared" si="97"/>
        <v>0</v>
      </c>
      <c r="Y67" s="13">
        <f t="shared" ref="Y67:AB67" si="98">IF(Y64&lt;&gt;0,(Y65+Y66)/Y64,)</f>
        <v>0</v>
      </c>
      <c r="Z67" s="13">
        <f t="shared" si="98"/>
        <v>0</v>
      </c>
      <c r="AA67" s="13">
        <f t="shared" si="98"/>
        <v>0</v>
      </c>
      <c r="AB67" s="13">
        <f t="shared" si="98"/>
        <v>0</v>
      </c>
    </row>
    <row r="68" spans="1:28" s="1" customFormat="1" ht="13.5" customHeight="1" x14ac:dyDescent="0.2">
      <c r="A68" s="358"/>
      <c r="B68" s="358"/>
      <c r="C68" s="380"/>
      <c r="D68" s="45" t="s">
        <v>82</v>
      </c>
      <c r="E68" s="13">
        <f t="shared" ref="E68:E72" si="99">SUM(G68:R68)</f>
        <v>0</v>
      </c>
      <c r="F68" s="13">
        <f>IF($T$1=0,0,E68/$T$1)</f>
        <v>0</v>
      </c>
      <c r="G68" s="4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Y68" s="13">
        <f t="shared" ref="Y68:Y72" si="100">SUM(G68:I68)</f>
        <v>0</v>
      </c>
      <c r="Z68" s="13">
        <f t="shared" ref="Z68:Z72" si="101">SUM(J68:L68)</f>
        <v>0</v>
      </c>
      <c r="AA68" s="13">
        <f t="shared" ref="AA68:AA72" si="102">SUM(M68:O68)</f>
        <v>0</v>
      </c>
      <c r="AB68" s="13">
        <f t="shared" ref="AB68:AB72" si="103">SUM(P68:R68)</f>
        <v>0</v>
      </c>
    </row>
    <row r="69" spans="1:28" s="1" customFormat="1" ht="13.5" customHeight="1" x14ac:dyDescent="0.2">
      <c r="A69" s="358"/>
      <c r="B69" s="358"/>
      <c r="C69" s="380"/>
      <c r="D69" s="45" t="s">
        <v>83</v>
      </c>
      <c r="E69" s="13">
        <f t="shared" si="99"/>
        <v>0</v>
      </c>
      <c r="F69" s="13">
        <f>IF($T$1=0,0,E69/$T$1)</f>
        <v>0</v>
      </c>
      <c r="G69" s="14">
        <f t="shared" ref="G69:R69" si="104">G65+G66+G68</f>
        <v>0</v>
      </c>
      <c r="H69" s="14">
        <f t="shared" si="104"/>
        <v>0</v>
      </c>
      <c r="I69" s="14">
        <f t="shared" si="104"/>
        <v>0</v>
      </c>
      <c r="J69" s="14">
        <f t="shared" si="104"/>
        <v>0</v>
      </c>
      <c r="K69" s="14">
        <f t="shared" si="104"/>
        <v>0</v>
      </c>
      <c r="L69" s="14">
        <f t="shared" si="104"/>
        <v>0</v>
      </c>
      <c r="M69" s="14">
        <f t="shared" si="104"/>
        <v>0</v>
      </c>
      <c r="N69" s="14">
        <f t="shared" si="104"/>
        <v>0</v>
      </c>
      <c r="O69" s="14">
        <f t="shared" si="104"/>
        <v>0</v>
      </c>
      <c r="P69" s="14">
        <f t="shared" si="104"/>
        <v>0</v>
      </c>
      <c r="Q69" s="14">
        <f t="shared" si="104"/>
        <v>0</v>
      </c>
      <c r="R69" s="14">
        <f t="shared" si="104"/>
        <v>0</v>
      </c>
      <c r="Y69" s="13">
        <f t="shared" si="100"/>
        <v>0</v>
      </c>
      <c r="Z69" s="13">
        <f t="shared" si="101"/>
        <v>0</v>
      </c>
      <c r="AA69" s="13">
        <f t="shared" si="102"/>
        <v>0</v>
      </c>
      <c r="AB69" s="13">
        <f t="shared" si="103"/>
        <v>0</v>
      </c>
    </row>
    <row r="70" spans="1:28" s="1" customFormat="1" ht="13.5" customHeight="1" x14ac:dyDescent="0.2">
      <c r="A70" s="358"/>
      <c r="B70" s="358"/>
      <c r="C70" s="381" t="s">
        <v>206</v>
      </c>
      <c r="D70" s="44" t="s">
        <v>36</v>
      </c>
      <c r="E70" s="32">
        <f t="shared" si="99"/>
        <v>0</v>
      </c>
      <c r="F70" s="32">
        <f>IF($T$1=0,0,E70/$T$1)</f>
        <v>0</v>
      </c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Y70" s="32">
        <f t="shared" si="100"/>
        <v>0</v>
      </c>
      <c r="Z70" s="32">
        <f t="shared" si="101"/>
        <v>0</v>
      </c>
      <c r="AA70" s="32">
        <f t="shared" si="102"/>
        <v>0</v>
      </c>
      <c r="AB70" s="32">
        <f t="shared" si="103"/>
        <v>0</v>
      </c>
    </row>
    <row r="71" spans="1:28" s="1" customFormat="1" ht="13.5" customHeight="1" x14ac:dyDescent="0.2">
      <c r="A71" s="358"/>
      <c r="B71" s="358"/>
      <c r="C71" s="381"/>
      <c r="D71" s="44" t="s">
        <v>80</v>
      </c>
      <c r="E71" s="32">
        <f t="shared" si="99"/>
        <v>0</v>
      </c>
      <c r="F71" s="32">
        <f>IF($T$1=0,0,E71/$T$1)</f>
        <v>0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Y71" s="32">
        <f t="shared" si="100"/>
        <v>0</v>
      </c>
      <c r="Z71" s="32">
        <f t="shared" si="101"/>
        <v>0</v>
      </c>
      <c r="AA71" s="32">
        <f t="shared" si="102"/>
        <v>0</v>
      </c>
      <c r="AB71" s="32">
        <f t="shared" si="103"/>
        <v>0</v>
      </c>
    </row>
    <row r="72" spans="1:28" s="1" customFormat="1" ht="13.5" customHeight="1" x14ac:dyDescent="0.2">
      <c r="A72" s="358"/>
      <c r="B72" s="358"/>
      <c r="C72" s="381"/>
      <c r="D72" s="44" t="s">
        <v>81</v>
      </c>
      <c r="E72" s="32">
        <f t="shared" si="99"/>
        <v>0</v>
      </c>
      <c r="F72" s="32">
        <f>IF($T$1=0,0,E72/$T$1)</f>
        <v>0</v>
      </c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Y72" s="32">
        <f t="shared" si="100"/>
        <v>0</v>
      </c>
      <c r="Z72" s="32">
        <f t="shared" si="101"/>
        <v>0</v>
      </c>
      <c r="AA72" s="32">
        <f t="shared" si="102"/>
        <v>0</v>
      </c>
      <c r="AB72" s="32">
        <f t="shared" si="103"/>
        <v>0</v>
      </c>
    </row>
    <row r="73" spans="1:28" s="1" customFormat="1" ht="13.5" customHeight="1" x14ac:dyDescent="0.2">
      <c r="A73" s="358"/>
      <c r="B73" s="358"/>
      <c r="C73" s="381"/>
      <c r="D73" s="44" t="s">
        <v>70</v>
      </c>
      <c r="E73" s="32">
        <f t="shared" ref="E73:R73" si="105">IF(E70&lt;&gt;0,(E71+E72)/E70,)</f>
        <v>0</v>
      </c>
      <c r="F73" s="18">
        <f t="shared" si="105"/>
        <v>0</v>
      </c>
      <c r="G73" s="14">
        <f t="shared" si="105"/>
        <v>0</v>
      </c>
      <c r="H73" s="14">
        <f t="shared" si="105"/>
        <v>0</v>
      </c>
      <c r="I73" s="14">
        <f t="shared" si="105"/>
        <v>0</v>
      </c>
      <c r="J73" s="14">
        <f t="shared" si="105"/>
        <v>0</v>
      </c>
      <c r="K73" s="14">
        <f t="shared" si="105"/>
        <v>0</v>
      </c>
      <c r="L73" s="14">
        <f t="shared" si="105"/>
        <v>0</v>
      </c>
      <c r="M73" s="14">
        <f t="shared" si="105"/>
        <v>0</v>
      </c>
      <c r="N73" s="14">
        <f t="shared" si="105"/>
        <v>0</v>
      </c>
      <c r="O73" s="14">
        <f t="shared" si="105"/>
        <v>0</v>
      </c>
      <c r="P73" s="14">
        <f t="shared" si="105"/>
        <v>0</v>
      </c>
      <c r="Q73" s="14">
        <f t="shared" si="105"/>
        <v>0</v>
      </c>
      <c r="R73" s="14">
        <f t="shared" si="105"/>
        <v>0</v>
      </c>
      <c r="Y73" s="32">
        <f t="shared" ref="Y73:AB73" si="106">IF(Y70&lt;&gt;0,(Y71+Y72)/Y70,)</f>
        <v>0</v>
      </c>
      <c r="Z73" s="32">
        <f t="shared" si="106"/>
        <v>0</v>
      </c>
      <c r="AA73" s="32">
        <f t="shared" si="106"/>
        <v>0</v>
      </c>
      <c r="AB73" s="32">
        <f t="shared" si="106"/>
        <v>0</v>
      </c>
    </row>
    <row r="74" spans="1:28" s="1" customFormat="1" ht="13.5" customHeight="1" x14ac:dyDescent="0.2">
      <c r="A74" s="358"/>
      <c r="B74" s="358"/>
      <c r="C74" s="381"/>
      <c r="D74" s="44" t="s">
        <v>82</v>
      </c>
      <c r="E74" s="32">
        <f t="shared" ref="E74:E78" si="107">SUM(G74:R74)</f>
        <v>0</v>
      </c>
      <c r="F74" s="32">
        <f>IF($T$1=0,0,E74/$T$1)</f>
        <v>0</v>
      </c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Y74" s="32">
        <f t="shared" ref="Y74:Y78" si="108">SUM(G74:I74)</f>
        <v>0</v>
      </c>
      <c r="Z74" s="32">
        <f t="shared" ref="Z74:Z78" si="109">SUM(J74:L74)</f>
        <v>0</v>
      </c>
      <c r="AA74" s="32">
        <f t="shared" ref="AA74:AA78" si="110">SUM(M74:O74)</f>
        <v>0</v>
      </c>
      <c r="AB74" s="32">
        <f t="shared" ref="AB74:AB78" si="111">SUM(P74:R74)</f>
        <v>0</v>
      </c>
    </row>
    <row r="75" spans="1:28" s="1" customFormat="1" ht="13.5" customHeight="1" x14ac:dyDescent="0.2">
      <c r="A75" s="358"/>
      <c r="B75" s="358"/>
      <c r="C75" s="381"/>
      <c r="D75" s="44" t="s">
        <v>83</v>
      </c>
      <c r="E75" s="32">
        <f t="shared" si="107"/>
        <v>0</v>
      </c>
      <c r="F75" s="32">
        <f>IF($T$1=0,0,E75/$T$1)</f>
        <v>0</v>
      </c>
      <c r="G75" s="14">
        <f t="shared" ref="G75:R75" si="112">G71+G72+G74</f>
        <v>0</v>
      </c>
      <c r="H75" s="14">
        <f t="shared" si="112"/>
        <v>0</v>
      </c>
      <c r="I75" s="14">
        <f t="shared" si="112"/>
        <v>0</v>
      </c>
      <c r="J75" s="14">
        <f t="shared" si="112"/>
        <v>0</v>
      </c>
      <c r="K75" s="14">
        <f t="shared" si="112"/>
        <v>0</v>
      </c>
      <c r="L75" s="14">
        <f t="shared" si="112"/>
        <v>0</v>
      </c>
      <c r="M75" s="14">
        <f t="shared" si="112"/>
        <v>0</v>
      </c>
      <c r="N75" s="14">
        <f t="shared" si="112"/>
        <v>0</v>
      </c>
      <c r="O75" s="14">
        <f t="shared" si="112"/>
        <v>0</v>
      </c>
      <c r="P75" s="14">
        <f t="shared" si="112"/>
        <v>0</v>
      </c>
      <c r="Q75" s="14">
        <f t="shared" si="112"/>
        <v>0</v>
      </c>
      <c r="R75" s="14">
        <f t="shared" si="112"/>
        <v>0</v>
      </c>
      <c r="Y75" s="32">
        <f t="shared" si="108"/>
        <v>0</v>
      </c>
      <c r="Z75" s="32">
        <f t="shared" si="109"/>
        <v>0</v>
      </c>
      <c r="AA75" s="32">
        <f t="shared" si="110"/>
        <v>0</v>
      </c>
      <c r="AB75" s="32">
        <f t="shared" si="111"/>
        <v>0</v>
      </c>
    </row>
    <row r="76" spans="1:28" s="1" customFormat="1" ht="13.5" customHeight="1" x14ac:dyDescent="0.2">
      <c r="A76" s="358"/>
      <c r="B76" s="358"/>
      <c r="C76" s="380" t="s">
        <v>228</v>
      </c>
      <c r="D76" s="45" t="s">
        <v>36</v>
      </c>
      <c r="E76" s="13">
        <f t="shared" si="107"/>
        <v>0</v>
      </c>
      <c r="F76" s="13">
        <f>IF($T$1=0,0,E76/$T$1)</f>
        <v>0</v>
      </c>
      <c r="G76" s="46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Y76" s="13">
        <f t="shared" si="108"/>
        <v>0</v>
      </c>
      <c r="Z76" s="13">
        <f t="shared" si="109"/>
        <v>0</v>
      </c>
      <c r="AA76" s="13">
        <f t="shared" si="110"/>
        <v>0</v>
      </c>
      <c r="AB76" s="13">
        <f t="shared" si="111"/>
        <v>0</v>
      </c>
    </row>
    <row r="77" spans="1:28" s="1" customFormat="1" ht="13.5" customHeight="1" x14ac:dyDescent="0.2">
      <c r="A77" s="358"/>
      <c r="B77" s="358"/>
      <c r="C77" s="380"/>
      <c r="D77" s="45" t="s">
        <v>80</v>
      </c>
      <c r="E77" s="13">
        <f t="shared" si="107"/>
        <v>0</v>
      </c>
      <c r="F77" s="13">
        <f>IF($T$1=0,0,E77/$T$1)</f>
        <v>0</v>
      </c>
      <c r="G77" s="46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Y77" s="13">
        <f t="shared" si="108"/>
        <v>0</v>
      </c>
      <c r="Z77" s="13">
        <f t="shared" si="109"/>
        <v>0</v>
      </c>
      <c r="AA77" s="13">
        <f t="shared" si="110"/>
        <v>0</v>
      </c>
      <c r="AB77" s="13">
        <f t="shared" si="111"/>
        <v>0</v>
      </c>
    </row>
    <row r="78" spans="1:28" s="1" customFormat="1" ht="13.5" customHeight="1" x14ac:dyDescent="0.2">
      <c r="A78" s="358"/>
      <c r="B78" s="358"/>
      <c r="C78" s="380"/>
      <c r="D78" s="45" t="s">
        <v>81</v>
      </c>
      <c r="E78" s="13">
        <f t="shared" si="107"/>
        <v>0</v>
      </c>
      <c r="F78" s="13">
        <f>IF($T$1=0,0,E78/$T$1)</f>
        <v>0</v>
      </c>
      <c r="G78" s="46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Y78" s="13">
        <f t="shared" si="108"/>
        <v>0</v>
      </c>
      <c r="Z78" s="13">
        <f t="shared" si="109"/>
        <v>0</v>
      </c>
      <c r="AA78" s="13">
        <f t="shared" si="110"/>
        <v>0</v>
      </c>
      <c r="AB78" s="13">
        <f t="shared" si="111"/>
        <v>0</v>
      </c>
    </row>
    <row r="79" spans="1:28" s="1" customFormat="1" ht="13.5" customHeight="1" x14ac:dyDescent="0.2">
      <c r="A79" s="358"/>
      <c r="B79" s="358"/>
      <c r="C79" s="380"/>
      <c r="D79" s="45" t="s">
        <v>70</v>
      </c>
      <c r="E79" s="13">
        <f t="shared" ref="E79:R79" si="113">IF(E76&lt;&gt;0,(E77+E78)/E76,)</f>
        <v>0</v>
      </c>
      <c r="F79" s="13">
        <f t="shared" si="113"/>
        <v>0</v>
      </c>
      <c r="G79" s="14">
        <f t="shared" si="113"/>
        <v>0</v>
      </c>
      <c r="H79" s="14">
        <f t="shared" si="113"/>
        <v>0</v>
      </c>
      <c r="I79" s="14">
        <f t="shared" si="113"/>
        <v>0</v>
      </c>
      <c r="J79" s="14">
        <f t="shared" si="113"/>
        <v>0</v>
      </c>
      <c r="K79" s="14">
        <f t="shared" si="113"/>
        <v>0</v>
      </c>
      <c r="L79" s="14">
        <f t="shared" si="113"/>
        <v>0</v>
      </c>
      <c r="M79" s="14">
        <f t="shared" si="113"/>
        <v>0</v>
      </c>
      <c r="N79" s="14">
        <f t="shared" si="113"/>
        <v>0</v>
      </c>
      <c r="O79" s="14">
        <f t="shared" si="113"/>
        <v>0</v>
      </c>
      <c r="P79" s="14">
        <f t="shared" si="113"/>
        <v>0</v>
      </c>
      <c r="Q79" s="14">
        <f t="shared" si="113"/>
        <v>0</v>
      </c>
      <c r="R79" s="14">
        <f t="shared" si="113"/>
        <v>0</v>
      </c>
      <c r="Y79" s="13">
        <f t="shared" ref="Y79:AB79" si="114">IF(Y76&lt;&gt;0,(Y77+Y78)/Y76,)</f>
        <v>0</v>
      </c>
      <c r="Z79" s="13">
        <f t="shared" si="114"/>
        <v>0</v>
      </c>
      <c r="AA79" s="13">
        <f t="shared" si="114"/>
        <v>0</v>
      </c>
      <c r="AB79" s="13">
        <f t="shared" si="114"/>
        <v>0</v>
      </c>
    </row>
    <row r="80" spans="1:28" s="1" customFormat="1" ht="13.5" customHeight="1" x14ac:dyDescent="0.2">
      <c r="A80" s="358"/>
      <c r="B80" s="358"/>
      <c r="C80" s="380"/>
      <c r="D80" s="45" t="s">
        <v>82</v>
      </c>
      <c r="E80" s="13">
        <f t="shared" ref="E80:E97" si="115">SUM(G80:R80)</f>
        <v>0</v>
      </c>
      <c r="F80" s="13">
        <f t="shared" ref="F80:F97" si="116">IF($T$1=0,0,E80/$T$1)</f>
        <v>0</v>
      </c>
      <c r="G80" s="46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Y80" s="13">
        <f t="shared" ref="Y80:Y97" si="117">SUM(G80:I80)</f>
        <v>0</v>
      </c>
      <c r="Z80" s="13">
        <f t="shared" ref="Z80:Z97" si="118">SUM(J80:L80)</f>
        <v>0</v>
      </c>
      <c r="AA80" s="13">
        <f t="shared" ref="AA80:AA97" si="119">SUM(M80:O80)</f>
        <v>0</v>
      </c>
      <c r="AB80" s="13">
        <f t="shared" ref="AB80:AB97" si="120">SUM(P80:R80)</f>
        <v>0</v>
      </c>
    </row>
    <row r="81" spans="1:28" s="1" customFormat="1" ht="13.5" customHeight="1" x14ac:dyDescent="0.2">
      <c r="A81" s="358"/>
      <c r="B81" s="358"/>
      <c r="C81" s="380"/>
      <c r="D81" s="45" t="s">
        <v>83</v>
      </c>
      <c r="E81" s="13">
        <f t="shared" si="115"/>
        <v>0</v>
      </c>
      <c r="F81" s="13">
        <f t="shared" si="116"/>
        <v>0</v>
      </c>
      <c r="G81" s="14">
        <f t="shared" ref="G81:R81" si="121">G77+G78+G80</f>
        <v>0</v>
      </c>
      <c r="H81" s="14">
        <f t="shared" si="121"/>
        <v>0</v>
      </c>
      <c r="I81" s="14">
        <f t="shared" si="121"/>
        <v>0</v>
      </c>
      <c r="J81" s="14">
        <f t="shared" si="121"/>
        <v>0</v>
      </c>
      <c r="K81" s="14">
        <f t="shared" si="121"/>
        <v>0</v>
      </c>
      <c r="L81" s="14">
        <f t="shared" si="121"/>
        <v>0</v>
      </c>
      <c r="M81" s="14">
        <f t="shared" si="121"/>
        <v>0</v>
      </c>
      <c r="N81" s="14">
        <f t="shared" si="121"/>
        <v>0</v>
      </c>
      <c r="O81" s="14">
        <f t="shared" si="121"/>
        <v>0</v>
      </c>
      <c r="P81" s="14">
        <f t="shared" si="121"/>
        <v>0</v>
      </c>
      <c r="Q81" s="14">
        <f t="shared" si="121"/>
        <v>0</v>
      </c>
      <c r="R81" s="14">
        <f t="shared" si="121"/>
        <v>0</v>
      </c>
      <c r="Y81" s="13">
        <f t="shared" si="117"/>
        <v>0</v>
      </c>
      <c r="Z81" s="13">
        <f t="shared" si="118"/>
        <v>0</v>
      </c>
      <c r="AA81" s="13">
        <f t="shared" si="119"/>
        <v>0</v>
      </c>
      <c r="AB81" s="13">
        <f t="shared" si="120"/>
        <v>0</v>
      </c>
    </row>
    <row r="82" spans="1:28" s="1" customFormat="1" ht="13.5" customHeight="1" x14ac:dyDescent="0.2">
      <c r="A82" s="358"/>
      <c r="B82" s="358"/>
      <c r="C82" s="378" t="s">
        <v>84</v>
      </c>
      <c r="D82" s="30" t="s">
        <v>229</v>
      </c>
      <c r="E82" s="32">
        <f t="shared" si="115"/>
        <v>0</v>
      </c>
      <c r="F82" s="29">
        <f t="shared" si="116"/>
        <v>0</v>
      </c>
      <c r="G82" s="46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Y82" s="32">
        <f t="shared" si="117"/>
        <v>0</v>
      </c>
      <c r="Z82" s="32">
        <f t="shared" si="118"/>
        <v>0</v>
      </c>
      <c r="AA82" s="32">
        <f t="shared" si="119"/>
        <v>0</v>
      </c>
      <c r="AB82" s="32">
        <f t="shared" si="120"/>
        <v>0</v>
      </c>
    </row>
    <row r="83" spans="1:28" s="1" customFormat="1" ht="13.5" customHeight="1" x14ac:dyDescent="0.2">
      <c r="A83" s="358"/>
      <c r="B83" s="358"/>
      <c r="C83" s="378"/>
      <c r="D83" s="44" t="s">
        <v>144</v>
      </c>
      <c r="E83" s="32">
        <f t="shared" si="115"/>
        <v>0</v>
      </c>
      <c r="F83" s="29">
        <f t="shared" si="116"/>
        <v>0</v>
      </c>
      <c r="G83" s="46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Y83" s="32">
        <f t="shared" si="117"/>
        <v>0</v>
      </c>
      <c r="Z83" s="32">
        <f t="shared" si="118"/>
        <v>0</v>
      </c>
      <c r="AA83" s="32">
        <f t="shared" si="119"/>
        <v>0</v>
      </c>
      <c r="AB83" s="32">
        <f t="shared" si="120"/>
        <v>0</v>
      </c>
    </row>
    <row r="84" spans="1:28" s="1" customFormat="1" ht="13.5" customHeight="1" x14ac:dyDescent="0.2">
      <c r="A84" s="358"/>
      <c r="B84" s="358"/>
      <c r="C84" s="378"/>
      <c r="D84" s="30" t="s">
        <v>145</v>
      </c>
      <c r="E84" s="32">
        <f t="shared" si="115"/>
        <v>0</v>
      </c>
      <c r="F84" s="29">
        <f t="shared" si="116"/>
        <v>0</v>
      </c>
      <c r="G84" s="46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Y84" s="32">
        <f t="shared" si="117"/>
        <v>0</v>
      </c>
      <c r="Z84" s="32">
        <f t="shared" si="118"/>
        <v>0</v>
      </c>
      <c r="AA84" s="32">
        <f t="shared" si="119"/>
        <v>0</v>
      </c>
      <c r="AB84" s="32">
        <f t="shared" si="120"/>
        <v>0</v>
      </c>
    </row>
    <row r="85" spans="1:28" s="1" customFormat="1" ht="13.5" customHeight="1" x14ac:dyDescent="0.2">
      <c r="A85" s="358"/>
      <c r="B85" s="358"/>
      <c r="C85" s="378"/>
      <c r="D85" s="44" t="s">
        <v>142</v>
      </c>
      <c r="E85" s="32">
        <f t="shared" si="115"/>
        <v>0</v>
      </c>
      <c r="F85" s="29">
        <f t="shared" si="116"/>
        <v>0</v>
      </c>
      <c r="G85" s="46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Y85" s="32">
        <f t="shared" si="117"/>
        <v>0</v>
      </c>
      <c r="Z85" s="32">
        <f t="shared" si="118"/>
        <v>0</v>
      </c>
      <c r="AA85" s="32">
        <f t="shared" si="119"/>
        <v>0</v>
      </c>
      <c r="AB85" s="32">
        <f t="shared" si="120"/>
        <v>0</v>
      </c>
    </row>
    <row r="86" spans="1:28" s="1" customFormat="1" ht="13.5" customHeight="1" x14ac:dyDescent="0.2">
      <c r="A86" s="358"/>
      <c r="B86" s="358"/>
      <c r="C86" s="378"/>
      <c r="D86" s="30" t="s">
        <v>143</v>
      </c>
      <c r="E86" s="32">
        <f t="shared" si="115"/>
        <v>0</v>
      </c>
      <c r="F86" s="29">
        <f t="shared" si="116"/>
        <v>0</v>
      </c>
      <c r="G86" s="46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Y86" s="32">
        <f t="shared" si="117"/>
        <v>0</v>
      </c>
      <c r="Z86" s="32">
        <f t="shared" si="118"/>
        <v>0</v>
      </c>
      <c r="AA86" s="32">
        <f t="shared" si="119"/>
        <v>0</v>
      </c>
      <c r="AB86" s="32">
        <f t="shared" si="120"/>
        <v>0</v>
      </c>
    </row>
    <row r="87" spans="1:28" s="1" customFormat="1" ht="13.5" customHeight="1" x14ac:dyDescent="0.2">
      <c r="A87" s="358"/>
      <c r="B87" s="358"/>
      <c r="C87" s="378"/>
      <c r="D87" s="44" t="s">
        <v>146</v>
      </c>
      <c r="E87" s="29">
        <f t="shared" si="115"/>
        <v>0</v>
      </c>
      <c r="F87" s="29">
        <f t="shared" si="116"/>
        <v>0</v>
      </c>
      <c r="G87" s="46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Y87" s="29">
        <f t="shared" si="117"/>
        <v>0</v>
      </c>
      <c r="Z87" s="29">
        <f t="shared" si="118"/>
        <v>0</v>
      </c>
      <c r="AA87" s="29">
        <f t="shared" si="119"/>
        <v>0</v>
      </c>
      <c r="AB87" s="29">
        <f t="shared" si="120"/>
        <v>0</v>
      </c>
    </row>
    <row r="88" spans="1:28" s="1" customFormat="1" ht="13.5" customHeight="1" x14ac:dyDescent="0.2">
      <c r="A88" s="358"/>
      <c r="B88" s="358"/>
      <c r="C88" s="378"/>
      <c r="D88" s="44" t="s">
        <v>147</v>
      </c>
      <c r="E88" s="29">
        <f t="shared" si="115"/>
        <v>0</v>
      </c>
      <c r="F88" s="29">
        <f t="shared" si="116"/>
        <v>0</v>
      </c>
      <c r="G88" s="46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Y88" s="29">
        <f t="shared" si="117"/>
        <v>0</v>
      </c>
      <c r="Z88" s="29">
        <f t="shared" si="118"/>
        <v>0</v>
      </c>
      <c r="AA88" s="29">
        <f t="shared" si="119"/>
        <v>0</v>
      </c>
      <c r="AB88" s="29">
        <f t="shared" si="120"/>
        <v>0</v>
      </c>
    </row>
    <row r="89" spans="1:28" s="1" customFormat="1" ht="13.5" customHeight="1" x14ac:dyDescent="0.2">
      <c r="A89" s="358"/>
      <c r="B89" s="358"/>
      <c r="C89" s="378"/>
      <c r="D89" s="44" t="s">
        <v>148</v>
      </c>
      <c r="E89" s="29">
        <f t="shared" si="115"/>
        <v>0</v>
      </c>
      <c r="F89" s="29">
        <f t="shared" si="116"/>
        <v>0</v>
      </c>
      <c r="G89" s="46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Y89" s="29">
        <f t="shared" si="117"/>
        <v>0</v>
      </c>
      <c r="Z89" s="29">
        <f t="shared" si="118"/>
        <v>0</v>
      </c>
      <c r="AA89" s="29">
        <f t="shared" si="119"/>
        <v>0</v>
      </c>
      <c r="AB89" s="29">
        <f t="shared" si="120"/>
        <v>0</v>
      </c>
    </row>
    <row r="90" spans="1:28" s="1" customFormat="1" ht="13.5" customHeight="1" x14ac:dyDescent="0.2">
      <c r="A90" s="358"/>
      <c r="B90" s="358"/>
      <c r="C90" s="378"/>
      <c r="D90" s="44" t="s">
        <v>149</v>
      </c>
      <c r="E90" s="29">
        <f t="shared" si="115"/>
        <v>0</v>
      </c>
      <c r="F90" s="29">
        <f t="shared" si="116"/>
        <v>0</v>
      </c>
      <c r="G90" s="46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Y90" s="29">
        <f t="shared" si="117"/>
        <v>0</v>
      </c>
      <c r="Z90" s="29">
        <f t="shared" si="118"/>
        <v>0</v>
      </c>
      <c r="AA90" s="29">
        <f t="shared" si="119"/>
        <v>0</v>
      </c>
      <c r="AB90" s="29">
        <f t="shared" si="120"/>
        <v>0</v>
      </c>
    </row>
    <row r="91" spans="1:28" s="1" customFormat="1" ht="13.5" customHeight="1" x14ac:dyDescent="0.2">
      <c r="A91" s="358"/>
      <c r="B91" s="358"/>
      <c r="C91" s="378"/>
      <c r="D91" s="44" t="s">
        <v>150</v>
      </c>
      <c r="E91" s="29">
        <f t="shared" si="115"/>
        <v>0</v>
      </c>
      <c r="F91" s="29">
        <f t="shared" si="116"/>
        <v>0</v>
      </c>
      <c r="G91" s="46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Y91" s="29">
        <f t="shared" si="117"/>
        <v>0</v>
      </c>
      <c r="Z91" s="29">
        <f t="shared" si="118"/>
        <v>0</v>
      </c>
      <c r="AA91" s="29">
        <f t="shared" si="119"/>
        <v>0</v>
      </c>
      <c r="AB91" s="29">
        <f t="shared" si="120"/>
        <v>0</v>
      </c>
    </row>
    <row r="92" spans="1:28" s="1" customFormat="1" ht="13.5" customHeight="1" x14ac:dyDescent="0.2">
      <c r="A92" s="358"/>
      <c r="B92" s="358"/>
      <c r="C92" s="378"/>
      <c r="D92" s="44" t="s">
        <v>151</v>
      </c>
      <c r="E92" s="29">
        <f t="shared" si="115"/>
        <v>0</v>
      </c>
      <c r="F92" s="29">
        <f t="shared" si="116"/>
        <v>0</v>
      </c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Y92" s="29">
        <f t="shared" si="117"/>
        <v>0</v>
      </c>
      <c r="Z92" s="29">
        <f t="shared" si="118"/>
        <v>0</v>
      </c>
      <c r="AA92" s="29">
        <f t="shared" si="119"/>
        <v>0</v>
      </c>
      <c r="AB92" s="29">
        <f t="shared" si="120"/>
        <v>0</v>
      </c>
    </row>
    <row r="93" spans="1:28" s="1" customFormat="1" ht="13.5" customHeight="1" x14ac:dyDescent="0.2">
      <c r="A93" s="358"/>
      <c r="B93" s="358"/>
      <c r="C93" s="378"/>
      <c r="D93" s="44" t="s">
        <v>152</v>
      </c>
      <c r="E93" s="29">
        <f t="shared" si="115"/>
        <v>0</v>
      </c>
      <c r="F93" s="29">
        <f t="shared" si="116"/>
        <v>0</v>
      </c>
      <c r="G93" s="4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Y93" s="29">
        <f t="shared" si="117"/>
        <v>0</v>
      </c>
      <c r="Z93" s="29">
        <f t="shared" si="118"/>
        <v>0</v>
      </c>
      <c r="AA93" s="29">
        <f t="shared" si="119"/>
        <v>0</v>
      </c>
      <c r="AB93" s="29">
        <f t="shared" si="120"/>
        <v>0</v>
      </c>
    </row>
    <row r="94" spans="1:28" s="1" customFormat="1" ht="13.5" customHeight="1" x14ac:dyDescent="0.2">
      <c r="A94" s="358"/>
      <c r="B94" s="358"/>
      <c r="C94" s="378"/>
      <c r="D94" s="30" t="s">
        <v>153</v>
      </c>
      <c r="E94" s="32">
        <f t="shared" si="115"/>
        <v>0</v>
      </c>
      <c r="F94" s="29">
        <f t="shared" si="116"/>
        <v>0</v>
      </c>
      <c r="G94" s="46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Y94" s="32">
        <f t="shared" si="117"/>
        <v>0</v>
      </c>
      <c r="Z94" s="32">
        <f t="shared" si="118"/>
        <v>0</v>
      </c>
      <c r="AA94" s="32">
        <f t="shared" si="119"/>
        <v>0</v>
      </c>
      <c r="AB94" s="32">
        <f t="shared" si="120"/>
        <v>0</v>
      </c>
    </row>
    <row r="95" spans="1:28" s="1" customFormat="1" ht="13.5" customHeight="1" x14ac:dyDescent="0.2">
      <c r="A95" s="358"/>
      <c r="B95" s="358"/>
      <c r="C95" s="378"/>
      <c r="D95" s="30" t="s">
        <v>154</v>
      </c>
      <c r="E95" s="32">
        <f t="shared" si="115"/>
        <v>0</v>
      </c>
      <c r="F95" s="29">
        <f t="shared" si="116"/>
        <v>0</v>
      </c>
      <c r="G95" s="46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Y95" s="32">
        <f t="shared" si="117"/>
        <v>0</v>
      </c>
      <c r="Z95" s="32">
        <f t="shared" si="118"/>
        <v>0</v>
      </c>
      <c r="AA95" s="32">
        <f t="shared" si="119"/>
        <v>0</v>
      </c>
      <c r="AB95" s="32">
        <f t="shared" si="120"/>
        <v>0</v>
      </c>
    </row>
    <row r="96" spans="1:28" s="1" customFormat="1" ht="13.5" customHeight="1" x14ac:dyDescent="0.2">
      <c r="A96" s="358"/>
      <c r="B96" s="358"/>
      <c r="C96" s="378"/>
      <c r="D96" s="44" t="s">
        <v>180</v>
      </c>
      <c r="E96" s="32">
        <f t="shared" si="115"/>
        <v>0</v>
      </c>
      <c r="F96" s="29">
        <f t="shared" si="116"/>
        <v>0</v>
      </c>
      <c r="G96" s="46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Y96" s="32">
        <f t="shared" si="117"/>
        <v>0</v>
      </c>
      <c r="Z96" s="32">
        <f t="shared" si="118"/>
        <v>0</v>
      </c>
      <c r="AA96" s="32">
        <f t="shared" si="119"/>
        <v>0</v>
      </c>
      <c r="AB96" s="32">
        <f t="shared" si="120"/>
        <v>0</v>
      </c>
    </row>
    <row r="97" spans="1:34" s="1" customFormat="1" ht="13.5" customHeight="1" x14ac:dyDescent="0.2">
      <c r="A97" s="358"/>
      <c r="B97" s="358"/>
      <c r="C97" s="378"/>
      <c r="D97" s="56" t="s">
        <v>156</v>
      </c>
      <c r="E97" s="32">
        <f t="shared" si="115"/>
        <v>0</v>
      </c>
      <c r="F97" s="29">
        <f t="shared" si="116"/>
        <v>0</v>
      </c>
      <c r="G97" s="14">
        <f t="shared" ref="G97:R97" si="122">SUM(G82:G96)</f>
        <v>0</v>
      </c>
      <c r="H97" s="14">
        <f t="shared" si="122"/>
        <v>0</v>
      </c>
      <c r="I97" s="14">
        <f t="shared" si="122"/>
        <v>0</v>
      </c>
      <c r="J97" s="14">
        <f t="shared" si="122"/>
        <v>0</v>
      </c>
      <c r="K97" s="14">
        <f t="shared" si="122"/>
        <v>0</v>
      </c>
      <c r="L97" s="14">
        <f t="shared" si="122"/>
        <v>0</v>
      </c>
      <c r="M97" s="14">
        <f t="shared" si="122"/>
        <v>0</v>
      </c>
      <c r="N97" s="14">
        <f t="shared" si="122"/>
        <v>0</v>
      </c>
      <c r="O97" s="14">
        <f t="shared" si="122"/>
        <v>0</v>
      </c>
      <c r="P97" s="14">
        <f t="shared" si="122"/>
        <v>0</v>
      </c>
      <c r="Q97" s="14">
        <f t="shared" si="122"/>
        <v>0</v>
      </c>
      <c r="R97" s="14">
        <f t="shared" si="122"/>
        <v>0</v>
      </c>
      <c r="Y97" s="32">
        <f t="shared" si="117"/>
        <v>0</v>
      </c>
      <c r="Z97" s="32">
        <f t="shared" si="118"/>
        <v>0</v>
      </c>
      <c r="AA97" s="32">
        <f t="shared" si="119"/>
        <v>0</v>
      </c>
      <c r="AB97" s="32">
        <f t="shared" si="120"/>
        <v>0</v>
      </c>
    </row>
    <row r="98" spans="1:34" s="4" customFormat="1" ht="13.5" customHeight="1" x14ac:dyDescent="0.2">
      <c r="A98" s="358"/>
      <c r="B98" s="358"/>
      <c r="C98" s="376" t="s">
        <v>57</v>
      </c>
      <c r="D98" s="57" t="s">
        <v>230</v>
      </c>
      <c r="E98" s="13">
        <f t="shared" ref="E98:R98" si="123">IF(E$24&lt;&gt;0,E66/E$24,)</f>
        <v>0</v>
      </c>
      <c r="F98" s="13">
        <f t="shared" si="123"/>
        <v>0</v>
      </c>
      <c r="G98" s="14">
        <f t="shared" si="123"/>
        <v>0</v>
      </c>
      <c r="H98" s="14">
        <f t="shared" si="123"/>
        <v>0</v>
      </c>
      <c r="I98" s="14">
        <f t="shared" si="123"/>
        <v>0</v>
      </c>
      <c r="J98" s="14">
        <f t="shared" si="123"/>
        <v>0</v>
      </c>
      <c r="K98" s="14">
        <f t="shared" si="123"/>
        <v>0</v>
      </c>
      <c r="L98" s="14">
        <f t="shared" si="123"/>
        <v>0</v>
      </c>
      <c r="M98" s="14">
        <f t="shared" si="123"/>
        <v>0</v>
      </c>
      <c r="N98" s="14">
        <f t="shared" si="123"/>
        <v>0</v>
      </c>
      <c r="O98" s="14">
        <f t="shared" si="123"/>
        <v>0</v>
      </c>
      <c r="P98" s="14">
        <f t="shared" si="123"/>
        <v>0</v>
      </c>
      <c r="Q98" s="14">
        <f t="shared" si="123"/>
        <v>0</v>
      </c>
      <c r="R98" s="14">
        <f t="shared" si="123"/>
        <v>0</v>
      </c>
      <c r="S98" s="1"/>
      <c r="T98" s="1"/>
      <c r="U98" s="1"/>
      <c r="V98" s="1"/>
      <c r="W98" s="1"/>
      <c r="X98" s="1"/>
      <c r="Y98" s="13">
        <f t="shared" ref="Y98:AB98" si="124">IF(Y$24&lt;&gt;0,Y66/Y$24,)</f>
        <v>0</v>
      </c>
      <c r="Z98" s="13">
        <f t="shared" si="124"/>
        <v>0</v>
      </c>
      <c r="AA98" s="13">
        <f t="shared" si="124"/>
        <v>0</v>
      </c>
      <c r="AB98" s="13">
        <f t="shared" si="124"/>
        <v>0</v>
      </c>
      <c r="AC98" s="1"/>
      <c r="AD98" s="1"/>
      <c r="AE98" s="1"/>
      <c r="AF98" s="1"/>
      <c r="AG98" s="1"/>
      <c r="AH98" s="1"/>
    </row>
    <row r="99" spans="1:34" s="4" customFormat="1" ht="13.5" customHeight="1" x14ac:dyDescent="0.2">
      <c r="A99" s="358"/>
      <c r="B99" s="358"/>
      <c r="C99" s="376"/>
      <c r="D99" s="58" t="s">
        <v>158</v>
      </c>
      <c r="E99" s="59">
        <f t="shared" ref="E99:R99" si="125">IF(E$25&lt;&gt;0,E66/E$25,)</f>
        <v>0</v>
      </c>
      <c r="F99" s="59">
        <f t="shared" si="125"/>
        <v>0</v>
      </c>
      <c r="G99" s="60">
        <f t="shared" si="125"/>
        <v>0</v>
      </c>
      <c r="H99" s="23">
        <f t="shared" si="125"/>
        <v>0</v>
      </c>
      <c r="I99" s="23">
        <f t="shared" si="125"/>
        <v>0</v>
      </c>
      <c r="J99" s="23">
        <f t="shared" si="125"/>
        <v>0</v>
      </c>
      <c r="K99" s="23">
        <f t="shared" si="125"/>
        <v>0</v>
      </c>
      <c r="L99" s="23">
        <f t="shared" si="125"/>
        <v>0</v>
      </c>
      <c r="M99" s="23">
        <f t="shared" si="125"/>
        <v>0</v>
      </c>
      <c r="N99" s="23">
        <f t="shared" si="125"/>
        <v>0</v>
      </c>
      <c r="O99" s="23">
        <f t="shared" si="125"/>
        <v>0</v>
      </c>
      <c r="P99" s="23">
        <f t="shared" si="125"/>
        <v>0</v>
      </c>
      <c r="Q99" s="23">
        <f t="shared" si="125"/>
        <v>0</v>
      </c>
      <c r="R99" s="23">
        <f t="shared" si="125"/>
        <v>0</v>
      </c>
      <c r="S99" s="1"/>
      <c r="T99" s="1"/>
      <c r="U99" s="1"/>
      <c r="V99" s="1"/>
      <c r="W99" s="1"/>
      <c r="X99" s="1"/>
      <c r="Y99" s="59">
        <f t="shared" ref="Y99:AB99" si="126">IF(Y$25&lt;&gt;0,Y66/Y$25,)</f>
        <v>0</v>
      </c>
      <c r="Z99" s="59">
        <f t="shared" si="126"/>
        <v>0</v>
      </c>
      <c r="AA99" s="59">
        <f t="shared" si="126"/>
        <v>0</v>
      </c>
      <c r="AB99" s="59">
        <f t="shared" si="126"/>
        <v>0</v>
      </c>
      <c r="AC99" s="1"/>
      <c r="AD99" s="1"/>
      <c r="AE99" s="1"/>
      <c r="AF99" s="1"/>
      <c r="AG99" s="1"/>
      <c r="AH99" s="1"/>
    </row>
    <row r="100" spans="1:34" s="4" customFormat="1" ht="13.5" customHeight="1" x14ac:dyDescent="0.2">
      <c r="A100" s="358"/>
      <c r="B100" s="358"/>
      <c r="C100" s="376"/>
      <c r="D100" s="58" t="s">
        <v>159</v>
      </c>
      <c r="E100" s="13">
        <f t="shared" ref="E100:R100" si="127">IF(E$24&lt;&gt;0,E78/E$24,)</f>
        <v>0</v>
      </c>
      <c r="F100" s="13">
        <f t="shared" si="127"/>
        <v>0</v>
      </c>
      <c r="G100" s="14">
        <f t="shared" si="127"/>
        <v>0</v>
      </c>
      <c r="H100" s="14">
        <f t="shared" si="127"/>
        <v>0</v>
      </c>
      <c r="I100" s="14">
        <f t="shared" si="127"/>
        <v>0</v>
      </c>
      <c r="J100" s="14">
        <f t="shared" si="127"/>
        <v>0</v>
      </c>
      <c r="K100" s="14">
        <f t="shared" si="127"/>
        <v>0</v>
      </c>
      <c r="L100" s="14">
        <f t="shared" si="127"/>
        <v>0</v>
      </c>
      <c r="M100" s="14">
        <f t="shared" si="127"/>
        <v>0</v>
      </c>
      <c r="N100" s="14">
        <f t="shared" si="127"/>
        <v>0</v>
      </c>
      <c r="O100" s="14">
        <f t="shared" si="127"/>
        <v>0</v>
      </c>
      <c r="P100" s="14">
        <f t="shared" si="127"/>
        <v>0</v>
      </c>
      <c r="Q100" s="14">
        <f t="shared" si="127"/>
        <v>0</v>
      </c>
      <c r="R100" s="14">
        <f t="shared" si="127"/>
        <v>0</v>
      </c>
      <c r="S100" s="1"/>
      <c r="T100" s="1"/>
      <c r="U100" s="1"/>
      <c r="V100" s="1"/>
      <c r="W100" s="1"/>
      <c r="X100" s="1"/>
      <c r="Y100" s="13">
        <f t="shared" ref="Y100:AB100" si="128">IF(Y$24&lt;&gt;0,Y78/Y$24,)</f>
        <v>0</v>
      </c>
      <c r="Z100" s="13">
        <f t="shared" si="128"/>
        <v>0</v>
      </c>
      <c r="AA100" s="13">
        <f t="shared" si="128"/>
        <v>0</v>
      </c>
      <c r="AB100" s="13">
        <f t="shared" si="128"/>
        <v>0</v>
      </c>
      <c r="AC100" s="1"/>
      <c r="AD100" s="1"/>
      <c r="AE100" s="1"/>
      <c r="AF100" s="1"/>
      <c r="AG100" s="1"/>
      <c r="AH100" s="1"/>
    </row>
    <row r="101" spans="1:34" s="4" customFormat="1" ht="13.5" customHeight="1" x14ac:dyDescent="0.2">
      <c r="A101" s="358"/>
      <c r="B101" s="358"/>
      <c r="C101" s="376"/>
      <c r="D101" s="58" t="s">
        <v>158</v>
      </c>
      <c r="E101" s="61">
        <f t="shared" ref="E101:R101" si="129">IF(E$25&lt;&gt;0,E78/E$25,)</f>
        <v>0</v>
      </c>
      <c r="F101" s="61">
        <f t="shared" si="129"/>
        <v>0</v>
      </c>
      <c r="G101" s="23">
        <f t="shared" si="129"/>
        <v>0</v>
      </c>
      <c r="H101" s="23">
        <f t="shared" si="129"/>
        <v>0</v>
      </c>
      <c r="I101" s="23">
        <f t="shared" si="129"/>
        <v>0</v>
      </c>
      <c r="J101" s="23">
        <f t="shared" si="129"/>
        <v>0</v>
      </c>
      <c r="K101" s="23">
        <f t="shared" si="129"/>
        <v>0</v>
      </c>
      <c r="L101" s="23">
        <f t="shared" si="129"/>
        <v>0</v>
      </c>
      <c r="M101" s="23">
        <f t="shared" si="129"/>
        <v>0</v>
      </c>
      <c r="N101" s="23">
        <f t="shared" si="129"/>
        <v>0</v>
      </c>
      <c r="O101" s="23">
        <f t="shared" si="129"/>
        <v>0</v>
      </c>
      <c r="P101" s="23">
        <f t="shared" si="129"/>
        <v>0</v>
      </c>
      <c r="Q101" s="23">
        <f t="shared" si="129"/>
        <v>0</v>
      </c>
      <c r="R101" s="23">
        <f t="shared" si="129"/>
        <v>0</v>
      </c>
      <c r="S101" s="1"/>
      <c r="T101" s="1"/>
      <c r="U101" s="1"/>
      <c r="V101" s="1"/>
      <c r="W101" s="1"/>
      <c r="X101" s="1"/>
      <c r="Y101" s="61">
        <f t="shared" ref="Y101:AB101" si="130">IF(Y$25&lt;&gt;0,Y78/Y$25,)</f>
        <v>0</v>
      </c>
      <c r="Z101" s="61">
        <f t="shared" si="130"/>
        <v>0</v>
      </c>
      <c r="AA101" s="61">
        <f t="shared" si="130"/>
        <v>0</v>
      </c>
      <c r="AB101" s="61">
        <f t="shared" si="130"/>
        <v>0</v>
      </c>
      <c r="AC101" s="1"/>
      <c r="AD101" s="1"/>
      <c r="AE101" s="1"/>
      <c r="AF101" s="1"/>
      <c r="AG101" s="1"/>
      <c r="AH101" s="1"/>
    </row>
    <row r="102" spans="1:34" s="1" customFormat="1" ht="13.5" customHeight="1" x14ac:dyDescent="0.2">
      <c r="A102" s="358"/>
      <c r="B102" s="358"/>
      <c r="C102" s="62" t="s">
        <v>3</v>
      </c>
      <c r="D102" s="63"/>
      <c r="E102" s="64">
        <f t="shared" ref="E102:E105" si="131">SUM(G102:R102)</f>
        <v>0</v>
      </c>
      <c r="F102" s="65">
        <f>IF($T$1=0,0,E102/$T$1)</f>
        <v>0</v>
      </c>
      <c r="G102" s="14">
        <f t="shared" ref="G102:R102" si="132">G69+G81+G97+G75</f>
        <v>0</v>
      </c>
      <c r="H102" s="14">
        <f t="shared" si="132"/>
        <v>0</v>
      </c>
      <c r="I102" s="14">
        <f t="shared" si="132"/>
        <v>0</v>
      </c>
      <c r="J102" s="14">
        <f t="shared" si="132"/>
        <v>0</v>
      </c>
      <c r="K102" s="14">
        <f t="shared" si="132"/>
        <v>0</v>
      </c>
      <c r="L102" s="14">
        <f t="shared" si="132"/>
        <v>0</v>
      </c>
      <c r="M102" s="14">
        <f t="shared" si="132"/>
        <v>0</v>
      </c>
      <c r="N102" s="14">
        <f t="shared" si="132"/>
        <v>0</v>
      </c>
      <c r="O102" s="14">
        <f t="shared" si="132"/>
        <v>0</v>
      </c>
      <c r="P102" s="14">
        <f t="shared" si="132"/>
        <v>0</v>
      </c>
      <c r="Q102" s="14">
        <f t="shared" si="132"/>
        <v>0</v>
      </c>
      <c r="R102" s="14">
        <f t="shared" si="132"/>
        <v>0</v>
      </c>
      <c r="Y102" s="64">
        <f t="shared" ref="Y102:Y105" si="133">SUM(G102:I102)</f>
        <v>0</v>
      </c>
      <c r="Z102" s="64">
        <f t="shared" ref="Z102:Z105" si="134">SUM(J102:L102)</f>
        <v>0</v>
      </c>
      <c r="AA102" s="64">
        <f t="shared" ref="AA102:AA105" si="135">SUM(M102:O102)</f>
        <v>0</v>
      </c>
      <c r="AB102" s="64">
        <f t="shared" ref="AB102:AB105" si="136">SUM(P102:R102)</f>
        <v>0</v>
      </c>
    </row>
    <row r="103" spans="1:34" s="1" customFormat="1" ht="13.5" customHeight="1" x14ac:dyDescent="0.2">
      <c r="A103" s="359" t="s">
        <v>29</v>
      </c>
      <c r="B103" s="360"/>
      <c r="C103" s="377" t="s">
        <v>86</v>
      </c>
      <c r="D103" s="45" t="s">
        <v>36</v>
      </c>
      <c r="E103" s="13">
        <f t="shared" si="131"/>
        <v>0</v>
      </c>
      <c r="F103" s="66">
        <f>IF($T$1=0,0,E103/$T$1)</f>
        <v>0</v>
      </c>
      <c r="G103" s="14">
        <f t="shared" ref="G103:R103" si="137">G109+G118+G126</f>
        <v>0</v>
      </c>
      <c r="H103" s="14">
        <f t="shared" si="137"/>
        <v>0</v>
      </c>
      <c r="I103" s="14">
        <f t="shared" si="137"/>
        <v>0</v>
      </c>
      <c r="J103" s="14">
        <f t="shared" si="137"/>
        <v>0</v>
      </c>
      <c r="K103" s="14">
        <f t="shared" si="137"/>
        <v>0</v>
      </c>
      <c r="L103" s="14">
        <f t="shared" si="137"/>
        <v>0</v>
      </c>
      <c r="M103" s="14">
        <f t="shared" si="137"/>
        <v>0</v>
      </c>
      <c r="N103" s="14">
        <f t="shared" si="137"/>
        <v>0</v>
      </c>
      <c r="O103" s="14">
        <f t="shared" si="137"/>
        <v>0</v>
      </c>
      <c r="P103" s="14">
        <f t="shared" si="137"/>
        <v>0</v>
      </c>
      <c r="Q103" s="14">
        <f t="shared" si="137"/>
        <v>0</v>
      </c>
      <c r="R103" s="73">
        <f t="shared" si="137"/>
        <v>0</v>
      </c>
      <c r="Y103" s="13">
        <f t="shared" si="133"/>
        <v>0</v>
      </c>
      <c r="Z103" s="13">
        <f t="shared" si="134"/>
        <v>0</v>
      </c>
      <c r="AA103" s="13">
        <f t="shared" si="135"/>
        <v>0</v>
      </c>
      <c r="AB103" s="13">
        <f t="shared" si="136"/>
        <v>0</v>
      </c>
    </row>
    <row r="104" spans="1:34" s="1" customFormat="1" ht="13.5" customHeight="1" x14ac:dyDescent="0.2">
      <c r="A104" s="361"/>
      <c r="B104" s="362"/>
      <c r="C104" s="377"/>
      <c r="D104" s="45" t="s">
        <v>80</v>
      </c>
      <c r="E104" s="13">
        <f t="shared" si="131"/>
        <v>0</v>
      </c>
      <c r="F104" s="66">
        <f>IF($T$1=0,0,E104/$T$1)</f>
        <v>0</v>
      </c>
      <c r="G104" s="14">
        <f t="shared" ref="G104:R105" si="138">G112+G121+G127</f>
        <v>0</v>
      </c>
      <c r="H104" s="14">
        <f t="shared" si="138"/>
        <v>0</v>
      </c>
      <c r="I104" s="14">
        <f t="shared" si="138"/>
        <v>0</v>
      </c>
      <c r="J104" s="14">
        <f t="shared" si="138"/>
        <v>0</v>
      </c>
      <c r="K104" s="14">
        <f t="shared" si="138"/>
        <v>0</v>
      </c>
      <c r="L104" s="14">
        <f t="shared" si="138"/>
        <v>0</v>
      </c>
      <c r="M104" s="14">
        <f t="shared" si="138"/>
        <v>0</v>
      </c>
      <c r="N104" s="14">
        <f t="shared" si="138"/>
        <v>0</v>
      </c>
      <c r="O104" s="14">
        <f t="shared" si="138"/>
        <v>0</v>
      </c>
      <c r="P104" s="14">
        <f t="shared" si="138"/>
        <v>0</v>
      </c>
      <c r="Q104" s="14">
        <f t="shared" si="138"/>
        <v>0</v>
      </c>
      <c r="R104" s="73">
        <f t="shared" si="138"/>
        <v>0</v>
      </c>
      <c r="Y104" s="13">
        <f t="shared" si="133"/>
        <v>0</v>
      </c>
      <c r="Z104" s="13">
        <f t="shared" si="134"/>
        <v>0</v>
      </c>
      <c r="AA104" s="13">
        <f t="shared" si="135"/>
        <v>0</v>
      </c>
      <c r="AB104" s="13">
        <f t="shared" si="136"/>
        <v>0</v>
      </c>
    </row>
    <row r="105" spans="1:34" s="1" customFormat="1" ht="13.5" customHeight="1" x14ac:dyDescent="0.2">
      <c r="A105" s="361"/>
      <c r="B105" s="362"/>
      <c r="C105" s="377"/>
      <c r="D105" s="45" t="s">
        <v>81</v>
      </c>
      <c r="E105" s="13">
        <f t="shared" si="131"/>
        <v>0</v>
      </c>
      <c r="F105" s="66">
        <f>IF($T$1=0,0,E105/$T$1)</f>
        <v>0</v>
      </c>
      <c r="G105" s="14">
        <f t="shared" si="138"/>
        <v>0</v>
      </c>
      <c r="H105" s="14">
        <f t="shared" si="138"/>
        <v>0</v>
      </c>
      <c r="I105" s="14">
        <f t="shared" si="138"/>
        <v>0</v>
      </c>
      <c r="J105" s="14">
        <f t="shared" si="138"/>
        <v>0</v>
      </c>
      <c r="K105" s="14">
        <f t="shared" si="138"/>
        <v>0</v>
      </c>
      <c r="L105" s="14">
        <f t="shared" si="138"/>
        <v>0</v>
      </c>
      <c r="M105" s="14">
        <f t="shared" si="138"/>
        <v>0</v>
      </c>
      <c r="N105" s="14">
        <f t="shared" si="138"/>
        <v>0</v>
      </c>
      <c r="O105" s="14">
        <f t="shared" si="138"/>
        <v>0</v>
      </c>
      <c r="P105" s="14">
        <f t="shared" si="138"/>
        <v>0</v>
      </c>
      <c r="Q105" s="14">
        <f t="shared" si="138"/>
        <v>0</v>
      </c>
      <c r="R105" s="73">
        <f t="shared" si="138"/>
        <v>0</v>
      </c>
      <c r="Y105" s="13">
        <f t="shared" si="133"/>
        <v>0</v>
      </c>
      <c r="Z105" s="13">
        <f t="shared" si="134"/>
        <v>0</v>
      </c>
      <c r="AA105" s="13">
        <f t="shared" si="135"/>
        <v>0</v>
      </c>
      <c r="AB105" s="13">
        <f t="shared" si="136"/>
        <v>0</v>
      </c>
    </row>
    <row r="106" spans="1:34" s="1" customFormat="1" ht="13.5" customHeight="1" x14ac:dyDescent="0.2">
      <c r="A106" s="361"/>
      <c r="B106" s="362"/>
      <c r="C106" s="377"/>
      <c r="D106" s="45" t="s">
        <v>70</v>
      </c>
      <c r="E106" s="13">
        <f t="shared" ref="E106:R106" si="139">IF(E103&lt;&gt;0,(E104+E105)/E103,)</f>
        <v>0</v>
      </c>
      <c r="F106" s="67">
        <f t="shared" si="139"/>
        <v>0</v>
      </c>
      <c r="G106" s="14">
        <f t="shared" si="139"/>
        <v>0</v>
      </c>
      <c r="H106" s="14">
        <f t="shared" si="139"/>
        <v>0</v>
      </c>
      <c r="I106" s="14">
        <f t="shared" si="139"/>
        <v>0</v>
      </c>
      <c r="J106" s="14">
        <f t="shared" si="139"/>
        <v>0</v>
      </c>
      <c r="K106" s="14">
        <f t="shared" si="139"/>
        <v>0</v>
      </c>
      <c r="L106" s="14">
        <f t="shared" si="139"/>
        <v>0</v>
      </c>
      <c r="M106" s="14">
        <f t="shared" si="139"/>
        <v>0</v>
      </c>
      <c r="N106" s="14">
        <f t="shared" si="139"/>
        <v>0</v>
      </c>
      <c r="O106" s="14">
        <f t="shared" si="139"/>
        <v>0</v>
      </c>
      <c r="P106" s="14">
        <f t="shared" si="139"/>
        <v>0</v>
      </c>
      <c r="Q106" s="14">
        <f t="shared" si="139"/>
        <v>0</v>
      </c>
      <c r="R106" s="73">
        <f t="shared" si="139"/>
        <v>0</v>
      </c>
      <c r="Y106" s="13">
        <f t="shared" ref="Y106:AB106" si="140">IF(Y103&lt;&gt;0,(Y104+Y105)/Y103,)</f>
        <v>0</v>
      </c>
      <c r="Z106" s="13">
        <f t="shared" si="140"/>
        <v>0</v>
      </c>
      <c r="AA106" s="13">
        <f t="shared" si="140"/>
        <v>0</v>
      </c>
      <c r="AB106" s="13">
        <f t="shared" si="140"/>
        <v>0</v>
      </c>
    </row>
    <row r="107" spans="1:34" s="1" customFormat="1" ht="13.5" customHeight="1" x14ac:dyDescent="0.2">
      <c r="A107" s="361"/>
      <c r="B107" s="362"/>
      <c r="C107" s="377"/>
      <c r="D107" s="45" t="s">
        <v>82</v>
      </c>
      <c r="E107" s="13">
        <f t="shared" ref="E107:E113" si="141">SUM(G107:R107)</f>
        <v>0</v>
      </c>
      <c r="F107" s="66">
        <f t="shared" ref="F107:F113" si="142">IF($T$1=0,0,E107/$T$1)</f>
        <v>0</v>
      </c>
      <c r="G107" s="14">
        <f t="shared" ref="G107:R107" si="143">G115+G124+G130</f>
        <v>0</v>
      </c>
      <c r="H107" s="14">
        <f t="shared" si="143"/>
        <v>0</v>
      </c>
      <c r="I107" s="14">
        <f t="shared" si="143"/>
        <v>0</v>
      </c>
      <c r="J107" s="14">
        <f t="shared" si="143"/>
        <v>0</v>
      </c>
      <c r="K107" s="14">
        <f t="shared" si="143"/>
        <v>0</v>
      </c>
      <c r="L107" s="14">
        <f t="shared" si="143"/>
        <v>0</v>
      </c>
      <c r="M107" s="14">
        <f t="shared" si="143"/>
        <v>0</v>
      </c>
      <c r="N107" s="14">
        <f t="shared" si="143"/>
        <v>0</v>
      </c>
      <c r="O107" s="14">
        <f t="shared" si="143"/>
        <v>0</v>
      </c>
      <c r="P107" s="14">
        <f t="shared" si="143"/>
        <v>0</v>
      </c>
      <c r="Q107" s="14">
        <f t="shared" si="143"/>
        <v>0</v>
      </c>
      <c r="R107" s="73">
        <f t="shared" si="143"/>
        <v>0</v>
      </c>
      <c r="Y107" s="13">
        <f t="shared" ref="Y107:Y113" si="144">SUM(G107:I107)</f>
        <v>0</v>
      </c>
      <c r="Z107" s="13">
        <f t="shared" ref="Z107:Z113" si="145">SUM(J107:L107)</f>
        <v>0</v>
      </c>
      <c r="AA107" s="13">
        <f t="shared" ref="AA107:AA113" si="146">SUM(M107:O107)</f>
        <v>0</v>
      </c>
      <c r="AB107" s="13">
        <f t="shared" ref="AB107:AB113" si="147">SUM(P107:R107)</f>
        <v>0</v>
      </c>
    </row>
    <row r="108" spans="1:34" s="1" customFormat="1" ht="13.5" customHeight="1" x14ac:dyDescent="0.2">
      <c r="A108" s="361"/>
      <c r="B108" s="362"/>
      <c r="C108" s="377"/>
      <c r="D108" s="45" t="s">
        <v>83</v>
      </c>
      <c r="E108" s="13">
        <f t="shared" si="141"/>
        <v>0</v>
      </c>
      <c r="F108" s="66">
        <f t="shared" si="142"/>
        <v>0</v>
      </c>
      <c r="G108" s="14">
        <f t="shared" ref="G108:R108" si="148">G104+G105+G107+G116</f>
        <v>0</v>
      </c>
      <c r="H108" s="14">
        <f t="shared" si="148"/>
        <v>0</v>
      </c>
      <c r="I108" s="14">
        <f t="shared" si="148"/>
        <v>0</v>
      </c>
      <c r="J108" s="14">
        <f t="shared" si="148"/>
        <v>0</v>
      </c>
      <c r="K108" s="14">
        <f t="shared" si="148"/>
        <v>0</v>
      </c>
      <c r="L108" s="14">
        <f t="shared" si="148"/>
        <v>0</v>
      </c>
      <c r="M108" s="14">
        <f t="shared" si="148"/>
        <v>0</v>
      </c>
      <c r="N108" s="14">
        <f t="shared" si="148"/>
        <v>0</v>
      </c>
      <c r="O108" s="14">
        <f t="shared" si="148"/>
        <v>0</v>
      </c>
      <c r="P108" s="14">
        <f t="shared" si="148"/>
        <v>0</v>
      </c>
      <c r="Q108" s="14">
        <f t="shared" si="148"/>
        <v>0</v>
      </c>
      <c r="R108" s="73">
        <f t="shared" si="148"/>
        <v>0</v>
      </c>
      <c r="Y108" s="13">
        <f t="shared" si="144"/>
        <v>0</v>
      </c>
      <c r="Z108" s="13">
        <f t="shared" si="145"/>
        <v>0</v>
      </c>
      <c r="AA108" s="13">
        <f t="shared" si="146"/>
        <v>0</v>
      </c>
      <c r="AB108" s="13">
        <f t="shared" si="147"/>
        <v>0</v>
      </c>
    </row>
    <row r="109" spans="1:34" s="1" customFormat="1" ht="13.5" customHeight="1" x14ac:dyDescent="0.2">
      <c r="A109" s="361"/>
      <c r="B109" s="362"/>
      <c r="C109" s="379" t="s">
        <v>213</v>
      </c>
      <c r="D109" s="68" t="s">
        <v>36</v>
      </c>
      <c r="E109" s="69">
        <f t="shared" si="141"/>
        <v>0</v>
      </c>
      <c r="F109" s="70">
        <f t="shared" si="142"/>
        <v>0</v>
      </c>
      <c r="G109" s="46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Y109" s="69">
        <f t="shared" si="144"/>
        <v>0</v>
      </c>
      <c r="Z109" s="69">
        <f t="shared" si="145"/>
        <v>0</v>
      </c>
      <c r="AA109" s="69">
        <f t="shared" si="146"/>
        <v>0</v>
      </c>
      <c r="AB109" s="69">
        <f t="shared" si="147"/>
        <v>0</v>
      </c>
    </row>
    <row r="110" spans="1:34" s="1" customFormat="1" ht="13.5" customHeight="1" x14ac:dyDescent="0.2">
      <c r="A110" s="361"/>
      <c r="B110" s="362"/>
      <c r="C110" s="379"/>
      <c r="D110" s="68" t="s">
        <v>231</v>
      </c>
      <c r="E110" s="69">
        <f t="shared" si="141"/>
        <v>0</v>
      </c>
      <c r="F110" s="70">
        <f t="shared" si="142"/>
        <v>0</v>
      </c>
      <c r="G110" s="46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Y110" s="69">
        <f t="shared" si="144"/>
        <v>0</v>
      </c>
      <c r="Z110" s="69">
        <f t="shared" si="145"/>
        <v>0</v>
      </c>
      <c r="AA110" s="69">
        <f t="shared" si="146"/>
        <v>0</v>
      </c>
      <c r="AB110" s="69">
        <f t="shared" si="147"/>
        <v>0</v>
      </c>
    </row>
    <row r="111" spans="1:34" s="1" customFormat="1" ht="13.5" customHeight="1" x14ac:dyDescent="0.2">
      <c r="A111" s="361"/>
      <c r="B111" s="362"/>
      <c r="C111" s="379"/>
      <c r="D111" s="68" t="s">
        <v>232</v>
      </c>
      <c r="E111" s="69">
        <f t="shared" si="141"/>
        <v>0</v>
      </c>
      <c r="F111" s="70">
        <f t="shared" si="142"/>
        <v>0</v>
      </c>
      <c r="G111" s="46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Y111" s="69">
        <f t="shared" si="144"/>
        <v>0</v>
      </c>
      <c r="Z111" s="69">
        <f t="shared" si="145"/>
        <v>0</v>
      </c>
      <c r="AA111" s="69">
        <f t="shared" si="146"/>
        <v>0</v>
      </c>
      <c r="AB111" s="69">
        <f t="shared" si="147"/>
        <v>0</v>
      </c>
    </row>
    <row r="112" spans="1:34" s="1" customFormat="1" ht="13.5" customHeight="1" x14ac:dyDescent="0.2">
      <c r="A112" s="361"/>
      <c r="B112" s="362"/>
      <c r="C112" s="379"/>
      <c r="D112" s="68" t="s">
        <v>80</v>
      </c>
      <c r="E112" s="69">
        <f t="shared" si="141"/>
        <v>0</v>
      </c>
      <c r="F112" s="70">
        <f t="shared" si="142"/>
        <v>0</v>
      </c>
      <c r="G112" s="46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Y112" s="69">
        <f t="shared" si="144"/>
        <v>0</v>
      </c>
      <c r="Z112" s="69">
        <f t="shared" si="145"/>
        <v>0</v>
      </c>
      <c r="AA112" s="69">
        <f t="shared" si="146"/>
        <v>0</v>
      </c>
      <c r="AB112" s="69">
        <f t="shared" si="147"/>
        <v>0</v>
      </c>
    </row>
    <row r="113" spans="1:28" s="1" customFormat="1" ht="13.5" customHeight="1" x14ac:dyDescent="0.2">
      <c r="A113" s="361"/>
      <c r="B113" s="362"/>
      <c r="C113" s="379"/>
      <c r="D113" s="68" t="s">
        <v>81</v>
      </c>
      <c r="E113" s="69">
        <f t="shared" si="141"/>
        <v>0</v>
      </c>
      <c r="F113" s="70">
        <f t="shared" si="142"/>
        <v>0</v>
      </c>
      <c r="G113" s="46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Y113" s="69">
        <f t="shared" si="144"/>
        <v>0</v>
      </c>
      <c r="Z113" s="69">
        <f t="shared" si="145"/>
        <v>0</v>
      </c>
      <c r="AA113" s="69">
        <f t="shared" si="146"/>
        <v>0</v>
      </c>
      <c r="AB113" s="69">
        <f t="shared" si="147"/>
        <v>0</v>
      </c>
    </row>
    <row r="114" spans="1:28" s="1" customFormat="1" ht="13.5" customHeight="1" x14ac:dyDescent="0.2">
      <c r="A114" s="361"/>
      <c r="B114" s="362"/>
      <c r="C114" s="379"/>
      <c r="D114" s="68" t="s">
        <v>70</v>
      </c>
      <c r="E114" s="69">
        <f t="shared" ref="E114:R114" si="149">IF(E109&lt;&gt;0,(E112+E113)/E109,)</f>
        <v>0</v>
      </c>
      <c r="F114" s="71">
        <f t="shared" si="149"/>
        <v>0</v>
      </c>
      <c r="G114" s="14">
        <f t="shared" si="149"/>
        <v>0</v>
      </c>
      <c r="H114" s="14">
        <f t="shared" si="149"/>
        <v>0</v>
      </c>
      <c r="I114" s="14">
        <f t="shared" si="149"/>
        <v>0</v>
      </c>
      <c r="J114" s="14">
        <f t="shared" si="149"/>
        <v>0</v>
      </c>
      <c r="K114" s="14">
        <f t="shared" si="149"/>
        <v>0</v>
      </c>
      <c r="L114" s="14">
        <f t="shared" si="149"/>
        <v>0</v>
      </c>
      <c r="M114" s="14">
        <f t="shared" si="149"/>
        <v>0</v>
      </c>
      <c r="N114" s="14">
        <f t="shared" si="149"/>
        <v>0</v>
      </c>
      <c r="O114" s="14">
        <f t="shared" si="149"/>
        <v>0</v>
      </c>
      <c r="P114" s="14">
        <f t="shared" si="149"/>
        <v>0</v>
      </c>
      <c r="Q114" s="14">
        <f t="shared" si="149"/>
        <v>0</v>
      </c>
      <c r="R114" s="73">
        <f t="shared" si="149"/>
        <v>0</v>
      </c>
      <c r="Y114" s="69">
        <f t="shared" ref="Y114:AB114" si="150">IF(Y109&lt;&gt;0,(Y112+Y113)/Y109,)</f>
        <v>0</v>
      </c>
      <c r="Z114" s="69">
        <f t="shared" si="150"/>
        <v>0</v>
      </c>
      <c r="AA114" s="69">
        <f t="shared" si="150"/>
        <v>0</v>
      </c>
      <c r="AB114" s="69">
        <f t="shared" si="150"/>
        <v>0</v>
      </c>
    </row>
    <row r="115" spans="1:28" s="1" customFormat="1" ht="13.5" customHeight="1" x14ac:dyDescent="0.2">
      <c r="A115" s="361"/>
      <c r="B115" s="362"/>
      <c r="C115" s="379"/>
      <c r="D115" s="68" t="s">
        <v>82</v>
      </c>
      <c r="E115" s="69">
        <f t="shared" ref="E115:E122" si="151">SUM(G115:R115)</f>
        <v>0</v>
      </c>
      <c r="F115" s="70">
        <f t="shared" ref="F115:F122" si="152">IF($T$1=0,0,E115/$T$1)</f>
        <v>0</v>
      </c>
      <c r="G115" s="46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Y115" s="69">
        <f t="shared" ref="Y115:Y122" si="153">SUM(G115:I115)</f>
        <v>0</v>
      </c>
      <c r="Z115" s="69">
        <f t="shared" ref="Z115:Z122" si="154">SUM(J115:L115)</f>
        <v>0</v>
      </c>
      <c r="AA115" s="69">
        <f t="shared" ref="AA115:AA122" si="155">SUM(M115:O115)</f>
        <v>0</v>
      </c>
      <c r="AB115" s="69">
        <f t="shared" ref="AB115:AB122" si="156">SUM(P115:R115)</f>
        <v>0</v>
      </c>
    </row>
    <row r="116" spans="1:28" s="1" customFormat="1" ht="13.5" customHeight="1" x14ac:dyDescent="0.2">
      <c r="A116" s="361"/>
      <c r="B116" s="362"/>
      <c r="C116" s="379"/>
      <c r="D116" s="68" t="s">
        <v>214</v>
      </c>
      <c r="E116" s="69">
        <f t="shared" si="151"/>
        <v>0</v>
      </c>
      <c r="F116" s="70">
        <f t="shared" si="152"/>
        <v>0</v>
      </c>
      <c r="G116" s="46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Y116" s="69">
        <f t="shared" si="153"/>
        <v>0</v>
      </c>
      <c r="Z116" s="69">
        <f t="shared" si="154"/>
        <v>0</v>
      </c>
      <c r="AA116" s="69">
        <f t="shared" si="155"/>
        <v>0</v>
      </c>
      <c r="AB116" s="69">
        <f t="shared" si="156"/>
        <v>0</v>
      </c>
    </row>
    <row r="117" spans="1:28" s="1" customFormat="1" ht="13.5" customHeight="1" x14ac:dyDescent="0.2">
      <c r="A117" s="361"/>
      <c r="B117" s="362"/>
      <c r="C117" s="379"/>
      <c r="D117" s="68" t="s">
        <v>83</v>
      </c>
      <c r="E117" s="69">
        <f t="shared" si="151"/>
        <v>0</v>
      </c>
      <c r="F117" s="70">
        <f t="shared" si="152"/>
        <v>0</v>
      </c>
      <c r="G117" s="14">
        <f t="shared" ref="G117:R117" si="157">G112+G113+G115+G116</f>
        <v>0</v>
      </c>
      <c r="H117" s="14">
        <f t="shared" si="157"/>
        <v>0</v>
      </c>
      <c r="I117" s="14">
        <f t="shared" si="157"/>
        <v>0</v>
      </c>
      <c r="J117" s="14">
        <f t="shared" si="157"/>
        <v>0</v>
      </c>
      <c r="K117" s="14">
        <f t="shared" si="157"/>
        <v>0</v>
      </c>
      <c r="L117" s="14">
        <f t="shared" si="157"/>
        <v>0</v>
      </c>
      <c r="M117" s="14">
        <f t="shared" si="157"/>
        <v>0</v>
      </c>
      <c r="N117" s="14">
        <f t="shared" si="157"/>
        <v>0</v>
      </c>
      <c r="O117" s="14">
        <f t="shared" si="157"/>
        <v>0</v>
      </c>
      <c r="P117" s="14">
        <f t="shared" si="157"/>
        <v>0</v>
      </c>
      <c r="Q117" s="14">
        <f t="shared" si="157"/>
        <v>0</v>
      </c>
      <c r="R117" s="14">
        <f t="shared" si="157"/>
        <v>0</v>
      </c>
      <c r="Y117" s="69">
        <f t="shared" si="153"/>
        <v>0</v>
      </c>
      <c r="Z117" s="69">
        <f t="shared" si="154"/>
        <v>0</v>
      </c>
      <c r="AA117" s="69">
        <f t="shared" si="155"/>
        <v>0</v>
      </c>
      <c r="AB117" s="69">
        <f t="shared" si="156"/>
        <v>0</v>
      </c>
    </row>
    <row r="118" spans="1:28" s="1" customFormat="1" ht="13.5" customHeight="1" x14ac:dyDescent="0.2">
      <c r="A118" s="361"/>
      <c r="B118" s="362"/>
      <c r="C118" s="380" t="s">
        <v>215</v>
      </c>
      <c r="D118" s="45" t="s">
        <v>36</v>
      </c>
      <c r="E118" s="13">
        <f t="shared" si="151"/>
        <v>0</v>
      </c>
      <c r="F118" s="13">
        <f t="shared" si="152"/>
        <v>0</v>
      </c>
      <c r="G118" s="46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Y118" s="13">
        <f t="shared" si="153"/>
        <v>0</v>
      </c>
      <c r="Z118" s="13">
        <f t="shared" si="154"/>
        <v>0</v>
      </c>
      <c r="AA118" s="13">
        <f t="shared" si="155"/>
        <v>0</v>
      </c>
      <c r="AB118" s="13">
        <f t="shared" si="156"/>
        <v>0</v>
      </c>
    </row>
    <row r="119" spans="1:28" s="1" customFormat="1" ht="13.5" customHeight="1" x14ac:dyDescent="0.2">
      <c r="A119" s="361"/>
      <c r="B119" s="362"/>
      <c r="C119" s="380"/>
      <c r="D119" s="45" t="s">
        <v>233</v>
      </c>
      <c r="E119" s="13">
        <f t="shared" si="151"/>
        <v>0</v>
      </c>
      <c r="F119" s="13">
        <f t="shared" si="152"/>
        <v>0</v>
      </c>
      <c r="G119" s="46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Y119" s="13">
        <f t="shared" si="153"/>
        <v>0</v>
      </c>
      <c r="Z119" s="13">
        <f t="shared" si="154"/>
        <v>0</v>
      </c>
      <c r="AA119" s="13">
        <f t="shared" si="155"/>
        <v>0</v>
      </c>
      <c r="AB119" s="13">
        <f t="shared" si="156"/>
        <v>0</v>
      </c>
    </row>
    <row r="120" spans="1:28" s="1" customFormat="1" ht="13.5" customHeight="1" x14ac:dyDescent="0.2">
      <c r="A120" s="361"/>
      <c r="B120" s="362"/>
      <c r="C120" s="380"/>
      <c r="D120" s="45" t="s">
        <v>234</v>
      </c>
      <c r="E120" s="13">
        <f t="shared" si="151"/>
        <v>0</v>
      </c>
      <c r="F120" s="13">
        <f t="shared" si="152"/>
        <v>0</v>
      </c>
      <c r="G120" s="46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Y120" s="13">
        <f t="shared" si="153"/>
        <v>0</v>
      </c>
      <c r="Z120" s="13">
        <f t="shared" si="154"/>
        <v>0</v>
      </c>
      <c r="AA120" s="13">
        <f t="shared" si="155"/>
        <v>0</v>
      </c>
      <c r="AB120" s="13">
        <f t="shared" si="156"/>
        <v>0</v>
      </c>
    </row>
    <row r="121" spans="1:28" s="1" customFormat="1" ht="13.5" customHeight="1" x14ac:dyDescent="0.2">
      <c r="A121" s="361"/>
      <c r="B121" s="362"/>
      <c r="C121" s="380"/>
      <c r="D121" s="45" t="s">
        <v>80</v>
      </c>
      <c r="E121" s="13">
        <f t="shared" si="151"/>
        <v>0</v>
      </c>
      <c r="F121" s="13">
        <f t="shared" si="152"/>
        <v>0</v>
      </c>
      <c r="G121" s="46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Y121" s="13">
        <f t="shared" si="153"/>
        <v>0</v>
      </c>
      <c r="Z121" s="13">
        <f t="shared" si="154"/>
        <v>0</v>
      </c>
      <c r="AA121" s="13">
        <f t="shared" si="155"/>
        <v>0</v>
      </c>
      <c r="AB121" s="13">
        <f t="shared" si="156"/>
        <v>0</v>
      </c>
    </row>
    <row r="122" spans="1:28" s="1" customFormat="1" ht="13.5" customHeight="1" x14ac:dyDescent="0.2">
      <c r="A122" s="361"/>
      <c r="B122" s="362"/>
      <c r="C122" s="380"/>
      <c r="D122" s="45" t="s">
        <v>81</v>
      </c>
      <c r="E122" s="13">
        <f t="shared" si="151"/>
        <v>0</v>
      </c>
      <c r="F122" s="13">
        <f t="shared" si="152"/>
        <v>0</v>
      </c>
      <c r="G122" s="46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Y122" s="13">
        <f t="shared" si="153"/>
        <v>0</v>
      </c>
      <c r="Z122" s="13">
        <f t="shared" si="154"/>
        <v>0</v>
      </c>
      <c r="AA122" s="13">
        <f t="shared" si="155"/>
        <v>0</v>
      </c>
      <c r="AB122" s="13">
        <f t="shared" si="156"/>
        <v>0</v>
      </c>
    </row>
    <row r="123" spans="1:28" s="1" customFormat="1" ht="13.5" customHeight="1" x14ac:dyDescent="0.2">
      <c r="A123" s="361"/>
      <c r="B123" s="362"/>
      <c r="C123" s="380"/>
      <c r="D123" s="45" t="s">
        <v>70</v>
      </c>
      <c r="E123" s="13">
        <f t="shared" ref="E123:R123" si="158">IF(E118&lt;&gt;0,(E121+E122)/E118,)</f>
        <v>0</v>
      </c>
      <c r="F123" s="13">
        <f t="shared" si="158"/>
        <v>0</v>
      </c>
      <c r="G123" s="14">
        <f t="shared" si="158"/>
        <v>0</v>
      </c>
      <c r="H123" s="14">
        <f t="shared" si="158"/>
        <v>0</v>
      </c>
      <c r="I123" s="14">
        <f t="shared" si="158"/>
        <v>0</v>
      </c>
      <c r="J123" s="14">
        <f t="shared" si="158"/>
        <v>0</v>
      </c>
      <c r="K123" s="14">
        <f t="shared" si="158"/>
        <v>0</v>
      </c>
      <c r="L123" s="14">
        <f t="shared" si="158"/>
        <v>0</v>
      </c>
      <c r="M123" s="14">
        <f t="shared" si="158"/>
        <v>0</v>
      </c>
      <c r="N123" s="14">
        <f t="shared" si="158"/>
        <v>0</v>
      </c>
      <c r="O123" s="14">
        <f t="shared" si="158"/>
        <v>0</v>
      </c>
      <c r="P123" s="14">
        <f t="shared" si="158"/>
        <v>0</v>
      </c>
      <c r="Q123" s="14">
        <f t="shared" si="158"/>
        <v>0</v>
      </c>
      <c r="R123" s="73">
        <f t="shared" si="158"/>
        <v>0</v>
      </c>
      <c r="Y123" s="13">
        <f t="shared" ref="Y123:AB123" si="159">IF(Y118&lt;&gt;0,(Y121+Y122)/Y118,)</f>
        <v>0</v>
      </c>
      <c r="Z123" s="13">
        <f t="shared" si="159"/>
        <v>0</v>
      </c>
      <c r="AA123" s="13">
        <f t="shared" si="159"/>
        <v>0</v>
      </c>
      <c r="AB123" s="13">
        <f t="shared" si="159"/>
        <v>0</v>
      </c>
    </row>
    <row r="124" spans="1:28" s="1" customFormat="1" ht="13.5" customHeight="1" x14ac:dyDescent="0.2">
      <c r="A124" s="361"/>
      <c r="B124" s="362"/>
      <c r="C124" s="380"/>
      <c r="D124" s="45" t="s">
        <v>82</v>
      </c>
      <c r="E124" s="13">
        <f t="shared" ref="E124:E128" si="160">SUM(G124:R124)</f>
        <v>0</v>
      </c>
      <c r="F124" s="13">
        <f>IF($T$1=0,0,E124/$T$1)</f>
        <v>0</v>
      </c>
      <c r="G124" s="46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Y124" s="13">
        <f t="shared" ref="Y124:Y128" si="161">SUM(G124:I124)</f>
        <v>0</v>
      </c>
      <c r="Z124" s="13">
        <f t="shared" ref="Z124:Z128" si="162">SUM(J124:L124)</f>
        <v>0</v>
      </c>
      <c r="AA124" s="13">
        <f t="shared" ref="AA124:AA128" si="163">SUM(M124:O124)</f>
        <v>0</v>
      </c>
      <c r="AB124" s="13">
        <f t="shared" ref="AB124:AB128" si="164">SUM(P124:R124)</f>
        <v>0</v>
      </c>
    </row>
    <row r="125" spans="1:28" s="1" customFormat="1" ht="13.5" customHeight="1" x14ac:dyDescent="0.2">
      <c r="A125" s="361"/>
      <c r="B125" s="362"/>
      <c r="C125" s="380"/>
      <c r="D125" s="45" t="s">
        <v>83</v>
      </c>
      <c r="E125" s="13">
        <f t="shared" si="160"/>
        <v>0</v>
      </c>
      <c r="F125" s="13">
        <f>IF($T$1=0,0,E125/$T$1)</f>
        <v>0</v>
      </c>
      <c r="G125" s="14">
        <f t="shared" ref="G125:R125" si="165">G121+G122+G124</f>
        <v>0</v>
      </c>
      <c r="H125" s="14">
        <f t="shared" si="165"/>
        <v>0</v>
      </c>
      <c r="I125" s="14">
        <f t="shared" si="165"/>
        <v>0</v>
      </c>
      <c r="J125" s="14">
        <f t="shared" si="165"/>
        <v>0</v>
      </c>
      <c r="K125" s="14">
        <f t="shared" si="165"/>
        <v>0</v>
      </c>
      <c r="L125" s="14">
        <f t="shared" si="165"/>
        <v>0</v>
      </c>
      <c r="M125" s="14">
        <f t="shared" si="165"/>
        <v>0</v>
      </c>
      <c r="N125" s="14">
        <f t="shared" si="165"/>
        <v>0</v>
      </c>
      <c r="O125" s="14">
        <f t="shared" si="165"/>
        <v>0</v>
      </c>
      <c r="P125" s="14">
        <f t="shared" si="165"/>
        <v>0</v>
      </c>
      <c r="Q125" s="14">
        <f t="shared" si="165"/>
        <v>0</v>
      </c>
      <c r="R125" s="73">
        <f t="shared" si="165"/>
        <v>0</v>
      </c>
      <c r="Y125" s="13">
        <f t="shared" si="161"/>
        <v>0</v>
      </c>
      <c r="Z125" s="13">
        <f t="shared" si="162"/>
        <v>0</v>
      </c>
      <c r="AA125" s="13">
        <f t="shared" si="163"/>
        <v>0</v>
      </c>
      <c r="AB125" s="13">
        <f t="shared" si="164"/>
        <v>0</v>
      </c>
    </row>
    <row r="126" spans="1:28" s="1" customFormat="1" ht="13.5" customHeight="1" x14ac:dyDescent="0.2">
      <c r="A126" s="361"/>
      <c r="B126" s="362"/>
      <c r="C126" s="371" t="s">
        <v>216</v>
      </c>
      <c r="D126" s="72" t="s">
        <v>36</v>
      </c>
      <c r="E126" s="64">
        <f t="shared" si="160"/>
        <v>0</v>
      </c>
      <c r="F126" s="65">
        <f>IF($T$1=0,0,E126/$T$1)</f>
        <v>0</v>
      </c>
      <c r="G126" s="46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Y126" s="64">
        <f t="shared" si="161"/>
        <v>0</v>
      </c>
      <c r="Z126" s="64">
        <f t="shared" si="162"/>
        <v>0</v>
      </c>
      <c r="AA126" s="64">
        <f t="shared" si="163"/>
        <v>0</v>
      </c>
      <c r="AB126" s="64">
        <f t="shared" si="164"/>
        <v>0</v>
      </c>
    </row>
    <row r="127" spans="1:28" s="1" customFormat="1" ht="13.5" customHeight="1" x14ac:dyDescent="0.2">
      <c r="A127" s="361"/>
      <c r="B127" s="362"/>
      <c r="C127" s="371"/>
      <c r="D127" s="72" t="s">
        <v>80</v>
      </c>
      <c r="E127" s="64">
        <f t="shared" si="160"/>
        <v>0</v>
      </c>
      <c r="F127" s="65">
        <f>IF($T$1=0,0,E127/$T$1)</f>
        <v>0</v>
      </c>
      <c r="G127" s="46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Y127" s="64">
        <f t="shared" si="161"/>
        <v>0</v>
      </c>
      <c r="Z127" s="64">
        <f t="shared" si="162"/>
        <v>0</v>
      </c>
      <c r="AA127" s="64">
        <f t="shared" si="163"/>
        <v>0</v>
      </c>
      <c r="AB127" s="64">
        <f t="shared" si="164"/>
        <v>0</v>
      </c>
    </row>
    <row r="128" spans="1:28" s="1" customFormat="1" ht="13.5" customHeight="1" x14ac:dyDescent="0.2">
      <c r="A128" s="361"/>
      <c r="B128" s="362"/>
      <c r="C128" s="371"/>
      <c r="D128" s="72" t="s">
        <v>81</v>
      </c>
      <c r="E128" s="64">
        <f t="shared" si="160"/>
        <v>0</v>
      </c>
      <c r="F128" s="65">
        <f>IF($T$1=0,0,E128/$T$1)</f>
        <v>0</v>
      </c>
      <c r="G128" s="46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Y128" s="64">
        <f t="shared" si="161"/>
        <v>0</v>
      </c>
      <c r="Z128" s="64">
        <f t="shared" si="162"/>
        <v>0</v>
      </c>
      <c r="AA128" s="64">
        <f t="shared" si="163"/>
        <v>0</v>
      </c>
      <c r="AB128" s="64">
        <f t="shared" si="164"/>
        <v>0</v>
      </c>
    </row>
    <row r="129" spans="1:28" s="1" customFormat="1" ht="13.5" customHeight="1" x14ac:dyDescent="0.2">
      <c r="A129" s="361"/>
      <c r="B129" s="362"/>
      <c r="C129" s="371"/>
      <c r="D129" s="72" t="s">
        <v>70</v>
      </c>
      <c r="E129" s="64">
        <f t="shared" ref="E129:R129" si="166">IF(E126&lt;&gt;0,(E127+E128)/E126,)</f>
        <v>0</v>
      </c>
      <c r="F129" s="74">
        <f t="shared" si="166"/>
        <v>0</v>
      </c>
      <c r="G129" s="14">
        <f t="shared" si="166"/>
        <v>0</v>
      </c>
      <c r="H129" s="14">
        <f t="shared" si="166"/>
        <v>0</v>
      </c>
      <c r="I129" s="14">
        <f t="shared" si="166"/>
        <v>0</v>
      </c>
      <c r="J129" s="14">
        <f t="shared" si="166"/>
        <v>0</v>
      </c>
      <c r="K129" s="14">
        <f t="shared" si="166"/>
        <v>0</v>
      </c>
      <c r="L129" s="14">
        <f t="shared" si="166"/>
        <v>0</v>
      </c>
      <c r="M129" s="14">
        <f t="shared" si="166"/>
        <v>0</v>
      </c>
      <c r="N129" s="14">
        <f t="shared" si="166"/>
        <v>0</v>
      </c>
      <c r="O129" s="14">
        <f t="shared" si="166"/>
        <v>0</v>
      </c>
      <c r="P129" s="14">
        <f t="shared" si="166"/>
        <v>0</v>
      </c>
      <c r="Q129" s="14">
        <f t="shared" si="166"/>
        <v>0</v>
      </c>
      <c r="R129" s="73">
        <f t="shared" si="166"/>
        <v>0</v>
      </c>
      <c r="Y129" s="64">
        <f t="shared" ref="Y129:AB129" si="167">IF(Y126&lt;&gt;0,(Y127+Y128)/Y126,)</f>
        <v>0</v>
      </c>
      <c r="Z129" s="64">
        <f t="shared" si="167"/>
        <v>0</v>
      </c>
      <c r="AA129" s="64">
        <f t="shared" si="167"/>
        <v>0</v>
      </c>
      <c r="AB129" s="64">
        <f t="shared" si="167"/>
        <v>0</v>
      </c>
    </row>
    <row r="130" spans="1:28" s="1" customFormat="1" ht="13.5" customHeight="1" x14ac:dyDescent="0.2">
      <c r="A130" s="361"/>
      <c r="B130" s="362"/>
      <c r="C130" s="371"/>
      <c r="D130" s="72" t="s">
        <v>82</v>
      </c>
      <c r="E130" s="64">
        <f t="shared" ref="E130:E135" si="168">SUM(G130:R130)</f>
        <v>0</v>
      </c>
      <c r="F130" s="65">
        <f t="shared" ref="F130:F135" si="169">IF($T$1=0,0,E130/$T$1)</f>
        <v>0</v>
      </c>
      <c r="G130" s="46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Y130" s="64">
        <f t="shared" ref="Y130:Y135" si="170">SUM(G130:I130)</f>
        <v>0</v>
      </c>
      <c r="Z130" s="64">
        <f t="shared" ref="Z130:Z135" si="171">SUM(J130:L130)</f>
        <v>0</v>
      </c>
      <c r="AA130" s="64">
        <f t="shared" ref="AA130:AA135" si="172">SUM(M130:O130)</f>
        <v>0</v>
      </c>
      <c r="AB130" s="64">
        <f t="shared" ref="AB130:AB135" si="173">SUM(P130:R130)</f>
        <v>0</v>
      </c>
    </row>
    <row r="131" spans="1:28" s="1" customFormat="1" ht="12.75" customHeight="1" x14ac:dyDescent="0.2">
      <c r="A131" s="361"/>
      <c r="B131" s="362"/>
      <c r="C131" s="371"/>
      <c r="D131" s="72" t="s">
        <v>83</v>
      </c>
      <c r="E131" s="64">
        <f t="shared" si="168"/>
        <v>0</v>
      </c>
      <c r="F131" s="65">
        <f t="shared" si="169"/>
        <v>0</v>
      </c>
      <c r="G131" s="14">
        <f t="shared" ref="G131:R131" si="174">G127+G128+G130</f>
        <v>0</v>
      </c>
      <c r="H131" s="14">
        <f t="shared" si="174"/>
        <v>0</v>
      </c>
      <c r="I131" s="14">
        <f t="shared" si="174"/>
        <v>0</v>
      </c>
      <c r="J131" s="14">
        <f t="shared" si="174"/>
        <v>0</v>
      </c>
      <c r="K131" s="14">
        <f t="shared" si="174"/>
        <v>0</v>
      </c>
      <c r="L131" s="14">
        <f t="shared" si="174"/>
        <v>0</v>
      </c>
      <c r="M131" s="14">
        <f t="shared" si="174"/>
        <v>0</v>
      </c>
      <c r="N131" s="14">
        <f t="shared" si="174"/>
        <v>0</v>
      </c>
      <c r="O131" s="14">
        <f t="shared" si="174"/>
        <v>0</v>
      </c>
      <c r="P131" s="14">
        <f t="shared" si="174"/>
        <v>0</v>
      </c>
      <c r="Q131" s="14">
        <f t="shared" si="174"/>
        <v>0</v>
      </c>
      <c r="R131" s="73">
        <f t="shared" si="174"/>
        <v>0</v>
      </c>
      <c r="Y131" s="64">
        <f t="shared" si="170"/>
        <v>0</v>
      </c>
      <c r="Z131" s="64">
        <f t="shared" si="171"/>
        <v>0</v>
      </c>
      <c r="AA131" s="64">
        <f t="shared" si="172"/>
        <v>0</v>
      </c>
      <c r="AB131" s="64">
        <f t="shared" si="173"/>
        <v>0</v>
      </c>
    </row>
    <row r="132" spans="1:28" s="1" customFormat="1" ht="12.75" x14ac:dyDescent="0.2">
      <c r="A132" s="361"/>
      <c r="B132" s="362"/>
      <c r="C132" s="372" t="s">
        <v>87</v>
      </c>
      <c r="D132" s="35" t="s">
        <v>163</v>
      </c>
      <c r="E132" s="13">
        <f t="shared" si="168"/>
        <v>0</v>
      </c>
      <c r="F132" s="13">
        <f t="shared" si="169"/>
        <v>0</v>
      </c>
      <c r="G132" s="46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Y132" s="13">
        <f t="shared" si="170"/>
        <v>0</v>
      </c>
      <c r="Z132" s="13">
        <f t="shared" si="171"/>
        <v>0</v>
      </c>
      <c r="AA132" s="13">
        <f t="shared" si="172"/>
        <v>0</v>
      </c>
      <c r="AB132" s="13">
        <f t="shared" si="173"/>
        <v>0</v>
      </c>
    </row>
    <row r="133" spans="1:28" s="1" customFormat="1" ht="12.75" x14ac:dyDescent="0.2">
      <c r="A133" s="361"/>
      <c r="B133" s="362"/>
      <c r="C133" s="372"/>
      <c r="D133" s="35" t="s">
        <v>164</v>
      </c>
      <c r="E133" s="13">
        <f t="shared" si="168"/>
        <v>0</v>
      </c>
      <c r="F133" s="13">
        <f t="shared" si="169"/>
        <v>0</v>
      </c>
      <c r="G133" s="46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Y133" s="13">
        <f t="shared" si="170"/>
        <v>0</v>
      </c>
      <c r="Z133" s="13">
        <f t="shared" si="171"/>
        <v>0</v>
      </c>
      <c r="AA133" s="13">
        <f t="shared" si="172"/>
        <v>0</v>
      </c>
      <c r="AB133" s="13">
        <f t="shared" si="173"/>
        <v>0</v>
      </c>
    </row>
    <row r="134" spans="1:28" s="1" customFormat="1" ht="12.75" x14ac:dyDescent="0.2">
      <c r="A134" s="361"/>
      <c r="B134" s="362"/>
      <c r="C134" s="372"/>
      <c r="D134" s="35" t="s">
        <v>165</v>
      </c>
      <c r="E134" s="13">
        <f t="shared" si="168"/>
        <v>0</v>
      </c>
      <c r="F134" s="13">
        <f t="shared" si="169"/>
        <v>0</v>
      </c>
      <c r="G134" s="46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Y134" s="13">
        <f t="shared" si="170"/>
        <v>0</v>
      </c>
      <c r="Z134" s="13">
        <f t="shared" si="171"/>
        <v>0</v>
      </c>
      <c r="AA134" s="13">
        <f t="shared" si="172"/>
        <v>0</v>
      </c>
      <c r="AB134" s="13">
        <f t="shared" si="173"/>
        <v>0</v>
      </c>
    </row>
    <row r="135" spans="1:28" s="1" customFormat="1" ht="12.75" x14ac:dyDescent="0.2">
      <c r="A135" s="361"/>
      <c r="B135" s="362"/>
      <c r="C135" s="372"/>
      <c r="D135" s="35" t="s">
        <v>166</v>
      </c>
      <c r="E135" s="13">
        <f t="shared" si="168"/>
        <v>0</v>
      </c>
      <c r="F135" s="13">
        <f t="shared" si="169"/>
        <v>0</v>
      </c>
      <c r="G135" s="46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Y135" s="13">
        <f t="shared" si="170"/>
        <v>0</v>
      </c>
      <c r="Z135" s="13">
        <f t="shared" si="171"/>
        <v>0</v>
      </c>
      <c r="AA135" s="13">
        <f t="shared" si="172"/>
        <v>0</v>
      </c>
      <c r="AB135" s="13">
        <f t="shared" si="173"/>
        <v>0</v>
      </c>
    </row>
    <row r="136" spans="1:28" s="1" customFormat="1" ht="12.75" x14ac:dyDescent="0.2">
      <c r="A136" s="361"/>
      <c r="B136" s="362"/>
      <c r="C136" s="372"/>
      <c r="D136" s="35" t="s">
        <v>167</v>
      </c>
      <c r="E136" s="26">
        <f>IF(SUM(G16:R16)&lt;&gt;0,E132/SUM(G16:R16)/30,)</f>
        <v>0</v>
      </c>
      <c r="F136" s="26">
        <f t="shared" ref="F136:R136" si="175">IF(F16&lt;&gt;0,F132/F16/30,)</f>
        <v>0</v>
      </c>
      <c r="G136" s="27">
        <f t="shared" si="175"/>
        <v>0</v>
      </c>
      <c r="H136" s="27">
        <f t="shared" si="175"/>
        <v>0</v>
      </c>
      <c r="I136" s="27">
        <f t="shared" si="175"/>
        <v>0</v>
      </c>
      <c r="J136" s="27">
        <f t="shared" si="175"/>
        <v>0</v>
      </c>
      <c r="K136" s="27">
        <f t="shared" si="175"/>
        <v>0</v>
      </c>
      <c r="L136" s="27">
        <f t="shared" si="175"/>
        <v>0</v>
      </c>
      <c r="M136" s="27">
        <f t="shared" si="175"/>
        <v>0</v>
      </c>
      <c r="N136" s="27">
        <f t="shared" si="175"/>
        <v>0</v>
      </c>
      <c r="O136" s="27">
        <f t="shared" si="175"/>
        <v>0</v>
      </c>
      <c r="P136" s="27">
        <f t="shared" si="175"/>
        <v>0</v>
      </c>
      <c r="Q136" s="27">
        <f t="shared" si="175"/>
        <v>0</v>
      </c>
      <c r="R136" s="27">
        <f t="shared" si="175"/>
        <v>0</v>
      </c>
      <c r="Y136" s="26">
        <f>IF(SUM(G16:I16)&lt;&gt;0,Y132/SUM(G16:I16)/30,)</f>
        <v>0</v>
      </c>
      <c r="Z136" s="26">
        <f>IF(SUM(J16:L16)&lt;&gt;0,Z132/SUM(J16:L16)/30,)</f>
        <v>0</v>
      </c>
      <c r="AA136" s="26">
        <f>IF(SUM(M16:O16)&lt;&gt;0,AA132/SUM(M16:O16)/30,)</f>
        <v>0</v>
      </c>
      <c r="AB136" s="26">
        <f>IF(SUM(P16:R16)&lt;&gt;0,AB132/SUM(P16:R16)/30,)</f>
        <v>0</v>
      </c>
    </row>
    <row r="137" spans="1:28" s="1" customFormat="1" ht="12.75" x14ac:dyDescent="0.2">
      <c r="A137" s="361"/>
      <c r="B137" s="362"/>
      <c r="C137" s="372"/>
      <c r="D137" s="35" t="s">
        <v>168</v>
      </c>
      <c r="E137" s="13">
        <f>IF(SUM(G17:R17)&lt;&gt;0,E134/SUM(G17:R17),)</f>
        <v>0</v>
      </c>
      <c r="F137" s="13">
        <f t="shared" ref="F137:R137" si="176">IF(F17&lt;&gt;0,F134/F17,)</f>
        <v>0</v>
      </c>
      <c r="G137" s="14">
        <f t="shared" si="176"/>
        <v>0</v>
      </c>
      <c r="H137" s="14">
        <f t="shared" si="176"/>
        <v>0</v>
      </c>
      <c r="I137" s="14">
        <f t="shared" si="176"/>
        <v>0</v>
      </c>
      <c r="J137" s="14">
        <f t="shared" si="176"/>
        <v>0</v>
      </c>
      <c r="K137" s="14">
        <f t="shared" si="176"/>
        <v>0</v>
      </c>
      <c r="L137" s="14">
        <f t="shared" si="176"/>
        <v>0</v>
      </c>
      <c r="M137" s="14">
        <f t="shared" si="176"/>
        <v>0</v>
      </c>
      <c r="N137" s="14">
        <f t="shared" si="176"/>
        <v>0</v>
      </c>
      <c r="O137" s="14">
        <f t="shared" si="176"/>
        <v>0</v>
      </c>
      <c r="P137" s="14">
        <f t="shared" si="176"/>
        <v>0</v>
      </c>
      <c r="Q137" s="14">
        <f t="shared" si="176"/>
        <v>0</v>
      </c>
      <c r="R137" s="14">
        <f t="shared" si="176"/>
        <v>0</v>
      </c>
      <c r="Y137" s="13">
        <f>IF(SUM(G17:I17)&lt;&gt;0,Y134/SUM(G17:I17),)</f>
        <v>0</v>
      </c>
      <c r="Z137" s="13">
        <f>IF(SUM(J17:L17)&lt;&gt;0,Z134/SUM(J17:L17),)</f>
        <v>0</v>
      </c>
      <c r="AA137" s="13">
        <f>IF(SUM(M17:O17)&lt;&gt;0,AA134/SUM(M17:O17),)</f>
        <v>0</v>
      </c>
      <c r="AB137" s="13">
        <f>IF(SUM(P17:R17)&lt;&gt;0,AB134/SUM(P17:R17),)</f>
        <v>0</v>
      </c>
    </row>
    <row r="138" spans="1:28" s="1" customFormat="1" ht="12.75" x14ac:dyDescent="0.2">
      <c r="A138" s="361"/>
      <c r="B138" s="362"/>
      <c r="C138" s="372"/>
      <c r="D138" s="45" t="s">
        <v>169</v>
      </c>
      <c r="E138" s="13">
        <f t="shared" ref="E138:E156" si="177">SUM(G138:R138)</f>
        <v>0</v>
      </c>
      <c r="F138" s="13">
        <f t="shared" ref="F138:F156" si="178">IF($T$1=0,0,E138/$T$1)</f>
        <v>0</v>
      </c>
      <c r="G138" s="46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Y138" s="13">
        <f t="shared" ref="Y138:Y156" si="179">SUM(G138:I138)</f>
        <v>0</v>
      </c>
      <c r="Z138" s="13">
        <f t="shared" ref="Z138:Z156" si="180">SUM(J138:L138)</f>
        <v>0</v>
      </c>
      <c r="AA138" s="13">
        <f t="shared" ref="AA138:AA156" si="181">SUM(M138:O138)</f>
        <v>0</v>
      </c>
      <c r="AB138" s="13">
        <f t="shared" ref="AB138:AB156" si="182">SUM(P138:R138)</f>
        <v>0</v>
      </c>
    </row>
    <row r="139" spans="1:28" s="1" customFormat="1" ht="12.75" x14ac:dyDescent="0.2">
      <c r="A139" s="361"/>
      <c r="B139" s="362"/>
      <c r="C139" s="372"/>
      <c r="D139" s="45" t="s">
        <v>177</v>
      </c>
      <c r="E139" s="13">
        <f t="shared" si="177"/>
        <v>0</v>
      </c>
      <c r="F139" s="13">
        <f t="shared" si="178"/>
        <v>0</v>
      </c>
      <c r="G139" s="46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Y139" s="13">
        <f t="shared" si="179"/>
        <v>0</v>
      </c>
      <c r="Z139" s="13">
        <f t="shared" si="180"/>
        <v>0</v>
      </c>
      <c r="AA139" s="13">
        <f t="shared" si="181"/>
        <v>0</v>
      </c>
      <c r="AB139" s="13">
        <f t="shared" si="182"/>
        <v>0</v>
      </c>
    </row>
    <row r="140" spans="1:28" s="1" customFormat="1" ht="12.75" x14ac:dyDescent="0.2">
      <c r="A140" s="361"/>
      <c r="B140" s="362"/>
      <c r="C140" s="372"/>
      <c r="D140" s="45" t="s">
        <v>170</v>
      </c>
      <c r="E140" s="13">
        <f t="shared" si="177"/>
        <v>0</v>
      </c>
      <c r="F140" s="13">
        <f t="shared" si="178"/>
        <v>0</v>
      </c>
      <c r="G140" s="46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Y140" s="13">
        <f t="shared" si="179"/>
        <v>0</v>
      </c>
      <c r="Z140" s="13">
        <f t="shared" si="180"/>
        <v>0</v>
      </c>
      <c r="AA140" s="13">
        <f t="shared" si="181"/>
        <v>0</v>
      </c>
      <c r="AB140" s="13">
        <f t="shared" si="182"/>
        <v>0</v>
      </c>
    </row>
    <row r="141" spans="1:28" s="1" customFormat="1" ht="12.75" x14ac:dyDescent="0.2">
      <c r="A141" s="361"/>
      <c r="B141" s="362"/>
      <c r="C141" s="372"/>
      <c r="D141" s="45" t="s">
        <v>171</v>
      </c>
      <c r="E141" s="13">
        <f t="shared" si="177"/>
        <v>0</v>
      </c>
      <c r="F141" s="13">
        <f t="shared" si="178"/>
        <v>0</v>
      </c>
      <c r="G141" s="46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Y141" s="13">
        <f t="shared" si="179"/>
        <v>0</v>
      </c>
      <c r="Z141" s="13">
        <f t="shared" si="180"/>
        <v>0</v>
      </c>
      <c r="AA141" s="13">
        <f t="shared" si="181"/>
        <v>0</v>
      </c>
      <c r="AB141" s="13">
        <f t="shared" si="182"/>
        <v>0</v>
      </c>
    </row>
    <row r="142" spans="1:28" s="1" customFormat="1" ht="12.75" x14ac:dyDescent="0.2">
      <c r="A142" s="361"/>
      <c r="B142" s="362"/>
      <c r="C142" s="372"/>
      <c r="D142" s="45" t="s">
        <v>172</v>
      </c>
      <c r="E142" s="13">
        <f t="shared" si="177"/>
        <v>0</v>
      </c>
      <c r="F142" s="13">
        <f t="shared" si="178"/>
        <v>0</v>
      </c>
      <c r="G142" s="46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Y142" s="13">
        <f t="shared" si="179"/>
        <v>0</v>
      </c>
      <c r="Z142" s="13">
        <f t="shared" si="180"/>
        <v>0</v>
      </c>
      <c r="AA142" s="13">
        <f t="shared" si="181"/>
        <v>0</v>
      </c>
      <c r="AB142" s="13">
        <f t="shared" si="182"/>
        <v>0</v>
      </c>
    </row>
    <row r="143" spans="1:28" s="1" customFormat="1" ht="12.75" x14ac:dyDescent="0.2">
      <c r="A143" s="361"/>
      <c r="B143" s="362"/>
      <c r="C143" s="372"/>
      <c r="D143" s="45" t="s">
        <v>144</v>
      </c>
      <c r="E143" s="13">
        <f t="shared" si="177"/>
        <v>0</v>
      </c>
      <c r="F143" s="13">
        <f t="shared" si="178"/>
        <v>0</v>
      </c>
      <c r="G143" s="46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Y143" s="13">
        <f t="shared" si="179"/>
        <v>0</v>
      </c>
      <c r="Z143" s="13">
        <f t="shared" si="180"/>
        <v>0</v>
      </c>
      <c r="AA143" s="13">
        <f t="shared" si="181"/>
        <v>0</v>
      </c>
      <c r="AB143" s="13">
        <f t="shared" si="182"/>
        <v>0</v>
      </c>
    </row>
    <row r="144" spans="1:28" s="1" customFormat="1" ht="12.75" x14ac:dyDescent="0.2">
      <c r="A144" s="361"/>
      <c r="B144" s="362"/>
      <c r="C144" s="372"/>
      <c r="D144" s="45" t="s">
        <v>217</v>
      </c>
      <c r="E144" s="13">
        <f t="shared" si="177"/>
        <v>0</v>
      </c>
      <c r="F144" s="13">
        <f t="shared" si="178"/>
        <v>0</v>
      </c>
      <c r="G144" s="46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Y144" s="13">
        <f t="shared" si="179"/>
        <v>0</v>
      </c>
      <c r="Z144" s="13">
        <f t="shared" si="180"/>
        <v>0</v>
      </c>
      <c r="AA144" s="13">
        <f t="shared" si="181"/>
        <v>0</v>
      </c>
      <c r="AB144" s="13">
        <f t="shared" si="182"/>
        <v>0</v>
      </c>
    </row>
    <row r="145" spans="1:34" s="1" customFormat="1" ht="12.75" x14ac:dyDescent="0.2">
      <c r="A145" s="361"/>
      <c r="B145" s="362"/>
      <c r="C145" s="372"/>
      <c r="D145" s="45" t="s">
        <v>173</v>
      </c>
      <c r="E145" s="13">
        <f t="shared" si="177"/>
        <v>0</v>
      </c>
      <c r="F145" s="13">
        <f t="shared" si="178"/>
        <v>0</v>
      </c>
      <c r="G145" s="46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Y145" s="13">
        <f t="shared" si="179"/>
        <v>0</v>
      </c>
      <c r="Z145" s="13">
        <f t="shared" si="180"/>
        <v>0</v>
      </c>
      <c r="AA145" s="13">
        <f t="shared" si="181"/>
        <v>0</v>
      </c>
      <c r="AB145" s="13">
        <f t="shared" si="182"/>
        <v>0</v>
      </c>
    </row>
    <row r="146" spans="1:34" s="1" customFormat="1" ht="12.75" x14ac:dyDescent="0.2">
      <c r="A146" s="361"/>
      <c r="B146" s="362"/>
      <c r="C146" s="372"/>
      <c r="D146" s="45" t="s">
        <v>218</v>
      </c>
      <c r="E146" s="13">
        <f t="shared" si="177"/>
        <v>0</v>
      </c>
      <c r="F146" s="13">
        <f t="shared" si="178"/>
        <v>0</v>
      </c>
      <c r="G146" s="46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Y146" s="13">
        <f t="shared" si="179"/>
        <v>0</v>
      </c>
      <c r="Z146" s="13">
        <f t="shared" si="180"/>
        <v>0</v>
      </c>
      <c r="AA146" s="13">
        <f t="shared" si="181"/>
        <v>0</v>
      </c>
      <c r="AB146" s="13">
        <f t="shared" si="182"/>
        <v>0</v>
      </c>
    </row>
    <row r="147" spans="1:34" s="1" customFormat="1" ht="12.75" x14ac:dyDescent="0.2">
      <c r="A147" s="361"/>
      <c r="B147" s="362"/>
      <c r="C147" s="372"/>
      <c r="D147" s="45" t="s">
        <v>146</v>
      </c>
      <c r="E147" s="13">
        <f t="shared" si="177"/>
        <v>0</v>
      </c>
      <c r="F147" s="13">
        <f t="shared" si="178"/>
        <v>0</v>
      </c>
      <c r="G147" s="46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Y147" s="13">
        <f t="shared" si="179"/>
        <v>0</v>
      </c>
      <c r="Z147" s="13">
        <f t="shared" si="180"/>
        <v>0</v>
      </c>
      <c r="AA147" s="13">
        <f t="shared" si="181"/>
        <v>0</v>
      </c>
      <c r="AB147" s="13">
        <f t="shared" si="182"/>
        <v>0</v>
      </c>
    </row>
    <row r="148" spans="1:34" s="1" customFormat="1" ht="12.75" x14ac:dyDescent="0.2">
      <c r="A148" s="361"/>
      <c r="B148" s="362"/>
      <c r="C148" s="372"/>
      <c r="D148" s="45" t="s">
        <v>147</v>
      </c>
      <c r="E148" s="13">
        <f t="shared" si="177"/>
        <v>0</v>
      </c>
      <c r="F148" s="13">
        <f t="shared" si="178"/>
        <v>0</v>
      </c>
      <c r="G148" s="46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Y148" s="13">
        <f t="shared" si="179"/>
        <v>0</v>
      </c>
      <c r="Z148" s="13">
        <f t="shared" si="180"/>
        <v>0</v>
      </c>
      <c r="AA148" s="13">
        <f t="shared" si="181"/>
        <v>0</v>
      </c>
      <c r="AB148" s="13">
        <f t="shared" si="182"/>
        <v>0</v>
      </c>
    </row>
    <row r="149" spans="1:34" s="1" customFormat="1" ht="12.75" x14ac:dyDescent="0.2">
      <c r="A149" s="361"/>
      <c r="B149" s="362"/>
      <c r="C149" s="372"/>
      <c r="D149" s="45" t="s">
        <v>148</v>
      </c>
      <c r="E149" s="13">
        <f t="shared" si="177"/>
        <v>0</v>
      </c>
      <c r="F149" s="13">
        <f t="shared" si="178"/>
        <v>0</v>
      </c>
      <c r="G149" s="46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Y149" s="13">
        <f t="shared" si="179"/>
        <v>0</v>
      </c>
      <c r="Z149" s="13">
        <f t="shared" si="180"/>
        <v>0</v>
      </c>
      <c r="AA149" s="13">
        <f t="shared" si="181"/>
        <v>0</v>
      </c>
      <c r="AB149" s="13">
        <f t="shared" si="182"/>
        <v>0</v>
      </c>
    </row>
    <row r="150" spans="1:34" s="1" customFormat="1" ht="12.75" x14ac:dyDescent="0.2">
      <c r="A150" s="361"/>
      <c r="B150" s="362"/>
      <c r="C150" s="372"/>
      <c r="D150" s="45" t="s">
        <v>149</v>
      </c>
      <c r="E150" s="13">
        <f t="shared" si="177"/>
        <v>0</v>
      </c>
      <c r="F150" s="13">
        <f t="shared" si="178"/>
        <v>0</v>
      </c>
      <c r="G150" s="46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Y150" s="13">
        <f t="shared" si="179"/>
        <v>0</v>
      </c>
      <c r="Z150" s="13">
        <f t="shared" si="180"/>
        <v>0</v>
      </c>
      <c r="AA150" s="13">
        <f t="shared" si="181"/>
        <v>0</v>
      </c>
      <c r="AB150" s="13">
        <f t="shared" si="182"/>
        <v>0</v>
      </c>
    </row>
    <row r="151" spans="1:34" s="1" customFormat="1" ht="12.75" x14ac:dyDescent="0.2">
      <c r="A151" s="361"/>
      <c r="B151" s="362"/>
      <c r="C151" s="372"/>
      <c r="D151" s="45" t="s">
        <v>150</v>
      </c>
      <c r="E151" s="13">
        <f t="shared" si="177"/>
        <v>0</v>
      </c>
      <c r="F151" s="13">
        <f t="shared" si="178"/>
        <v>0</v>
      </c>
      <c r="G151" s="46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Y151" s="13">
        <f t="shared" si="179"/>
        <v>0</v>
      </c>
      <c r="Z151" s="13">
        <f t="shared" si="180"/>
        <v>0</v>
      </c>
      <c r="AA151" s="13">
        <f t="shared" si="181"/>
        <v>0</v>
      </c>
      <c r="AB151" s="13">
        <f t="shared" si="182"/>
        <v>0</v>
      </c>
    </row>
    <row r="152" spans="1:34" s="1" customFormat="1" ht="12.75" x14ac:dyDescent="0.2">
      <c r="A152" s="361"/>
      <c r="B152" s="362"/>
      <c r="C152" s="372"/>
      <c r="D152" s="45" t="s">
        <v>235</v>
      </c>
      <c r="E152" s="13">
        <f t="shared" si="177"/>
        <v>0</v>
      </c>
      <c r="F152" s="13">
        <f t="shared" si="178"/>
        <v>0</v>
      </c>
      <c r="G152" s="46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Y152" s="13">
        <f t="shared" si="179"/>
        <v>0</v>
      </c>
      <c r="Z152" s="13">
        <f t="shared" si="180"/>
        <v>0</v>
      </c>
      <c r="AA152" s="13">
        <f t="shared" si="181"/>
        <v>0</v>
      </c>
      <c r="AB152" s="13">
        <f t="shared" si="182"/>
        <v>0</v>
      </c>
    </row>
    <row r="153" spans="1:34" s="1" customFormat="1" ht="12.75" x14ac:dyDescent="0.2">
      <c r="A153" s="361"/>
      <c r="B153" s="362"/>
      <c r="C153" s="372"/>
      <c r="D153" s="45" t="s">
        <v>153</v>
      </c>
      <c r="E153" s="13">
        <f t="shared" si="177"/>
        <v>0</v>
      </c>
      <c r="F153" s="13">
        <f t="shared" si="178"/>
        <v>0</v>
      </c>
      <c r="G153" s="46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Y153" s="13">
        <f t="shared" si="179"/>
        <v>0</v>
      </c>
      <c r="Z153" s="13">
        <f t="shared" si="180"/>
        <v>0</v>
      </c>
      <c r="AA153" s="13">
        <f t="shared" si="181"/>
        <v>0</v>
      </c>
      <c r="AB153" s="13">
        <f t="shared" si="182"/>
        <v>0</v>
      </c>
    </row>
    <row r="154" spans="1:34" s="1" customFormat="1" ht="12.75" x14ac:dyDescent="0.2">
      <c r="A154" s="361"/>
      <c r="B154" s="362"/>
      <c r="C154" s="372"/>
      <c r="D154" s="45" t="s">
        <v>154</v>
      </c>
      <c r="E154" s="13">
        <f t="shared" si="177"/>
        <v>0</v>
      </c>
      <c r="F154" s="13">
        <f t="shared" si="178"/>
        <v>0</v>
      </c>
      <c r="G154" s="46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Y154" s="13">
        <f t="shared" si="179"/>
        <v>0</v>
      </c>
      <c r="Z154" s="13">
        <f t="shared" si="180"/>
        <v>0</v>
      </c>
      <c r="AA154" s="13">
        <f t="shared" si="181"/>
        <v>0</v>
      </c>
      <c r="AB154" s="13">
        <f t="shared" si="182"/>
        <v>0</v>
      </c>
    </row>
    <row r="155" spans="1:34" s="1" customFormat="1" ht="12.75" x14ac:dyDescent="0.2">
      <c r="A155" s="361"/>
      <c r="B155" s="362"/>
      <c r="C155" s="372"/>
      <c r="D155" s="45" t="s">
        <v>180</v>
      </c>
      <c r="E155" s="13">
        <f t="shared" si="177"/>
        <v>0</v>
      </c>
      <c r="F155" s="13">
        <f t="shared" si="178"/>
        <v>0</v>
      </c>
      <c r="G155" s="46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Y155" s="13">
        <f t="shared" si="179"/>
        <v>0</v>
      </c>
      <c r="Z155" s="13">
        <f t="shared" si="180"/>
        <v>0</v>
      </c>
      <c r="AA155" s="13">
        <f t="shared" si="181"/>
        <v>0</v>
      </c>
      <c r="AB155" s="13">
        <f t="shared" si="182"/>
        <v>0</v>
      </c>
    </row>
    <row r="156" spans="1:34" s="1" customFormat="1" ht="12.75" x14ac:dyDescent="0.2">
      <c r="A156" s="361"/>
      <c r="B156" s="362"/>
      <c r="C156" s="372"/>
      <c r="D156" s="45" t="s">
        <v>83</v>
      </c>
      <c r="E156" s="13">
        <f t="shared" si="177"/>
        <v>0</v>
      </c>
      <c r="F156" s="13">
        <f t="shared" si="178"/>
        <v>0</v>
      </c>
      <c r="G156" s="14">
        <f t="shared" ref="G156:R156" si="183">SUM(G132:G135)+SUM(G138:G155)</f>
        <v>0</v>
      </c>
      <c r="H156" s="14">
        <f t="shared" si="183"/>
        <v>0</v>
      </c>
      <c r="I156" s="14">
        <f t="shared" si="183"/>
        <v>0</v>
      </c>
      <c r="J156" s="14">
        <f t="shared" si="183"/>
        <v>0</v>
      </c>
      <c r="K156" s="14">
        <f t="shared" si="183"/>
        <v>0</v>
      </c>
      <c r="L156" s="14">
        <f t="shared" si="183"/>
        <v>0</v>
      </c>
      <c r="M156" s="14">
        <f t="shared" si="183"/>
        <v>0</v>
      </c>
      <c r="N156" s="14">
        <f t="shared" si="183"/>
        <v>0</v>
      </c>
      <c r="O156" s="14">
        <f t="shared" si="183"/>
        <v>0</v>
      </c>
      <c r="P156" s="14">
        <f t="shared" si="183"/>
        <v>0</v>
      </c>
      <c r="Q156" s="14">
        <f t="shared" si="183"/>
        <v>0</v>
      </c>
      <c r="R156" s="73">
        <f t="shared" si="183"/>
        <v>0</v>
      </c>
      <c r="Y156" s="13">
        <f t="shared" si="179"/>
        <v>0</v>
      </c>
      <c r="Z156" s="13">
        <f t="shared" si="180"/>
        <v>0</v>
      </c>
      <c r="AA156" s="13">
        <f t="shared" si="181"/>
        <v>0</v>
      </c>
      <c r="AB156" s="13">
        <f t="shared" si="182"/>
        <v>0</v>
      </c>
    </row>
    <row r="157" spans="1:34" s="1" customFormat="1" ht="13.5" customHeight="1" x14ac:dyDescent="0.2">
      <c r="A157" s="361"/>
      <c r="B157" s="362"/>
      <c r="C157" s="373" t="s">
        <v>181</v>
      </c>
      <c r="D157" s="72" t="s">
        <v>182</v>
      </c>
      <c r="E157" s="64"/>
      <c r="F157" s="6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8"/>
      <c r="Y157" s="64"/>
      <c r="Z157" s="64"/>
      <c r="AA157" s="64"/>
      <c r="AB157" s="64"/>
    </row>
    <row r="158" spans="1:34" s="1" customFormat="1" ht="12.75" x14ac:dyDescent="0.2">
      <c r="A158" s="361"/>
      <c r="B158" s="362"/>
      <c r="C158" s="374"/>
      <c r="D158" s="72" t="s">
        <v>183</v>
      </c>
      <c r="E158" s="64"/>
      <c r="F158" s="6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8"/>
      <c r="Y158" s="64"/>
      <c r="Z158" s="64"/>
      <c r="AA158" s="64"/>
      <c r="AB158" s="64"/>
    </row>
    <row r="159" spans="1:34" s="1" customFormat="1" ht="12.75" x14ac:dyDescent="0.2">
      <c r="A159" s="361"/>
      <c r="B159" s="362"/>
      <c r="C159" s="375"/>
      <c r="D159" s="76" t="s">
        <v>83</v>
      </c>
      <c r="E159" s="64">
        <f>SUM(G159:R159)</f>
        <v>0</v>
      </c>
      <c r="F159" s="65">
        <f>IF($T$1=0,0,E159/$T$1)</f>
        <v>0</v>
      </c>
      <c r="G159" s="14">
        <f t="shared" ref="G159:R159" si="184">G157-G158</f>
        <v>0</v>
      </c>
      <c r="H159" s="14">
        <f t="shared" si="184"/>
        <v>0</v>
      </c>
      <c r="I159" s="14">
        <f t="shared" si="184"/>
        <v>0</v>
      </c>
      <c r="J159" s="14">
        <f t="shared" si="184"/>
        <v>0</v>
      </c>
      <c r="K159" s="14">
        <f t="shared" si="184"/>
        <v>0</v>
      </c>
      <c r="L159" s="14">
        <f t="shared" si="184"/>
        <v>0</v>
      </c>
      <c r="M159" s="14">
        <f t="shared" si="184"/>
        <v>0</v>
      </c>
      <c r="N159" s="14">
        <f t="shared" si="184"/>
        <v>0</v>
      </c>
      <c r="O159" s="14">
        <f t="shared" si="184"/>
        <v>0</v>
      </c>
      <c r="P159" s="14">
        <f t="shared" si="184"/>
        <v>0</v>
      </c>
      <c r="Q159" s="14">
        <f t="shared" si="184"/>
        <v>0</v>
      </c>
      <c r="R159" s="73">
        <f t="shared" si="184"/>
        <v>0</v>
      </c>
      <c r="Y159" s="64">
        <f>SUM(G159:I159)</f>
        <v>0</v>
      </c>
      <c r="Z159" s="64">
        <f>SUM(J159:L159)</f>
        <v>0</v>
      </c>
      <c r="AA159" s="64">
        <f>SUM(M159:O159)</f>
        <v>0</v>
      </c>
      <c r="AB159" s="64">
        <f>SUM(P159:R159)</f>
        <v>0</v>
      </c>
    </row>
    <row r="160" spans="1:34" s="4" customFormat="1" ht="13.5" customHeight="1" x14ac:dyDescent="0.2">
      <c r="A160" s="361"/>
      <c r="B160" s="362"/>
      <c r="C160" s="376" t="s">
        <v>57</v>
      </c>
      <c r="D160" s="25" t="s">
        <v>184</v>
      </c>
      <c r="E160" s="13">
        <f t="shared" ref="E160:R160" si="185">IF(E$24&lt;&gt;0,E113/E$24,)</f>
        <v>0</v>
      </c>
      <c r="F160" s="67">
        <f t="shared" si="185"/>
        <v>0</v>
      </c>
      <c r="G160" s="14">
        <f t="shared" si="185"/>
        <v>0</v>
      </c>
      <c r="H160" s="14">
        <f t="shared" si="185"/>
        <v>0</v>
      </c>
      <c r="I160" s="14">
        <f t="shared" si="185"/>
        <v>0</v>
      </c>
      <c r="J160" s="14">
        <f t="shared" si="185"/>
        <v>0</v>
      </c>
      <c r="K160" s="14">
        <f t="shared" si="185"/>
        <v>0</v>
      </c>
      <c r="L160" s="14">
        <f t="shared" si="185"/>
        <v>0</v>
      </c>
      <c r="M160" s="14">
        <f t="shared" si="185"/>
        <v>0</v>
      </c>
      <c r="N160" s="14">
        <f t="shared" si="185"/>
        <v>0</v>
      </c>
      <c r="O160" s="14">
        <f t="shared" si="185"/>
        <v>0</v>
      </c>
      <c r="P160" s="14">
        <f t="shared" si="185"/>
        <v>0</v>
      </c>
      <c r="Q160" s="14">
        <f t="shared" si="185"/>
        <v>0</v>
      </c>
      <c r="R160" s="73">
        <f t="shared" si="185"/>
        <v>0</v>
      </c>
      <c r="S160" s="1"/>
      <c r="T160" s="1"/>
      <c r="U160" s="1"/>
      <c r="V160" s="1"/>
      <c r="W160" s="1"/>
      <c r="X160" s="1"/>
      <c r="Y160" s="13">
        <f t="shared" ref="Y160:AB160" si="186">IF(Y$24&lt;&gt;0,Y113/Y$24,)</f>
        <v>0</v>
      </c>
      <c r="Z160" s="13">
        <f t="shared" si="186"/>
        <v>0</v>
      </c>
      <c r="AA160" s="13">
        <f t="shared" si="186"/>
        <v>0</v>
      </c>
      <c r="AB160" s="13">
        <f t="shared" si="186"/>
        <v>0</v>
      </c>
      <c r="AC160" s="1"/>
      <c r="AD160" s="1"/>
      <c r="AE160" s="1"/>
      <c r="AF160" s="1"/>
      <c r="AG160" s="1"/>
      <c r="AH160" s="1"/>
    </row>
    <row r="161" spans="1:34" s="4" customFormat="1" ht="13.5" customHeight="1" x14ac:dyDescent="0.2">
      <c r="A161" s="361"/>
      <c r="B161" s="362"/>
      <c r="C161" s="376"/>
      <c r="D161" s="58" t="s">
        <v>158</v>
      </c>
      <c r="E161" s="77">
        <f t="shared" ref="E161:R161" si="187">IF(E25&lt;&gt;0,E113/E25,)</f>
        <v>0</v>
      </c>
      <c r="F161" s="77">
        <f t="shared" si="187"/>
        <v>0</v>
      </c>
      <c r="G161" s="23">
        <f t="shared" si="187"/>
        <v>0</v>
      </c>
      <c r="H161" s="23">
        <f t="shared" si="187"/>
        <v>0</v>
      </c>
      <c r="I161" s="23">
        <f t="shared" si="187"/>
        <v>0</v>
      </c>
      <c r="J161" s="23">
        <f t="shared" si="187"/>
        <v>0</v>
      </c>
      <c r="K161" s="23">
        <f t="shared" si="187"/>
        <v>0</v>
      </c>
      <c r="L161" s="23">
        <f t="shared" si="187"/>
        <v>0</v>
      </c>
      <c r="M161" s="23">
        <f t="shared" si="187"/>
        <v>0</v>
      </c>
      <c r="N161" s="23">
        <f t="shared" si="187"/>
        <v>0</v>
      </c>
      <c r="O161" s="23">
        <f t="shared" si="187"/>
        <v>0</v>
      </c>
      <c r="P161" s="23">
        <f t="shared" si="187"/>
        <v>0</v>
      </c>
      <c r="Q161" s="23">
        <f t="shared" si="187"/>
        <v>0</v>
      </c>
      <c r="R161" s="79">
        <f t="shared" si="187"/>
        <v>0</v>
      </c>
      <c r="S161" s="1"/>
      <c r="T161" s="1"/>
      <c r="U161" s="1"/>
      <c r="V161" s="1"/>
      <c r="W161" s="1"/>
      <c r="X161" s="1"/>
      <c r="Y161" s="77">
        <f t="shared" ref="Y161:AB161" si="188">IF(Y25&lt;&gt;0,Y113/Y25,)</f>
        <v>0</v>
      </c>
      <c r="Z161" s="77">
        <f t="shared" si="188"/>
        <v>0</v>
      </c>
      <c r="AA161" s="77">
        <f t="shared" si="188"/>
        <v>0</v>
      </c>
      <c r="AB161" s="77">
        <f t="shared" si="188"/>
        <v>0</v>
      </c>
      <c r="AC161" s="1"/>
      <c r="AD161" s="1"/>
      <c r="AE161" s="1"/>
      <c r="AF161" s="1"/>
      <c r="AG161" s="1"/>
      <c r="AH161" s="1"/>
    </row>
    <row r="162" spans="1:34" s="4" customFormat="1" ht="13.5" customHeight="1" x14ac:dyDescent="0.2">
      <c r="A162" s="361"/>
      <c r="B162" s="362"/>
      <c r="C162" s="376"/>
      <c r="D162" s="25" t="s">
        <v>185</v>
      </c>
      <c r="E162" s="67">
        <f t="shared" ref="E162:R162" si="189">IF(E$24&lt;&gt;0,(E122+E128)/E$24,)</f>
        <v>0</v>
      </c>
      <c r="F162" s="67">
        <f t="shared" si="189"/>
        <v>0</v>
      </c>
      <c r="G162" s="14">
        <f t="shared" si="189"/>
        <v>0</v>
      </c>
      <c r="H162" s="14">
        <f t="shared" si="189"/>
        <v>0</v>
      </c>
      <c r="I162" s="14">
        <f t="shared" si="189"/>
        <v>0</v>
      </c>
      <c r="J162" s="14">
        <f t="shared" si="189"/>
        <v>0</v>
      </c>
      <c r="K162" s="14">
        <f t="shared" si="189"/>
        <v>0</v>
      </c>
      <c r="L162" s="14">
        <f t="shared" si="189"/>
        <v>0</v>
      </c>
      <c r="M162" s="14">
        <f t="shared" si="189"/>
        <v>0</v>
      </c>
      <c r="N162" s="14">
        <f t="shared" si="189"/>
        <v>0</v>
      </c>
      <c r="O162" s="14">
        <f t="shared" si="189"/>
        <v>0</v>
      </c>
      <c r="P162" s="14">
        <f t="shared" si="189"/>
        <v>0</v>
      </c>
      <c r="Q162" s="14">
        <f t="shared" si="189"/>
        <v>0</v>
      </c>
      <c r="R162" s="73">
        <f t="shared" si="189"/>
        <v>0</v>
      </c>
      <c r="S162" s="1"/>
      <c r="T162" s="1"/>
      <c r="U162" s="1"/>
      <c r="V162" s="1"/>
      <c r="W162" s="1"/>
      <c r="X162" s="1"/>
      <c r="Y162" s="67">
        <f t="shared" ref="Y162:AB162" si="190">IF(Y$24&lt;&gt;0,(Y122+Y128)/Y$24,)</f>
        <v>0</v>
      </c>
      <c r="Z162" s="67">
        <f t="shared" si="190"/>
        <v>0</v>
      </c>
      <c r="AA162" s="67">
        <f t="shared" si="190"/>
        <v>0</v>
      </c>
      <c r="AB162" s="67">
        <f t="shared" si="190"/>
        <v>0</v>
      </c>
      <c r="AC162" s="1"/>
      <c r="AD162" s="1"/>
      <c r="AE162" s="1"/>
      <c r="AF162" s="1"/>
      <c r="AG162" s="1"/>
      <c r="AH162" s="1"/>
    </row>
    <row r="163" spans="1:34" s="4" customFormat="1" ht="13.5" customHeight="1" x14ac:dyDescent="0.2">
      <c r="A163" s="361"/>
      <c r="B163" s="362"/>
      <c r="C163" s="376"/>
      <c r="D163" s="58" t="s">
        <v>158</v>
      </c>
      <c r="E163" s="77">
        <f t="shared" ref="E163:R163" si="191">IF(E25&lt;&gt;0,(E122+E128)/E25,)</f>
        <v>0</v>
      </c>
      <c r="F163" s="77">
        <f t="shared" si="191"/>
        <v>0</v>
      </c>
      <c r="G163" s="23">
        <f t="shared" si="191"/>
        <v>0</v>
      </c>
      <c r="H163" s="23">
        <f t="shared" si="191"/>
        <v>0</v>
      </c>
      <c r="I163" s="23">
        <f t="shared" si="191"/>
        <v>0</v>
      </c>
      <c r="J163" s="23">
        <f t="shared" si="191"/>
        <v>0</v>
      </c>
      <c r="K163" s="23">
        <f t="shared" si="191"/>
        <v>0</v>
      </c>
      <c r="L163" s="23">
        <f t="shared" si="191"/>
        <v>0</v>
      </c>
      <c r="M163" s="23">
        <f t="shared" si="191"/>
        <v>0</v>
      </c>
      <c r="N163" s="23">
        <f t="shared" si="191"/>
        <v>0</v>
      </c>
      <c r="O163" s="23">
        <f t="shared" si="191"/>
        <v>0</v>
      </c>
      <c r="P163" s="23">
        <f t="shared" si="191"/>
        <v>0</v>
      </c>
      <c r="Q163" s="23">
        <f t="shared" si="191"/>
        <v>0</v>
      </c>
      <c r="R163" s="79">
        <f t="shared" si="191"/>
        <v>0</v>
      </c>
      <c r="S163" s="1"/>
      <c r="T163" s="1"/>
      <c r="U163" s="1"/>
      <c r="V163" s="1"/>
      <c r="W163" s="1"/>
      <c r="X163" s="1"/>
      <c r="Y163" s="77">
        <f t="shared" ref="Y163:AB163" si="192">IF(Y25&lt;&gt;0,(Y122+Y128)/Y25,)</f>
        <v>0</v>
      </c>
      <c r="Z163" s="77">
        <f t="shared" si="192"/>
        <v>0</v>
      </c>
      <c r="AA163" s="77">
        <f t="shared" si="192"/>
        <v>0</v>
      </c>
      <c r="AB163" s="77">
        <f t="shared" si="192"/>
        <v>0</v>
      </c>
      <c r="AC163" s="1"/>
      <c r="AD163" s="1"/>
      <c r="AE163" s="1"/>
      <c r="AF163" s="1"/>
      <c r="AG163" s="1"/>
      <c r="AH163" s="1"/>
    </row>
    <row r="164" spans="1:34" s="1" customFormat="1" ht="13.5" customHeight="1" x14ac:dyDescent="0.2">
      <c r="A164" s="363"/>
      <c r="B164" s="364"/>
      <c r="C164" s="62" t="s">
        <v>3</v>
      </c>
      <c r="D164" s="72"/>
      <c r="E164" s="64">
        <f t="shared" ref="E164:E167" si="193">SUM(G164:R164)</f>
        <v>0</v>
      </c>
      <c r="F164" s="64">
        <f>IF($T$1=0,0,E164/$T$1)</f>
        <v>0</v>
      </c>
      <c r="G164" s="14">
        <f t="shared" ref="G164:R164" si="194">G117+G125+G131+G156+G159</f>
        <v>0</v>
      </c>
      <c r="H164" s="14">
        <f t="shared" si="194"/>
        <v>0</v>
      </c>
      <c r="I164" s="14">
        <f t="shared" si="194"/>
        <v>0</v>
      </c>
      <c r="J164" s="14">
        <f t="shared" si="194"/>
        <v>0</v>
      </c>
      <c r="K164" s="14">
        <f t="shared" si="194"/>
        <v>0</v>
      </c>
      <c r="L164" s="14">
        <f t="shared" si="194"/>
        <v>0</v>
      </c>
      <c r="M164" s="14">
        <f t="shared" si="194"/>
        <v>0</v>
      </c>
      <c r="N164" s="14">
        <f t="shared" si="194"/>
        <v>0</v>
      </c>
      <c r="O164" s="14">
        <f t="shared" si="194"/>
        <v>0</v>
      </c>
      <c r="P164" s="14">
        <f t="shared" si="194"/>
        <v>0</v>
      </c>
      <c r="Q164" s="14">
        <f t="shared" si="194"/>
        <v>0</v>
      </c>
      <c r="R164" s="73">
        <f t="shared" si="194"/>
        <v>0</v>
      </c>
      <c r="Y164" s="64">
        <f t="shared" ref="Y164:Y167" si="195">SUM(G164:I164)</f>
        <v>0</v>
      </c>
      <c r="Z164" s="64">
        <f t="shared" ref="Z164:Z167" si="196">SUM(J164:L164)</f>
        <v>0</v>
      </c>
      <c r="AA164" s="64">
        <f t="shared" ref="AA164:AA167" si="197">SUM(M164:O164)</f>
        <v>0</v>
      </c>
      <c r="AB164" s="64">
        <f t="shared" ref="AB164:AB167" si="198">SUM(P164:R164)</f>
        <v>0</v>
      </c>
    </row>
    <row r="165" spans="1:34" s="1" customFormat="1" ht="13.5" customHeight="1" x14ac:dyDescent="0.2">
      <c r="A165" s="365" t="s">
        <v>30</v>
      </c>
      <c r="B165" s="366"/>
      <c r="C165" s="377" t="s">
        <v>89</v>
      </c>
      <c r="D165" s="45" t="s">
        <v>36</v>
      </c>
      <c r="E165" s="13">
        <f t="shared" si="193"/>
        <v>0</v>
      </c>
      <c r="F165" s="66">
        <f>IF($T$1=0,0,E165/$T$1)</f>
        <v>0</v>
      </c>
      <c r="G165" s="14">
        <f t="shared" ref="G165:R167" si="199">G171+G177</f>
        <v>0</v>
      </c>
      <c r="H165" s="14">
        <f t="shared" si="199"/>
        <v>0</v>
      </c>
      <c r="I165" s="14">
        <f t="shared" si="199"/>
        <v>0</v>
      </c>
      <c r="J165" s="14">
        <f t="shared" si="199"/>
        <v>0</v>
      </c>
      <c r="K165" s="14">
        <f t="shared" si="199"/>
        <v>0</v>
      </c>
      <c r="L165" s="14">
        <f t="shared" si="199"/>
        <v>0</v>
      </c>
      <c r="M165" s="14">
        <f t="shared" si="199"/>
        <v>0</v>
      </c>
      <c r="N165" s="14">
        <f t="shared" si="199"/>
        <v>0</v>
      </c>
      <c r="O165" s="14">
        <f t="shared" si="199"/>
        <v>0</v>
      </c>
      <c r="P165" s="14">
        <f t="shared" si="199"/>
        <v>0</v>
      </c>
      <c r="Q165" s="14">
        <f t="shared" si="199"/>
        <v>0</v>
      </c>
      <c r="R165" s="73">
        <f t="shared" si="199"/>
        <v>0</v>
      </c>
      <c r="Y165" s="13">
        <f t="shared" si="195"/>
        <v>0</v>
      </c>
      <c r="Z165" s="13">
        <f t="shared" si="196"/>
        <v>0</v>
      </c>
      <c r="AA165" s="13">
        <f t="shared" si="197"/>
        <v>0</v>
      </c>
      <c r="AB165" s="13">
        <f t="shared" si="198"/>
        <v>0</v>
      </c>
    </row>
    <row r="166" spans="1:34" s="1" customFormat="1" ht="13.5" customHeight="1" x14ac:dyDescent="0.2">
      <c r="A166" s="367"/>
      <c r="B166" s="368"/>
      <c r="C166" s="377"/>
      <c r="D166" s="45" t="s">
        <v>80</v>
      </c>
      <c r="E166" s="13">
        <f t="shared" si="193"/>
        <v>0</v>
      </c>
      <c r="F166" s="66">
        <f>IF($T$1=0,0,E166/$T$1)</f>
        <v>0</v>
      </c>
      <c r="G166" s="14">
        <f t="shared" si="199"/>
        <v>0</v>
      </c>
      <c r="H166" s="14">
        <f t="shared" si="199"/>
        <v>0</v>
      </c>
      <c r="I166" s="14">
        <f t="shared" si="199"/>
        <v>0</v>
      </c>
      <c r="J166" s="14">
        <f t="shared" si="199"/>
        <v>0</v>
      </c>
      <c r="K166" s="14">
        <f t="shared" si="199"/>
        <v>0</v>
      </c>
      <c r="L166" s="14">
        <f t="shared" si="199"/>
        <v>0</v>
      </c>
      <c r="M166" s="14">
        <f t="shared" si="199"/>
        <v>0</v>
      </c>
      <c r="N166" s="14">
        <f t="shared" si="199"/>
        <v>0</v>
      </c>
      <c r="O166" s="14">
        <f t="shared" si="199"/>
        <v>0</v>
      </c>
      <c r="P166" s="14">
        <f t="shared" si="199"/>
        <v>0</v>
      </c>
      <c r="Q166" s="14">
        <f t="shared" si="199"/>
        <v>0</v>
      </c>
      <c r="R166" s="73">
        <f t="shared" si="199"/>
        <v>0</v>
      </c>
      <c r="Y166" s="13">
        <f t="shared" si="195"/>
        <v>0</v>
      </c>
      <c r="Z166" s="13">
        <f t="shared" si="196"/>
        <v>0</v>
      </c>
      <c r="AA166" s="13">
        <f t="shared" si="197"/>
        <v>0</v>
      </c>
      <c r="AB166" s="13">
        <f t="shared" si="198"/>
        <v>0</v>
      </c>
    </row>
    <row r="167" spans="1:34" s="1" customFormat="1" ht="13.5" customHeight="1" x14ac:dyDescent="0.2">
      <c r="A167" s="367"/>
      <c r="B167" s="368"/>
      <c r="C167" s="377"/>
      <c r="D167" s="45" t="s">
        <v>81</v>
      </c>
      <c r="E167" s="13">
        <f t="shared" si="193"/>
        <v>0</v>
      </c>
      <c r="F167" s="66">
        <f>IF($T$1=0,0,E167/$T$1)</f>
        <v>0</v>
      </c>
      <c r="G167" s="14">
        <f t="shared" si="199"/>
        <v>0</v>
      </c>
      <c r="H167" s="14">
        <f t="shared" si="199"/>
        <v>0</v>
      </c>
      <c r="I167" s="14">
        <f t="shared" si="199"/>
        <v>0</v>
      </c>
      <c r="J167" s="14">
        <f t="shared" si="199"/>
        <v>0</v>
      </c>
      <c r="K167" s="14">
        <f t="shared" si="199"/>
        <v>0</v>
      </c>
      <c r="L167" s="14">
        <f t="shared" si="199"/>
        <v>0</v>
      </c>
      <c r="M167" s="14">
        <f t="shared" si="199"/>
        <v>0</v>
      </c>
      <c r="N167" s="14">
        <f t="shared" si="199"/>
        <v>0</v>
      </c>
      <c r="O167" s="14">
        <f t="shared" si="199"/>
        <v>0</v>
      </c>
      <c r="P167" s="14">
        <f t="shared" si="199"/>
        <v>0</v>
      </c>
      <c r="Q167" s="14">
        <f t="shared" si="199"/>
        <v>0</v>
      </c>
      <c r="R167" s="73">
        <f t="shared" si="199"/>
        <v>0</v>
      </c>
      <c r="Y167" s="13">
        <f t="shared" si="195"/>
        <v>0</v>
      </c>
      <c r="Z167" s="13">
        <f t="shared" si="196"/>
        <v>0</v>
      </c>
      <c r="AA167" s="13">
        <f t="shared" si="197"/>
        <v>0</v>
      </c>
      <c r="AB167" s="13">
        <f t="shared" si="198"/>
        <v>0</v>
      </c>
    </row>
    <row r="168" spans="1:34" s="1" customFormat="1" ht="13.5" customHeight="1" x14ac:dyDescent="0.2">
      <c r="A168" s="367"/>
      <c r="B168" s="368"/>
      <c r="C168" s="377"/>
      <c r="D168" s="45" t="s">
        <v>70</v>
      </c>
      <c r="E168" s="13">
        <f t="shared" ref="E168:R168" si="200">IF(E165&lt;&gt;0,(E166+E167)/E165,)</f>
        <v>0</v>
      </c>
      <c r="F168" s="67">
        <f t="shared" si="200"/>
        <v>0</v>
      </c>
      <c r="G168" s="14">
        <f t="shared" si="200"/>
        <v>0</v>
      </c>
      <c r="H168" s="14">
        <f t="shared" si="200"/>
        <v>0</v>
      </c>
      <c r="I168" s="14">
        <f t="shared" si="200"/>
        <v>0</v>
      </c>
      <c r="J168" s="14">
        <f t="shared" si="200"/>
        <v>0</v>
      </c>
      <c r="K168" s="14">
        <f t="shared" si="200"/>
        <v>0</v>
      </c>
      <c r="L168" s="14">
        <f t="shared" si="200"/>
        <v>0</v>
      </c>
      <c r="M168" s="14">
        <f t="shared" si="200"/>
        <v>0</v>
      </c>
      <c r="N168" s="14">
        <f t="shared" si="200"/>
        <v>0</v>
      </c>
      <c r="O168" s="14">
        <f t="shared" si="200"/>
        <v>0</v>
      </c>
      <c r="P168" s="14">
        <f t="shared" si="200"/>
        <v>0</v>
      </c>
      <c r="Q168" s="14">
        <f t="shared" si="200"/>
        <v>0</v>
      </c>
      <c r="R168" s="73">
        <f t="shared" si="200"/>
        <v>0</v>
      </c>
      <c r="Y168" s="13">
        <f t="shared" ref="Y168:AB168" si="201">IF(Y165&lt;&gt;0,(Y166+Y167)/Y165,)</f>
        <v>0</v>
      </c>
      <c r="Z168" s="13">
        <f t="shared" si="201"/>
        <v>0</v>
      </c>
      <c r="AA168" s="13">
        <f t="shared" si="201"/>
        <v>0</v>
      </c>
      <c r="AB168" s="13">
        <f t="shared" si="201"/>
        <v>0</v>
      </c>
    </row>
    <row r="169" spans="1:34" s="1" customFormat="1" ht="13.5" customHeight="1" x14ac:dyDescent="0.2">
      <c r="A169" s="367"/>
      <c r="B169" s="368"/>
      <c r="C169" s="377"/>
      <c r="D169" s="45" t="s">
        <v>82</v>
      </c>
      <c r="E169" s="13">
        <f t="shared" ref="E169:E173" si="202">SUM(G169:R169)</f>
        <v>0</v>
      </c>
      <c r="F169" s="66">
        <f>IF($T$1=0,0,E169/$T$1)</f>
        <v>0</v>
      </c>
      <c r="G169" s="14">
        <f t="shared" ref="G169:R169" si="203">G175+G181</f>
        <v>0</v>
      </c>
      <c r="H169" s="14">
        <f t="shared" si="203"/>
        <v>0</v>
      </c>
      <c r="I169" s="14">
        <f t="shared" si="203"/>
        <v>0</v>
      </c>
      <c r="J169" s="14">
        <f t="shared" si="203"/>
        <v>0</v>
      </c>
      <c r="K169" s="14">
        <f t="shared" si="203"/>
        <v>0</v>
      </c>
      <c r="L169" s="14">
        <f t="shared" si="203"/>
        <v>0</v>
      </c>
      <c r="M169" s="14">
        <f t="shared" si="203"/>
        <v>0</v>
      </c>
      <c r="N169" s="14">
        <f t="shared" si="203"/>
        <v>0</v>
      </c>
      <c r="O169" s="14">
        <f t="shared" si="203"/>
        <v>0</v>
      </c>
      <c r="P169" s="14">
        <f t="shared" si="203"/>
        <v>0</v>
      </c>
      <c r="Q169" s="14">
        <f t="shared" si="203"/>
        <v>0</v>
      </c>
      <c r="R169" s="73">
        <f t="shared" si="203"/>
        <v>0</v>
      </c>
      <c r="Y169" s="13">
        <f t="shared" ref="Y169:Y173" si="204">SUM(G169:I169)</f>
        <v>0</v>
      </c>
      <c r="Z169" s="13">
        <f t="shared" ref="Z169:Z173" si="205">SUM(J169:L169)</f>
        <v>0</v>
      </c>
      <c r="AA169" s="13">
        <f t="shared" ref="AA169:AA173" si="206">SUM(M169:O169)</f>
        <v>0</v>
      </c>
      <c r="AB169" s="13">
        <f t="shared" ref="AB169:AB173" si="207">SUM(P169:R169)</f>
        <v>0</v>
      </c>
    </row>
    <row r="170" spans="1:34" s="1" customFormat="1" ht="13.5" customHeight="1" x14ac:dyDescent="0.2">
      <c r="A170" s="367"/>
      <c r="B170" s="368"/>
      <c r="C170" s="377"/>
      <c r="D170" s="45" t="s">
        <v>83</v>
      </c>
      <c r="E170" s="13">
        <f t="shared" si="202"/>
        <v>0</v>
      </c>
      <c r="F170" s="66">
        <f>IF($T$1=0,0,E170/$T$1)</f>
        <v>0</v>
      </c>
      <c r="G170" s="14">
        <f t="shared" ref="G170:R170" si="208">G166+G167+G169</f>
        <v>0</v>
      </c>
      <c r="H170" s="14">
        <f t="shared" si="208"/>
        <v>0</v>
      </c>
      <c r="I170" s="14">
        <f t="shared" si="208"/>
        <v>0</v>
      </c>
      <c r="J170" s="14">
        <f t="shared" si="208"/>
        <v>0</v>
      </c>
      <c r="K170" s="14">
        <f t="shared" si="208"/>
        <v>0</v>
      </c>
      <c r="L170" s="14">
        <f t="shared" si="208"/>
        <v>0</v>
      </c>
      <c r="M170" s="14">
        <f t="shared" si="208"/>
        <v>0</v>
      </c>
      <c r="N170" s="14">
        <f t="shared" si="208"/>
        <v>0</v>
      </c>
      <c r="O170" s="14">
        <f t="shared" si="208"/>
        <v>0</v>
      </c>
      <c r="P170" s="14">
        <f t="shared" si="208"/>
        <v>0</v>
      </c>
      <c r="Q170" s="14">
        <f t="shared" si="208"/>
        <v>0</v>
      </c>
      <c r="R170" s="73">
        <f t="shared" si="208"/>
        <v>0</v>
      </c>
      <c r="Y170" s="13">
        <f t="shared" si="204"/>
        <v>0</v>
      </c>
      <c r="Z170" s="13">
        <f t="shared" si="205"/>
        <v>0</v>
      </c>
      <c r="AA170" s="13">
        <f t="shared" si="206"/>
        <v>0</v>
      </c>
      <c r="AB170" s="13">
        <f t="shared" si="207"/>
        <v>0</v>
      </c>
    </row>
    <row r="171" spans="1:34" s="1" customFormat="1" ht="13.5" customHeight="1" x14ac:dyDescent="0.2">
      <c r="A171" s="367"/>
      <c r="B171" s="368"/>
      <c r="C171" s="348" t="s">
        <v>186</v>
      </c>
      <c r="D171" s="72" t="s">
        <v>36</v>
      </c>
      <c r="E171" s="64">
        <f t="shared" si="202"/>
        <v>0</v>
      </c>
      <c r="F171" s="65">
        <f>IF($T$1=0,0,E171/$T$1)</f>
        <v>0</v>
      </c>
      <c r="G171" s="46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Y171" s="64">
        <f t="shared" si="204"/>
        <v>0</v>
      </c>
      <c r="Z171" s="64">
        <f t="shared" si="205"/>
        <v>0</v>
      </c>
      <c r="AA171" s="64">
        <f t="shared" si="206"/>
        <v>0</v>
      </c>
      <c r="AB171" s="64">
        <f t="shared" si="207"/>
        <v>0</v>
      </c>
    </row>
    <row r="172" spans="1:34" s="1" customFormat="1" ht="13.5" customHeight="1" x14ac:dyDescent="0.2">
      <c r="A172" s="367"/>
      <c r="B172" s="368"/>
      <c r="C172" s="348"/>
      <c r="D172" s="72" t="s">
        <v>80</v>
      </c>
      <c r="E172" s="64">
        <f t="shared" si="202"/>
        <v>0</v>
      </c>
      <c r="F172" s="64">
        <f>IF($T$1=0,0,E172/$T$1)</f>
        <v>0</v>
      </c>
      <c r="G172" s="46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Y172" s="64">
        <f t="shared" si="204"/>
        <v>0</v>
      </c>
      <c r="Z172" s="64">
        <f t="shared" si="205"/>
        <v>0</v>
      </c>
      <c r="AA172" s="64">
        <f t="shared" si="206"/>
        <v>0</v>
      </c>
      <c r="AB172" s="64">
        <f t="shared" si="207"/>
        <v>0</v>
      </c>
    </row>
    <row r="173" spans="1:34" s="1" customFormat="1" ht="13.5" customHeight="1" x14ac:dyDescent="0.2">
      <c r="A173" s="367"/>
      <c r="B173" s="368"/>
      <c r="C173" s="348"/>
      <c r="D173" s="72" t="s">
        <v>81</v>
      </c>
      <c r="E173" s="64">
        <f t="shared" si="202"/>
        <v>0</v>
      </c>
      <c r="F173" s="64">
        <f>IF($T$1=0,0,E173/$T$1)</f>
        <v>0</v>
      </c>
      <c r="G173" s="46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Y173" s="64">
        <f t="shared" si="204"/>
        <v>0</v>
      </c>
      <c r="Z173" s="64">
        <f t="shared" si="205"/>
        <v>0</v>
      </c>
      <c r="AA173" s="64">
        <f t="shared" si="206"/>
        <v>0</v>
      </c>
      <c r="AB173" s="64">
        <f t="shared" si="207"/>
        <v>0</v>
      </c>
    </row>
    <row r="174" spans="1:34" s="1" customFormat="1" ht="13.5" customHeight="1" x14ac:dyDescent="0.2">
      <c r="A174" s="367"/>
      <c r="B174" s="368"/>
      <c r="C174" s="348"/>
      <c r="D174" s="72" t="s">
        <v>70</v>
      </c>
      <c r="E174" s="64">
        <f t="shared" ref="E174:R174" si="209">IF(E171&lt;&gt;0,(E172+E173)/E171,)</f>
        <v>0</v>
      </c>
      <c r="F174" s="64">
        <f t="shared" si="209"/>
        <v>0</v>
      </c>
      <c r="G174" s="14">
        <f t="shared" si="209"/>
        <v>0</v>
      </c>
      <c r="H174" s="14">
        <f t="shared" si="209"/>
        <v>0</v>
      </c>
      <c r="I174" s="14">
        <f t="shared" si="209"/>
        <v>0</v>
      </c>
      <c r="J174" s="14">
        <f t="shared" si="209"/>
        <v>0</v>
      </c>
      <c r="K174" s="14">
        <f t="shared" si="209"/>
        <v>0</v>
      </c>
      <c r="L174" s="14">
        <f t="shared" si="209"/>
        <v>0</v>
      </c>
      <c r="M174" s="14">
        <f t="shared" si="209"/>
        <v>0</v>
      </c>
      <c r="N174" s="14">
        <f t="shared" si="209"/>
        <v>0</v>
      </c>
      <c r="O174" s="14">
        <f t="shared" si="209"/>
        <v>0</v>
      </c>
      <c r="P174" s="14">
        <f t="shared" si="209"/>
        <v>0</v>
      </c>
      <c r="Q174" s="14">
        <f t="shared" si="209"/>
        <v>0</v>
      </c>
      <c r="R174" s="73">
        <f t="shared" si="209"/>
        <v>0</v>
      </c>
      <c r="Y174" s="64">
        <f t="shared" ref="Y174:AB174" si="210">IF(Y171&lt;&gt;0,(Y172+Y173)/Y171,)</f>
        <v>0</v>
      </c>
      <c r="Z174" s="64">
        <f t="shared" si="210"/>
        <v>0</v>
      </c>
      <c r="AA174" s="64">
        <f t="shared" si="210"/>
        <v>0</v>
      </c>
      <c r="AB174" s="64">
        <f t="shared" si="210"/>
        <v>0</v>
      </c>
    </row>
    <row r="175" spans="1:34" s="1" customFormat="1" ht="13.5" customHeight="1" x14ac:dyDescent="0.2">
      <c r="A175" s="367"/>
      <c r="B175" s="368"/>
      <c r="C175" s="348"/>
      <c r="D175" s="72" t="s">
        <v>82</v>
      </c>
      <c r="E175" s="64">
        <f t="shared" ref="E175:E179" si="211">SUM(G175:R175)</f>
        <v>0</v>
      </c>
      <c r="F175" s="64">
        <f>IF($T$1=0,0,E175/$T$1)</f>
        <v>0</v>
      </c>
      <c r="G175" s="46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Y175" s="64">
        <f t="shared" ref="Y175:Y179" si="212">SUM(G175:I175)</f>
        <v>0</v>
      </c>
      <c r="Z175" s="64">
        <f t="shared" ref="Z175:Z179" si="213">SUM(J175:L175)</f>
        <v>0</v>
      </c>
      <c r="AA175" s="64">
        <f t="shared" ref="AA175:AA179" si="214">SUM(M175:O175)</f>
        <v>0</v>
      </c>
      <c r="AB175" s="64">
        <f t="shared" ref="AB175:AB179" si="215">SUM(P175:R175)</f>
        <v>0</v>
      </c>
    </row>
    <row r="176" spans="1:34" s="1" customFormat="1" ht="13.5" customHeight="1" x14ac:dyDescent="0.2">
      <c r="A176" s="367"/>
      <c r="B176" s="368"/>
      <c r="C176" s="348"/>
      <c r="D176" s="72" t="s">
        <v>83</v>
      </c>
      <c r="E176" s="64">
        <f t="shared" si="211"/>
        <v>0</v>
      </c>
      <c r="F176" s="64">
        <f>IF($T$1=0,0,E176/$T$1)</f>
        <v>0</v>
      </c>
      <c r="G176" s="14">
        <f t="shared" ref="G176:R176" si="216">G172+G173+G175</f>
        <v>0</v>
      </c>
      <c r="H176" s="14">
        <f t="shared" si="216"/>
        <v>0</v>
      </c>
      <c r="I176" s="14">
        <f t="shared" si="216"/>
        <v>0</v>
      </c>
      <c r="J176" s="14">
        <f t="shared" si="216"/>
        <v>0</v>
      </c>
      <c r="K176" s="14">
        <f t="shared" si="216"/>
        <v>0</v>
      </c>
      <c r="L176" s="14">
        <f t="shared" si="216"/>
        <v>0</v>
      </c>
      <c r="M176" s="14">
        <f t="shared" si="216"/>
        <v>0</v>
      </c>
      <c r="N176" s="14">
        <f t="shared" si="216"/>
        <v>0</v>
      </c>
      <c r="O176" s="14">
        <f t="shared" si="216"/>
        <v>0</v>
      </c>
      <c r="P176" s="14">
        <f t="shared" si="216"/>
        <v>0</v>
      </c>
      <c r="Q176" s="14">
        <f t="shared" si="216"/>
        <v>0</v>
      </c>
      <c r="R176" s="73">
        <f t="shared" si="216"/>
        <v>0</v>
      </c>
      <c r="Y176" s="64">
        <f t="shared" si="212"/>
        <v>0</v>
      </c>
      <c r="Z176" s="64">
        <f t="shared" si="213"/>
        <v>0</v>
      </c>
      <c r="AA176" s="64">
        <f t="shared" si="214"/>
        <v>0</v>
      </c>
      <c r="AB176" s="64">
        <f t="shared" si="215"/>
        <v>0</v>
      </c>
    </row>
    <row r="177" spans="1:28" s="1" customFormat="1" ht="13.5" customHeight="1" x14ac:dyDescent="0.2">
      <c r="A177" s="367"/>
      <c r="B177" s="368"/>
      <c r="C177" s="349" t="s">
        <v>187</v>
      </c>
      <c r="D177" s="45" t="s">
        <v>36</v>
      </c>
      <c r="E177" s="13">
        <f t="shared" si="211"/>
        <v>0</v>
      </c>
      <c r="F177" s="66">
        <f>IF($T$1=0,0,E177/$T$1)</f>
        <v>0</v>
      </c>
      <c r="G177" s="46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Y177" s="13">
        <f t="shared" si="212"/>
        <v>0</v>
      </c>
      <c r="Z177" s="13">
        <f t="shared" si="213"/>
        <v>0</v>
      </c>
      <c r="AA177" s="13">
        <f t="shared" si="214"/>
        <v>0</v>
      </c>
      <c r="AB177" s="13">
        <f t="shared" si="215"/>
        <v>0</v>
      </c>
    </row>
    <row r="178" spans="1:28" s="1" customFormat="1" ht="13.5" customHeight="1" x14ac:dyDescent="0.2">
      <c r="A178" s="367"/>
      <c r="B178" s="368"/>
      <c r="C178" s="349"/>
      <c r="D178" s="45" t="s">
        <v>80</v>
      </c>
      <c r="E178" s="13">
        <f t="shared" si="211"/>
        <v>0</v>
      </c>
      <c r="F178" s="66">
        <f>IF($T$1=0,0,E178/$T$1)</f>
        <v>0</v>
      </c>
      <c r="G178" s="46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Y178" s="13">
        <f t="shared" si="212"/>
        <v>0</v>
      </c>
      <c r="Z178" s="13">
        <f t="shared" si="213"/>
        <v>0</v>
      </c>
      <c r="AA178" s="13">
        <f t="shared" si="214"/>
        <v>0</v>
      </c>
      <c r="AB178" s="13">
        <f t="shared" si="215"/>
        <v>0</v>
      </c>
    </row>
    <row r="179" spans="1:28" s="1" customFormat="1" ht="13.5" customHeight="1" x14ac:dyDescent="0.2">
      <c r="A179" s="367"/>
      <c r="B179" s="368"/>
      <c r="C179" s="349"/>
      <c r="D179" s="45" t="s">
        <v>81</v>
      </c>
      <c r="E179" s="13">
        <f t="shared" si="211"/>
        <v>0</v>
      </c>
      <c r="F179" s="66">
        <f>IF($T$1=0,0,E179/$T$1)</f>
        <v>0</v>
      </c>
      <c r="G179" s="46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Y179" s="13">
        <f t="shared" si="212"/>
        <v>0</v>
      </c>
      <c r="Z179" s="13">
        <f t="shared" si="213"/>
        <v>0</v>
      </c>
      <c r="AA179" s="13">
        <f t="shared" si="214"/>
        <v>0</v>
      </c>
      <c r="AB179" s="13">
        <f t="shared" si="215"/>
        <v>0</v>
      </c>
    </row>
    <row r="180" spans="1:28" s="1" customFormat="1" ht="13.5" customHeight="1" x14ac:dyDescent="0.2">
      <c r="A180" s="367"/>
      <c r="B180" s="368"/>
      <c r="C180" s="349"/>
      <c r="D180" s="45" t="s">
        <v>70</v>
      </c>
      <c r="E180" s="13">
        <f t="shared" ref="E180:R180" si="217">IF(E177&lt;&gt;0,(E178+E179)/E177,)</f>
        <v>0</v>
      </c>
      <c r="F180" s="67">
        <f t="shared" si="217"/>
        <v>0</v>
      </c>
      <c r="G180" s="14">
        <f t="shared" si="217"/>
        <v>0</v>
      </c>
      <c r="H180" s="14">
        <f t="shared" si="217"/>
        <v>0</v>
      </c>
      <c r="I180" s="14">
        <f t="shared" si="217"/>
        <v>0</v>
      </c>
      <c r="J180" s="14">
        <f t="shared" si="217"/>
        <v>0</v>
      </c>
      <c r="K180" s="14">
        <f t="shared" si="217"/>
        <v>0</v>
      </c>
      <c r="L180" s="14">
        <f t="shared" si="217"/>
        <v>0</v>
      </c>
      <c r="M180" s="14">
        <f t="shared" si="217"/>
        <v>0</v>
      </c>
      <c r="N180" s="14">
        <f t="shared" si="217"/>
        <v>0</v>
      </c>
      <c r="O180" s="14">
        <f t="shared" si="217"/>
        <v>0</v>
      </c>
      <c r="P180" s="14">
        <f t="shared" si="217"/>
        <v>0</v>
      </c>
      <c r="Q180" s="14">
        <f t="shared" si="217"/>
        <v>0</v>
      </c>
      <c r="R180" s="73">
        <f t="shared" si="217"/>
        <v>0</v>
      </c>
      <c r="Y180" s="13">
        <f t="shared" ref="Y180:AB180" si="218">IF(Y177&lt;&gt;0,(Y178+Y179)/Y177,)</f>
        <v>0</v>
      </c>
      <c r="Z180" s="13">
        <f t="shared" si="218"/>
        <v>0</v>
      </c>
      <c r="AA180" s="13">
        <f t="shared" si="218"/>
        <v>0</v>
      </c>
      <c r="AB180" s="13">
        <f t="shared" si="218"/>
        <v>0</v>
      </c>
    </row>
    <row r="181" spans="1:28" s="1" customFormat="1" ht="13.5" customHeight="1" x14ac:dyDescent="0.2">
      <c r="A181" s="367"/>
      <c r="B181" s="368"/>
      <c r="C181" s="349"/>
      <c r="D181" s="45" t="s">
        <v>82</v>
      </c>
      <c r="E181" s="13">
        <f t="shared" ref="E181:E197" si="219">SUM(G181:R181)</f>
        <v>0</v>
      </c>
      <c r="F181" s="66">
        <f t="shared" ref="F181:F197" si="220">IF($T$1=0,0,E181/$T$1)</f>
        <v>0</v>
      </c>
      <c r="G181" s="46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Y181" s="13">
        <f t="shared" ref="Y181:Y197" si="221">SUM(G181:I181)</f>
        <v>0</v>
      </c>
      <c r="Z181" s="13">
        <f t="shared" ref="Z181:Z197" si="222">SUM(J181:L181)</f>
        <v>0</v>
      </c>
      <c r="AA181" s="13">
        <f t="shared" ref="AA181:AA197" si="223">SUM(M181:O181)</f>
        <v>0</v>
      </c>
      <c r="AB181" s="13">
        <f t="shared" ref="AB181:AB197" si="224">SUM(P181:R181)</f>
        <v>0</v>
      </c>
    </row>
    <row r="182" spans="1:28" s="1" customFormat="1" ht="13.5" customHeight="1" x14ac:dyDescent="0.2">
      <c r="A182" s="367"/>
      <c r="B182" s="368"/>
      <c r="C182" s="349"/>
      <c r="D182" s="45" t="s">
        <v>83</v>
      </c>
      <c r="E182" s="13">
        <f t="shared" si="219"/>
        <v>0</v>
      </c>
      <c r="F182" s="66">
        <f t="shared" si="220"/>
        <v>0</v>
      </c>
      <c r="G182" s="14">
        <f t="shared" ref="G182:R182" si="225">G178+G179+G181</f>
        <v>0</v>
      </c>
      <c r="H182" s="14">
        <f t="shared" si="225"/>
        <v>0</v>
      </c>
      <c r="I182" s="14">
        <f t="shared" si="225"/>
        <v>0</v>
      </c>
      <c r="J182" s="14">
        <f t="shared" si="225"/>
        <v>0</v>
      </c>
      <c r="K182" s="14">
        <f t="shared" si="225"/>
        <v>0</v>
      </c>
      <c r="L182" s="14">
        <f t="shared" si="225"/>
        <v>0</v>
      </c>
      <c r="M182" s="14">
        <f t="shared" si="225"/>
        <v>0</v>
      </c>
      <c r="N182" s="14">
        <f t="shared" si="225"/>
        <v>0</v>
      </c>
      <c r="O182" s="14">
        <f t="shared" si="225"/>
        <v>0</v>
      </c>
      <c r="P182" s="14">
        <f t="shared" si="225"/>
        <v>0</v>
      </c>
      <c r="Q182" s="14">
        <f t="shared" si="225"/>
        <v>0</v>
      </c>
      <c r="R182" s="73">
        <f t="shared" si="225"/>
        <v>0</v>
      </c>
      <c r="Y182" s="13">
        <f t="shared" si="221"/>
        <v>0</v>
      </c>
      <c r="Z182" s="13">
        <f t="shared" si="222"/>
        <v>0</v>
      </c>
      <c r="AA182" s="13">
        <f t="shared" si="223"/>
        <v>0</v>
      </c>
      <c r="AB182" s="13">
        <f t="shared" si="224"/>
        <v>0</v>
      </c>
    </row>
    <row r="183" spans="1:28" s="1" customFormat="1" ht="13.5" customHeight="1" x14ac:dyDescent="0.2">
      <c r="A183" s="367"/>
      <c r="B183" s="368"/>
      <c r="C183" s="348" t="s">
        <v>188</v>
      </c>
      <c r="D183" s="72" t="s">
        <v>144</v>
      </c>
      <c r="E183" s="64">
        <f t="shared" si="219"/>
        <v>0</v>
      </c>
      <c r="F183" s="65">
        <f t="shared" si="220"/>
        <v>0</v>
      </c>
      <c r="G183" s="46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Y183" s="64">
        <f t="shared" si="221"/>
        <v>0</v>
      </c>
      <c r="Z183" s="64">
        <f t="shared" si="222"/>
        <v>0</v>
      </c>
      <c r="AA183" s="64">
        <f t="shared" si="223"/>
        <v>0</v>
      </c>
      <c r="AB183" s="64">
        <f t="shared" si="224"/>
        <v>0</v>
      </c>
    </row>
    <row r="184" spans="1:28" s="1" customFormat="1" ht="13.5" customHeight="1" x14ac:dyDescent="0.2">
      <c r="A184" s="367"/>
      <c r="B184" s="368"/>
      <c r="C184" s="348"/>
      <c r="D184" s="72" t="s">
        <v>189</v>
      </c>
      <c r="E184" s="64">
        <f t="shared" si="219"/>
        <v>0</v>
      </c>
      <c r="F184" s="65">
        <f t="shared" si="220"/>
        <v>0</v>
      </c>
      <c r="G184" s="46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Y184" s="64">
        <f t="shared" si="221"/>
        <v>0</v>
      </c>
      <c r="Z184" s="64">
        <f t="shared" si="222"/>
        <v>0</v>
      </c>
      <c r="AA184" s="64">
        <f t="shared" si="223"/>
        <v>0</v>
      </c>
      <c r="AB184" s="64">
        <f t="shared" si="224"/>
        <v>0</v>
      </c>
    </row>
    <row r="185" spans="1:28" s="1" customFormat="1" ht="13.5" customHeight="1" x14ac:dyDescent="0.2">
      <c r="A185" s="367"/>
      <c r="B185" s="368"/>
      <c r="C185" s="348"/>
      <c r="D185" s="72" t="s">
        <v>190</v>
      </c>
      <c r="E185" s="64">
        <f t="shared" si="219"/>
        <v>0</v>
      </c>
      <c r="F185" s="65">
        <f t="shared" si="220"/>
        <v>0</v>
      </c>
      <c r="G185" s="46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Y185" s="64">
        <f t="shared" si="221"/>
        <v>0</v>
      </c>
      <c r="Z185" s="64">
        <f t="shared" si="222"/>
        <v>0</v>
      </c>
      <c r="AA185" s="64">
        <f t="shared" si="223"/>
        <v>0</v>
      </c>
      <c r="AB185" s="64">
        <f t="shared" si="224"/>
        <v>0</v>
      </c>
    </row>
    <row r="186" spans="1:28" s="1" customFormat="1" ht="13.5" customHeight="1" x14ac:dyDescent="0.2">
      <c r="A186" s="367"/>
      <c r="B186" s="368"/>
      <c r="C186" s="348"/>
      <c r="D186" s="72" t="s">
        <v>170</v>
      </c>
      <c r="E186" s="64">
        <f t="shared" si="219"/>
        <v>0</v>
      </c>
      <c r="F186" s="65">
        <f t="shared" si="220"/>
        <v>0</v>
      </c>
      <c r="G186" s="46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Y186" s="64">
        <f t="shared" si="221"/>
        <v>0</v>
      </c>
      <c r="Z186" s="64">
        <f t="shared" si="222"/>
        <v>0</v>
      </c>
      <c r="AA186" s="64">
        <f t="shared" si="223"/>
        <v>0</v>
      </c>
      <c r="AB186" s="64">
        <f t="shared" si="224"/>
        <v>0</v>
      </c>
    </row>
    <row r="187" spans="1:28" s="1" customFormat="1" ht="13.5" customHeight="1" x14ac:dyDescent="0.2">
      <c r="A187" s="367"/>
      <c r="B187" s="368"/>
      <c r="C187" s="348"/>
      <c r="D187" s="72" t="s">
        <v>191</v>
      </c>
      <c r="E187" s="64">
        <f t="shared" si="219"/>
        <v>0</v>
      </c>
      <c r="F187" s="65">
        <f t="shared" si="220"/>
        <v>0</v>
      </c>
      <c r="G187" s="46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Y187" s="64">
        <f t="shared" si="221"/>
        <v>0</v>
      </c>
      <c r="Z187" s="64">
        <f t="shared" si="222"/>
        <v>0</v>
      </c>
      <c r="AA187" s="64">
        <f t="shared" si="223"/>
        <v>0</v>
      </c>
      <c r="AB187" s="64">
        <f t="shared" si="224"/>
        <v>0</v>
      </c>
    </row>
    <row r="188" spans="1:28" s="1" customFormat="1" ht="13.5" customHeight="1" x14ac:dyDescent="0.2">
      <c r="A188" s="367"/>
      <c r="B188" s="368"/>
      <c r="C188" s="348"/>
      <c r="D188" s="72" t="s">
        <v>146</v>
      </c>
      <c r="E188" s="64">
        <f t="shared" si="219"/>
        <v>0</v>
      </c>
      <c r="F188" s="65">
        <f t="shared" si="220"/>
        <v>0</v>
      </c>
      <c r="G188" s="46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Y188" s="64">
        <f t="shared" si="221"/>
        <v>0</v>
      </c>
      <c r="Z188" s="64">
        <f t="shared" si="222"/>
        <v>0</v>
      </c>
      <c r="AA188" s="64">
        <f t="shared" si="223"/>
        <v>0</v>
      </c>
      <c r="AB188" s="64">
        <f t="shared" si="224"/>
        <v>0</v>
      </c>
    </row>
    <row r="189" spans="1:28" s="1" customFormat="1" ht="13.5" customHeight="1" x14ac:dyDescent="0.2">
      <c r="A189" s="367"/>
      <c r="B189" s="368"/>
      <c r="C189" s="348"/>
      <c r="D189" s="72" t="s">
        <v>147</v>
      </c>
      <c r="E189" s="64">
        <f t="shared" si="219"/>
        <v>0</v>
      </c>
      <c r="F189" s="65">
        <f t="shared" si="220"/>
        <v>0</v>
      </c>
      <c r="G189" s="46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Y189" s="64">
        <f t="shared" si="221"/>
        <v>0</v>
      </c>
      <c r="Z189" s="64">
        <f t="shared" si="222"/>
        <v>0</v>
      </c>
      <c r="AA189" s="64">
        <f t="shared" si="223"/>
        <v>0</v>
      </c>
      <c r="AB189" s="64">
        <f t="shared" si="224"/>
        <v>0</v>
      </c>
    </row>
    <row r="190" spans="1:28" s="1" customFormat="1" ht="13.5" customHeight="1" x14ac:dyDescent="0.2">
      <c r="A190" s="367"/>
      <c r="B190" s="368"/>
      <c r="C190" s="348"/>
      <c r="D190" s="72" t="s">
        <v>148</v>
      </c>
      <c r="E190" s="64">
        <f t="shared" si="219"/>
        <v>0</v>
      </c>
      <c r="F190" s="65">
        <f t="shared" si="220"/>
        <v>0</v>
      </c>
      <c r="G190" s="46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Y190" s="64">
        <f t="shared" si="221"/>
        <v>0</v>
      </c>
      <c r="Z190" s="64">
        <f t="shared" si="222"/>
        <v>0</v>
      </c>
      <c r="AA190" s="64">
        <f t="shared" si="223"/>
        <v>0</v>
      </c>
      <c r="AB190" s="64">
        <f t="shared" si="224"/>
        <v>0</v>
      </c>
    </row>
    <row r="191" spans="1:28" s="1" customFormat="1" ht="13.5" customHeight="1" x14ac:dyDescent="0.2">
      <c r="A191" s="367"/>
      <c r="B191" s="368"/>
      <c r="C191" s="348"/>
      <c r="D191" s="72" t="s">
        <v>149</v>
      </c>
      <c r="E191" s="64">
        <f t="shared" si="219"/>
        <v>0</v>
      </c>
      <c r="F191" s="65">
        <f t="shared" si="220"/>
        <v>0</v>
      </c>
      <c r="G191" s="46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Y191" s="64">
        <f t="shared" si="221"/>
        <v>0</v>
      </c>
      <c r="Z191" s="64">
        <f t="shared" si="222"/>
        <v>0</v>
      </c>
      <c r="AA191" s="64">
        <f t="shared" si="223"/>
        <v>0</v>
      </c>
      <c r="AB191" s="64">
        <f t="shared" si="224"/>
        <v>0</v>
      </c>
    </row>
    <row r="192" spans="1:28" s="1" customFormat="1" ht="13.5" customHeight="1" x14ac:dyDescent="0.2">
      <c r="A192" s="367"/>
      <c r="B192" s="368"/>
      <c r="C192" s="348"/>
      <c r="D192" s="72" t="s">
        <v>150</v>
      </c>
      <c r="E192" s="64">
        <f t="shared" si="219"/>
        <v>0</v>
      </c>
      <c r="F192" s="65">
        <f t="shared" si="220"/>
        <v>0</v>
      </c>
      <c r="G192" s="46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Y192" s="64">
        <f t="shared" si="221"/>
        <v>0</v>
      </c>
      <c r="Z192" s="64">
        <f t="shared" si="222"/>
        <v>0</v>
      </c>
      <c r="AA192" s="64">
        <f t="shared" si="223"/>
        <v>0</v>
      </c>
      <c r="AB192" s="64">
        <f t="shared" si="224"/>
        <v>0</v>
      </c>
    </row>
    <row r="193" spans="1:28" s="1" customFormat="1" ht="13.5" customHeight="1" x14ac:dyDescent="0.2">
      <c r="A193" s="367"/>
      <c r="B193" s="368"/>
      <c r="C193" s="348"/>
      <c r="D193" s="72" t="s">
        <v>153</v>
      </c>
      <c r="E193" s="64">
        <f t="shared" si="219"/>
        <v>0</v>
      </c>
      <c r="F193" s="65">
        <f t="shared" si="220"/>
        <v>0</v>
      </c>
      <c r="G193" s="46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Y193" s="64">
        <f t="shared" si="221"/>
        <v>0</v>
      </c>
      <c r="Z193" s="64">
        <f t="shared" si="222"/>
        <v>0</v>
      </c>
      <c r="AA193" s="64">
        <f t="shared" si="223"/>
        <v>0</v>
      </c>
      <c r="AB193" s="64">
        <f t="shared" si="224"/>
        <v>0</v>
      </c>
    </row>
    <row r="194" spans="1:28" s="1" customFormat="1" ht="13.5" customHeight="1" x14ac:dyDescent="0.2">
      <c r="A194" s="367"/>
      <c r="B194" s="368"/>
      <c r="C194" s="348"/>
      <c r="D194" s="72" t="s">
        <v>154</v>
      </c>
      <c r="E194" s="64">
        <f t="shared" si="219"/>
        <v>0</v>
      </c>
      <c r="F194" s="65">
        <f t="shared" si="220"/>
        <v>0</v>
      </c>
      <c r="G194" s="46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Y194" s="64">
        <f t="shared" si="221"/>
        <v>0</v>
      </c>
      <c r="Z194" s="64">
        <f t="shared" si="222"/>
        <v>0</v>
      </c>
      <c r="AA194" s="64">
        <f t="shared" si="223"/>
        <v>0</v>
      </c>
      <c r="AB194" s="64">
        <f t="shared" si="224"/>
        <v>0</v>
      </c>
    </row>
    <row r="195" spans="1:28" s="1" customFormat="1" ht="13.5" customHeight="1" x14ac:dyDescent="0.2">
      <c r="A195" s="367"/>
      <c r="B195" s="368"/>
      <c r="C195" s="348"/>
      <c r="D195" s="72" t="s">
        <v>180</v>
      </c>
      <c r="E195" s="64">
        <f t="shared" si="219"/>
        <v>0</v>
      </c>
      <c r="F195" s="65">
        <f t="shared" si="220"/>
        <v>0</v>
      </c>
      <c r="G195" s="46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Y195" s="64">
        <f t="shared" si="221"/>
        <v>0</v>
      </c>
      <c r="Z195" s="64">
        <f t="shared" si="222"/>
        <v>0</v>
      </c>
      <c r="AA195" s="64">
        <f t="shared" si="223"/>
        <v>0</v>
      </c>
      <c r="AB195" s="64">
        <f t="shared" si="224"/>
        <v>0</v>
      </c>
    </row>
    <row r="196" spans="1:28" s="1" customFormat="1" ht="13.5" customHeight="1" x14ac:dyDescent="0.2">
      <c r="A196" s="367"/>
      <c r="B196" s="368"/>
      <c r="C196" s="348"/>
      <c r="D196" s="72" t="s">
        <v>83</v>
      </c>
      <c r="E196" s="64">
        <f t="shared" si="219"/>
        <v>0</v>
      </c>
      <c r="F196" s="65">
        <f t="shared" si="220"/>
        <v>0</v>
      </c>
      <c r="G196" s="14">
        <f t="shared" ref="G196:R196" si="226">SUM(G183:G195)</f>
        <v>0</v>
      </c>
      <c r="H196" s="14">
        <f t="shared" si="226"/>
        <v>0</v>
      </c>
      <c r="I196" s="14">
        <f t="shared" si="226"/>
        <v>0</v>
      </c>
      <c r="J196" s="14">
        <f t="shared" si="226"/>
        <v>0</v>
      </c>
      <c r="K196" s="14">
        <f t="shared" si="226"/>
        <v>0</v>
      </c>
      <c r="L196" s="14">
        <f t="shared" si="226"/>
        <v>0</v>
      </c>
      <c r="M196" s="14">
        <f t="shared" si="226"/>
        <v>0</v>
      </c>
      <c r="N196" s="14">
        <f t="shared" si="226"/>
        <v>0</v>
      </c>
      <c r="O196" s="14">
        <f t="shared" si="226"/>
        <v>0</v>
      </c>
      <c r="P196" s="14">
        <f t="shared" si="226"/>
        <v>0</v>
      </c>
      <c r="Q196" s="14">
        <f t="shared" si="226"/>
        <v>0</v>
      </c>
      <c r="R196" s="73">
        <f t="shared" si="226"/>
        <v>0</v>
      </c>
      <c r="Y196" s="64">
        <f t="shared" si="221"/>
        <v>0</v>
      </c>
      <c r="Z196" s="64">
        <f t="shared" si="222"/>
        <v>0</v>
      </c>
      <c r="AA196" s="64">
        <f t="shared" si="223"/>
        <v>0</v>
      </c>
      <c r="AB196" s="64">
        <f t="shared" si="224"/>
        <v>0</v>
      </c>
    </row>
    <row r="197" spans="1:28" s="1" customFormat="1" ht="13.5" customHeight="1" x14ac:dyDescent="0.2">
      <c r="A197" s="369"/>
      <c r="B197" s="370"/>
      <c r="C197" s="80" t="s">
        <v>3</v>
      </c>
      <c r="D197" s="45"/>
      <c r="E197" s="13">
        <f t="shared" si="219"/>
        <v>0</v>
      </c>
      <c r="F197" s="13">
        <f t="shared" si="220"/>
        <v>0</v>
      </c>
      <c r="G197" s="14">
        <f t="shared" ref="G197:R197" si="227">G176+G182+G196</f>
        <v>0</v>
      </c>
      <c r="H197" s="14">
        <f t="shared" si="227"/>
        <v>0</v>
      </c>
      <c r="I197" s="14">
        <f t="shared" si="227"/>
        <v>0</v>
      </c>
      <c r="J197" s="14">
        <f t="shared" si="227"/>
        <v>0</v>
      </c>
      <c r="K197" s="14">
        <f t="shared" si="227"/>
        <v>0</v>
      </c>
      <c r="L197" s="14">
        <f t="shared" si="227"/>
        <v>0</v>
      </c>
      <c r="M197" s="14">
        <f t="shared" si="227"/>
        <v>0</v>
      </c>
      <c r="N197" s="14">
        <f t="shared" si="227"/>
        <v>0</v>
      </c>
      <c r="O197" s="14">
        <f t="shared" si="227"/>
        <v>0</v>
      </c>
      <c r="P197" s="14">
        <f t="shared" si="227"/>
        <v>0</v>
      </c>
      <c r="Q197" s="14">
        <f t="shared" si="227"/>
        <v>0</v>
      </c>
      <c r="R197" s="73">
        <f t="shared" si="227"/>
        <v>0</v>
      </c>
      <c r="Y197" s="13">
        <f t="shared" si="221"/>
        <v>0</v>
      </c>
      <c r="Z197" s="13">
        <f t="shared" si="222"/>
        <v>0</v>
      </c>
      <c r="AA197" s="13">
        <f t="shared" si="223"/>
        <v>0</v>
      </c>
      <c r="AB197" s="13">
        <f t="shared" si="224"/>
        <v>0</v>
      </c>
    </row>
  </sheetData>
  <mergeCells count="29">
    <mergeCell ref="A1:B1"/>
    <mergeCell ref="C19:C21"/>
    <mergeCell ref="C22:C23"/>
    <mergeCell ref="C24:C38"/>
    <mergeCell ref="C39:C47"/>
    <mergeCell ref="C103:C108"/>
    <mergeCell ref="C109:C117"/>
    <mergeCell ref="C118:C125"/>
    <mergeCell ref="C48:C56"/>
    <mergeCell ref="C58:C63"/>
    <mergeCell ref="C64:C69"/>
    <mergeCell ref="C70:C75"/>
    <mergeCell ref="C76:C81"/>
    <mergeCell ref="C171:C176"/>
    <mergeCell ref="C177:C182"/>
    <mergeCell ref="C183:C196"/>
    <mergeCell ref="A2:B11"/>
    <mergeCell ref="A12:B23"/>
    <mergeCell ref="A24:B56"/>
    <mergeCell ref="A58:B102"/>
    <mergeCell ref="A103:B164"/>
    <mergeCell ref="A165:B197"/>
    <mergeCell ref="C126:C131"/>
    <mergeCell ref="C132:C156"/>
    <mergeCell ref="C157:C159"/>
    <mergeCell ref="C160:C163"/>
    <mergeCell ref="C165:C170"/>
    <mergeCell ref="C82:C97"/>
    <mergeCell ref="C98:C101"/>
  </mergeCells>
  <phoneticPr fontId="43" type="noConversion"/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WWJ318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81" customWidth="1"/>
    <col min="2" max="2" width="5.625" style="81" customWidth="1"/>
    <col min="3" max="3" width="16.875" style="81" customWidth="1"/>
    <col min="4" max="4" width="20.25" style="81" customWidth="1"/>
    <col min="5" max="5" width="14" style="81" customWidth="1"/>
    <col min="6" max="18" width="12.25" style="81" customWidth="1"/>
    <col min="19" max="19" width="17.75" style="81" customWidth="1"/>
    <col min="20" max="20" width="3.75" style="81" customWidth="1"/>
    <col min="21" max="21" width="8.25" style="81" customWidth="1"/>
    <col min="22" max="22" width="3.75" style="81" customWidth="1"/>
    <col min="23" max="23" width="8.25" style="81" customWidth="1"/>
    <col min="24" max="24" width="5.125" style="81" customWidth="1"/>
    <col min="25" max="28" width="10.625" style="81" hidden="1" customWidth="1"/>
    <col min="29" max="256" width="9" style="81"/>
    <col min="257" max="257" width="4.125" style="81" customWidth="1"/>
    <col min="258" max="258" width="5.625" style="81" customWidth="1"/>
    <col min="259" max="259" width="16.875" style="81" customWidth="1"/>
    <col min="260" max="260" width="20.25" style="81" customWidth="1"/>
    <col min="261" max="261" width="14" style="81" customWidth="1"/>
    <col min="262" max="274" width="12.25" style="81" customWidth="1"/>
    <col min="275" max="275" width="17.75" style="81" customWidth="1"/>
    <col min="276" max="276" width="3.75" style="81" customWidth="1"/>
    <col min="277" max="277" width="8.25" style="81" customWidth="1"/>
    <col min="278" max="278" width="3.75" style="81" customWidth="1"/>
    <col min="279" max="279" width="8.25" style="81" customWidth="1"/>
    <col min="280" max="280" width="5.125" style="81" customWidth="1"/>
    <col min="281" max="284" width="9" style="81" hidden="1" customWidth="1"/>
    <col min="285" max="512" width="9" style="81"/>
    <col min="513" max="513" width="4.125" style="81" customWidth="1"/>
    <col min="514" max="514" width="5.625" style="81" customWidth="1"/>
    <col min="515" max="515" width="16.875" style="81" customWidth="1"/>
    <col min="516" max="516" width="20.25" style="81" customWidth="1"/>
    <col min="517" max="517" width="14" style="81" customWidth="1"/>
    <col min="518" max="530" width="12.25" style="81" customWidth="1"/>
    <col min="531" max="531" width="17.75" style="81" customWidth="1"/>
    <col min="532" max="532" width="3.75" style="81" customWidth="1"/>
    <col min="533" max="533" width="8.25" style="81" customWidth="1"/>
    <col min="534" max="534" width="3.75" style="81" customWidth="1"/>
    <col min="535" max="535" width="8.25" style="81" customWidth="1"/>
    <col min="536" max="536" width="5.125" style="81" customWidth="1"/>
    <col min="537" max="540" width="9" style="81" hidden="1" customWidth="1"/>
    <col min="541" max="768" width="9" style="81"/>
    <col min="769" max="769" width="4.125" style="81" customWidth="1"/>
    <col min="770" max="770" width="5.625" style="81" customWidth="1"/>
    <col min="771" max="771" width="16.875" style="81" customWidth="1"/>
    <col min="772" max="772" width="20.25" style="81" customWidth="1"/>
    <col min="773" max="773" width="14" style="81" customWidth="1"/>
    <col min="774" max="786" width="12.25" style="81" customWidth="1"/>
    <col min="787" max="787" width="17.75" style="81" customWidth="1"/>
    <col min="788" max="788" width="3.75" style="81" customWidth="1"/>
    <col min="789" max="789" width="8.25" style="81" customWidth="1"/>
    <col min="790" max="790" width="3.75" style="81" customWidth="1"/>
    <col min="791" max="791" width="8.25" style="81" customWidth="1"/>
    <col min="792" max="792" width="5.125" style="81" customWidth="1"/>
    <col min="793" max="796" width="9" style="81" hidden="1" customWidth="1"/>
    <col min="797" max="1024" width="9" style="81"/>
    <col min="1025" max="1025" width="4.125" style="81" customWidth="1"/>
    <col min="1026" max="1026" width="5.625" style="81" customWidth="1"/>
    <col min="1027" max="1027" width="16.875" style="81" customWidth="1"/>
    <col min="1028" max="1028" width="20.25" style="81" customWidth="1"/>
    <col min="1029" max="1029" width="14" style="81" customWidth="1"/>
    <col min="1030" max="1042" width="12.25" style="81" customWidth="1"/>
    <col min="1043" max="1043" width="17.75" style="81" customWidth="1"/>
    <col min="1044" max="1044" width="3.75" style="81" customWidth="1"/>
    <col min="1045" max="1045" width="8.25" style="81" customWidth="1"/>
    <col min="1046" max="1046" width="3.75" style="81" customWidth="1"/>
    <col min="1047" max="1047" width="8.25" style="81" customWidth="1"/>
    <col min="1048" max="1048" width="5.125" style="81" customWidth="1"/>
    <col min="1049" max="1052" width="9" style="81" hidden="1" customWidth="1"/>
    <col min="1053" max="1280" width="9" style="81"/>
    <col min="1281" max="1281" width="4.125" style="81" customWidth="1"/>
    <col min="1282" max="1282" width="5.625" style="81" customWidth="1"/>
    <col min="1283" max="1283" width="16.875" style="81" customWidth="1"/>
    <col min="1284" max="1284" width="20.25" style="81" customWidth="1"/>
    <col min="1285" max="1285" width="14" style="81" customWidth="1"/>
    <col min="1286" max="1298" width="12.25" style="81" customWidth="1"/>
    <col min="1299" max="1299" width="17.75" style="81" customWidth="1"/>
    <col min="1300" max="1300" width="3.75" style="81" customWidth="1"/>
    <col min="1301" max="1301" width="8.25" style="81" customWidth="1"/>
    <col min="1302" max="1302" width="3.75" style="81" customWidth="1"/>
    <col min="1303" max="1303" width="8.25" style="81" customWidth="1"/>
    <col min="1304" max="1304" width="5.125" style="81" customWidth="1"/>
    <col min="1305" max="1308" width="9" style="81" hidden="1" customWidth="1"/>
    <col min="1309" max="1536" width="9" style="81"/>
    <col min="1537" max="1537" width="4.125" style="81" customWidth="1"/>
    <col min="1538" max="1538" width="5.625" style="81" customWidth="1"/>
    <col min="1539" max="1539" width="16.875" style="81" customWidth="1"/>
    <col min="1540" max="1540" width="20.25" style="81" customWidth="1"/>
    <col min="1541" max="1541" width="14" style="81" customWidth="1"/>
    <col min="1542" max="1554" width="12.25" style="81" customWidth="1"/>
    <col min="1555" max="1555" width="17.75" style="81" customWidth="1"/>
    <col min="1556" max="1556" width="3.75" style="81" customWidth="1"/>
    <col min="1557" max="1557" width="8.25" style="81" customWidth="1"/>
    <col min="1558" max="1558" width="3.75" style="81" customWidth="1"/>
    <col min="1559" max="1559" width="8.25" style="81" customWidth="1"/>
    <col min="1560" max="1560" width="5.125" style="81" customWidth="1"/>
    <col min="1561" max="1564" width="9" style="81" hidden="1" customWidth="1"/>
    <col min="1565" max="1792" width="9" style="81"/>
    <col min="1793" max="1793" width="4.125" style="81" customWidth="1"/>
    <col min="1794" max="1794" width="5.625" style="81" customWidth="1"/>
    <col min="1795" max="1795" width="16.875" style="81" customWidth="1"/>
    <col min="1796" max="1796" width="20.25" style="81" customWidth="1"/>
    <col min="1797" max="1797" width="14" style="81" customWidth="1"/>
    <col min="1798" max="1810" width="12.25" style="81" customWidth="1"/>
    <col min="1811" max="1811" width="17.75" style="81" customWidth="1"/>
    <col min="1812" max="1812" width="3.75" style="81" customWidth="1"/>
    <col min="1813" max="1813" width="8.25" style="81" customWidth="1"/>
    <col min="1814" max="1814" width="3.75" style="81" customWidth="1"/>
    <col min="1815" max="1815" width="8.25" style="81" customWidth="1"/>
    <col min="1816" max="1816" width="5.125" style="81" customWidth="1"/>
    <col min="1817" max="1820" width="9" style="81" hidden="1" customWidth="1"/>
    <col min="1821" max="2048" width="9" style="81"/>
    <col min="2049" max="2049" width="4.125" style="81" customWidth="1"/>
    <col min="2050" max="2050" width="5.625" style="81" customWidth="1"/>
    <col min="2051" max="2051" width="16.875" style="81" customWidth="1"/>
    <col min="2052" max="2052" width="20.25" style="81" customWidth="1"/>
    <col min="2053" max="2053" width="14" style="81" customWidth="1"/>
    <col min="2054" max="2066" width="12.25" style="81" customWidth="1"/>
    <col min="2067" max="2067" width="17.75" style="81" customWidth="1"/>
    <col min="2068" max="2068" width="3.75" style="81" customWidth="1"/>
    <col min="2069" max="2069" width="8.25" style="81" customWidth="1"/>
    <col min="2070" max="2070" width="3.75" style="81" customWidth="1"/>
    <col min="2071" max="2071" width="8.25" style="81" customWidth="1"/>
    <col min="2072" max="2072" width="5.125" style="81" customWidth="1"/>
    <col min="2073" max="2076" width="9" style="81" hidden="1" customWidth="1"/>
    <col min="2077" max="2304" width="9" style="81"/>
    <col min="2305" max="2305" width="4.125" style="81" customWidth="1"/>
    <col min="2306" max="2306" width="5.625" style="81" customWidth="1"/>
    <col min="2307" max="2307" width="16.875" style="81" customWidth="1"/>
    <col min="2308" max="2308" width="20.25" style="81" customWidth="1"/>
    <col min="2309" max="2309" width="14" style="81" customWidth="1"/>
    <col min="2310" max="2322" width="12.25" style="81" customWidth="1"/>
    <col min="2323" max="2323" width="17.75" style="81" customWidth="1"/>
    <col min="2324" max="2324" width="3.75" style="81" customWidth="1"/>
    <col min="2325" max="2325" width="8.25" style="81" customWidth="1"/>
    <col min="2326" max="2326" width="3.75" style="81" customWidth="1"/>
    <col min="2327" max="2327" width="8.25" style="81" customWidth="1"/>
    <col min="2328" max="2328" width="5.125" style="81" customWidth="1"/>
    <col min="2329" max="2332" width="9" style="81" hidden="1" customWidth="1"/>
    <col min="2333" max="2560" width="9" style="81"/>
    <col min="2561" max="2561" width="4.125" style="81" customWidth="1"/>
    <col min="2562" max="2562" width="5.625" style="81" customWidth="1"/>
    <col min="2563" max="2563" width="16.875" style="81" customWidth="1"/>
    <col min="2564" max="2564" width="20.25" style="81" customWidth="1"/>
    <col min="2565" max="2565" width="14" style="81" customWidth="1"/>
    <col min="2566" max="2578" width="12.25" style="81" customWidth="1"/>
    <col min="2579" max="2579" width="17.75" style="81" customWidth="1"/>
    <col min="2580" max="2580" width="3.75" style="81" customWidth="1"/>
    <col min="2581" max="2581" width="8.25" style="81" customWidth="1"/>
    <col min="2582" max="2582" width="3.75" style="81" customWidth="1"/>
    <col min="2583" max="2583" width="8.25" style="81" customWidth="1"/>
    <col min="2584" max="2584" width="5.125" style="81" customWidth="1"/>
    <col min="2585" max="2588" width="9" style="81" hidden="1" customWidth="1"/>
    <col min="2589" max="2816" width="9" style="81"/>
    <col min="2817" max="2817" width="4.125" style="81" customWidth="1"/>
    <col min="2818" max="2818" width="5.625" style="81" customWidth="1"/>
    <col min="2819" max="2819" width="16.875" style="81" customWidth="1"/>
    <col min="2820" max="2820" width="20.25" style="81" customWidth="1"/>
    <col min="2821" max="2821" width="14" style="81" customWidth="1"/>
    <col min="2822" max="2834" width="12.25" style="81" customWidth="1"/>
    <col min="2835" max="2835" width="17.75" style="81" customWidth="1"/>
    <col min="2836" max="2836" width="3.75" style="81" customWidth="1"/>
    <col min="2837" max="2837" width="8.25" style="81" customWidth="1"/>
    <col min="2838" max="2838" width="3.75" style="81" customWidth="1"/>
    <col min="2839" max="2839" width="8.25" style="81" customWidth="1"/>
    <col min="2840" max="2840" width="5.125" style="81" customWidth="1"/>
    <col min="2841" max="2844" width="9" style="81" hidden="1" customWidth="1"/>
    <col min="2845" max="3072" width="9" style="81"/>
    <col min="3073" max="3073" width="4.125" style="81" customWidth="1"/>
    <col min="3074" max="3074" width="5.625" style="81" customWidth="1"/>
    <col min="3075" max="3075" width="16.875" style="81" customWidth="1"/>
    <col min="3076" max="3076" width="20.25" style="81" customWidth="1"/>
    <col min="3077" max="3077" width="14" style="81" customWidth="1"/>
    <col min="3078" max="3090" width="12.25" style="81" customWidth="1"/>
    <col min="3091" max="3091" width="17.75" style="81" customWidth="1"/>
    <col min="3092" max="3092" width="3.75" style="81" customWidth="1"/>
    <col min="3093" max="3093" width="8.25" style="81" customWidth="1"/>
    <col min="3094" max="3094" width="3.75" style="81" customWidth="1"/>
    <col min="3095" max="3095" width="8.25" style="81" customWidth="1"/>
    <col min="3096" max="3096" width="5.125" style="81" customWidth="1"/>
    <col min="3097" max="3100" width="9" style="81" hidden="1" customWidth="1"/>
    <col min="3101" max="3328" width="9" style="81"/>
    <col min="3329" max="3329" width="4.125" style="81" customWidth="1"/>
    <col min="3330" max="3330" width="5.625" style="81" customWidth="1"/>
    <col min="3331" max="3331" width="16.875" style="81" customWidth="1"/>
    <col min="3332" max="3332" width="20.25" style="81" customWidth="1"/>
    <col min="3333" max="3333" width="14" style="81" customWidth="1"/>
    <col min="3334" max="3346" width="12.25" style="81" customWidth="1"/>
    <col min="3347" max="3347" width="17.75" style="81" customWidth="1"/>
    <col min="3348" max="3348" width="3.75" style="81" customWidth="1"/>
    <col min="3349" max="3349" width="8.25" style="81" customWidth="1"/>
    <col min="3350" max="3350" width="3.75" style="81" customWidth="1"/>
    <col min="3351" max="3351" width="8.25" style="81" customWidth="1"/>
    <col min="3352" max="3352" width="5.125" style="81" customWidth="1"/>
    <col min="3353" max="3356" width="9" style="81" hidden="1" customWidth="1"/>
    <col min="3357" max="3584" width="9" style="81"/>
    <col min="3585" max="3585" width="4.125" style="81" customWidth="1"/>
    <col min="3586" max="3586" width="5.625" style="81" customWidth="1"/>
    <col min="3587" max="3587" width="16.875" style="81" customWidth="1"/>
    <col min="3588" max="3588" width="20.25" style="81" customWidth="1"/>
    <col min="3589" max="3589" width="14" style="81" customWidth="1"/>
    <col min="3590" max="3602" width="12.25" style="81" customWidth="1"/>
    <col min="3603" max="3603" width="17.75" style="81" customWidth="1"/>
    <col min="3604" max="3604" width="3.75" style="81" customWidth="1"/>
    <col min="3605" max="3605" width="8.25" style="81" customWidth="1"/>
    <col min="3606" max="3606" width="3.75" style="81" customWidth="1"/>
    <col min="3607" max="3607" width="8.25" style="81" customWidth="1"/>
    <col min="3608" max="3608" width="5.125" style="81" customWidth="1"/>
    <col min="3609" max="3612" width="9" style="81" hidden="1" customWidth="1"/>
    <col min="3613" max="3840" width="9" style="81"/>
    <col min="3841" max="3841" width="4.125" style="81" customWidth="1"/>
    <col min="3842" max="3842" width="5.625" style="81" customWidth="1"/>
    <col min="3843" max="3843" width="16.875" style="81" customWidth="1"/>
    <col min="3844" max="3844" width="20.25" style="81" customWidth="1"/>
    <col min="3845" max="3845" width="14" style="81" customWidth="1"/>
    <col min="3846" max="3858" width="12.25" style="81" customWidth="1"/>
    <col min="3859" max="3859" width="17.75" style="81" customWidth="1"/>
    <col min="3860" max="3860" width="3.75" style="81" customWidth="1"/>
    <col min="3861" max="3861" width="8.25" style="81" customWidth="1"/>
    <col min="3862" max="3862" width="3.75" style="81" customWidth="1"/>
    <col min="3863" max="3863" width="8.25" style="81" customWidth="1"/>
    <col min="3864" max="3864" width="5.125" style="81" customWidth="1"/>
    <col min="3865" max="3868" width="9" style="81" hidden="1" customWidth="1"/>
    <col min="3869" max="4096" width="9" style="81"/>
    <col min="4097" max="4097" width="4.125" style="81" customWidth="1"/>
    <col min="4098" max="4098" width="5.625" style="81" customWidth="1"/>
    <col min="4099" max="4099" width="16.875" style="81" customWidth="1"/>
    <col min="4100" max="4100" width="20.25" style="81" customWidth="1"/>
    <col min="4101" max="4101" width="14" style="81" customWidth="1"/>
    <col min="4102" max="4114" width="12.25" style="81" customWidth="1"/>
    <col min="4115" max="4115" width="17.75" style="81" customWidth="1"/>
    <col min="4116" max="4116" width="3.75" style="81" customWidth="1"/>
    <col min="4117" max="4117" width="8.25" style="81" customWidth="1"/>
    <col min="4118" max="4118" width="3.75" style="81" customWidth="1"/>
    <col min="4119" max="4119" width="8.25" style="81" customWidth="1"/>
    <col min="4120" max="4120" width="5.125" style="81" customWidth="1"/>
    <col min="4121" max="4124" width="9" style="81" hidden="1" customWidth="1"/>
    <col min="4125" max="4352" width="9" style="81"/>
    <col min="4353" max="4353" width="4.125" style="81" customWidth="1"/>
    <col min="4354" max="4354" width="5.625" style="81" customWidth="1"/>
    <col min="4355" max="4355" width="16.875" style="81" customWidth="1"/>
    <col min="4356" max="4356" width="20.25" style="81" customWidth="1"/>
    <col min="4357" max="4357" width="14" style="81" customWidth="1"/>
    <col min="4358" max="4370" width="12.25" style="81" customWidth="1"/>
    <col min="4371" max="4371" width="17.75" style="81" customWidth="1"/>
    <col min="4372" max="4372" width="3.75" style="81" customWidth="1"/>
    <col min="4373" max="4373" width="8.25" style="81" customWidth="1"/>
    <col min="4374" max="4374" width="3.75" style="81" customWidth="1"/>
    <col min="4375" max="4375" width="8.25" style="81" customWidth="1"/>
    <col min="4376" max="4376" width="5.125" style="81" customWidth="1"/>
    <col min="4377" max="4380" width="9" style="81" hidden="1" customWidth="1"/>
    <col min="4381" max="4608" width="9" style="81"/>
    <col min="4609" max="4609" width="4.125" style="81" customWidth="1"/>
    <col min="4610" max="4610" width="5.625" style="81" customWidth="1"/>
    <col min="4611" max="4611" width="16.875" style="81" customWidth="1"/>
    <col min="4612" max="4612" width="20.25" style="81" customWidth="1"/>
    <col min="4613" max="4613" width="14" style="81" customWidth="1"/>
    <col min="4614" max="4626" width="12.25" style="81" customWidth="1"/>
    <col min="4627" max="4627" width="17.75" style="81" customWidth="1"/>
    <col min="4628" max="4628" width="3.75" style="81" customWidth="1"/>
    <col min="4629" max="4629" width="8.25" style="81" customWidth="1"/>
    <col min="4630" max="4630" width="3.75" style="81" customWidth="1"/>
    <col min="4631" max="4631" width="8.25" style="81" customWidth="1"/>
    <col min="4632" max="4632" width="5.125" style="81" customWidth="1"/>
    <col min="4633" max="4636" width="9" style="81" hidden="1" customWidth="1"/>
    <col min="4637" max="4864" width="9" style="81"/>
    <col min="4865" max="4865" width="4.125" style="81" customWidth="1"/>
    <col min="4866" max="4866" width="5.625" style="81" customWidth="1"/>
    <col min="4867" max="4867" width="16.875" style="81" customWidth="1"/>
    <col min="4868" max="4868" width="20.25" style="81" customWidth="1"/>
    <col min="4869" max="4869" width="14" style="81" customWidth="1"/>
    <col min="4870" max="4882" width="12.25" style="81" customWidth="1"/>
    <col min="4883" max="4883" width="17.75" style="81" customWidth="1"/>
    <col min="4884" max="4884" width="3.75" style="81" customWidth="1"/>
    <col min="4885" max="4885" width="8.25" style="81" customWidth="1"/>
    <col min="4886" max="4886" width="3.75" style="81" customWidth="1"/>
    <col min="4887" max="4887" width="8.25" style="81" customWidth="1"/>
    <col min="4888" max="4888" width="5.125" style="81" customWidth="1"/>
    <col min="4889" max="4892" width="9" style="81" hidden="1" customWidth="1"/>
    <col min="4893" max="5120" width="9" style="81"/>
    <col min="5121" max="5121" width="4.125" style="81" customWidth="1"/>
    <col min="5122" max="5122" width="5.625" style="81" customWidth="1"/>
    <col min="5123" max="5123" width="16.875" style="81" customWidth="1"/>
    <col min="5124" max="5124" width="20.25" style="81" customWidth="1"/>
    <col min="5125" max="5125" width="14" style="81" customWidth="1"/>
    <col min="5126" max="5138" width="12.25" style="81" customWidth="1"/>
    <col min="5139" max="5139" width="17.75" style="81" customWidth="1"/>
    <col min="5140" max="5140" width="3.75" style="81" customWidth="1"/>
    <col min="5141" max="5141" width="8.25" style="81" customWidth="1"/>
    <col min="5142" max="5142" width="3.75" style="81" customWidth="1"/>
    <col min="5143" max="5143" width="8.25" style="81" customWidth="1"/>
    <col min="5144" max="5144" width="5.125" style="81" customWidth="1"/>
    <col min="5145" max="5148" width="9" style="81" hidden="1" customWidth="1"/>
    <col min="5149" max="5376" width="9" style="81"/>
    <col min="5377" max="5377" width="4.125" style="81" customWidth="1"/>
    <col min="5378" max="5378" width="5.625" style="81" customWidth="1"/>
    <col min="5379" max="5379" width="16.875" style="81" customWidth="1"/>
    <col min="5380" max="5380" width="20.25" style="81" customWidth="1"/>
    <col min="5381" max="5381" width="14" style="81" customWidth="1"/>
    <col min="5382" max="5394" width="12.25" style="81" customWidth="1"/>
    <col min="5395" max="5395" width="17.75" style="81" customWidth="1"/>
    <col min="5396" max="5396" width="3.75" style="81" customWidth="1"/>
    <col min="5397" max="5397" width="8.25" style="81" customWidth="1"/>
    <col min="5398" max="5398" width="3.75" style="81" customWidth="1"/>
    <col min="5399" max="5399" width="8.25" style="81" customWidth="1"/>
    <col min="5400" max="5400" width="5.125" style="81" customWidth="1"/>
    <col min="5401" max="5404" width="9" style="81" hidden="1" customWidth="1"/>
    <col min="5405" max="5632" width="9" style="81"/>
    <col min="5633" max="5633" width="4.125" style="81" customWidth="1"/>
    <col min="5634" max="5634" width="5.625" style="81" customWidth="1"/>
    <col min="5635" max="5635" width="16.875" style="81" customWidth="1"/>
    <col min="5636" max="5636" width="20.25" style="81" customWidth="1"/>
    <col min="5637" max="5637" width="14" style="81" customWidth="1"/>
    <col min="5638" max="5650" width="12.25" style="81" customWidth="1"/>
    <col min="5651" max="5651" width="17.75" style="81" customWidth="1"/>
    <col min="5652" max="5652" width="3.75" style="81" customWidth="1"/>
    <col min="5653" max="5653" width="8.25" style="81" customWidth="1"/>
    <col min="5654" max="5654" width="3.75" style="81" customWidth="1"/>
    <col min="5655" max="5655" width="8.25" style="81" customWidth="1"/>
    <col min="5656" max="5656" width="5.125" style="81" customWidth="1"/>
    <col min="5657" max="5660" width="9" style="81" hidden="1" customWidth="1"/>
    <col min="5661" max="5888" width="9" style="81"/>
    <col min="5889" max="5889" width="4.125" style="81" customWidth="1"/>
    <col min="5890" max="5890" width="5.625" style="81" customWidth="1"/>
    <col min="5891" max="5891" width="16.875" style="81" customWidth="1"/>
    <col min="5892" max="5892" width="20.25" style="81" customWidth="1"/>
    <col min="5893" max="5893" width="14" style="81" customWidth="1"/>
    <col min="5894" max="5906" width="12.25" style="81" customWidth="1"/>
    <col min="5907" max="5907" width="17.75" style="81" customWidth="1"/>
    <col min="5908" max="5908" width="3.75" style="81" customWidth="1"/>
    <col min="5909" max="5909" width="8.25" style="81" customWidth="1"/>
    <col min="5910" max="5910" width="3.75" style="81" customWidth="1"/>
    <col min="5911" max="5911" width="8.25" style="81" customWidth="1"/>
    <col min="5912" max="5912" width="5.125" style="81" customWidth="1"/>
    <col min="5913" max="5916" width="9" style="81" hidden="1" customWidth="1"/>
    <col min="5917" max="6144" width="9" style="81"/>
    <col min="6145" max="6145" width="4.125" style="81" customWidth="1"/>
    <col min="6146" max="6146" width="5.625" style="81" customWidth="1"/>
    <col min="6147" max="6147" width="16.875" style="81" customWidth="1"/>
    <col min="6148" max="6148" width="20.25" style="81" customWidth="1"/>
    <col min="6149" max="6149" width="14" style="81" customWidth="1"/>
    <col min="6150" max="6162" width="12.25" style="81" customWidth="1"/>
    <col min="6163" max="6163" width="17.75" style="81" customWidth="1"/>
    <col min="6164" max="6164" width="3.75" style="81" customWidth="1"/>
    <col min="6165" max="6165" width="8.25" style="81" customWidth="1"/>
    <col min="6166" max="6166" width="3.75" style="81" customWidth="1"/>
    <col min="6167" max="6167" width="8.25" style="81" customWidth="1"/>
    <col min="6168" max="6168" width="5.125" style="81" customWidth="1"/>
    <col min="6169" max="6172" width="9" style="81" hidden="1" customWidth="1"/>
    <col min="6173" max="6400" width="9" style="81"/>
    <col min="6401" max="6401" width="4.125" style="81" customWidth="1"/>
    <col min="6402" max="6402" width="5.625" style="81" customWidth="1"/>
    <col min="6403" max="6403" width="16.875" style="81" customWidth="1"/>
    <col min="6404" max="6404" width="20.25" style="81" customWidth="1"/>
    <col min="6405" max="6405" width="14" style="81" customWidth="1"/>
    <col min="6406" max="6418" width="12.25" style="81" customWidth="1"/>
    <col min="6419" max="6419" width="17.75" style="81" customWidth="1"/>
    <col min="6420" max="6420" width="3.75" style="81" customWidth="1"/>
    <col min="6421" max="6421" width="8.25" style="81" customWidth="1"/>
    <col min="6422" max="6422" width="3.75" style="81" customWidth="1"/>
    <col min="6423" max="6423" width="8.25" style="81" customWidth="1"/>
    <col min="6424" max="6424" width="5.125" style="81" customWidth="1"/>
    <col min="6425" max="6428" width="9" style="81" hidden="1" customWidth="1"/>
    <col min="6429" max="6656" width="9" style="81"/>
    <col min="6657" max="6657" width="4.125" style="81" customWidth="1"/>
    <col min="6658" max="6658" width="5.625" style="81" customWidth="1"/>
    <col min="6659" max="6659" width="16.875" style="81" customWidth="1"/>
    <col min="6660" max="6660" width="20.25" style="81" customWidth="1"/>
    <col min="6661" max="6661" width="14" style="81" customWidth="1"/>
    <col min="6662" max="6674" width="12.25" style="81" customWidth="1"/>
    <col min="6675" max="6675" width="17.75" style="81" customWidth="1"/>
    <col min="6676" max="6676" width="3.75" style="81" customWidth="1"/>
    <col min="6677" max="6677" width="8.25" style="81" customWidth="1"/>
    <col min="6678" max="6678" width="3.75" style="81" customWidth="1"/>
    <col min="6679" max="6679" width="8.25" style="81" customWidth="1"/>
    <col min="6680" max="6680" width="5.125" style="81" customWidth="1"/>
    <col min="6681" max="6684" width="9" style="81" hidden="1" customWidth="1"/>
    <col min="6685" max="6912" width="9" style="81"/>
    <col min="6913" max="6913" width="4.125" style="81" customWidth="1"/>
    <col min="6914" max="6914" width="5.625" style="81" customWidth="1"/>
    <col min="6915" max="6915" width="16.875" style="81" customWidth="1"/>
    <col min="6916" max="6916" width="20.25" style="81" customWidth="1"/>
    <col min="6917" max="6917" width="14" style="81" customWidth="1"/>
    <col min="6918" max="6930" width="12.25" style="81" customWidth="1"/>
    <col min="6931" max="6931" width="17.75" style="81" customWidth="1"/>
    <col min="6932" max="6932" width="3.75" style="81" customWidth="1"/>
    <col min="6933" max="6933" width="8.25" style="81" customWidth="1"/>
    <col min="6934" max="6934" width="3.75" style="81" customWidth="1"/>
    <col min="6935" max="6935" width="8.25" style="81" customWidth="1"/>
    <col min="6936" max="6936" width="5.125" style="81" customWidth="1"/>
    <col min="6937" max="6940" width="9" style="81" hidden="1" customWidth="1"/>
    <col min="6941" max="7168" width="9" style="81"/>
    <col min="7169" max="7169" width="4.125" style="81" customWidth="1"/>
    <col min="7170" max="7170" width="5.625" style="81" customWidth="1"/>
    <col min="7171" max="7171" width="16.875" style="81" customWidth="1"/>
    <col min="7172" max="7172" width="20.25" style="81" customWidth="1"/>
    <col min="7173" max="7173" width="14" style="81" customWidth="1"/>
    <col min="7174" max="7186" width="12.25" style="81" customWidth="1"/>
    <col min="7187" max="7187" width="17.75" style="81" customWidth="1"/>
    <col min="7188" max="7188" width="3.75" style="81" customWidth="1"/>
    <col min="7189" max="7189" width="8.25" style="81" customWidth="1"/>
    <col min="7190" max="7190" width="3.75" style="81" customWidth="1"/>
    <col min="7191" max="7191" width="8.25" style="81" customWidth="1"/>
    <col min="7192" max="7192" width="5.125" style="81" customWidth="1"/>
    <col min="7193" max="7196" width="9" style="81" hidden="1" customWidth="1"/>
    <col min="7197" max="7424" width="9" style="81"/>
    <col min="7425" max="7425" width="4.125" style="81" customWidth="1"/>
    <col min="7426" max="7426" width="5.625" style="81" customWidth="1"/>
    <col min="7427" max="7427" width="16.875" style="81" customWidth="1"/>
    <col min="7428" max="7428" width="20.25" style="81" customWidth="1"/>
    <col min="7429" max="7429" width="14" style="81" customWidth="1"/>
    <col min="7430" max="7442" width="12.25" style="81" customWidth="1"/>
    <col min="7443" max="7443" width="17.75" style="81" customWidth="1"/>
    <col min="7444" max="7444" width="3.75" style="81" customWidth="1"/>
    <col min="7445" max="7445" width="8.25" style="81" customWidth="1"/>
    <col min="7446" max="7446" width="3.75" style="81" customWidth="1"/>
    <col min="7447" max="7447" width="8.25" style="81" customWidth="1"/>
    <col min="7448" max="7448" width="5.125" style="81" customWidth="1"/>
    <col min="7449" max="7452" width="9" style="81" hidden="1" customWidth="1"/>
    <col min="7453" max="7680" width="9" style="81"/>
    <col min="7681" max="7681" width="4.125" style="81" customWidth="1"/>
    <col min="7682" max="7682" width="5.625" style="81" customWidth="1"/>
    <col min="7683" max="7683" width="16.875" style="81" customWidth="1"/>
    <col min="7684" max="7684" width="20.25" style="81" customWidth="1"/>
    <col min="7685" max="7685" width="14" style="81" customWidth="1"/>
    <col min="7686" max="7698" width="12.25" style="81" customWidth="1"/>
    <col min="7699" max="7699" width="17.75" style="81" customWidth="1"/>
    <col min="7700" max="7700" width="3.75" style="81" customWidth="1"/>
    <col min="7701" max="7701" width="8.25" style="81" customWidth="1"/>
    <col min="7702" max="7702" width="3.75" style="81" customWidth="1"/>
    <col min="7703" max="7703" width="8.25" style="81" customWidth="1"/>
    <col min="7704" max="7704" width="5.125" style="81" customWidth="1"/>
    <col min="7705" max="7708" width="9" style="81" hidden="1" customWidth="1"/>
    <col min="7709" max="7936" width="9" style="81"/>
    <col min="7937" max="7937" width="4.125" style="81" customWidth="1"/>
    <col min="7938" max="7938" width="5.625" style="81" customWidth="1"/>
    <col min="7939" max="7939" width="16.875" style="81" customWidth="1"/>
    <col min="7940" max="7940" width="20.25" style="81" customWidth="1"/>
    <col min="7941" max="7941" width="14" style="81" customWidth="1"/>
    <col min="7942" max="7954" width="12.25" style="81" customWidth="1"/>
    <col min="7955" max="7955" width="17.75" style="81" customWidth="1"/>
    <col min="7956" max="7956" width="3.75" style="81" customWidth="1"/>
    <col min="7957" max="7957" width="8.25" style="81" customWidth="1"/>
    <col min="7958" max="7958" width="3.75" style="81" customWidth="1"/>
    <col min="7959" max="7959" width="8.25" style="81" customWidth="1"/>
    <col min="7960" max="7960" width="5.125" style="81" customWidth="1"/>
    <col min="7961" max="7964" width="9" style="81" hidden="1" customWidth="1"/>
    <col min="7965" max="8192" width="9" style="81"/>
    <col min="8193" max="8193" width="4.125" style="81" customWidth="1"/>
    <col min="8194" max="8194" width="5.625" style="81" customWidth="1"/>
    <col min="8195" max="8195" width="16.875" style="81" customWidth="1"/>
    <col min="8196" max="8196" width="20.25" style="81" customWidth="1"/>
    <col min="8197" max="8197" width="14" style="81" customWidth="1"/>
    <col min="8198" max="8210" width="12.25" style="81" customWidth="1"/>
    <col min="8211" max="8211" width="17.75" style="81" customWidth="1"/>
    <col min="8212" max="8212" width="3.75" style="81" customWidth="1"/>
    <col min="8213" max="8213" width="8.25" style="81" customWidth="1"/>
    <col min="8214" max="8214" width="3.75" style="81" customWidth="1"/>
    <col min="8215" max="8215" width="8.25" style="81" customWidth="1"/>
    <col min="8216" max="8216" width="5.125" style="81" customWidth="1"/>
    <col min="8217" max="8220" width="9" style="81" hidden="1" customWidth="1"/>
    <col min="8221" max="8448" width="9" style="81"/>
    <col min="8449" max="8449" width="4.125" style="81" customWidth="1"/>
    <col min="8450" max="8450" width="5.625" style="81" customWidth="1"/>
    <col min="8451" max="8451" width="16.875" style="81" customWidth="1"/>
    <col min="8452" max="8452" width="20.25" style="81" customWidth="1"/>
    <col min="8453" max="8453" width="14" style="81" customWidth="1"/>
    <col min="8454" max="8466" width="12.25" style="81" customWidth="1"/>
    <col min="8467" max="8467" width="17.75" style="81" customWidth="1"/>
    <col min="8468" max="8468" width="3.75" style="81" customWidth="1"/>
    <col min="8469" max="8469" width="8.25" style="81" customWidth="1"/>
    <col min="8470" max="8470" width="3.75" style="81" customWidth="1"/>
    <col min="8471" max="8471" width="8.25" style="81" customWidth="1"/>
    <col min="8472" max="8472" width="5.125" style="81" customWidth="1"/>
    <col min="8473" max="8476" width="9" style="81" hidden="1" customWidth="1"/>
    <col min="8477" max="8704" width="9" style="81"/>
    <col min="8705" max="8705" width="4.125" style="81" customWidth="1"/>
    <col min="8706" max="8706" width="5.625" style="81" customWidth="1"/>
    <col min="8707" max="8707" width="16.875" style="81" customWidth="1"/>
    <col min="8708" max="8708" width="20.25" style="81" customWidth="1"/>
    <col min="8709" max="8709" width="14" style="81" customWidth="1"/>
    <col min="8710" max="8722" width="12.25" style="81" customWidth="1"/>
    <col min="8723" max="8723" width="17.75" style="81" customWidth="1"/>
    <col min="8724" max="8724" width="3.75" style="81" customWidth="1"/>
    <col min="8725" max="8725" width="8.25" style="81" customWidth="1"/>
    <col min="8726" max="8726" width="3.75" style="81" customWidth="1"/>
    <col min="8727" max="8727" width="8.25" style="81" customWidth="1"/>
    <col min="8728" max="8728" width="5.125" style="81" customWidth="1"/>
    <col min="8729" max="8732" width="9" style="81" hidden="1" customWidth="1"/>
    <col min="8733" max="8960" width="9" style="81"/>
    <col min="8961" max="8961" width="4.125" style="81" customWidth="1"/>
    <col min="8962" max="8962" width="5.625" style="81" customWidth="1"/>
    <col min="8963" max="8963" width="16.875" style="81" customWidth="1"/>
    <col min="8964" max="8964" width="20.25" style="81" customWidth="1"/>
    <col min="8965" max="8965" width="14" style="81" customWidth="1"/>
    <col min="8966" max="8978" width="12.25" style="81" customWidth="1"/>
    <col min="8979" max="8979" width="17.75" style="81" customWidth="1"/>
    <col min="8980" max="8980" width="3.75" style="81" customWidth="1"/>
    <col min="8981" max="8981" width="8.25" style="81" customWidth="1"/>
    <col min="8982" max="8982" width="3.75" style="81" customWidth="1"/>
    <col min="8983" max="8983" width="8.25" style="81" customWidth="1"/>
    <col min="8984" max="8984" width="5.125" style="81" customWidth="1"/>
    <col min="8985" max="8988" width="9" style="81" hidden="1" customWidth="1"/>
    <col min="8989" max="9216" width="9" style="81"/>
    <col min="9217" max="9217" width="4.125" style="81" customWidth="1"/>
    <col min="9218" max="9218" width="5.625" style="81" customWidth="1"/>
    <col min="9219" max="9219" width="16.875" style="81" customWidth="1"/>
    <col min="9220" max="9220" width="20.25" style="81" customWidth="1"/>
    <col min="9221" max="9221" width="14" style="81" customWidth="1"/>
    <col min="9222" max="9234" width="12.25" style="81" customWidth="1"/>
    <col min="9235" max="9235" width="17.75" style="81" customWidth="1"/>
    <col min="9236" max="9236" width="3.75" style="81" customWidth="1"/>
    <col min="9237" max="9237" width="8.25" style="81" customWidth="1"/>
    <col min="9238" max="9238" width="3.75" style="81" customWidth="1"/>
    <col min="9239" max="9239" width="8.25" style="81" customWidth="1"/>
    <col min="9240" max="9240" width="5.125" style="81" customWidth="1"/>
    <col min="9241" max="9244" width="9" style="81" hidden="1" customWidth="1"/>
    <col min="9245" max="9472" width="9" style="81"/>
    <col min="9473" max="9473" width="4.125" style="81" customWidth="1"/>
    <col min="9474" max="9474" width="5.625" style="81" customWidth="1"/>
    <col min="9475" max="9475" width="16.875" style="81" customWidth="1"/>
    <col min="9476" max="9476" width="20.25" style="81" customWidth="1"/>
    <col min="9477" max="9477" width="14" style="81" customWidth="1"/>
    <col min="9478" max="9490" width="12.25" style="81" customWidth="1"/>
    <col min="9491" max="9491" width="17.75" style="81" customWidth="1"/>
    <col min="9492" max="9492" width="3.75" style="81" customWidth="1"/>
    <col min="9493" max="9493" width="8.25" style="81" customWidth="1"/>
    <col min="9494" max="9494" width="3.75" style="81" customWidth="1"/>
    <col min="9495" max="9495" width="8.25" style="81" customWidth="1"/>
    <col min="9496" max="9496" width="5.125" style="81" customWidth="1"/>
    <col min="9497" max="9500" width="9" style="81" hidden="1" customWidth="1"/>
    <col min="9501" max="9728" width="9" style="81"/>
    <col min="9729" max="9729" width="4.125" style="81" customWidth="1"/>
    <col min="9730" max="9730" width="5.625" style="81" customWidth="1"/>
    <col min="9731" max="9731" width="16.875" style="81" customWidth="1"/>
    <col min="9732" max="9732" width="20.25" style="81" customWidth="1"/>
    <col min="9733" max="9733" width="14" style="81" customWidth="1"/>
    <col min="9734" max="9746" width="12.25" style="81" customWidth="1"/>
    <col min="9747" max="9747" width="17.75" style="81" customWidth="1"/>
    <col min="9748" max="9748" width="3.75" style="81" customWidth="1"/>
    <col min="9749" max="9749" width="8.25" style="81" customWidth="1"/>
    <col min="9750" max="9750" width="3.75" style="81" customWidth="1"/>
    <col min="9751" max="9751" width="8.25" style="81" customWidth="1"/>
    <col min="9752" max="9752" width="5.125" style="81" customWidth="1"/>
    <col min="9753" max="9756" width="9" style="81" hidden="1" customWidth="1"/>
    <col min="9757" max="9984" width="9" style="81"/>
    <col min="9985" max="9985" width="4.125" style="81" customWidth="1"/>
    <col min="9986" max="9986" width="5.625" style="81" customWidth="1"/>
    <col min="9987" max="9987" width="16.875" style="81" customWidth="1"/>
    <col min="9988" max="9988" width="20.25" style="81" customWidth="1"/>
    <col min="9989" max="9989" width="14" style="81" customWidth="1"/>
    <col min="9990" max="10002" width="12.25" style="81" customWidth="1"/>
    <col min="10003" max="10003" width="17.75" style="81" customWidth="1"/>
    <col min="10004" max="10004" width="3.75" style="81" customWidth="1"/>
    <col min="10005" max="10005" width="8.25" style="81" customWidth="1"/>
    <col min="10006" max="10006" width="3.75" style="81" customWidth="1"/>
    <col min="10007" max="10007" width="8.25" style="81" customWidth="1"/>
    <col min="10008" max="10008" width="5.125" style="81" customWidth="1"/>
    <col min="10009" max="10012" width="9" style="81" hidden="1" customWidth="1"/>
    <col min="10013" max="10240" width="9" style="81"/>
    <col min="10241" max="10241" width="4.125" style="81" customWidth="1"/>
    <col min="10242" max="10242" width="5.625" style="81" customWidth="1"/>
    <col min="10243" max="10243" width="16.875" style="81" customWidth="1"/>
    <col min="10244" max="10244" width="20.25" style="81" customWidth="1"/>
    <col min="10245" max="10245" width="14" style="81" customWidth="1"/>
    <col min="10246" max="10258" width="12.25" style="81" customWidth="1"/>
    <col min="10259" max="10259" width="17.75" style="81" customWidth="1"/>
    <col min="10260" max="10260" width="3.75" style="81" customWidth="1"/>
    <col min="10261" max="10261" width="8.25" style="81" customWidth="1"/>
    <col min="10262" max="10262" width="3.75" style="81" customWidth="1"/>
    <col min="10263" max="10263" width="8.25" style="81" customWidth="1"/>
    <col min="10264" max="10264" width="5.125" style="81" customWidth="1"/>
    <col min="10265" max="10268" width="9" style="81" hidden="1" customWidth="1"/>
    <col min="10269" max="10496" width="9" style="81"/>
    <col min="10497" max="10497" width="4.125" style="81" customWidth="1"/>
    <col min="10498" max="10498" width="5.625" style="81" customWidth="1"/>
    <col min="10499" max="10499" width="16.875" style="81" customWidth="1"/>
    <col min="10500" max="10500" width="20.25" style="81" customWidth="1"/>
    <col min="10501" max="10501" width="14" style="81" customWidth="1"/>
    <col min="10502" max="10514" width="12.25" style="81" customWidth="1"/>
    <col min="10515" max="10515" width="17.75" style="81" customWidth="1"/>
    <col min="10516" max="10516" width="3.75" style="81" customWidth="1"/>
    <col min="10517" max="10517" width="8.25" style="81" customWidth="1"/>
    <col min="10518" max="10518" width="3.75" style="81" customWidth="1"/>
    <col min="10519" max="10519" width="8.25" style="81" customWidth="1"/>
    <col min="10520" max="10520" width="5.125" style="81" customWidth="1"/>
    <col min="10521" max="10524" width="9" style="81" hidden="1" customWidth="1"/>
    <col min="10525" max="10752" width="9" style="81"/>
    <col min="10753" max="10753" width="4.125" style="81" customWidth="1"/>
    <col min="10754" max="10754" width="5.625" style="81" customWidth="1"/>
    <col min="10755" max="10755" width="16.875" style="81" customWidth="1"/>
    <col min="10756" max="10756" width="20.25" style="81" customWidth="1"/>
    <col min="10757" max="10757" width="14" style="81" customWidth="1"/>
    <col min="10758" max="10770" width="12.25" style="81" customWidth="1"/>
    <col min="10771" max="10771" width="17.75" style="81" customWidth="1"/>
    <col min="10772" max="10772" width="3.75" style="81" customWidth="1"/>
    <col min="10773" max="10773" width="8.25" style="81" customWidth="1"/>
    <col min="10774" max="10774" width="3.75" style="81" customWidth="1"/>
    <col min="10775" max="10775" width="8.25" style="81" customWidth="1"/>
    <col min="10776" max="10776" width="5.125" style="81" customWidth="1"/>
    <col min="10777" max="10780" width="9" style="81" hidden="1" customWidth="1"/>
    <col min="10781" max="11008" width="9" style="81"/>
    <col min="11009" max="11009" width="4.125" style="81" customWidth="1"/>
    <col min="11010" max="11010" width="5.625" style="81" customWidth="1"/>
    <col min="11011" max="11011" width="16.875" style="81" customWidth="1"/>
    <col min="11012" max="11012" width="20.25" style="81" customWidth="1"/>
    <col min="11013" max="11013" width="14" style="81" customWidth="1"/>
    <col min="11014" max="11026" width="12.25" style="81" customWidth="1"/>
    <col min="11027" max="11027" width="17.75" style="81" customWidth="1"/>
    <col min="11028" max="11028" width="3.75" style="81" customWidth="1"/>
    <col min="11029" max="11029" width="8.25" style="81" customWidth="1"/>
    <col min="11030" max="11030" width="3.75" style="81" customWidth="1"/>
    <col min="11031" max="11031" width="8.25" style="81" customWidth="1"/>
    <col min="11032" max="11032" width="5.125" style="81" customWidth="1"/>
    <col min="11033" max="11036" width="9" style="81" hidden="1" customWidth="1"/>
    <col min="11037" max="11264" width="9" style="81"/>
    <col min="11265" max="11265" width="4.125" style="81" customWidth="1"/>
    <col min="11266" max="11266" width="5.625" style="81" customWidth="1"/>
    <col min="11267" max="11267" width="16.875" style="81" customWidth="1"/>
    <col min="11268" max="11268" width="20.25" style="81" customWidth="1"/>
    <col min="11269" max="11269" width="14" style="81" customWidth="1"/>
    <col min="11270" max="11282" width="12.25" style="81" customWidth="1"/>
    <col min="11283" max="11283" width="17.75" style="81" customWidth="1"/>
    <col min="11284" max="11284" width="3.75" style="81" customWidth="1"/>
    <col min="11285" max="11285" width="8.25" style="81" customWidth="1"/>
    <col min="11286" max="11286" width="3.75" style="81" customWidth="1"/>
    <col min="11287" max="11287" width="8.25" style="81" customWidth="1"/>
    <col min="11288" max="11288" width="5.125" style="81" customWidth="1"/>
    <col min="11289" max="11292" width="9" style="81" hidden="1" customWidth="1"/>
    <col min="11293" max="11520" width="9" style="81"/>
    <col min="11521" max="11521" width="4.125" style="81" customWidth="1"/>
    <col min="11522" max="11522" width="5.625" style="81" customWidth="1"/>
    <col min="11523" max="11523" width="16.875" style="81" customWidth="1"/>
    <col min="11524" max="11524" width="20.25" style="81" customWidth="1"/>
    <col min="11525" max="11525" width="14" style="81" customWidth="1"/>
    <col min="11526" max="11538" width="12.25" style="81" customWidth="1"/>
    <col min="11539" max="11539" width="17.75" style="81" customWidth="1"/>
    <col min="11540" max="11540" width="3.75" style="81" customWidth="1"/>
    <col min="11541" max="11541" width="8.25" style="81" customWidth="1"/>
    <col min="11542" max="11542" width="3.75" style="81" customWidth="1"/>
    <col min="11543" max="11543" width="8.25" style="81" customWidth="1"/>
    <col min="11544" max="11544" width="5.125" style="81" customWidth="1"/>
    <col min="11545" max="11548" width="9" style="81" hidden="1" customWidth="1"/>
    <col min="11549" max="11776" width="9" style="81"/>
    <col min="11777" max="11777" width="4.125" style="81" customWidth="1"/>
    <col min="11778" max="11778" width="5.625" style="81" customWidth="1"/>
    <col min="11779" max="11779" width="16.875" style="81" customWidth="1"/>
    <col min="11780" max="11780" width="20.25" style="81" customWidth="1"/>
    <col min="11781" max="11781" width="14" style="81" customWidth="1"/>
    <col min="11782" max="11794" width="12.25" style="81" customWidth="1"/>
    <col min="11795" max="11795" width="17.75" style="81" customWidth="1"/>
    <col min="11796" max="11796" width="3.75" style="81" customWidth="1"/>
    <col min="11797" max="11797" width="8.25" style="81" customWidth="1"/>
    <col min="11798" max="11798" width="3.75" style="81" customWidth="1"/>
    <col min="11799" max="11799" width="8.25" style="81" customWidth="1"/>
    <col min="11800" max="11800" width="5.125" style="81" customWidth="1"/>
    <col min="11801" max="11804" width="9" style="81" hidden="1" customWidth="1"/>
    <col min="11805" max="12032" width="9" style="81"/>
    <col min="12033" max="12033" width="4.125" style="81" customWidth="1"/>
    <col min="12034" max="12034" width="5.625" style="81" customWidth="1"/>
    <col min="12035" max="12035" width="16.875" style="81" customWidth="1"/>
    <col min="12036" max="12036" width="20.25" style="81" customWidth="1"/>
    <col min="12037" max="12037" width="14" style="81" customWidth="1"/>
    <col min="12038" max="12050" width="12.25" style="81" customWidth="1"/>
    <col min="12051" max="12051" width="17.75" style="81" customWidth="1"/>
    <col min="12052" max="12052" width="3.75" style="81" customWidth="1"/>
    <col min="12053" max="12053" width="8.25" style="81" customWidth="1"/>
    <col min="12054" max="12054" width="3.75" style="81" customWidth="1"/>
    <col min="12055" max="12055" width="8.25" style="81" customWidth="1"/>
    <col min="12056" max="12056" width="5.125" style="81" customWidth="1"/>
    <col min="12057" max="12060" width="9" style="81" hidden="1" customWidth="1"/>
    <col min="12061" max="12288" width="9" style="81"/>
    <col min="12289" max="12289" width="4.125" style="81" customWidth="1"/>
    <col min="12290" max="12290" width="5.625" style="81" customWidth="1"/>
    <col min="12291" max="12291" width="16.875" style="81" customWidth="1"/>
    <col min="12292" max="12292" width="20.25" style="81" customWidth="1"/>
    <col min="12293" max="12293" width="14" style="81" customWidth="1"/>
    <col min="12294" max="12306" width="12.25" style="81" customWidth="1"/>
    <col min="12307" max="12307" width="17.75" style="81" customWidth="1"/>
    <col min="12308" max="12308" width="3.75" style="81" customWidth="1"/>
    <col min="12309" max="12309" width="8.25" style="81" customWidth="1"/>
    <col min="12310" max="12310" width="3.75" style="81" customWidth="1"/>
    <col min="12311" max="12311" width="8.25" style="81" customWidth="1"/>
    <col min="12312" max="12312" width="5.125" style="81" customWidth="1"/>
    <col min="12313" max="12316" width="9" style="81" hidden="1" customWidth="1"/>
    <col min="12317" max="12544" width="9" style="81"/>
    <col min="12545" max="12545" width="4.125" style="81" customWidth="1"/>
    <col min="12546" max="12546" width="5.625" style="81" customWidth="1"/>
    <col min="12547" max="12547" width="16.875" style="81" customWidth="1"/>
    <col min="12548" max="12548" width="20.25" style="81" customWidth="1"/>
    <col min="12549" max="12549" width="14" style="81" customWidth="1"/>
    <col min="12550" max="12562" width="12.25" style="81" customWidth="1"/>
    <col min="12563" max="12563" width="17.75" style="81" customWidth="1"/>
    <col min="12564" max="12564" width="3.75" style="81" customWidth="1"/>
    <col min="12565" max="12565" width="8.25" style="81" customWidth="1"/>
    <col min="12566" max="12566" width="3.75" style="81" customWidth="1"/>
    <col min="12567" max="12567" width="8.25" style="81" customWidth="1"/>
    <col min="12568" max="12568" width="5.125" style="81" customWidth="1"/>
    <col min="12569" max="12572" width="9" style="81" hidden="1" customWidth="1"/>
    <col min="12573" max="12800" width="9" style="81"/>
    <col min="12801" max="12801" width="4.125" style="81" customWidth="1"/>
    <col min="12802" max="12802" width="5.625" style="81" customWidth="1"/>
    <col min="12803" max="12803" width="16.875" style="81" customWidth="1"/>
    <col min="12804" max="12804" width="20.25" style="81" customWidth="1"/>
    <col min="12805" max="12805" width="14" style="81" customWidth="1"/>
    <col min="12806" max="12818" width="12.25" style="81" customWidth="1"/>
    <col min="12819" max="12819" width="17.75" style="81" customWidth="1"/>
    <col min="12820" max="12820" width="3.75" style="81" customWidth="1"/>
    <col min="12821" max="12821" width="8.25" style="81" customWidth="1"/>
    <col min="12822" max="12822" width="3.75" style="81" customWidth="1"/>
    <col min="12823" max="12823" width="8.25" style="81" customWidth="1"/>
    <col min="12824" max="12824" width="5.125" style="81" customWidth="1"/>
    <col min="12825" max="12828" width="9" style="81" hidden="1" customWidth="1"/>
    <col min="12829" max="13056" width="9" style="81"/>
    <col min="13057" max="13057" width="4.125" style="81" customWidth="1"/>
    <col min="13058" max="13058" width="5.625" style="81" customWidth="1"/>
    <col min="13059" max="13059" width="16.875" style="81" customWidth="1"/>
    <col min="13060" max="13060" width="20.25" style="81" customWidth="1"/>
    <col min="13061" max="13061" width="14" style="81" customWidth="1"/>
    <col min="13062" max="13074" width="12.25" style="81" customWidth="1"/>
    <col min="13075" max="13075" width="17.75" style="81" customWidth="1"/>
    <col min="13076" max="13076" width="3.75" style="81" customWidth="1"/>
    <col min="13077" max="13077" width="8.25" style="81" customWidth="1"/>
    <col min="13078" max="13078" width="3.75" style="81" customWidth="1"/>
    <col min="13079" max="13079" width="8.25" style="81" customWidth="1"/>
    <col min="13080" max="13080" width="5.125" style="81" customWidth="1"/>
    <col min="13081" max="13084" width="9" style="81" hidden="1" customWidth="1"/>
    <col min="13085" max="13312" width="9" style="81"/>
    <col min="13313" max="13313" width="4.125" style="81" customWidth="1"/>
    <col min="13314" max="13314" width="5.625" style="81" customWidth="1"/>
    <col min="13315" max="13315" width="16.875" style="81" customWidth="1"/>
    <col min="13316" max="13316" width="20.25" style="81" customWidth="1"/>
    <col min="13317" max="13317" width="14" style="81" customWidth="1"/>
    <col min="13318" max="13330" width="12.25" style="81" customWidth="1"/>
    <col min="13331" max="13331" width="17.75" style="81" customWidth="1"/>
    <col min="13332" max="13332" width="3.75" style="81" customWidth="1"/>
    <col min="13333" max="13333" width="8.25" style="81" customWidth="1"/>
    <col min="13334" max="13334" width="3.75" style="81" customWidth="1"/>
    <col min="13335" max="13335" width="8.25" style="81" customWidth="1"/>
    <col min="13336" max="13336" width="5.125" style="81" customWidth="1"/>
    <col min="13337" max="13340" width="9" style="81" hidden="1" customWidth="1"/>
    <col min="13341" max="13568" width="9" style="81"/>
    <col min="13569" max="13569" width="4.125" style="81" customWidth="1"/>
    <col min="13570" max="13570" width="5.625" style="81" customWidth="1"/>
    <col min="13571" max="13571" width="16.875" style="81" customWidth="1"/>
    <col min="13572" max="13572" width="20.25" style="81" customWidth="1"/>
    <col min="13573" max="13573" width="14" style="81" customWidth="1"/>
    <col min="13574" max="13586" width="12.25" style="81" customWidth="1"/>
    <col min="13587" max="13587" width="17.75" style="81" customWidth="1"/>
    <col min="13588" max="13588" width="3.75" style="81" customWidth="1"/>
    <col min="13589" max="13589" width="8.25" style="81" customWidth="1"/>
    <col min="13590" max="13590" width="3.75" style="81" customWidth="1"/>
    <col min="13591" max="13591" width="8.25" style="81" customWidth="1"/>
    <col min="13592" max="13592" width="5.125" style="81" customWidth="1"/>
    <col min="13593" max="13596" width="9" style="81" hidden="1" customWidth="1"/>
    <col min="13597" max="13824" width="9" style="81"/>
    <col min="13825" max="13825" width="4.125" style="81" customWidth="1"/>
    <col min="13826" max="13826" width="5.625" style="81" customWidth="1"/>
    <col min="13827" max="13827" width="16.875" style="81" customWidth="1"/>
    <col min="13828" max="13828" width="20.25" style="81" customWidth="1"/>
    <col min="13829" max="13829" width="14" style="81" customWidth="1"/>
    <col min="13830" max="13842" width="12.25" style="81" customWidth="1"/>
    <col min="13843" max="13843" width="17.75" style="81" customWidth="1"/>
    <col min="13844" max="13844" width="3.75" style="81" customWidth="1"/>
    <col min="13845" max="13845" width="8.25" style="81" customWidth="1"/>
    <col min="13846" max="13846" width="3.75" style="81" customWidth="1"/>
    <col min="13847" max="13847" width="8.25" style="81" customWidth="1"/>
    <col min="13848" max="13848" width="5.125" style="81" customWidth="1"/>
    <col min="13849" max="13852" width="9" style="81" hidden="1" customWidth="1"/>
    <col min="13853" max="14080" width="9" style="81"/>
    <col min="14081" max="14081" width="4.125" style="81" customWidth="1"/>
    <col min="14082" max="14082" width="5.625" style="81" customWidth="1"/>
    <col min="14083" max="14083" width="16.875" style="81" customWidth="1"/>
    <col min="14084" max="14084" width="20.25" style="81" customWidth="1"/>
    <col min="14085" max="14085" width="14" style="81" customWidth="1"/>
    <col min="14086" max="14098" width="12.25" style="81" customWidth="1"/>
    <col min="14099" max="14099" width="17.75" style="81" customWidth="1"/>
    <col min="14100" max="14100" width="3.75" style="81" customWidth="1"/>
    <col min="14101" max="14101" width="8.25" style="81" customWidth="1"/>
    <col min="14102" max="14102" width="3.75" style="81" customWidth="1"/>
    <col min="14103" max="14103" width="8.25" style="81" customWidth="1"/>
    <col min="14104" max="14104" width="5.125" style="81" customWidth="1"/>
    <col min="14105" max="14108" width="9" style="81" hidden="1" customWidth="1"/>
    <col min="14109" max="14336" width="9" style="81"/>
    <col min="14337" max="14337" width="4.125" style="81" customWidth="1"/>
    <col min="14338" max="14338" width="5.625" style="81" customWidth="1"/>
    <col min="14339" max="14339" width="16.875" style="81" customWidth="1"/>
    <col min="14340" max="14340" width="20.25" style="81" customWidth="1"/>
    <col min="14341" max="14341" width="14" style="81" customWidth="1"/>
    <col min="14342" max="14354" width="12.25" style="81" customWidth="1"/>
    <col min="14355" max="14355" width="17.75" style="81" customWidth="1"/>
    <col min="14356" max="14356" width="3.75" style="81" customWidth="1"/>
    <col min="14357" max="14357" width="8.25" style="81" customWidth="1"/>
    <col min="14358" max="14358" width="3.75" style="81" customWidth="1"/>
    <col min="14359" max="14359" width="8.25" style="81" customWidth="1"/>
    <col min="14360" max="14360" width="5.125" style="81" customWidth="1"/>
    <col min="14361" max="14364" width="9" style="81" hidden="1" customWidth="1"/>
    <col min="14365" max="14592" width="9" style="81"/>
    <col min="14593" max="14593" width="4.125" style="81" customWidth="1"/>
    <col min="14594" max="14594" width="5.625" style="81" customWidth="1"/>
    <col min="14595" max="14595" width="16.875" style="81" customWidth="1"/>
    <col min="14596" max="14596" width="20.25" style="81" customWidth="1"/>
    <col min="14597" max="14597" width="14" style="81" customWidth="1"/>
    <col min="14598" max="14610" width="12.25" style="81" customWidth="1"/>
    <col min="14611" max="14611" width="17.75" style="81" customWidth="1"/>
    <col min="14612" max="14612" width="3.75" style="81" customWidth="1"/>
    <col min="14613" max="14613" width="8.25" style="81" customWidth="1"/>
    <col min="14614" max="14614" width="3.75" style="81" customWidth="1"/>
    <col min="14615" max="14615" width="8.25" style="81" customWidth="1"/>
    <col min="14616" max="14616" width="5.125" style="81" customWidth="1"/>
    <col min="14617" max="14620" width="9" style="81" hidden="1" customWidth="1"/>
    <col min="14621" max="14848" width="9" style="81"/>
    <col min="14849" max="14849" width="4.125" style="81" customWidth="1"/>
    <col min="14850" max="14850" width="5.625" style="81" customWidth="1"/>
    <col min="14851" max="14851" width="16.875" style="81" customWidth="1"/>
    <col min="14852" max="14852" width="20.25" style="81" customWidth="1"/>
    <col min="14853" max="14853" width="14" style="81" customWidth="1"/>
    <col min="14854" max="14866" width="12.25" style="81" customWidth="1"/>
    <col min="14867" max="14867" width="17.75" style="81" customWidth="1"/>
    <col min="14868" max="14868" width="3.75" style="81" customWidth="1"/>
    <col min="14869" max="14869" width="8.25" style="81" customWidth="1"/>
    <col min="14870" max="14870" width="3.75" style="81" customWidth="1"/>
    <col min="14871" max="14871" width="8.25" style="81" customWidth="1"/>
    <col min="14872" max="14872" width="5.125" style="81" customWidth="1"/>
    <col min="14873" max="14876" width="9" style="81" hidden="1" customWidth="1"/>
    <col min="14877" max="15104" width="9" style="81"/>
    <col min="15105" max="15105" width="4.125" style="81" customWidth="1"/>
    <col min="15106" max="15106" width="5.625" style="81" customWidth="1"/>
    <col min="15107" max="15107" width="16.875" style="81" customWidth="1"/>
    <col min="15108" max="15108" width="20.25" style="81" customWidth="1"/>
    <col min="15109" max="15109" width="14" style="81" customWidth="1"/>
    <col min="15110" max="15122" width="12.25" style="81" customWidth="1"/>
    <col min="15123" max="15123" width="17.75" style="81" customWidth="1"/>
    <col min="15124" max="15124" width="3.75" style="81" customWidth="1"/>
    <col min="15125" max="15125" width="8.25" style="81" customWidth="1"/>
    <col min="15126" max="15126" width="3.75" style="81" customWidth="1"/>
    <col min="15127" max="15127" width="8.25" style="81" customWidth="1"/>
    <col min="15128" max="15128" width="5.125" style="81" customWidth="1"/>
    <col min="15129" max="15132" width="9" style="81" hidden="1" customWidth="1"/>
    <col min="15133" max="15360" width="9" style="81"/>
    <col min="15361" max="15361" width="4.125" style="81" customWidth="1"/>
    <col min="15362" max="15362" width="5.625" style="81" customWidth="1"/>
    <col min="15363" max="15363" width="16.875" style="81" customWidth="1"/>
    <col min="15364" max="15364" width="20.25" style="81" customWidth="1"/>
    <col min="15365" max="15365" width="14" style="81" customWidth="1"/>
    <col min="15366" max="15378" width="12.25" style="81" customWidth="1"/>
    <col min="15379" max="15379" width="17.75" style="81" customWidth="1"/>
    <col min="15380" max="15380" width="3.75" style="81" customWidth="1"/>
    <col min="15381" max="15381" width="8.25" style="81" customWidth="1"/>
    <col min="15382" max="15382" width="3.75" style="81" customWidth="1"/>
    <col min="15383" max="15383" width="8.25" style="81" customWidth="1"/>
    <col min="15384" max="15384" width="5.125" style="81" customWidth="1"/>
    <col min="15385" max="15388" width="9" style="81" hidden="1" customWidth="1"/>
    <col min="15389" max="15616" width="9" style="81"/>
    <col min="15617" max="15617" width="4.125" style="81" customWidth="1"/>
    <col min="15618" max="15618" width="5.625" style="81" customWidth="1"/>
    <col min="15619" max="15619" width="16.875" style="81" customWidth="1"/>
    <col min="15620" max="15620" width="20.25" style="81" customWidth="1"/>
    <col min="15621" max="15621" width="14" style="81" customWidth="1"/>
    <col min="15622" max="15634" width="12.25" style="81" customWidth="1"/>
    <col min="15635" max="15635" width="17.75" style="81" customWidth="1"/>
    <col min="15636" max="15636" width="3.75" style="81" customWidth="1"/>
    <col min="15637" max="15637" width="8.25" style="81" customWidth="1"/>
    <col min="15638" max="15638" width="3.75" style="81" customWidth="1"/>
    <col min="15639" max="15639" width="8.25" style="81" customWidth="1"/>
    <col min="15640" max="15640" width="5.125" style="81" customWidth="1"/>
    <col min="15641" max="15644" width="9" style="81" hidden="1" customWidth="1"/>
    <col min="15645" max="15872" width="9" style="81"/>
    <col min="15873" max="15873" width="4.125" style="81" customWidth="1"/>
    <col min="15874" max="15874" width="5.625" style="81" customWidth="1"/>
    <col min="15875" max="15875" width="16.875" style="81" customWidth="1"/>
    <col min="15876" max="15876" width="20.25" style="81" customWidth="1"/>
    <col min="15877" max="15877" width="14" style="81" customWidth="1"/>
    <col min="15878" max="15890" width="12.25" style="81" customWidth="1"/>
    <col min="15891" max="15891" width="17.75" style="81" customWidth="1"/>
    <col min="15892" max="15892" width="3.75" style="81" customWidth="1"/>
    <col min="15893" max="15893" width="8.25" style="81" customWidth="1"/>
    <col min="15894" max="15894" width="3.75" style="81" customWidth="1"/>
    <col min="15895" max="15895" width="8.25" style="81" customWidth="1"/>
    <col min="15896" max="15896" width="5.125" style="81" customWidth="1"/>
    <col min="15897" max="15900" width="9" style="81" hidden="1" customWidth="1"/>
    <col min="15901" max="16128" width="9" style="81"/>
    <col min="16129" max="16129" width="4.125" style="81" customWidth="1"/>
    <col min="16130" max="16130" width="5.625" style="81" customWidth="1"/>
    <col min="16131" max="16131" width="16.875" style="81" customWidth="1"/>
    <col min="16132" max="16132" width="20.25" style="81" customWidth="1"/>
    <col min="16133" max="16133" width="14" style="81" customWidth="1"/>
    <col min="16134" max="16146" width="12.25" style="81" customWidth="1"/>
    <col min="16147" max="16147" width="17.75" style="81" customWidth="1"/>
    <col min="16148" max="16148" width="3.75" style="81" customWidth="1"/>
    <col min="16149" max="16149" width="8.25" style="81" customWidth="1"/>
    <col min="16150" max="16150" width="3.75" style="81" customWidth="1"/>
    <col min="16151" max="16151" width="8.25" style="81" customWidth="1"/>
    <col min="16152" max="16152" width="5.125" style="81" customWidth="1"/>
    <col min="16153" max="16156" width="9" style="81" hidden="1" customWidth="1"/>
    <col min="16157" max="16384" width="9" style="81"/>
  </cols>
  <sheetData>
    <row r="1" spans="1:28" ht="13.5" customHeight="1" x14ac:dyDescent="0.2">
      <c r="A1" s="304" t="s">
        <v>0</v>
      </c>
      <c r="B1" s="304"/>
      <c r="C1" s="7" t="s">
        <v>1</v>
      </c>
      <c r="D1" s="8" t="s">
        <v>2</v>
      </c>
      <c r="E1" s="51" t="s">
        <v>3</v>
      </c>
      <c r="F1" s="51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49" t="s">
        <v>93</v>
      </c>
      <c r="T1" s="49"/>
      <c r="U1" s="49" t="s">
        <v>94</v>
      </c>
      <c r="V1" s="49"/>
      <c r="W1" s="168"/>
      <c r="Y1" s="51" t="s">
        <v>20</v>
      </c>
      <c r="Z1" s="51" t="s">
        <v>21</v>
      </c>
      <c r="AA1" s="51" t="s">
        <v>22</v>
      </c>
      <c r="AB1" s="51" t="s">
        <v>23</v>
      </c>
    </row>
    <row r="2" spans="1:28" ht="13.5" customHeight="1" x14ac:dyDescent="0.15">
      <c r="A2" s="273" t="s">
        <v>24</v>
      </c>
      <c r="B2" s="274"/>
      <c r="C2" s="83" t="s">
        <v>25</v>
      </c>
      <c r="D2" s="84">
        <f t="shared" ref="D2:D7" si="0">IF($E$8&lt;&gt;0,E2/$E$8,)</f>
        <v>0</v>
      </c>
      <c r="E2" s="144">
        <f t="shared" ref="E2:E11" si="1">SUM(G2:R2)</f>
        <v>0</v>
      </c>
      <c r="F2" s="144">
        <f t="shared" ref="F2:F11" si="2">IF($T$1=0,0,E2/$T$1)</f>
        <v>0</v>
      </c>
      <c r="G2" s="38">
        <f t="shared" ref="G2:R3" si="3">G64+G70+G76+G82+G88+G146+G153+G200+G206</f>
        <v>0</v>
      </c>
      <c r="H2" s="38">
        <f t="shared" si="3"/>
        <v>0</v>
      </c>
      <c r="I2" s="38">
        <f t="shared" si="3"/>
        <v>0</v>
      </c>
      <c r="J2" s="38">
        <f t="shared" si="3"/>
        <v>0</v>
      </c>
      <c r="K2" s="38">
        <f t="shared" si="3"/>
        <v>0</v>
      </c>
      <c r="L2" s="38">
        <f t="shared" si="3"/>
        <v>0</v>
      </c>
      <c r="M2" s="38">
        <f t="shared" si="3"/>
        <v>0</v>
      </c>
      <c r="N2" s="38">
        <f t="shared" si="3"/>
        <v>0</v>
      </c>
      <c r="O2" s="38">
        <f t="shared" si="3"/>
        <v>0</v>
      </c>
      <c r="P2" s="38">
        <f t="shared" si="3"/>
        <v>0</v>
      </c>
      <c r="Q2" s="38">
        <f t="shared" si="3"/>
        <v>0</v>
      </c>
      <c r="R2" s="38">
        <f t="shared" si="3"/>
        <v>0</v>
      </c>
      <c r="Y2" s="144">
        <f t="shared" ref="Y2:Y19" si="4">SUM(G2:I2)</f>
        <v>0</v>
      </c>
      <c r="Z2" s="144">
        <f t="shared" ref="Z2:Z19" si="5">SUM(J2:L2)</f>
        <v>0</v>
      </c>
      <c r="AA2" s="144">
        <f t="shared" ref="AA2:AA19" si="6">SUM(M2:O2)</f>
        <v>0</v>
      </c>
      <c r="AB2" s="144">
        <f t="shared" ref="AB2:AB19" si="7">SUM(P2:R2)</f>
        <v>0</v>
      </c>
    </row>
    <row r="3" spans="1:28" ht="13.5" customHeight="1" x14ac:dyDescent="0.15">
      <c r="A3" s="275"/>
      <c r="B3" s="276"/>
      <c r="C3" s="83" t="s">
        <v>26</v>
      </c>
      <c r="D3" s="84">
        <f t="shared" si="0"/>
        <v>0</v>
      </c>
      <c r="E3" s="144">
        <f t="shared" si="1"/>
        <v>0</v>
      </c>
      <c r="F3" s="144">
        <f t="shared" si="2"/>
        <v>0</v>
      </c>
      <c r="G3" s="38">
        <f t="shared" si="3"/>
        <v>0</v>
      </c>
      <c r="H3" s="38">
        <f t="shared" si="3"/>
        <v>0</v>
      </c>
      <c r="I3" s="38">
        <f t="shared" si="3"/>
        <v>0</v>
      </c>
      <c r="J3" s="38">
        <f t="shared" si="3"/>
        <v>0</v>
      </c>
      <c r="K3" s="38">
        <f t="shared" si="3"/>
        <v>0</v>
      </c>
      <c r="L3" s="38">
        <f t="shared" si="3"/>
        <v>0</v>
      </c>
      <c r="M3" s="38">
        <f t="shared" si="3"/>
        <v>0</v>
      </c>
      <c r="N3" s="38">
        <f t="shared" si="3"/>
        <v>0</v>
      </c>
      <c r="O3" s="38">
        <f t="shared" si="3"/>
        <v>0</v>
      </c>
      <c r="P3" s="38">
        <f t="shared" si="3"/>
        <v>0</v>
      </c>
      <c r="Q3" s="38">
        <f t="shared" si="3"/>
        <v>0</v>
      </c>
      <c r="R3" s="38">
        <f t="shared" si="3"/>
        <v>0</v>
      </c>
      <c r="Y3" s="144">
        <f t="shared" si="4"/>
        <v>0</v>
      </c>
      <c r="Z3" s="144">
        <f t="shared" si="5"/>
        <v>0</v>
      </c>
      <c r="AA3" s="144">
        <f t="shared" si="6"/>
        <v>0</v>
      </c>
      <c r="AB3" s="144">
        <f t="shared" si="7"/>
        <v>0</v>
      </c>
    </row>
    <row r="4" spans="1:28" ht="13.5" customHeight="1" x14ac:dyDescent="0.15">
      <c r="A4" s="275"/>
      <c r="B4" s="276"/>
      <c r="C4" s="83" t="s">
        <v>27</v>
      </c>
      <c r="D4" s="84">
        <f t="shared" si="0"/>
        <v>0</v>
      </c>
      <c r="E4" s="144">
        <f t="shared" si="1"/>
        <v>0</v>
      </c>
      <c r="F4" s="144">
        <f t="shared" si="2"/>
        <v>0</v>
      </c>
      <c r="G4" s="38">
        <f t="shared" ref="G4:R4" si="8">G67+G73+G79+G85+G91+G149+G156+G203+G209</f>
        <v>0</v>
      </c>
      <c r="H4" s="38">
        <f t="shared" si="8"/>
        <v>0</v>
      </c>
      <c r="I4" s="38">
        <f t="shared" si="8"/>
        <v>0</v>
      </c>
      <c r="J4" s="38">
        <f t="shared" si="8"/>
        <v>0</v>
      </c>
      <c r="K4" s="38">
        <f t="shared" si="8"/>
        <v>0</v>
      </c>
      <c r="L4" s="38">
        <f t="shared" si="8"/>
        <v>0</v>
      </c>
      <c r="M4" s="38">
        <f t="shared" si="8"/>
        <v>0</v>
      </c>
      <c r="N4" s="38">
        <f t="shared" si="8"/>
        <v>0</v>
      </c>
      <c r="O4" s="38">
        <f t="shared" si="8"/>
        <v>0</v>
      </c>
      <c r="P4" s="38">
        <f t="shared" si="8"/>
        <v>0</v>
      </c>
      <c r="Q4" s="38">
        <f t="shared" si="8"/>
        <v>0</v>
      </c>
      <c r="R4" s="38">
        <f t="shared" si="8"/>
        <v>0</v>
      </c>
      <c r="Y4" s="144">
        <f t="shared" si="4"/>
        <v>0</v>
      </c>
      <c r="Z4" s="144">
        <f t="shared" si="5"/>
        <v>0</v>
      </c>
      <c r="AA4" s="144">
        <f t="shared" si="6"/>
        <v>0</v>
      </c>
      <c r="AB4" s="144">
        <f t="shared" si="7"/>
        <v>0</v>
      </c>
    </row>
    <row r="5" spans="1:28" ht="13.5" customHeight="1" x14ac:dyDescent="0.15">
      <c r="A5" s="275"/>
      <c r="B5" s="276"/>
      <c r="C5" s="83" t="s">
        <v>95</v>
      </c>
      <c r="D5" s="84">
        <f t="shared" si="0"/>
        <v>0</v>
      </c>
      <c r="E5" s="144">
        <f t="shared" si="1"/>
        <v>0</v>
      </c>
      <c r="F5" s="144">
        <f t="shared" si="2"/>
        <v>0</v>
      </c>
      <c r="G5" s="38">
        <f>G133</f>
        <v>0</v>
      </c>
      <c r="H5" s="38">
        <f t="shared" ref="H5:R5" si="9">H133</f>
        <v>0</v>
      </c>
      <c r="I5" s="38">
        <f t="shared" si="9"/>
        <v>0</v>
      </c>
      <c r="J5" s="38">
        <f t="shared" si="9"/>
        <v>0</v>
      </c>
      <c r="K5" s="38">
        <f t="shared" si="9"/>
        <v>0</v>
      </c>
      <c r="L5" s="38">
        <f t="shared" si="9"/>
        <v>0</v>
      </c>
      <c r="M5" s="38">
        <f t="shared" si="9"/>
        <v>0</v>
      </c>
      <c r="N5" s="38">
        <f t="shared" si="9"/>
        <v>0</v>
      </c>
      <c r="O5" s="38">
        <f t="shared" si="9"/>
        <v>0</v>
      </c>
      <c r="P5" s="38">
        <f t="shared" si="9"/>
        <v>0</v>
      </c>
      <c r="Q5" s="38">
        <f t="shared" si="9"/>
        <v>0</v>
      </c>
      <c r="R5" s="38">
        <f t="shared" si="9"/>
        <v>0</v>
      </c>
      <c r="Y5" s="144">
        <f t="shared" si="4"/>
        <v>0</v>
      </c>
      <c r="Z5" s="144">
        <f t="shared" si="5"/>
        <v>0</v>
      </c>
      <c r="AA5" s="144">
        <f t="shared" si="6"/>
        <v>0</v>
      </c>
      <c r="AB5" s="144">
        <f t="shared" si="7"/>
        <v>0</v>
      </c>
    </row>
    <row r="6" spans="1:28" ht="13.5" customHeight="1" x14ac:dyDescent="0.15">
      <c r="A6" s="275"/>
      <c r="B6" s="276"/>
      <c r="C6" s="83" t="s">
        <v>29</v>
      </c>
      <c r="D6" s="84">
        <f t="shared" si="0"/>
        <v>0</v>
      </c>
      <c r="E6" s="144">
        <f t="shared" si="1"/>
        <v>0</v>
      </c>
      <c r="F6" s="144">
        <f t="shared" si="2"/>
        <v>0</v>
      </c>
      <c r="G6" s="38">
        <f t="shared" ref="G6:R6" si="10">G184+G187</f>
        <v>0</v>
      </c>
      <c r="H6" s="38">
        <f t="shared" si="10"/>
        <v>0</v>
      </c>
      <c r="I6" s="38">
        <f t="shared" si="10"/>
        <v>0</v>
      </c>
      <c r="J6" s="38">
        <f t="shared" si="10"/>
        <v>0</v>
      </c>
      <c r="K6" s="38">
        <f t="shared" si="10"/>
        <v>0</v>
      </c>
      <c r="L6" s="38">
        <f t="shared" si="10"/>
        <v>0</v>
      </c>
      <c r="M6" s="38">
        <f t="shared" si="10"/>
        <v>0</v>
      </c>
      <c r="N6" s="38">
        <f t="shared" si="10"/>
        <v>0</v>
      </c>
      <c r="O6" s="38">
        <f t="shared" si="10"/>
        <v>0</v>
      </c>
      <c r="P6" s="38">
        <f t="shared" si="10"/>
        <v>0</v>
      </c>
      <c r="Q6" s="38">
        <f t="shared" si="10"/>
        <v>0</v>
      </c>
      <c r="R6" s="38">
        <f t="shared" si="10"/>
        <v>0</v>
      </c>
      <c r="Y6" s="144">
        <f t="shared" si="4"/>
        <v>0</v>
      </c>
      <c r="Z6" s="144">
        <f t="shared" si="5"/>
        <v>0</v>
      </c>
      <c r="AA6" s="144">
        <f t="shared" si="6"/>
        <v>0</v>
      </c>
      <c r="AB6" s="144">
        <f t="shared" si="7"/>
        <v>0</v>
      </c>
    </row>
    <row r="7" spans="1:28" ht="13.5" customHeight="1" x14ac:dyDescent="0.15">
      <c r="A7" s="275"/>
      <c r="B7" s="276"/>
      <c r="C7" s="83" t="s">
        <v>30</v>
      </c>
      <c r="D7" s="84">
        <f t="shared" si="0"/>
        <v>0</v>
      </c>
      <c r="E7" s="144">
        <f t="shared" si="1"/>
        <v>0</v>
      </c>
      <c r="F7" s="144">
        <f t="shared" si="2"/>
        <v>0</v>
      </c>
      <c r="G7" s="38">
        <f t="shared" ref="G7:R7" si="11">G224</f>
        <v>0</v>
      </c>
      <c r="H7" s="38">
        <f t="shared" si="11"/>
        <v>0</v>
      </c>
      <c r="I7" s="38">
        <f t="shared" si="11"/>
        <v>0</v>
      </c>
      <c r="J7" s="38">
        <f t="shared" si="11"/>
        <v>0</v>
      </c>
      <c r="K7" s="38">
        <f t="shared" si="11"/>
        <v>0</v>
      </c>
      <c r="L7" s="38">
        <f t="shared" si="11"/>
        <v>0</v>
      </c>
      <c r="M7" s="38">
        <f t="shared" si="11"/>
        <v>0</v>
      </c>
      <c r="N7" s="38">
        <f t="shared" si="11"/>
        <v>0</v>
      </c>
      <c r="O7" s="38">
        <f t="shared" si="11"/>
        <v>0</v>
      </c>
      <c r="P7" s="38">
        <f t="shared" si="11"/>
        <v>0</v>
      </c>
      <c r="Q7" s="38">
        <f t="shared" si="11"/>
        <v>0</v>
      </c>
      <c r="R7" s="38">
        <f t="shared" si="11"/>
        <v>0</v>
      </c>
      <c r="Y7" s="144">
        <f t="shared" si="4"/>
        <v>0</v>
      </c>
      <c r="Z7" s="144">
        <f t="shared" si="5"/>
        <v>0</v>
      </c>
      <c r="AA7" s="144">
        <f t="shared" si="6"/>
        <v>0</v>
      </c>
      <c r="AB7" s="144">
        <f t="shared" si="7"/>
        <v>0</v>
      </c>
    </row>
    <row r="8" spans="1:28" s="142" customFormat="1" ht="13.5" customHeight="1" x14ac:dyDescent="0.15">
      <c r="A8" s="275"/>
      <c r="B8" s="276"/>
      <c r="C8" s="83" t="s">
        <v>31</v>
      </c>
      <c r="D8" s="145">
        <f>SUM(D2:D7)</f>
        <v>0</v>
      </c>
      <c r="E8" s="146">
        <f t="shared" si="1"/>
        <v>0</v>
      </c>
      <c r="F8" s="146">
        <f>IF($T$1=0,0,E8/$T$1)</f>
        <v>0</v>
      </c>
      <c r="G8" s="147">
        <f t="shared" ref="G8:R8" si="12">SUM(G2:G7)+G150-G226</f>
        <v>0</v>
      </c>
      <c r="H8" s="147">
        <f t="shared" si="12"/>
        <v>0</v>
      </c>
      <c r="I8" s="147">
        <f t="shared" si="12"/>
        <v>0</v>
      </c>
      <c r="J8" s="147">
        <f t="shared" si="12"/>
        <v>0</v>
      </c>
      <c r="K8" s="147">
        <f t="shared" si="12"/>
        <v>0</v>
      </c>
      <c r="L8" s="147">
        <f t="shared" si="12"/>
        <v>0</v>
      </c>
      <c r="M8" s="147">
        <f t="shared" si="12"/>
        <v>0</v>
      </c>
      <c r="N8" s="147">
        <f t="shared" si="12"/>
        <v>0</v>
      </c>
      <c r="O8" s="147">
        <f t="shared" si="12"/>
        <v>0</v>
      </c>
      <c r="P8" s="147">
        <f t="shared" si="12"/>
        <v>0</v>
      </c>
      <c r="Q8" s="147">
        <f t="shared" si="12"/>
        <v>0</v>
      </c>
      <c r="R8" s="147">
        <f t="shared" si="12"/>
        <v>0</v>
      </c>
      <c r="Y8" s="146">
        <f t="shared" si="4"/>
        <v>0</v>
      </c>
      <c r="Z8" s="146">
        <f t="shared" si="5"/>
        <v>0</v>
      </c>
      <c r="AA8" s="146">
        <f t="shared" si="6"/>
        <v>0</v>
      </c>
      <c r="AB8" s="146">
        <f t="shared" si="7"/>
        <v>0</v>
      </c>
    </row>
    <row r="9" spans="1:28" ht="13.5" customHeight="1" x14ac:dyDescent="0.15">
      <c r="A9" s="275"/>
      <c r="B9" s="276"/>
      <c r="C9" s="83" t="s">
        <v>32</v>
      </c>
      <c r="D9" s="84">
        <f>IF($E$8&lt;&gt;0,E9/$E$8,)</f>
        <v>0</v>
      </c>
      <c r="E9" s="144">
        <f t="shared" si="1"/>
        <v>0</v>
      </c>
      <c r="F9" s="144">
        <f t="shared" si="2"/>
        <v>0</v>
      </c>
      <c r="G9" s="38">
        <f t="shared" ref="G9:R9" si="13">G158+G161</f>
        <v>0</v>
      </c>
      <c r="H9" s="38">
        <f t="shared" si="13"/>
        <v>0</v>
      </c>
      <c r="I9" s="38">
        <f t="shared" si="13"/>
        <v>0</v>
      </c>
      <c r="J9" s="38">
        <f t="shared" si="13"/>
        <v>0</v>
      </c>
      <c r="K9" s="38">
        <f t="shared" si="13"/>
        <v>0</v>
      </c>
      <c r="L9" s="38">
        <f t="shared" si="13"/>
        <v>0</v>
      </c>
      <c r="M9" s="38">
        <f t="shared" si="13"/>
        <v>0</v>
      </c>
      <c r="N9" s="38">
        <f t="shared" si="13"/>
        <v>0</v>
      </c>
      <c r="O9" s="38">
        <f t="shared" si="13"/>
        <v>0</v>
      </c>
      <c r="P9" s="38">
        <f t="shared" si="13"/>
        <v>0</v>
      </c>
      <c r="Q9" s="38">
        <f t="shared" si="13"/>
        <v>0</v>
      </c>
      <c r="R9" s="38">
        <f t="shared" si="13"/>
        <v>0</v>
      </c>
      <c r="Y9" s="144">
        <f t="shared" si="4"/>
        <v>0</v>
      </c>
      <c r="Z9" s="144">
        <f t="shared" si="5"/>
        <v>0</v>
      </c>
      <c r="AA9" s="144">
        <f t="shared" si="6"/>
        <v>0</v>
      </c>
      <c r="AB9" s="144">
        <f t="shared" si="7"/>
        <v>0</v>
      </c>
    </row>
    <row r="10" spans="1:28" ht="13.5" customHeight="1" x14ac:dyDescent="0.15">
      <c r="A10" s="275"/>
      <c r="B10" s="276"/>
      <c r="C10" s="83" t="s">
        <v>33</v>
      </c>
      <c r="D10" s="84">
        <f>IF($E$8&lt;&gt;0,E10/$E$8,)</f>
        <v>0</v>
      </c>
      <c r="E10" s="144">
        <f t="shared" si="1"/>
        <v>0</v>
      </c>
      <c r="F10" s="144">
        <f t="shared" si="2"/>
        <v>0</v>
      </c>
      <c r="G10" s="38">
        <f t="shared" ref="G10:R10" si="14">G164</f>
        <v>0</v>
      </c>
      <c r="H10" s="38">
        <f t="shared" si="14"/>
        <v>0</v>
      </c>
      <c r="I10" s="38">
        <f t="shared" si="14"/>
        <v>0</v>
      </c>
      <c r="J10" s="38">
        <f t="shared" si="14"/>
        <v>0</v>
      </c>
      <c r="K10" s="38">
        <f t="shared" si="14"/>
        <v>0</v>
      </c>
      <c r="L10" s="38">
        <f t="shared" si="14"/>
        <v>0</v>
      </c>
      <c r="M10" s="38">
        <f t="shared" si="14"/>
        <v>0</v>
      </c>
      <c r="N10" s="38">
        <f t="shared" si="14"/>
        <v>0</v>
      </c>
      <c r="O10" s="38">
        <f t="shared" si="14"/>
        <v>0</v>
      </c>
      <c r="P10" s="38">
        <f t="shared" si="14"/>
        <v>0</v>
      </c>
      <c r="Q10" s="38">
        <f t="shared" si="14"/>
        <v>0</v>
      </c>
      <c r="R10" s="38">
        <f t="shared" si="14"/>
        <v>0</v>
      </c>
      <c r="Y10" s="144">
        <f t="shared" si="4"/>
        <v>0</v>
      </c>
      <c r="Z10" s="144">
        <f t="shared" si="5"/>
        <v>0</v>
      </c>
      <c r="AA10" s="144">
        <f t="shared" si="6"/>
        <v>0</v>
      </c>
      <c r="AB10" s="144">
        <f t="shared" si="7"/>
        <v>0</v>
      </c>
    </row>
    <row r="11" spans="1:28" ht="12.75" customHeight="1" x14ac:dyDescent="0.15">
      <c r="A11" s="277"/>
      <c r="B11" s="278"/>
      <c r="C11" s="83" t="s">
        <v>34</v>
      </c>
      <c r="D11" s="84">
        <f>IF($E$8&lt;&gt;0,E11/$E$8,)</f>
        <v>0</v>
      </c>
      <c r="E11" s="144">
        <f t="shared" si="1"/>
        <v>0</v>
      </c>
      <c r="F11" s="144">
        <f t="shared" si="2"/>
        <v>0</v>
      </c>
      <c r="G11" s="38">
        <f>G121+G168+G211</f>
        <v>0</v>
      </c>
      <c r="H11" s="38">
        <f t="shared" ref="H11:R11" si="15">H121+H168+H211</f>
        <v>0</v>
      </c>
      <c r="I11" s="38">
        <f t="shared" si="15"/>
        <v>0</v>
      </c>
      <c r="J11" s="38">
        <f t="shared" si="15"/>
        <v>0</v>
      </c>
      <c r="K11" s="38">
        <f t="shared" si="15"/>
        <v>0</v>
      </c>
      <c r="L11" s="38">
        <f t="shared" si="15"/>
        <v>0</v>
      </c>
      <c r="M11" s="38">
        <f t="shared" si="15"/>
        <v>0</v>
      </c>
      <c r="N11" s="38">
        <f t="shared" si="15"/>
        <v>0</v>
      </c>
      <c r="O11" s="38">
        <f t="shared" si="15"/>
        <v>0</v>
      </c>
      <c r="P11" s="38">
        <f t="shared" si="15"/>
        <v>0</v>
      </c>
      <c r="Q11" s="38">
        <f t="shared" si="15"/>
        <v>0</v>
      </c>
      <c r="R11" s="38">
        <f t="shared" si="15"/>
        <v>0</v>
      </c>
      <c r="Y11" s="144">
        <f t="shared" si="4"/>
        <v>0</v>
      </c>
      <c r="Z11" s="144">
        <f t="shared" si="5"/>
        <v>0</v>
      </c>
      <c r="AA11" s="144">
        <f t="shared" si="6"/>
        <v>0</v>
      </c>
      <c r="AB11" s="144">
        <f t="shared" si="7"/>
        <v>0</v>
      </c>
    </row>
    <row r="12" spans="1:28" ht="13.5" customHeight="1" x14ac:dyDescent="0.2">
      <c r="A12" s="279" t="s">
        <v>35</v>
      </c>
      <c r="B12" s="280"/>
      <c r="C12" s="148" t="s">
        <v>36</v>
      </c>
      <c r="D12" s="149"/>
      <c r="E12" s="150">
        <f t="shared" ref="E12:E23" ca="1" si="16">INDIRECT(ADDRESS(ROW(),$T$1+6))</f>
        <v>0</v>
      </c>
      <c r="F12" s="64">
        <f t="shared" ref="F12:F19" si="17">IF($T$1=0,,SUM(G12:R12)/$T$1)</f>
        <v>0</v>
      </c>
      <c r="G12" s="38">
        <f t="shared" ref="G12:R12" si="18">G57+G139+G193</f>
        <v>0</v>
      </c>
      <c r="H12" s="38">
        <f t="shared" si="18"/>
        <v>0</v>
      </c>
      <c r="I12" s="38">
        <f t="shared" si="18"/>
        <v>0</v>
      </c>
      <c r="J12" s="38">
        <f t="shared" si="18"/>
        <v>0</v>
      </c>
      <c r="K12" s="38">
        <f t="shared" si="18"/>
        <v>0</v>
      </c>
      <c r="L12" s="38">
        <f t="shared" si="18"/>
        <v>0</v>
      </c>
      <c r="M12" s="38">
        <f t="shared" si="18"/>
        <v>0</v>
      </c>
      <c r="N12" s="38">
        <f t="shared" si="18"/>
        <v>0</v>
      </c>
      <c r="O12" s="38">
        <f t="shared" si="18"/>
        <v>0</v>
      </c>
      <c r="P12" s="38">
        <f t="shared" si="18"/>
        <v>0</v>
      </c>
      <c r="Q12" s="38">
        <f t="shared" si="18"/>
        <v>0</v>
      </c>
      <c r="R12" s="38">
        <f t="shared" si="18"/>
        <v>0</v>
      </c>
      <c r="Y12" s="170">
        <f t="shared" si="4"/>
        <v>0</v>
      </c>
      <c r="Z12" s="170">
        <f t="shared" si="5"/>
        <v>0</v>
      </c>
      <c r="AA12" s="170">
        <f t="shared" si="6"/>
        <v>0</v>
      </c>
      <c r="AB12" s="170">
        <f t="shared" si="7"/>
        <v>0</v>
      </c>
    </row>
    <row r="13" spans="1:28" ht="13.5" customHeight="1" x14ac:dyDescent="0.2">
      <c r="A13" s="281"/>
      <c r="B13" s="282"/>
      <c r="C13" s="148" t="s">
        <v>37</v>
      </c>
      <c r="D13" s="149"/>
      <c r="E13" s="150">
        <f t="shared" ca="1" si="16"/>
        <v>0</v>
      </c>
      <c r="F13" s="64">
        <f t="shared" si="17"/>
        <v>0</v>
      </c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69"/>
      <c r="Y13" s="170">
        <f t="shared" si="4"/>
        <v>0</v>
      </c>
      <c r="Z13" s="170">
        <f t="shared" si="5"/>
        <v>0</v>
      </c>
      <c r="AA13" s="170">
        <f t="shared" si="6"/>
        <v>0</v>
      </c>
      <c r="AB13" s="170">
        <f t="shared" si="7"/>
        <v>0</v>
      </c>
    </row>
    <row r="14" spans="1:28" ht="13.5" customHeight="1" x14ac:dyDescent="0.2">
      <c r="A14" s="281"/>
      <c r="B14" s="282"/>
      <c r="C14" s="148" t="s">
        <v>38</v>
      </c>
      <c r="D14" s="149"/>
      <c r="E14" s="150">
        <f t="shared" ca="1" si="16"/>
        <v>0</v>
      </c>
      <c r="F14" s="64">
        <f t="shared" si="17"/>
        <v>0</v>
      </c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Y14" s="170">
        <f t="shared" si="4"/>
        <v>0</v>
      </c>
      <c r="Z14" s="170">
        <f t="shared" si="5"/>
        <v>0</v>
      </c>
      <c r="AA14" s="170">
        <f t="shared" si="6"/>
        <v>0</v>
      </c>
      <c r="AB14" s="170">
        <f t="shared" si="7"/>
        <v>0</v>
      </c>
    </row>
    <row r="15" spans="1:28" ht="13.5" customHeight="1" x14ac:dyDescent="0.2">
      <c r="A15" s="281"/>
      <c r="B15" s="282"/>
      <c r="C15" s="148" t="s">
        <v>96</v>
      </c>
      <c r="D15" s="149"/>
      <c r="E15" s="150">
        <f t="shared" ca="1" si="16"/>
        <v>0</v>
      </c>
      <c r="F15" s="64">
        <f t="shared" si="17"/>
        <v>0</v>
      </c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Y15" s="170">
        <f t="shared" si="4"/>
        <v>0</v>
      </c>
      <c r="Z15" s="170">
        <f t="shared" si="5"/>
        <v>0</v>
      </c>
      <c r="AA15" s="170">
        <f t="shared" si="6"/>
        <v>0</v>
      </c>
      <c r="AB15" s="170">
        <f t="shared" si="7"/>
        <v>0</v>
      </c>
    </row>
    <row r="16" spans="1:28" ht="13.5" customHeight="1" x14ac:dyDescent="0.2">
      <c r="A16" s="281"/>
      <c r="B16" s="282"/>
      <c r="C16" s="148" t="s">
        <v>40</v>
      </c>
      <c r="D16" s="149"/>
      <c r="E16" s="150">
        <f t="shared" ca="1" si="16"/>
        <v>0</v>
      </c>
      <c r="F16" s="64">
        <f t="shared" si="17"/>
        <v>0</v>
      </c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Y16" s="170">
        <f t="shared" si="4"/>
        <v>0</v>
      </c>
      <c r="Z16" s="170">
        <f t="shared" si="5"/>
        <v>0</v>
      </c>
      <c r="AA16" s="170">
        <f t="shared" si="6"/>
        <v>0</v>
      </c>
      <c r="AB16" s="170">
        <f t="shared" si="7"/>
        <v>0</v>
      </c>
    </row>
    <row r="17" spans="1:28" ht="12.75" customHeight="1" x14ac:dyDescent="0.2">
      <c r="A17" s="281"/>
      <c r="B17" s="282"/>
      <c r="C17" s="148" t="s">
        <v>97</v>
      </c>
      <c r="D17" s="151"/>
      <c r="E17" s="150">
        <f t="shared" ca="1" si="16"/>
        <v>0</v>
      </c>
      <c r="F17" s="64">
        <f t="shared" si="17"/>
        <v>0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Y17" s="170">
        <f t="shared" si="4"/>
        <v>0</v>
      </c>
      <c r="Z17" s="170">
        <f t="shared" si="5"/>
        <v>0</v>
      </c>
      <c r="AA17" s="170">
        <f t="shared" si="6"/>
        <v>0</v>
      </c>
      <c r="AB17" s="170">
        <f t="shared" si="7"/>
        <v>0</v>
      </c>
    </row>
    <row r="18" spans="1:28" ht="12.75" customHeight="1" x14ac:dyDescent="0.2">
      <c r="A18" s="281"/>
      <c r="B18" s="282"/>
      <c r="C18" s="148" t="s">
        <v>98</v>
      </c>
      <c r="D18" s="149"/>
      <c r="E18" s="150">
        <f t="shared" ca="1" si="16"/>
        <v>0</v>
      </c>
      <c r="F18" s="64">
        <f t="shared" si="17"/>
        <v>0</v>
      </c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Y18" s="170">
        <f t="shared" si="4"/>
        <v>0</v>
      </c>
      <c r="Z18" s="170">
        <f t="shared" si="5"/>
        <v>0</v>
      </c>
      <c r="AA18" s="170">
        <f t="shared" si="6"/>
        <v>0</v>
      </c>
      <c r="AB18" s="170">
        <f t="shared" si="7"/>
        <v>0</v>
      </c>
    </row>
    <row r="19" spans="1:28" ht="12.75" customHeight="1" x14ac:dyDescent="0.2">
      <c r="A19" s="281"/>
      <c r="B19" s="282"/>
      <c r="C19" s="148" t="s">
        <v>99</v>
      </c>
      <c r="D19" s="149"/>
      <c r="E19" s="150">
        <f t="shared" ca="1" si="16"/>
        <v>0</v>
      </c>
      <c r="F19" s="64">
        <f t="shared" si="17"/>
        <v>0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Y19" s="170">
        <f t="shared" si="4"/>
        <v>0</v>
      </c>
      <c r="Z19" s="170">
        <f t="shared" si="5"/>
        <v>0</v>
      </c>
      <c r="AA19" s="170">
        <f t="shared" si="6"/>
        <v>0</v>
      </c>
      <c r="AB19" s="170">
        <f t="shared" si="7"/>
        <v>0</v>
      </c>
    </row>
    <row r="20" spans="1:28" s="143" customFormat="1" ht="12.75" customHeight="1" x14ac:dyDescent="0.15">
      <c r="A20" s="273" t="s">
        <v>100</v>
      </c>
      <c r="B20" s="274"/>
      <c r="C20" s="152" t="s">
        <v>101</v>
      </c>
      <c r="D20" s="153"/>
      <c r="E20" s="154">
        <f t="shared" ca="1" si="16"/>
        <v>0</v>
      </c>
      <c r="F20" s="154">
        <f t="shared" ref="F20:R20" si="19">IF(F18=0,,F19/F18)</f>
        <v>0</v>
      </c>
      <c r="G20" s="98">
        <f t="shared" si="19"/>
        <v>0</v>
      </c>
      <c r="H20" s="98">
        <f t="shared" si="19"/>
        <v>0</v>
      </c>
      <c r="I20" s="98">
        <f t="shared" si="19"/>
        <v>0</v>
      </c>
      <c r="J20" s="98">
        <f t="shared" si="19"/>
        <v>0</v>
      </c>
      <c r="K20" s="98">
        <f t="shared" si="19"/>
        <v>0</v>
      </c>
      <c r="L20" s="98">
        <f t="shared" si="19"/>
        <v>0</v>
      </c>
      <c r="M20" s="98">
        <f t="shared" si="19"/>
        <v>0</v>
      </c>
      <c r="N20" s="98">
        <f t="shared" si="19"/>
        <v>0</v>
      </c>
      <c r="O20" s="98">
        <f t="shared" si="19"/>
        <v>0</v>
      </c>
      <c r="P20" s="98">
        <f t="shared" si="19"/>
        <v>0</v>
      </c>
      <c r="Q20" s="98">
        <f t="shared" si="19"/>
        <v>0</v>
      </c>
      <c r="R20" s="98">
        <f t="shared" si="19"/>
        <v>0</v>
      </c>
      <c r="Y20" s="171">
        <f>IF(Y18=0,,Y19/Y18)</f>
        <v>0</v>
      </c>
      <c r="Z20" s="171">
        <f>IF(Z18=0,,Z19/Z18)</f>
        <v>0</v>
      </c>
      <c r="AA20" s="171">
        <f>IF(AA18=0,,AA19/AA18)</f>
        <v>0</v>
      </c>
      <c r="AB20" s="171">
        <f>IF(AB18=0,,AB19/AB18)</f>
        <v>0</v>
      </c>
    </row>
    <row r="21" spans="1:28" ht="12.75" customHeight="1" x14ac:dyDescent="0.15">
      <c r="A21" s="275"/>
      <c r="B21" s="276"/>
      <c r="C21" s="83" t="s">
        <v>102</v>
      </c>
      <c r="D21" s="84"/>
      <c r="E21" s="155">
        <f t="shared" ca="1" si="16"/>
        <v>0</v>
      </c>
      <c r="F21" s="155">
        <f>IF(F14=0,,F316/F14/100)</f>
        <v>0</v>
      </c>
      <c r="G21" s="156">
        <f>IF(G14=0,,G303/G14/100)</f>
        <v>0</v>
      </c>
      <c r="H21" s="156">
        <f t="shared" ref="H21:R21" si="20">IF(H14=0,,H303/H14/100)</f>
        <v>0</v>
      </c>
      <c r="I21" s="156">
        <f t="shared" si="20"/>
        <v>0</v>
      </c>
      <c r="J21" s="156">
        <f t="shared" si="20"/>
        <v>0</v>
      </c>
      <c r="K21" s="156">
        <f t="shared" si="20"/>
        <v>0</v>
      </c>
      <c r="L21" s="156">
        <f t="shared" si="20"/>
        <v>0</v>
      </c>
      <c r="M21" s="156">
        <f t="shared" si="20"/>
        <v>0</v>
      </c>
      <c r="N21" s="156">
        <f t="shared" si="20"/>
        <v>0</v>
      </c>
      <c r="O21" s="156">
        <f t="shared" si="20"/>
        <v>0</v>
      </c>
      <c r="P21" s="156">
        <f t="shared" si="20"/>
        <v>0</v>
      </c>
      <c r="Q21" s="156">
        <f t="shared" si="20"/>
        <v>0</v>
      </c>
      <c r="R21" s="156">
        <f t="shared" si="20"/>
        <v>0</v>
      </c>
      <c r="Y21" s="172">
        <f>IF(Y14=0,,Y316/Y14/100)</f>
        <v>0</v>
      </c>
      <c r="Z21" s="172">
        <f>IF(Z14=0,,Z316/Z14/100)</f>
        <v>0</v>
      </c>
      <c r="AA21" s="172">
        <f>IF(AA14=0,,AA316/AA14/100)</f>
        <v>0</v>
      </c>
      <c r="AB21" s="172">
        <f>IF(AB14=0,,AB316/AB14/100)</f>
        <v>0</v>
      </c>
    </row>
    <row r="22" spans="1:28" ht="12.75" customHeight="1" x14ac:dyDescent="0.15">
      <c r="A22" s="275"/>
      <c r="B22" s="276"/>
      <c r="C22" s="83" t="s">
        <v>45</v>
      </c>
      <c r="D22" s="84"/>
      <c r="E22" s="155">
        <f t="shared" ca="1" si="16"/>
        <v>0</v>
      </c>
      <c r="F22" s="155">
        <f>IF(F16=0,,F315/F16/100)</f>
        <v>0</v>
      </c>
      <c r="G22" s="156">
        <f>IF(G16=0,,G302/G16/100)</f>
        <v>0</v>
      </c>
      <c r="H22" s="156">
        <f t="shared" ref="H22:R22" si="21">IF(H16=0,,H302/H16/100)</f>
        <v>0</v>
      </c>
      <c r="I22" s="156">
        <f t="shared" si="21"/>
        <v>0</v>
      </c>
      <c r="J22" s="156">
        <f t="shared" si="21"/>
        <v>0</v>
      </c>
      <c r="K22" s="156">
        <f t="shared" si="21"/>
        <v>0</v>
      </c>
      <c r="L22" s="156">
        <f t="shared" si="21"/>
        <v>0</v>
      </c>
      <c r="M22" s="156">
        <f t="shared" si="21"/>
        <v>0</v>
      </c>
      <c r="N22" s="156">
        <f t="shared" si="21"/>
        <v>0</v>
      </c>
      <c r="O22" s="156">
        <f t="shared" si="21"/>
        <v>0</v>
      </c>
      <c r="P22" s="156">
        <f t="shared" si="21"/>
        <v>0</v>
      </c>
      <c r="Q22" s="156">
        <f t="shared" si="21"/>
        <v>0</v>
      </c>
      <c r="R22" s="156">
        <f t="shared" si="21"/>
        <v>0</v>
      </c>
      <c r="Y22" s="172">
        <f>IF(Y16=0,,Y315/Y16/100)</f>
        <v>0</v>
      </c>
      <c r="Z22" s="172">
        <f>IF(Z16=0,,Z315/Z16/100)</f>
        <v>0</v>
      </c>
      <c r="AA22" s="172">
        <f>IF(AA16=0,,AA315/AA16/100)</f>
        <v>0</v>
      </c>
      <c r="AB22" s="172">
        <f>IF(AB16=0,,AB315/AB16/100)</f>
        <v>0</v>
      </c>
    </row>
    <row r="23" spans="1:28" ht="12.75" customHeight="1" x14ac:dyDescent="0.15">
      <c r="A23" s="275"/>
      <c r="B23" s="276"/>
      <c r="C23" s="83" t="s">
        <v>103</v>
      </c>
      <c r="D23" s="84"/>
      <c r="E23" s="155">
        <f t="shared" ca="1" si="16"/>
        <v>0</v>
      </c>
      <c r="F23" s="155">
        <f>IF(F317=0,,F318/F317)</f>
        <v>0</v>
      </c>
      <c r="G23" s="156">
        <f>IF(G304=0,,G305/G304)</f>
        <v>0</v>
      </c>
      <c r="H23" s="156">
        <f t="shared" ref="H23:R23" si="22">IF(H304=0,,H305/H304)</f>
        <v>0</v>
      </c>
      <c r="I23" s="156">
        <f t="shared" si="22"/>
        <v>0</v>
      </c>
      <c r="J23" s="156">
        <f t="shared" si="22"/>
        <v>0</v>
      </c>
      <c r="K23" s="156">
        <f t="shared" si="22"/>
        <v>0</v>
      </c>
      <c r="L23" s="156">
        <f t="shared" si="22"/>
        <v>0</v>
      </c>
      <c r="M23" s="156">
        <f t="shared" si="22"/>
        <v>0</v>
      </c>
      <c r="N23" s="156">
        <f t="shared" si="22"/>
        <v>0</v>
      </c>
      <c r="O23" s="156">
        <f t="shared" si="22"/>
        <v>0</v>
      </c>
      <c r="P23" s="156">
        <f t="shared" si="22"/>
        <v>0</v>
      </c>
      <c r="Q23" s="156">
        <f t="shared" si="22"/>
        <v>0</v>
      </c>
      <c r="R23" s="156">
        <f t="shared" si="22"/>
        <v>0</v>
      </c>
      <c r="Y23" s="172">
        <f>IF(Y317=0,,Y318/Y317)</f>
        <v>0</v>
      </c>
      <c r="Z23" s="172">
        <f>IF(Z317=0,,Z318/Z317)</f>
        <v>0</v>
      </c>
      <c r="AA23" s="172">
        <f>IF(AA317=0,,AA318/AA317)</f>
        <v>0</v>
      </c>
      <c r="AB23" s="172">
        <f>IF(AB317=0,,AB318/AB317)</f>
        <v>0</v>
      </c>
    </row>
    <row r="24" spans="1:28" ht="13.5" customHeight="1" x14ac:dyDescent="0.2">
      <c r="A24" s="273" t="s">
        <v>49</v>
      </c>
      <c r="B24" s="274"/>
      <c r="C24" s="311" t="s">
        <v>31</v>
      </c>
      <c r="D24" s="157" t="s">
        <v>104</v>
      </c>
      <c r="E24" s="144">
        <f>SUM(G24:R24)</f>
        <v>0</v>
      </c>
      <c r="F24" s="144">
        <f>IF($T$1=0,0,E24/$T$1)</f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Y24" s="144">
        <f>SUM(G24:I24)</f>
        <v>0</v>
      </c>
      <c r="Z24" s="144">
        <f>SUM(J24:L24)</f>
        <v>0</v>
      </c>
      <c r="AA24" s="144">
        <f>SUM(M24:O24)</f>
        <v>0</v>
      </c>
      <c r="AB24" s="144">
        <f>SUM(P24:R24)</f>
        <v>0</v>
      </c>
    </row>
    <row r="25" spans="1:28" ht="13.5" customHeight="1" x14ac:dyDescent="0.2">
      <c r="A25" s="275"/>
      <c r="B25" s="276"/>
      <c r="C25" s="311"/>
      <c r="D25" s="157" t="s">
        <v>105</v>
      </c>
      <c r="E25" s="144">
        <f>SUM(G25:R25)</f>
        <v>0</v>
      </c>
      <c r="F25" s="144">
        <f>IF($T$1=0,0,E25/$T$1)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Y25" s="144">
        <f>SUM(G25:I25)</f>
        <v>0</v>
      </c>
      <c r="Z25" s="144">
        <f>SUM(J25:L25)</f>
        <v>0</v>
      </c>
      <c r="AA25" s="144">
        <f>SUM(M25:O25)</f>
        <v>0</v>
      </c>
      <c r="AB25" s="144">
        <f>SUM(P25:R25)</f>
        <v>0</v>
      </c>
    </row>
    <row r="26" spans="1:28" ht="13.5" customHeight="1" x14ac:dyDescent="0.2">
      <c r="A26" s="275"/>
      <c r="B26" s="276"/>
      <c r="C26" s="272"/>
      <c r="D26" s="158" t="s">
        <v>52</v>
      </c>
      <c r="E26" s="144">
        <f t="shared" ref="E26:R26" si="23">IF(E$24&lt;&gt;0,E8/E$24,)</f>
        <v>0</v>
      </c>
      <c r="F26" s="144">
        <f t="shared" si="23"/>
        <v>0</v>
      </c>
      <c r="G26" s="38">
        <f t="shared" si="23"/>
        <v>0</v>
      </c>
      <c r="H26" s="38">
        <f t="shared" si="23"/>
        <v>0</v>
      </c>
      <c r="I26" s="38">
        <f t="shared" si="23"/>
        <v>0</v>
      </c>
      <c r="J26" s="38">
        <f t="shared" si="23"/>
        <v>0</v>
      </c>
      <c r="K26" s="38">
        <f t="shared" si="23"/>
        <v>0</v>
      </c>
      <c r="L26" s="38">
        <f t="shared" si="23"/>
        <v>0</v>
      </c>
      <c r="M26" s="38">
        <f t="shared" si="23"/>
        <v>0</v>
      </c>
      <c r="N26" s="38">
        <f t="shared" si="23"/>
        <v>0</v>
      </c>
      <c r="O26" s="38">
        <f t="shared" si="23"/>
        <v>0</v>
      </c>
      <c r="P26" s="38">
        <f t="shared" si="23"/>
        <v>0</v>
      </c>
      <c r="Q26" s="38">
        <f t="shared" si="23"/>
        <v>0</v>
      </c>
      <c r="R26" s="38">
        <f t="shared" si="23"/>
        <v>0</v>
      </c>
      <c r="Y26" s="144">
        <f>IF(Y$24&lt;&gt;0,Y8/Y$24,)</f>
        <v>0</v>
      </c>
      <c r="Z26" s="144">
        <f>IF(Z$24&lt;&gt;0,Z8/Z$24,)</f>
        <v>0</v>
      </c>
      <c r="AA26" s="144">
        <f>IF(AA$24&lt;&gt;0,AA8/AA$24,)</f>
        <v>0</v>
      </c>
      <c r="AB26" s="144">
        <f>IF(AB$24&lt;&gt;0,AB8/AB$24,)</f>
        <v>0</v>
      </c>
    </row>
    <row r="27" spans="1:28" ht="13.5" customHeight="1" x14ac:dyDescent="0.2">
      <c r="A27" s="275"/>
      <c r="B27" s="276"/>
      <c r="C27" s="272"/>
      <c r="D27" s="157" t="s">
        <v>53</v>
      </c>
      <c r="E27" s="144">
        <f t="shared" ref="E27:R27" si="24">IF(E24&lt;&gt;0,E138/E24,)</f>
        <v>0</v>
      </c>
      <c r="F27" s="144">
        <f t="shared" si="24"/>
        <v>0</v>
      </c>
      <c r="G27" s="38">
        <f t="shared" si="24"/>
        <v>0</v>
      </c>
      <c r="H27" s="38">
        <f t="shared" si="24"/>
        <v>0</v>
      </c>
      <c r="I27" s="38">
        <f t="shared" si="24"/>
        <v>0</v>
      </c>
      <c r="J27" s="38">
        <f t="shared" si="24"/>
        <v>0</v>
      </c>
      <c r="K27" s="38">
        <f t="shared" si="24"/>
        <v>0</v>
      </c>
      <c r="L27" s="38">
        <f t="shared" si="24"/>
        <v>0</v>
      </c>
      <c r="M27" s="38">
        <f t="shared" si="24"/>
        <v>0</v>
      </c>
      <c r="N27" s="38">
        <f t="shared" si="24"/>
        <v>0</v>
      </c>
      <c r="O27" s="38">
        <f t="shared" si="24"/>
        <v>0</v>
      </c>
      <c r="P27" s="38">
        <f t="shared" si="24"/>
        <v>0</v>
      </c>
      <c r="Q27" s="38">
        <f t="shared" si="24"/>
        <v>0</v>
      </c>
      <c r="R27" s="38">
        <f t="shared" si="24"/>
        <v>0</v>
      </c>
      <c r="Y27" s="144">
        <f>IF(Y24&lt;&gt;0,Y138/Y24,)</f>
        <v>0</v>
      </c>
      <c r="Z27" s="144">
        <f>IF(Z24&lt;&gt;0,Z138/Z24,)</f>
        <v>0</v>
      </c>
      <c r="AA27" s="144">
        <f>IF(AA24&lt;&gt;0,AA138/AA24,)</f>
        <v>0</v>
      </c>
      <c r="AB27" s="144">
        <f>IF(AB24&lt;&gt;0,AB138/AB24,)</f>
        <v>0</v>
      </c>
    </row>
    <row r="28" spans="1:28" ht="13.5" customHeight="1" x14ac:dyDescent="0.2">
      <c r="A28" s="275"/>
      <c r="B28" s="276"/>
      <c r="C28" s="272"/>
      <c r="D28" s="158" t="s">
        <v>54</v>
      </c>
      <c r="E28" s="144">
        <f t="shared" ref="E28:R28" si="25">IF(E$24&lt;&gt;0,E133/E$24,)</f>
        <v>0</v>
      </c>
      <c r="F28" s="144">
        <f t="shared" si="25"/>
        <v>0</v>
      </c>
      <c r="G28" s="38">
        <f t="shared" si="25"/>
        <v>0</v>
      </c>
      <c r="H28" s="38">
        <f t="shared" si="25"/>
        <v>0</v>
      </c>
      <c r="I28" s="38">
        <f t="shared" si="25"/>
        <v>0</v>
      </c>
      <c r="J28" s="38">
        <f t="shared" si="25"/>
        <v>0</v>
      </c>
      <c r="K28" s="38">
        <f t="shared" si="25"/>
        <v>0</v>
      </c>
      <c r="L28" s="38">
        <f t="shared" si="25"/>
        <v>0</v>
      </c>
      <c r="M28" s="38">
        <f t="shared" si="25"/>
        <v>0</v>
      </c>
      <c r="N28" s="38">
        <f t="shared" si="25"/>
        <v>0</v>
      </c>
      <c r="O28" s="38">
        <f t="shared" si="25"/>
        <v>0</v>
      </c>
      <c r="P28" s="38">
        <f t="shared" si="25"/>
        <v>0</v>
      </c>
      <c r="Q28" s="38">
        <f t="shared" si="25"/>
        <v>0</v>
      </c>
      <c r="R28" s="38">
        <f t="shared" si="25"/>
        <v>0</v>
      </c>
      <c r="Y28" s="144">
        <f>IF(Y$24&lt;&gt;0,Y133/Y$24,)</f>
        <v>0</v>
      </c>
      <c r="Z28" s="144">
        <f>IF(Z$24&lt;&gt;0,Z133/Z$24,)</f>
        <v>0</v>
      </c>
      <c r="AA28" s="144">
        <f>IF(AA$24&lt;&gt;0,AA133/AA$24,)</f>
        <v>0</v>
      </c>
      <c r="AB28" s="144">
        <f>IF(AB$24&lt;&gt;0,AB133/AB$24,)</f>
        <v>0</v>
      </c>
    </row>
    <row r="29" spans="1:28" ht="13.5" customHeight="1" x14ac:dyDescent="0.2">
      <c r="A29" s="275"/>
      <c r="B29" s="276"/>
      <c r="C29" s="272"/>
      <c r="D29" s="157" t="s">
        <v>55</v>
      </c>
      <c r="E29" s="144">
        <f t="shared" ref="E29:R29" si="26">IF(E$24&lt;&gt;0,E192/E$24,)</f>
        <v>0</v>
      </c>
      <c r="F29" s="144">
        <f t="shared" si="26"/>
        <v>0</v>
      </c>
      <c r="G29" s="38">
        <f t="shared" si="26"/>
        <v>0</v>
      </c>
      <c r="H29" s="38">
        <f t="shared" si="26"/>
        <v>0</v>
      </c>
      <c r="I29" s="38">
        <f t="shared" si="26"/>
        <v>0</v>
      </c>
      <c r="J29" s="38">
        <f t="shared" si="26"/>
        <v>0</v>
      </c>
      <c r="K29" s="38">
        <f t="shared" si="26"/>
        <v>0</v>
      </c>
      <c r="L29" s="38">
        <f t="shared" si="26"/>
        <v>0</v>
      </c>
      <c r="M29" s="38">
        <f t="shared" si="26"/>
        <v>0</v>
      </c>
      <c r="N29" s="38">
        <f t="shared" si="26"/>
        <v>0</v>
      </c>
      <c r="O29" s="38">
        <f t="shared" si="26"/>
        <v>0</v>
      </c>
      <c r="P29" s="38">
        <f t="shared" si="26"/>
        <v>0</v>
      </c>
      <c r="Q29" s="38">
        <f t="shared" si="26"/>
        <v>0</v>
      </c>
      <c r="R29" s="38">
        <f t="shared" si="26"/>
        <v>0</v>
      </c>
      <c r="Y29" s="144">
        <f>IF(Y$24&lt;&gt;0,Y192/Y$24,)</f>
        <v>0</v>
      </c>
      <c r="Z29" s="144">
        <f>IF(Z$24&lt;&gt;0,Z192/Z$24,)</f>
        <v>0</v>
      </c>
      <c r="AA29" s="144">
        <f>IF(AA$24&lt;&gt;0,AA192/AA$24,)</f>
        <v>0</v>
      </c>
      <c r="AB29" s="144">
        <f>IF(AB$24&lt;&gt;0,AB192/AB$24,)</f>
        <v>0</v>
      </c>
    </row>
    <row r="30" spans="1:28" ht="13.5" customHeight="1" x14ac:dyDescent="0.2">
      <c r="A30" s="275"/>
      <c r="B30" s="276"/>
      <c r="C30" s="272"/>
      <c r="D30" s="157" t="s">
        <v>56</v>
      </c>
      <c r="E30" s="144">
        <f t="shared" ref="E30:R30" si="27">IF(E$24&lt;&gt;0,E225/E$24,)</f>
        <v>0</v>
      </c>
      <c r="F30" s="144">
        <f t="shared" si="27"/>
        <v>0</v>
      </c>
      <c r="G30" s="38">
        <f t="shared" si="27"/>
        <v>0</v>
      </c>
      <c r="H30" s="38">
        <f t="shared" si="27"/>
        <v>0</v>
      </c>
      <c r="I30" s="38">
        <f t="shared" si="27"/>
        <v>0</v>
      </c>
      <c r="J30" s="38">
        <f t="shared" si="27"/>
        <v>0</v>
      </c>
      <c r="K30" s="38">
        <f t="shared" si="27"/>
        <v>0</v>
      </c>
      <c r="L30" s="38">
        <f t="shared" si="27"/>
        <v>0</v>
      </c>
      <c r="M30" s="38">
        <f t="shared" si="27"/>
        <v>0</v>
      </c>
      <c r="N30" s="38">
        <f t="shared" si="27"/>
        <v>0</v>
      </c>
      <c r="O30" s="38">
        <f t="shared" si="27"/>
        <v>0</v>
      </c>
      <c r="P30" s="38">
        <f t="shared" si="27"/>
        <v>0</v>
      </c>
      <c r="Q30" s="38">
        <f t="shared" si="27"/>
        <v>0</v>
      </c>
      <c r="R30" s="38">
        <f t="shared" si="27"/>
        <v>0</v>
      </c>
      <c r="Y30" s="144">
        <f>IF(Y$24&lt;&gt;0,Y225/Y$24,)</f>
        <v>0</v>
      </c>
      <c r="Z30" s="144">
        <f>IF(Z$24&lt;&gt;0,Z225/Z$24,)</f>
        <v>0</v>
      </c>
      <c r="AA30" s="144">
        <f>IF(AA$24&lt;&gt;0,AA225/AA$24,)</f>
        <v>0</v>
      </c>
      <c r="AB30" s="144">
        <f>IF(AB$24&lt;&gt;0,AB225/AB$24,)</f>
        <v>0</v>
      </c>
    </row>
    <row r="31" spans="1:28" ht="13.5" customHeight="1" x14ac:dyDescent="0.2">
      <c r="A31" s="275"/>
      <c r="B31" s="276"/>
      <c r="C31" s="272"/>
      <c r="D31" s="157" t="s">
        <v>106</v>
      </c>
      <c r="E31" s="144" t="s">
        <v>107</v>
      </c>
      <c r="F31" s="144" t="s">
        <v>107</v>
      </c>
      <c r="G31" s="38" t="s">
        <v>107</v>
      </c>
      <c r="H31" s="38" t="s">
        <v>107</v>
      </c>
      <c r="I31" s="38" t="s">
        <v>107</v>
      </c>
      <c r="J31" s="38" t="s">
        <v>107</v>
      </c>
      <c r="K31" s="38" t="s">
        <v>107</v>
      </c>
      <c r="L31" s="38" t="s">
        <v>107</v>
      </c>
      <c r="M31" s="38" t="s">
        <v>107</v>
      </c>
      <c r="N31" s="38" t="s">
        <v>107</v>
      </c>
      <c r="O31" s="38" t="s">
        <v>107</v>
      </c>
      <c r="P31" s="38" t="s">
        <v>107</v>
      </c>
      <c r="Q31" s="38" t="s">
        <v>107</v>
      </c>
      <c r="R31" s="38" t="s">
        <v>107</v>
      </c>
      <c r="Y31" s="144" t="s">
        <v>107</v>
      </c>
      <c r="Z31" s="144" t="s">
        <v>107</v>
      </c>
      <c r="AA31" s="144" t="s">
        <v>107</v>
      </c>
      <c r="AB31" s="144" t="s">
        <v>107</v>
      </c>
    </row>
    <row r="32" spans="1:28" ht="13.5" customHeight="1" x14ac:dyDescent="0.2">
      <c r="A32" s="275"/>
      <c r="B32" s="276"/>
      <c r="C32" s="272"/>
      <c r="D32" s="157" t="s">
        <v>57</v>
      </c>
      <c r="E32" s="144">
        <f t="shared" ref="E32:R32" si="28">IF(E$24&lt;&gt;0,E3/E$24,)</f>
        <v>0</v>
      </c>
      <c r="F32" s="144">
        <f t="shared" si="28"/>
        <v>0</v>
      </c>
      <c r="G32" s="38">
        <f t="shared" si="28"/>
        <v>0</v>
      </c>
      <c r="H32" s="38">
        <f t="shared" si="28"/>
        <v>0</v>
      </c>
      <c r="I32" s="38">
        <f t="shared" si="28"/>
        <v>0</v>
      </c>
      <c r="J32" s="38">
        <f t="shared" si="28"/>
        <v>0</v>
      </c>
      <c r="K32" s="38">
        <f t="shared" si="28"/>
        <v>0</v>
      </c>
      <c r="L32" s="38">
        <f t="shared" si="28"/>
        <v>0</v>
      </c>
      <c r="M32" s="38">
        <f t="shared" si="28"/>
        <v>0</v>
      </c>
      <c r="N32" s="38">
        <f t="shared" si="28"/>
        <v>0</v>
      </c>
      <c r="O32" s="38">
        <f t="shared" si="28"/>
        <v>0</v>
      </c>
      <c r="P32" s="38">
        <f t="shared" si="28"/>
        <v>0</v>
      </c>
      <c r="Q32" s="38">
        <f t="shared" si="28"/>
        <v>0</v>
      </c>
      <c r="R32" s="38">
        <f t="shared" si="28"/>
        <v>0</v>
      </c>
      <c r="Y32" s="144">
        <f>IF(Y$24&lt;&gt;0,Y3/Y$24,)</f>
        <v>0</v>
      </c>
      <c r="Z32" s="144">
        <f>IF(Z$24&lt;&gt;0,Z3/Z$24,)</f>
        <v>0</v>
      </c>
      <c r="AA32" s="144">
        <f>IF(AA$24&lt;&gt;0,AA3/AA$24,)</f>
        <v>0</v>
      </c>
      <c r="AB32" s="144">
        <f>IF(AB$24&lt;&gt;0,AB3/AB$24,)</f>
        <v>0</v>
      </c>
    </row>
    <row r="33" spans="1:28" ht="13.5" customHeight="1" x14ac:dyDescent="0.2">
      <c r="A33" s="275"/>
      <c r="B33" s="276"/>
      <c r="C33" s="272"/>
      <c r="D33" s="157" t="s">
        <v>108</v>
      </c>
      <c r="E33" s="154">
        <f>IF(SUM(G12:R12)&lt;&gt;0,E24/SUM(G12:R12),)</f>
        <v>0</v>
      </c>
      <c r="F33" s="154">
        <f t="shared" ref="F33:R33" si="29">IF(F12&lt;&gt;0,F24/F12,)</f>
        <v>0</v>
      </c>
      <c r="G33" s="98">
        <f t="shared" si="29"/>
        <v>0</v>
      </c>
      <c r="H33" s="98">
        <f t="shared" si="29"/>
        <v>0</v>
      </c>
      <c r="I33" s="98">
        <f t="shared" si="29"/>
        <v>0</v>
      </c>
      <c r="J33" s="98">
        <f t="shared" si="29"/>
        <v>0</v>
      </c>
      <c r="K33" s="98">
        <f t="shared" si="29"/>
        <v>0</v>
      </c>
      <c r="L33" s="98">
        <f t="shared" si="29"/>
        <v>0</v>
      </c>
      <c r="M33" s="98">
        <f t="shared" si="29"/>
        <v>0</v>
      </c>
      <c r="N33" s="98">
        <f t="shared" si="29"/>
        <v>0</v>
      </c>
      <c r="O33" s="98">
        <f t="shared" si="29"/>
        <v>0</v>
      </c>
      <c r="P33" s="98">
        <f t="shared" si="29"/>
        <v>0</v>
      </c>
      <c r="Q33" s="98">
        <f t="shared" si="29"/>
        <v>0</v>
      </c>
      <c r="R33" s="98">
        <f t="shared" si="29"/>
        <v>0</v>
      </c>
      <c r="Y33" s="154">
        <f>IF(SUM(G12:I12)&lt;&gt;0,Y24/SUM(G12:I12),)</f>
        <v>0</v>
      </c>
      <c r="Z33" s="154">
        <f>IF(SUM(J12:L12)&lt;&gt;0,Z24/SUM(J12:L12),)</f>
        <v>0</v>
      </c>
      <c r="AA33" s="154">
        <f>IF(SUM(M12:O12)&lt;&gt;0,AA24/SUM(M12:O12),)</f>
        <v>0</v>
      </c>
      <c r="AB33" s="154">
        <f>IF(SUM(P12:R12)&lt;&gt;0,AB24/SUM(P12:R12),)</f>
        <v>0</v>
      </c>
    </row>
    <row r="34" spans="1:28" ht="13.5" customHeight="1" x14ac:dyDescent="0.2">
      <c r="A34" s="275"/>
      <c r="B34" s="276"/>
      <c r="C34" s="272"/>
      <c r="D34" s="157" t="s">
        <v>59</v>
      </c>
      <c r="E34" s="144">
        <f>IF(SUM(G12:R12)&lt;&gt;0,E2/SUM(G12:R12),)</f>
        <v>0</v>
      </c>
      <c r="F34" s="144">
        <f t="shared" ref="F34:R34" si="30">IF(F12&lt;&gt;0,F2/F12,)</f>
        <v>0</v>
      </c>
      <c r="G34" s="38">
        <f t="shared" si="30"/>
        <v>0</v>
      </c>
      <c r="H34" s="38">
        <f t="shared" si="30"/>
        <v>0</v>
      </c>
      <c r="I34" s="38">
        <f t="shared" si="30"/>
        <v>0</v>
      </c>
      <c r="J34" s="38">
        <f t="shared" si="30"/>
        <v>0</v>
      </c>
      <c r="K34" s="38">
        <f t="shared" si="30"/>
        <v>0</v>
      </c>
      <c r="L34" s="38">
        <f t="shared" si="30"/>
        <v>0</v>
      </c>
      <c r="M34" s="38">
        <f t="shared" si="30"/>
        <v>0</v>
      </c>
      <c r="N34" s="38">
        <f t="shared" si="30"/>
        <v>0</v>
      </c>
      <c r="O34" s="38">
        <f t="shared" si="30"/>
        <v>0</v>
      </c>
      <c r="P34" s="38">
        <f t="shared" si="30"/>
        <v>0</v>
      </c>
      <c r="Q34" s="38">
        <f t="shared" si="30"/>
        <v>0</v>
      </c>
      <c r="R34" s="38">
        <f t="shared" si="30"/>
        <v>0</v>
      </c>
      <c r="Y34" s="144">
        <f>IF(SUM(G12:I12)&lt;&gt;0,Y2/SUM(G12:I12),)</f>
        <v>0</v>
      </c>
      <c r="Z34" s="144">
        <f>IF(SUM(J12:L12)&lt;&gt;0,Z2/SUM(J12:L12),)</f>
        <v>0</v>
      </c>
      <c r="AA34" s="144">
        <f>IF(SUM(M12:O12)&lt;&gt;0,AA2/SUM(M12:O12),)</f>
        <v>0</v>
      </c>
      <c r="AB34" s="144">
        <f>IF(SUM(P12:R12)&lt;&gt;0,AB2/SUM(P12:R12),)</f>
        <v>0</v>
      </c>
    </row>
    <row r="35" spans="1:28" ht="13.5" customHeight="1" x14ac:dyDescent="0.2">
      <c r="A35" s="275"/>
      <c r="B35" s="276"/>
      <c r="C35" s="272"/>
      <c r="D35" s="157" t="s">
        <v>60</v>
      </c>
      <c r="E35" s="144">
        <f>IF(SUM(G12:R12)&lt;&gt;0,E3/SUM(G12:R12),)</f>
        <v>0</v>
      </c>
      <c r="F35" s="144">
        <f t="shared" ref="F35:R35" si="31">IF(F12&lt;&gt;0,F3/F12,)</f>
        <v>0</v>
      </c>
      <c r="G35" s="38">
        <f t="shared" si="31"/>
        <v>0</v>
      </c>
      <c r="H35" s="38">
        <f t="shared" si="31"/>
        <v>0</v>
      </c>
      <c r="I35" s="38">
        <f t="shared" si="31"/>
        <v>0</v>
      </c>
      <c r="J35" s="38">
        <f t="shared" si="31"/>
        <v>0</v>
      </c>
      <c r="K35" s="38">
        <f t="shared" si="31"/>
        <v>0</v>
      </c>
      <c r="L35" s="38">
        <f t="shared" si="31"/>
        <v>0</v>
      </c>
      <c r="M35" s="38">
        <f t="shared" si="31"/>
        <v>0</v>
      </c>
      <c r="N35" s="38">
        <f t="shared" si="31"/>
        <v>0</v>
      </c>
      <c r="O35" s="38">
        <f t="shared" si="31"/>
        <v>0</v>
      </c>
      <c r="P35" s="38">
        <f t="shared" si="31"/>
        <v>0</v>
      </c>
      <c r="Q35" s="38">
        <f t="shared" si="31"/>
        <v>0</v>
      </c>
      <c r="R35" s="38">
        <f t="shared" si="31"/>
        <v>0</v>
      </c>
      <c r="Y35" s="144">
        <f>IF(SUM(G12:I12)&lt;&gt;0,Y3/SUM(G12:I12),)</f>
        <v>0</v>
      </c>
      <c r="Z35" s="144">
        <f>IF(SUM(J12:L12)&lt;&gt;0,Z3/SUM(J12:L12),)</f>
        <v>0</v>
      </c>
      <c r="AA35" s="144">
        <f>IF(SUM(M12:O12)&lt;&gt;0,AA3/SUM(M12:O12),)</f>
        <v>0</v>
      </c>
      <c r="AB35" s="144">
        <f>IF(SUM(P12:R12)&lt;&gt;0,AB3/SUM(P12:R12),)</f>
        <v>0</v>
      </c>
    </row>
    <row r="36" spans="1:28" ht="13.5" customHeight="1" x14ac:dyDescent="0.2">
      <c r="A36" s="275"/>
      <c r="B36" s="276"/>
      <c r="C36" s="272"/>
      <c r="D36" s="158" t="s">
        <v>70</v>
      </c>
      <c r="E36" s="144">
        <f>IF(SUM(G12:R12)=0,,(E2+E3)/SUM(G12:R12))</f>
        <v>0</v>
      </c>
      <c r="F36" s="144">
        <f t="shared" ref="F36:R36" si="32">IF(F12=0,,(F2+F3)/F12)</f>
        <v>0</v>
      </c>
      <c r="G36" s="38">
        <f t="shared" si="32"/>
        <v>0</v>
      </c>
      <c r="H36" s="38">
        <f t="shared" si="32"/>
        <v>0</v>
      </c>
      <c r="I36" s="38">
        <f t="shared" si="32"/>
        <v>0</v>
      </c>
      <c r="J36" s="38">
        <f t="shared" si="32"/>
        <v>0</v>
      </c>
      <c r="K36" s="38">
        <f t="shared" si="32"/>
        <v>0</v>
      </c>
      <c r="L36" s="38">
        <f t="shared" si="32"/>
        <v>0</v>
      </c>
      <c r="M36" s="38">
        <f t="shared" si="32"/>
        <v>0</v>
      </c>
      <c r="N36" s="38">
        <f t="shared" si="32"/>
        <v>0</v>
      </c>
      <c r="O36" s="38">
        <f t="shared" si="32"/>
        <v>0</v>
      </c>
      <c r="P36" s="38">
        <f t="shared" si="32"/>
        <v>0</v>
      </c>
      <c r="Q36" s="38">
        <f t="shared" si="32"/>
        <v>0</v>
      </c>
      <c r="R36" s="38">
        <f t="shared" si="32"/>
        <v>0</v>
      </c>
      <c r="Y36" s="144">
        <f>IF(SUM(G12:I12)=0,,(Y2+Y3)/SUM(G12:I12))</f>
        <v>0</v>
      </c>
      <c r="Z36" s="144">
        <f>IF(SUM(J12:L12)=0,,(Z2+Z3)/SUM(J12:L12))</f>
        <v>0</v>
      </c>
      <c r="AA36" s="144">
        <f>IF(SUM(M12:O12)=0,,(AA2+AA3)/SUM(M12:O12))</f>
        <v>0</v>
      </c>
      <c r="AB36" s="144">
        <f>IF(SUM(P12:R12)=0,,(AB2+AB3)/SUM(P12:R12))</f>
        <v>0</v>
      </c>
    </row>
    <row r="37" spans="1:28" ht="13.5" customHeight="1" x14ac:dyDescent="0.2">
      <c r="A37" s="275"/>
      <c r="B37" s="276"/>
      <c r="C37" s="272"/>
      <c r="D37" s="157" t="s">
        <v>109</v>
      </c>
      <c r="E37" s="159" t="s">
        <v>107</v>
      </c>
      <c r="F37" s="159" t="s">
        <v>107</v>
      </c>
      <c r="G37" s="93"/>
      <c r="H37" s="93" t="str">
        <f t="shared" ref="H37:R37" si="33">IF(G2&lt;&gt;0,(H2-G2)/G2,"-")</f>
        <v>-</v>
      </c>
      <c r="I37" s="93" t="str">
        <f t="shared" si="33"/>
        <v>-</v>
      </c>
      <c r="J37" s="93" t="str">
        <f t="shared" si="33"/>
        <v>-</v>
      </c>
      <c r="K37" s="93" t="str">
        <f t="shared" si="33"/>
        <v>-</v>
      </c>
      <c r="L37" s="93" t="str">
        <f t="shared" si="33"/>
        <v>-</v>
      </c>
      <c r="M37" s="93" t="str">
        <f t="shared" si="33"/>
        <v>-</v>
      </c>
      <c r="N37" s="93" t="str">
        <f t="shared" si="33"/>
        <v>-</v>
      </c>
      <c r="O37" s="93" t="str">
        <f t="shared" si="33"/>
        <v>-</v>
      </c>
      <c r="P37" s="93" t="str">
        <f t="shared" si="33"/>
        <v>-</v>
      </c>
      <c r="Q37" s="93" t="str">
        <f t="shared" si="33"/>
        <v>-</v>
      </c>
      <c r="R37" s="93" t="str">
        <f t="shared" si="33"/>
        <v>-</v>
      </c>
      <c r="Y37" s="159" t="s">
        <v>107</v>
      </c>
      <c r="Z37" s="159" t="s">
        <v>107</v>
      </c>
      <c r="AA37" s="159" t="s">
        <v>107</v>
      </c>
      <c r="AB37" s="159" t="s">
        <v>107</v>
      </c>
    </row>
    <row r="38" spans="1:28" ht="13.5" customHeight="1" x14ac:dyDescent="0.2">
      <c r="A38" s="275"/>
      <c r="B38" s="276"/>
      <c r="C38" s="272"/>
      <c r="D38" s="157" t="s">
        <v>61</v>
      </c>
      <c r="E38" s="144" t="str">
        <f>IF(SUM(G12:R12)&lt;&gt;0,E8/SUM(G12:R12),"-")</f>
        <v>-</v>
      </c>
      <c r="F38" s="144">
        <f t="shared" ref="F38:R38" si="34">IF(F12&lt;&gt;0,F8/F12,)</f>
        <v>0</v>
      </c>
      <c r="G38" s="38">
        <f t="shared" si="34"/>
        <v>0</v>
      </c>
      <c r="H38" s="38">
        <f t="shared" si="34"/>
        <v>0</v>
      </c>
      <c r="I38" s="38">
        <f t="shared" si="34"/>
        <v>0</v>
      </c>
      <c r="J38" s="38">
        <f t="shared" si="34"/>
        <v>0</v>
      </c>
      <c r="K38" s="38">
        <f t="shared" si="34"/>
        <v>0</v>
      </c>
      <c r="L38" s="38">
        <f t="shared" si="34"/>
        <v>0</v>
      </c>
      <c r="M38" s="38">
        <f t="shared" si="34"/>
        <v>0</v>
      </c>
      <c r="N38" s="38">
        <f t="shared" si="34"/>
        <v>0</v>
      </c>
      <c r="O38" s="38">
        <f t="shared" si="34"/>
        <v>0</v>
      </c>
      <c r="P38" s="38">
        <f t="shared" si="34"/>
        <v>0</v>
      </c>
      <c r="Q38" s="38">
        <f t="shared" si="34"/>
        <v>0</v>
      </c>
      <c r="R38" s="38">
        <f t="shared" si="34"/>
        <v>0</v>
      </c>
      <c r="Y38" s="144" t="str">
        <f>IF(SUM(G12:I12)&lt;&gt;0,Y8/SUM(G12:I12),"-")</f>
        <v>-</v>
      </c>
      <c r="Z38" s="144" t="str">
        <f>IF(SUM(J12:L12)&lt;&gt;0,Z8/SUM(J12:L12),"-")</f>
        <v>-</v>
      </c>
      <c r="AA38" s="144" t="str">
        <f>IF(SUM(M12:O12)&lt;&gt;0,AA8/SUM(M12:O12),"-")</f>
        <v>-</v>
      </c>
      <c r="AB38" s="144" t="str">
        <f>IF(SUM(P12:R12)&lt;&gt;0,AB8/SUM(P12:R12),"-")</f>
        <v>-</v>
      </c>
    </row>
    <row r="39" spans="1:28" ht="13.5" customHeight="1" x14ac:dyDescent="0.2">
      <c r="A39" s="275"/>
      <c r="B39" s="276"/>
      <c r="C39" s="302" t="s">
        <v>62</v>
      </c>
      <c r="D39" s="160" t="s">
        <v>63</v>
      </c>
      <c r="E39" s="127">
        <f t="shared" ref="E39:R39" si="35">IF(E$24&lt;&gt;0,E138/E$24,)</f>
        <v>0</v>
      </c>
      <c r="F39" s="127">
        <f t="shared" si="35"/>
        <v>0</v>
      </c>
      <c r="G39" s="38">
        <f t="shared" si="35"/>
        <v>0</v>
      </c>
      <c r="H39" s="38">
        <f t="shared" si="35"/>
        <v>0</v>
      </c>
      <c r="I39" s="38">
        <f t="shared" si="35"/>
        <v>0</v>
      </c>
      <c r="J39" s="38">
        <f t="shared" si="35"/>
        <v>0</v>
      </c>
      <c r="K39" s="38">
        <f t="shared" si="35"/>
        <v>0</v>
      </c>
      <c r="L39" s="38">
        <f t="shared" si="35"/>
        <v>0</v>
      </c>
      <c r="M39" s="38">
        <f t="shared" si="35"/>
        <v>0</v>
      </c>
      <c r="N39" s="38">
        <f t="shared" si="35"/>
        <v>0</v>
      </c>
      <c r="O39" s="38">
        <f t="shared" si="35"/>
        <v>0</v>
      </c>
      <c r="P39" s="38">
        <f t="shared" si="35"/>
        <v>0</v>
      </c>
      <c r="Q39" s="38">
        <f t="shared" si="35"/>
        <v>0</v>
      </c>
      <c r="R39" s="38">
        <f t="shared" si="35"/>
        <v>0</v>
      </c>
      <c r="Y39" s="127">
        <f>IF(Y$24&lt;&gt;0,Y138/Y$24,)</f>
        <v>0</v>
      </c>
      <c r="Z39" s="127">
        <f>IF(Z$24&lt;&gt;0,Z138/Z$24,)</f>
        <v>0</v>
      </c>
      <c r="AA39" s="127">
        <f>IF(AA$24&lt;&gt;0,AA138/AA$24,)</f>
        <v>0</v>
      </c>
      <c r="AB39" s="127">
        <f>IF(AB$24&lt;&gt;0,AB138/AB$24,)</f>
        <v>0</v>
      </c>
    </row>
    <row r="40" spans="1:28" ht="13.5" customHeight="1" x14ac:dyDescent="0.2">
      <c r="A40" s="275"/>
      <c r="B40" s="276"/>
      <c r="C40" s="302"/>
      <c r="D40" s="161" t="s">
        <v>64</v>
      </c>
      <c r="E40" s="127">
        <f t="shared" ref="E40:R40" si="36">E41+E42</f>
        <v>0</v>
      </c>
      <c r="F40" s="127">
        <f t="shared" si="36"/>
        <v>0</v>
      </c>
      <c r="G40" s="38">
        <f t="shared" si="36"/>
        <v>0</v>
      </c>
      <c r="H40" s="38">
        <f t="shared" si="36"/>
        <v>0</v>
      </c>
      <c r="I40" s="38">
        <f t="shared" si="36"/>
        <v>0</v>
      </c>
      <c r="J40" s="38">
        <f t="shared" si="36"/>
        <v>0</v>
      </c>
      <c r="K40" s="38">
        <f t="shared" si="36"/>
        <v>0</v>
      </c>
      <c r="L40" s="38">
        <f t="shared" si="36"/>
        <v>0</v>
      </c>
      <c r="M40" s="38">
        <f t="shared" si="36"/>
        <v>0</v>
      </c>
      <c r="N40" s="38">
        <f t="shared" si="36"/>
        <v>0</v>
      </c>
      <c r="O40" s="38">
        <f t="shared" si="36"/>
        <v>0</v>
      </c>
      <c r="P40" s="38">
        <f t="shared" si="36"/>
        <v>0</v>
      </c>
      <c r="Q40" s="38">
        <f t="shared" si="36"/>
        <v>0</v>
      </c>
      <c r="R40" s="38">
        <f t="shared" si="36"/>
        <v>0</v>
      </c>
      <c r="Y40" s="127">
        <f>Y41+Y42</f>
        <v>0</v>
      </c>
      <c r="Z40" s="127">
        <f>Z41+Z42</f>
        <v>0</v>
      </c>
      <c r="AA40" s="127">
        <f>AA41+AA42</f>
        <v>0</v>
      </c>
      <c r="AB40" s="127">
        <f>AB41+AB42</f>
        <v>0</v>
      </c>
    </row>
    <row r="41" spans="1:28" ht="13.5" customHeight="1" x14ac:dyDescent="0.2">
      <c r="A41" s="275"/>
      <c r="B41" s="276"/>
      <c r="C41" s="302"/>
      <c r="D41" s="161" t="s">
        <v>65</v>
      </c>
      <c r="E41" s="127">
        <f t="shared" ref="E41:R41" si="37">IF(E24&lt;&gt;0,(E64+E65+E70+E71+E76+E77+E82+E83)/E$24,)</f>
        <v>0</v>
      </c>
      <c r="F41" s="127">
        <f t="shared" si="37"/>
        <v>0</v>
      </c>
      <c r="G41" s="38">
        <f t="shared" si="37"/>
        <v>0</v>
      </c>
      <c r="H41" s="38">
        <f t="shared" si="37"/>
        <v>0</v>
      </c>
      <c r="I41" s="38">
        <f t="shared" si="37"/>
        <v>0</v>
      </c>
      <c r="J41" s="38">
        <f t="shared" si="37"/>
        <v>0</v>
      </c>
      <c r="K41" s="38">
        <f t="shared" si="37"/>
        <v>0</v>
      </c>
      <c r="L41" s="38">
        <f t="shared" si="37"/>
        <v>0</v>
      </c>
      <c r="M41" s="38">
        <f t="shared" si="37"/>
        <v>0</v>
      </c>
      <c r="N41" s="38">
        <f t="shared" si="37"/>
        <v>0</v>
      </c>
      <c r="O41" s="38">
        <f t="shared" si="37"/>
        <v>0</v>
      </c>
      <c r="P41" s="38">
        <f t="shared" si="37"/>
        <v>0</v>
      </c>
      <c r="Q41" s="38">
        <f t="shared" si="37"/>
        <v>0</v>
      </c>
      <c r="R41" s="38">
        <f t="shared" si="37"/>
        <v>0</v>
      </c>
      <c r="Y41" s="127">
        <f>IF(Y24&lt;&gt;0,(Y64+Y65+Y70+Y71+Y76+Y77+Y82+Y83)/Y$24,)</f>
        <v>0</v>
      </c>
      <c r="Z41" s="127">
        <f>IF(Z24&lt;&gt;0,(Z64+Z65+Z70+Z71+Z76+Z77+Z82+Z83)/Z$24,)</f>
        <v>0</v>
      </c>
      <c r="AA41" s="127">
        <f>IF(AA24&lt;&gt;0,(AA64+AA65+AA70+AA71+AA76+AA77+AA82+AA83)/AA$24,)</f>
        <v>0</v>
      </c>
      <c r="AB41" s="127">
        <f>IF(AB24&lt;&gt;0,(AB64+AB65+AB70+AB71+AB76+AB77+AB82+AB83)/AB$24,)</f>
        <v>0</v>
      </c>
    </row>
    <row r="42" spans="1:28" ht="13.5" customHeight="1" x14ac:dyDescent="0.2">
      <c r="A42" s="275"/>
      <c r="B42" s="276"/>
      <c r="C42" s="302"/>
      <c r="D42" s="161" t="s">
        <v>66</v>
      </c>
      <c r="E42" s="127">
        <f>IF(E$24&lt;&gt;0,(E88+E89)/E$24,0)</f>
        <v>0</v>
      </c>
      <c r="F42" s="127">
        <f>IF(F$24&lt;&gt;0,(F88+F89)/F$24,0)</f>
        <v>0</v>
      </c>
      <c r="G42" s="38">
        <f>IF(G$24&lt;&gt;0,(G88+G89)/G$24,0)</f>
        <v>0</v>
      </c>
      <c r="H42" s="38">
        <f t="shared" ref="H42:R42" si="38">IF(H$24&lt;&gt;0,(H89+H88)/H$24,0)</f>
        <v>0</v>
      </c>
      <c r="I42" s="38">
        <f t="shared" si="38"/>
        <v>0</v>
      </c>
      <c r="J42" s="38">
        <f t="shared" si="38"/>
        <v>0</v>
      </c>
      <c r="K42" s="38">
        <f t="shared" si="38"/>
        <v>0</v>
      </c>
      <c r="L42" s="38">
        <f t="shared" si="38"/>
        <v>0</v>
      </c>
      <c r="M42" s="38">
        <f t="shared" si="38"/>
        <v>0</v>
      </c>
      <c r="N42" s="38">
        <f t="shared" si="38"/>
        <v>0</v>
      </c>
      <c r="O42" s="38">
        <f t="shared" si="38"/>
        <v>0</v>
      </c>
      <c r="P42" s="38">
        <f t="shared" si="38"/>
        <v>0</v>
      </c>
      <c r="Q42" s="38">
        <f t="shared" si="38"/>
        <v>0</v>
      </c>
      <c r="R42" s="38">
        <f t="shared" si="38"/>
        <v>0</v>
      </c>
      <c r="Y42" s="127">
        <f>IF(Y$24&lt;&gt;0,(Y88+Y89)/Y$24,0)</f>
        <v>0</v>
      </c>
      <c r="Z42" s="127">
        <f>IF(Z$24&lt;&gt;0,(Z88+Z89)/Z$24,0)</f>
        <v>0</v>
      </c>
      <c r="AA42" s="127">
        <f>IF(AA$24&lt;&gt;0,(AA88+AA89)/AA$24,0)</f>
        <v>0</v>
      </c>
      <c r="AB42" s="127">
        <f>IF(AB$24&lt;&gt;0,(AB88+AB89)/AB$24,0)</f>
        <v>0</v>
      </c>
    </row>
    <row r="43" spans="1:28" ht="13.5" customHeight="1" x14ac:dyDescent="0.2">
      <c r="A43" s="275"/>
      <c r="B43" s="276"/>
      <c r="C43" s="302"/>
      <c r="D43" s="162" t="s">
        <v>67</v>
      </c>
      <c r="E43" s="127">
        <f t="shared" ref="E43:R43" si="39">IF(E$24&lt;&gt;0,E133/E$24,0)</f>
        <v>0</v>
      </c>
      <c r="F43" s="127">
        <f t="shared" si="39"/>
        <v>0</v>
      </c>
      <c r="G43" s="38">
        <f t="shared" si="39"/>
        <v>0</v>
      </c>
      <c r="H43" s="38">
        <f t="shared" si="39"/>
        <v>0</v>
      </c>
      <c r="I43" s="38">
        <f t="shared" si="39"/>
        <v>0</v>
      </c>
      <c r="J43" s="38">
        <f t="shared" si="39"/>
        <v>0</v>
      </c>
      <c r="K43" s="38">
        <f t="shared" si="39"/>
        <v>0</v>
      </c>
      <c r="L43" s="38">
        <f t="shared" si="39"/>
        <v>0</v>
      </c>
      <c r="M43" s="38">
        <f t="shared" si="39"/>
        <v>0</v>
      </c>
      <c r="N43" s="38">
        <f t="shared" si="39"/>
        <v>0</v>
      </c>
      <c r="O43" s="38">
        <f t="shared" si="39"/>
        <v>0</v>
      </c>
      <c r="P43" s="38">
        <f t="shared" si="39"/>
        <v>0</v>
      </c>
      <c r="Q43" s="38">
        <f t="shared" si="39"/>
        <v>0</v>
      </c>
      <c r="R43" s="38">
        <f t="shared" si="39"/>
        <v>0</v>
      </c>
      <c r="Y43" s="127">
        <f>IF(Y$24&lt;&gt;0,Y133/Y$24,0)</f>
        <v>0</v>
      </c>
      <c r="Z43" s="127">
        <f>IF(Z$24&lt;&gt;0,Z133/Z$24,0)</f>
        <v>0</v>
      </c>
      <c r="AA43" s="127">
        <f>IF(AA$24&lt;&gt;0,AA133/AA$24,0)</f>
        <v>0</v>
      </c>
      <c r="AB43" s="127">
        <f>IF(AB$24&lt;&gt;0,AB133/AB$24,0)</f>
        <v>0</v>
      </c>
    </row>
    <row r="44" spans="1:28" ht="13.5" customHeight="1" x14ac:dyDescent="0.2">
      <c r="A44" s="275"/>
      <c r="B44" s="276"/>
      <c r="C44" s="302"/>
      <c r="D44" s="160" t="s">
        <v>68</v>
      </c>
      <c r="E44" s="131">
        <f t="shared" ref="E44:R44" si="40">IF((E63+E69+E75+E81)&lt;&gt;0,E$24/(E63+E69+E75+E81),0)</f>
        <v>0</v>
      </c>
      <c r="F44" s="131">
        <f t="shared" si="40"/>
        <v>0</v>
      </c>
      <c r="G44" s="98">
        <f t="shared" si="40"/>
        <v>0</v>
      </c>
      <c r="H44" s="98">
        <f t="shared" si="40"/>
        <v>0</v>
      </c>
      <c r="I44" s="98">
        <f t="shared" si="40"/>
        <v>0</v>
      </c>
      <c r="J44" s="98">
        <f t="shared" si="40"/>
        <v>0</v>
      </c>
      <c r="K44" s="98">
        <f t="shared" si="40"/>
        <v>0</v>
      </c>
      <c r="L44" s="98">
        <f t="shared" si="40"/>
        <v>0</v>
      </c>
      <c r="M44" s="98">
        <f t="shared" si="40"/>
        <v>0</v>
      </c>
      <c r="N44" s="98">
        <f t="shared" si="40"/>
        <v>0</v>
      </c>
      <c r="O44" s="98">
        <f t="shared" si="40"/>
        <v>0</v>
      </c>
      <c r="P44" s="98">
        <f t="shared" si="40"/>
        <v>0</v>
      </c>
      <c r="Q44" s="98">
        <f t="shared" si="40"/>
        <v>0</v>
      </c>
      <c r="R44" s="98">
        <f t="shared" si="40"/>
        <v>0</v>
      </c>
      <c r="Y44" s="131">
        <f>IF((Y63+Y69+Y75+Y81)&lt;&gt;0,Y$24/(Y63+Y69+Y75+Y81),0)</f>
        <v>0</v>
      </c>
      <c r="Z44" s="131">
        <f>IF((Z63+Z69+Z75+Z81)&lt;&gt;0,Z$24/(Z63+Z69+Z75+Z81),0)</f>
        <v>0</v>
      </c>
      <c r="AA44" s="131">
        <f>IF((AA63+AA69+AA75+AA81)&lt;&gt;0,AA$24/(AA63+AA69+AA75+AA81),0)</f>
        <v>0</v>
      </c>
      <c r="AB44" s="131">
        <f>IF((AB63+AB69+AB75+AB81)&lt;&gt;0,AB$24/(AB63+AB69+AB75+AB81),0)</f>
        <v>0</v>
      </c>
    </row>
    <row r="45" spans="1:28" ht="13.5" customHeight="1" x14ac:dyDescent="0.2">
      <c r="A45" s="275"/>
      <c r="B45" s="276"/>
      <c r="C45" s="302"/>
      <c r="D45" s="163" t="s">
        <v>69</v>
      </c>
      <c r="E45" s="131">
        <f t="shared" ref="E45:R45" si="41">IF(E87&lt;&gt;0,E$24/E87,0)</f>
        <v>0</v>
      </c>
      <c r="F45" s="131">
        <f t="shared" si="41"/>
        <v>0</v>
      </c>
      <c r="G45" s="98">
        <f t="shared" si="41"/>
        <v>0</v>
      </c>
      <c r="H45" s="98">
        <f t="shared" si="41"/>
        <v>0</v>
      </c>
      <c r="I45" s="98">
        <f t="shared" si="41"/>
        <v>0</v>
      </c>
      <c r="J45" s="98">
        <f t="shared" si="41"/>
        <v>0</v>
      </c>
      <c r="K45" s="98">
        <f t="shared" si="41"/>
        <v>0</v>
      </c>
      <c r="L45" s="98">
        <f t="shared" si="41"/>
        <v>0</v>
      </c>
      <c r="M45" s="98">
        <f t="shared" si="41"/>
        <v>0</v>
      </c>
      <c r="N45" s="98">
        <f t="shared" si="41"/>
        <v>0</v>
      </c>
      <c r="O45" s="98">
        <f t="shared" si="41"/>
        <v>0</v>
      </c>
      <c r="P45" s="98">
        <f t="shared" si="41"/>
        <v>0</v>
      </c>
      <c r="Q45" s="98">
        <f t="shared" si="41"/>
        <v>0</v>
      </c>
      <c r="R45" s="98">
        <f t="shared" si="41"/>
        <v>0</v>
      </c>
      <c r="Y45" s="131">
        <f>IF(Y87&lt;&gt;0,Y$24/Y87,0)</f>
        <v>0</v>
      </c>
      <c r="Z45" s="131">
        <f>IF(Z87&lt;&gt;0,Z$24/Z87,0)</f>
        <v>0</v>
      </c>
      <c r="AA45" s="131">
        <f>IF(AA87&lt;&gt;0,AA$24/AA87,0)</f>
        <v>0</v>
      </c>
      <c r="AB45" s="131">
        <f>IF(AB87&lt;&gt;0,AB$24/AB87,0)</f>
        <v>0</v>
      </c>
    </row>
    <row r="46" spans="1:28" ht="13.5" customHeight="1" x14ac:dyDescent="0.2">
      <c r="A46" s="275"/>
      <c r="B46" s="276"/>
      <c r="C46" s="302"/>
      <c r="D46" s="160" t="s">
        <v>70</v>
      </c>
      <c r="E46" s="164">
        <f t="shared" ref="E46:R46" si="42">IF(E57&lt;&gt;0,(E58+E59)/E57,0)</f>
        <v>0</v>
      </c>
      <c r="F46" s="164">
        <f t="shared" si="42"/>
        <v>0</v>
      </c>
      <c r="G46" s="38">
        <f t="shared" si="42"/>
        <v>0</v>
      </c>
      <c r="H46" s="38">
        <f t="shared" si="42"/>
        <v>0</v>
      </c>
      <c r="I46" s="38">
        <f t="shared" si="42"/>
        <v>0</v>
      </c>
      <c r="J46" s="38">
        <f t="shared" si="42"/>
        <v>0</v>
      </c>
      <c r="K46" s="38">
        <f t="shared" si="42"/>
        <v>0</v>
      </c>
      <c r="L46" s="38">
        <f t="shared" si="42"/>
        <v>0</v>
      </c>
      <c r="M46" s="38">
        <f t="shared" si="42"/>
        <v>0</v>
      </c>
      <c r="N46" s="38">
        <f t="shared" si="42"/>
        <v>0</v>
      </c>
      <c r="O46" s="38">
        <f t="shared" si="42"/>
        <v>0</v>
      </c>
      <c r="P46" s="38">
        <f t="shared" si="42"/>
        <v>0</v>
      </c>
      <c r="Q46" s="38">
        <f t="shared" si="42"/>
        <v>0</v>
      </c>
      <c r="R46" s="38">
        <f t="shared" si="42"/>
        <v>0</v>
      </c>
      <c r="Y46" s="164">
        <f>IF(Y57&lt;&gt;0,(Y58+Y59)/Y57,0)</f>
        <v>0</v>
      </c>
      <c r="Z46" s="164">
        <f>IF(Z57&lt;&gt;0,(Z58+Z59)/Z57,0)</f>
        <v>0</v>
      </c>
      <c r="AA46" s="164">
        <f>IF(AA57&lt;&gt;0,(AA58+AA59)/AA57,0)</f>
        <v>0</v>
      </c>
      <c r="AB46" s="164">
        <f>IF(AB57&lt;&gt;0,(AB58+AB59)/AB57,0)</f>
        <v>0</v>
      </c>
    </row>
    <row r="47" spans="1:28" ht="13.5" customHeight="1" x14ac:dyDescent="0.2">
      <c r="A47" s="275"/>
      <c r="B47" s="276"/>
      <c r="C47" s="272" t="s">
        <v>71</v>
      </c>
      <c r="D47" s="157" t="s">
        <v>110</v>
      </c>
      <c r="E47" s="144">
        <f t="shared" ref="E47:R47" si="43">IF(E$24&lt;&gt;0,E192/E$24,0)</f>
        <v>0</v>
      </c>
      <c r="F47" s="144">
        <f t="shared" si="43"/>
        <v>0</v>
      </c>
      <c r="G47" s="38">
        <f t="shared" si="43"/>
        <v>0</v>
      </c>
      <c r="H47" s="38">
        <f t="shared" si="43"/>
        <v>0</v>
      </c>
      <c r="I47" s="38">
        <f t="shared" si="43"/>
        <v>0</v>
      </c>
      <c r="J47" s="38">
        <f t="shared" si="43"/>
        <v>0</v>
      </c>
      <c r="K47" s="38">
        <f t="shared" si="43"/>
        <v>0</v>
      </c>
      <c r="L47" s="38">
        <f t="shared" si="43"/>
        <v>0</v>
      </c>
      <c r="M47" s="38">
        <f t="shared" si="43"/>
        <v>0</v>
      </c>
      <c r="N47" s="38">
        <f t="shared" si="43"/>
        <v>0</v>
      </c>
      <c r="O47" s="38">
        <f t="shared" si="43"/>
        <v>0</v>
      </c>
      <c r="P47" s="38">
        <f t="shared" si="43"/>
        <v>0</v>
      </c>
      <c r="Q47" s="38">
        <f t="shared" si="43"/>
        <v>0</v>
      </c>
      <c r="R47" s="38">
        <f t="shared" si="43"/>
        <v>0</v>
      </c>
      <c r="Y47" s="144">
        <f>IF(Y$24&lt;&gt;0,Y192/Y$24,0)</f>
        <v>0</v>
      </c>
      <c r="Z47" s="144">
        <f>IF(Z$24&lt;&gt;0,Z192/Z$24,0)</f>
        <v>0</v>
      </c>
      <c r="AA47" s="144">
        <f>IF(AA$24&lt;&gt;0,AA192/AA$24,0)</f>
        <v>0</v>
      </c>
      <c r="AB47" s="144">
        <f>IF(AB$24&lt;&gt;0,AB192/AB$24,0)</f>
        <v>0</v>
      </c>
    </row>
    <row r="48" spans="1:28" ht="13.5" customHeight="1" x14ac:dyDescent="0.2">
      <c r="A48" s="275"/>
      <c r="B48" s="276"/>
      <c r="C48" s="272"/>
      <c r="D48" s="165" t="s">
        <v>64</v>
      </c>
      <c r="E48" s="144">
        <f t="shared" ref="E48:R48" si="44">E49+E50</f>
        <v>0</v>
      </c>
      <c r="F48" s="144">
        <f t="shared" si="44"/>
        <v>0</v>
      </c>
      <c r="G48" s="38">
        <f t="shared" si="44"/>
        <v>0</v>
      </c>
      <c r="H48" s="38">
        <f t="shared" si="44"/>
        <v>0</v>
      </c>
      <c r="I48" s="38">
        <f t="shared" si="44"/>
        <v>0</v>
      </c>
      <c r="J48" s="38">
        <f t="shared" si="44"/>
        <v>0</v>
      </c>
      <c r="K48" s="38">
        <f t="shared" si="44"/>
        <v>0</v>
      </c>
      <c r="L48" s="38">
        <f t="shared" si="44"/>
        <v>0</v>
      </c>
      <c r="M48" s="38">
        <f t="shared" si="44"/>
        <v>0</v>
      </c>
      <c r="N48" s="38">
        <f t="shared" si="44"/>
        <v>0</v>
      </c>
      <c r="O48" s="38">
        <f t="shared" si="44"/>
        <v>0</v>
      </c>
      <c r="P48" s="38">
        <f t="shared" si="44"/>
        <v>0</v>
      </c>
      <c r="Q48" s="38">
        <f t="shared" si="44"/>
        <v>0</v>
      </c>
      <c r="R48" s="38">
        <f t="shared" si="44"/>
        <v>0</v>
      </c>
      <c r="Y48" s="144">
        <f>Y49+Y50</f>
        <v>0</v>
      </c>
      <c r="Z48" s="144">
        <f>Z49+Z50</f>
        <v>0</v>
      </c>
      <c r="AA48" s="144">
        <f>AA49+AA50</f>
        <v>0</v>
      </c>
      <c r="AB48" s="144">
        <f>AB49+AB50</f>
        <v>0</v>
      </c>
    </row>
    <row r="49" spans="1:28" ht="13.5" customHeight="1" x14ac:dyDescent="0.2">
      <c r="A49" s="275"/>
      <c r="B49" s="276"/>
      <c r="C49" s="272"/>
      <c r="D49" s="165" t="s">
        <v>73</v>
      </c>
      <c r="E49" s="144">
        <f t="shared" ref="E49:R49" si="45">IF(E$24&lt;&gt;0,(E147+E146)/E$24,0)</f>
        <v>0</v>
      </c>
      <c r="F49" s="144">
        <f t="shared" si="45"/>
        <v>0</v>
      </c>
      <c r="G49" s="38">
        <f t="shared" si="45"/>
        <v>0</v>
      </c>
      <c r="H49" s="38">
        <f t="shared" si="45"/>
        <v>0</v>
      </c>
      <c r="I49" s="38">
        <f t="shared" si="45"/>
        <v>0</v>
      </c>
      <c r="J49" s="38">
        <f t="shared" si="45"/>
        <v>0</v>
      </c>
      <c r="K49" s="38">
        <f t="shared" si="45"/>
        <v>0</v>
      </c>
      <c r="L49" s="38">
        <f t="shared" si="45"/>
        <v>0</v>
      </c>
      <c r="M49" s="38">
        <f t="shared" si="45"/>
        <v>0</v>
      </c>
      <c r="N49" s="38">
        <f t="shared" si="45"/>
        <v>0</v>
      </c>
      <c r="O49" s="38">
        <f t="shared" si="45"/>
        <v>0</v>
      </c>
      <c r="P49" s="38">
        <f t="shared" si="45"/>
        <v>0</v>
      </c>
      <c r="Q49" s="38">
        <f t="shared" si="45"/>
        <v>0</v>
      </c>
      <c r="R49" s="38">
        <f t="shared" si="45"/>
        <v>0</v>
      </c>
      <c r="Y49" s="144">
        <f>IF(Y$24&lt;&gt;0,(Y147+Y146)/Y$24,0)</f>
        <v>0</v>
      </c>
      <c r="Z49" s="144">
        <f>IF(Z$24&lt;&gt;0,(Z147+Z146)/Z$24,0)</f>
        <v>0</v>
      </c>
      <c r="AA49" s="144">
        <f>IF(AA$24&lt;&gt;0,(AA147+AA146)/AA$24,0)</f>
        <v>0</v>
      </c>
      <c r="AB49" s="144">
        <f>IF(AB$24&lt;&gt;0,(AB147+AB146)/AB$24,0)</f>
        <v>0</v>
      </c>
    </row>
    <row r="50" spans="1:28" ht="13.5" customHeight="1" x14ac:dyDescent="0.2">
      <c r="A50" s="275"/>
      <c r="B50" s="276"/>
      <c r="C50" s="272"/>
      <c r="D50" s="165" t="s">
        <v>74</v>
      </c>
      <c r="E50" s="144">
        <f t="shared" ref="E50:R50" si="46">IF(E$24&lt;&gt;0,(E154+E153)/E$24,0)</f>
        <v>0</v>
      </c>
      <c r="F50" s="144">
        <f t="shared" si="46"/>
        <v>0</v>
      </c>
      <c r="G50" s="38">
        <f t="shared" si="46"/>
        <v>0</v>
      </c>
      <c r="H50" s="38">
        <f t="shared" si="46"/>
        <v>0</v>
      </c>
      <c r="I50" s="38">
        <f t="shared" si="46"/>
        <v>0</v>
      </c>
      <c r="J50" s="38">
        <f t="shared" si="46"/>
        <v>0</v>
      </c>
      <c r="K50" s="38">
        <f t="shared" si="46"/>
        <v>0</v>
      </c>
      <c r="L50" s="38">
        <f t="shared" si="46"/>
        <v>0</v>
      </c>
      <c r="M50" s="38">
        <f t="shared" si="46"/>
        <v>0</v>
      </c>
      <c r="N50" s="38">
        <f t="shared" si="46"/>
        <v>0</v>
      </c>
      <c r="O50" s="38">
        <f t="shared" si="46"/>
        <v>0</v>
      </c>
      <c r="P50" s="38">
        <f t="shared" si="46"/>
        <v>0</v>
      </c>
      <c r="Q50" s="38">
        <f t="shared" si="46"/>
        <v>0</v>
      </c>
      <c r="R50" s="38">
        <f t="shared" si="46"/>
        <v>0</v>
      </c>
      <c r="Y50" s="144">
        <f>IF(Y$24&lt;&gt;0,(Y154+Y153)/Y$24,0)</f>
        <v>0</v>
      </c>
      <c r="Z50" s="144">
        <f>IF(Z$24&lt;&gt;0,(Z154+Z153)/Z$24,0)</f>
        <v>0</v>
      </c>
      <c r="AA50" s="144">
        <f>IF(AA$24&lt;&gt;0,(AA154+AA153)/AA$24,0)</f>
        <v>0</v>
      </c>
      <c r="AB50" s="144">
        <f>IF(AB$24&lt;&gt;0,(AB154+AB153)/AB$24,0)</f>
        <v>0</v>
      </c>
    </row>
    <row r="51" spans="1:28" ht="13.5" customHeight="1" x14ac:dyDescent="0.2">
      <c r="A51" s="275"/>
      <c r="B51" s="276"/>
      <c r="C51" s="272"/>
      <c r="D51" s="157" t="s">
        <v>75</v>
      </c>
      <c r="E51" s="144">
        <f t="shared" ref="E51:R51" si="47">IF(E$24&lt;&gt;0,E184/E$24,0)</f>
        <v>0</v>
      </c>
      <c r="F51" s="144">
        <f t="shared" si="47"/>
        <v>0</v>
      </c>
      <c r="G51" s="38">
        <f t="shared" si="47"/>
        <v>0</v>
      </c>
      <c r="H51" s="38">
        <f t="shared" si="47"/>
        <v>0</v>
      </c>
      <c r="I51" s="38">
        <f t="shared" si="47"/>
        <v>0</v>
      </c>
      <c r="J51" s="38">
        <f t="shared" si="47"/>
        <v>0</v>
      </c>
      <c r="K51" s="38">
        <f t="shared" si="47"/>
        <v>0</v>
      </c>
      <c r="L51" s="38">
        <f t="shared" si="47"/>
        <v>0</v>
      </c>
      <c r="M51" s="38">
        <f t="shared" si="47"/>
        <v>0</v>
      </c>
      <c r="N51" s="38">
        <f t="shared" si="47"/>
        <v>0</v>
      </c>
      <c r="O51" s="38">
        <f t="shared" si="47"/>
        <v>0</v>
      </c>
      <c r="P51" s="38">
        <f t="shared" si="47"/>
        <v>0</v>
      </c>
      <c r="Q51" s="38">
        <f t="shared" si="47"/>
        <v>0</v>
      </c>
      <c r="R51" s="38">
        <f t="shared" si="47"/>
        <v>0</v>
      </c>
      <c r="Y51" s="144">
        <f>IF(Y$24&lt;&gt;0,Y184/Y$24,0)</f>
        <v>0</v>
      </c>
      <c r="Z51" s="144">
        <f>IF(Z$24&lt;&gt;0,Z184/Z$24,0)</f>
        <v>0</v>
      </c>
      <c r="AA51" s="144">
        <f>IF(AA$24&lt;&gt;0,AA184/AA$24,0)</f>
        <v>0</v>
      </c>
      <c r="AB51" s="144">
        <f>IF(AB$24&lt;&gt;0,AB184/AB$24,0)</f>
        <v>0</v>
      </c>
    </row>
    <row r="52" spans="1:28" ht="13.5" customHeight="1" x14ac:dyDescent="0.2">
      <c r="A52" s="275"/>
      <c r="B52" s="276"/>
      <c r="C52" s="272"/>
      <c r="D52" s="24" t="s">
        <v>111</v>
      </c>
      <c r="E52" s="144">
        <f t="shared" ref="E52:R52" si="48">IF(E$24&lt;&gt;0,E187/E$24,0)</f>
        <v>0</v>
      </c>
      <c r="F52" s="144">
        <f t="shared" si="48"/>
        <v>0</v>
      </c>
      <c r="G52" s="14">
        <f t="shared" si="48"/>
        <v>0</v>
      </c>
      <c r="H52" s="14">
        <f t="shared" si="48"/>
        <v>0</v>
      </c>
      <c r="I52" s="14">
        <f t="shared" si="48"/>
        <v>0</v>
      </c>
      <c r="J52" s="14">
        <f t="shared" si="48"/>
        <v>0</v>
      </c>
      <c r="K52" s="14">
        <f t="shared" si="48"/>
        <v>0</v>
      </c>
      <c r="L52" s="14">
        <f t="shared" si="48"/>
        <v>0</v>
      </c>
      <c r="M52" s="14">
        <f t="shared" si="48"/>
        <v>0</v>
      </c>
      <c r="N52" s="14">
        <f t="shared" si="48"/>
        <v>0</v>
      </c>
      <c r="O52" s="14">
        <f t="shared" si="48"/>
        <v>0</v>
      </c>
      <c r="P52" s="14">
        <f t="shared" si="48"/>
        <v>0</v>
      </c>
      <c r="Q52" s="14">
        <f t="shared" si="48"/>
        <v>0</v>
      </c>
      <c r="R52" s="14">
        <f t="shared" si="48"/>
        <v>0</v>
      </c>
      <c r="Y52" s="144">
        <f>IF(Y$24&lt;&gt;0,Y187/Y$24,0)</f>
        <v>0</v>
      </c>
      <c r="Z52" s="144">
        <f>IF(Z$24&lt;&gt;0,Z187/Z$24,0)</f>
        <v>0</v>
      </c>
      <c r="AA52" s="144">
        <f>IF(AA$24&lt;&gt;0,AA187/AA$24,0)</f>
        <v>0</v>
      </c>
      <c r="AB52" s="144">
        <f>IF(AB$24&lt;&gt;0,AB187/AB$24,0)</f>
        <v>0</v>
      </c>
    </row>
    <row r="53" spans="1:28" ht="13.5" customHeight="1" x14ac:dyDescent="0.2">
      <c r="A53" s="275"/>
      <c r="B53" s="276"/>
      <c r="C53" s="272"/>
      <c r="D53" s="157" t="s">
        <v>76</v>
      </c>
      <c r="E53" s="154">
        <f>IF(E145&lt;&gt;0,SUM(G17:R17)/E145,0)</f>
        <v>0</v>
      </c>
      <c r="F53" s="154">
        <f t="shared" ref="F53:R53" si="49">IF(F145&lt;&gt;0,F$17/F145,0)</f>
        <v>0</v>
      </c>
      <c r="G53" s="98">
        <f t="shared" si="49"/>
        <v>0</v>
      </c>
      <c r="H53" s="98">
        <f t="shared" si="49"/>
        <v>0</v>
      </c>
      <c r="I53" s="98">
        <f t="shared" si="49"/>
        <v>0</v>
      </c>
      <c r="J53" s="98">
        <f t="shared" si="49"/>
        <v>0</v>
      </c>
      <c r="K53" s="98">
        <f t="shared" si="49"/>
        <v>0</v>
      </c>
      <c r="L53" s="98">
        <f t="shared" si="49"/>
        <v>0</v>
      </c>
      <c r="M53" s="98">
        <f t="shared" si="49"/>
        <v>0</v>
      </c>
      <c r="N53" s="98">
        <f t="shared" si="49"/>
        <v>0</v>
      </c>
      <c r="O53" s="98">
        <f t="shared" si="49"/>
        <v>0</v>
      </c>
      <c r="P53" s="98">
        <f t="shared" si="49"/>
        <v>0</v>
      </c>
      <c r="Q53" s="98">
        <f t="shared" si="49"/>
        <v>0</v>
      </c>
      <c r="R53" s="98">
        <f t="shared" si="49"/>
        <v>0</v>
      </c>
      <c r="Y53" s="154">
        <f>IF(Y145&lt;&gt;0,SUM(G17:I17)/Y145,0)</f>
        <v>0</v>
      </c>
      <c r="Z53" s="154">
        <f>IF(Z145&lt;&gt;0,SUM(J17:L17)/Z145,0)</f>
        <v>0</v>
      </c>
      <c r="AA53" s="154">
        <f>IF(AA145&lt;&gt;0,SUM(M17:O17)/AA145,0)</f>
        <v>0</v>
      </c>
      <c r="AB53" s="154">
        <f>IF(AB145&lt;&gt;0,SUM(P17:R17)/AB145,0)</f>
        <v>0</v>
      </c>
    </row>
    <row r="54" spans="1:28" ht="13.5" customHeight="1" x14ac:dyDescent="0.2">
      <c r="A54" s="275"/>
      <c r="B54" s="276"/>
      <c r="C54" s="272"/>
      <c r="D54" s="157" t="s">
        <v>77</v>
      </c>
      <c r="E54" s="154">
        <f>IF(E152&lt;&gt;0,SUM(G17:R17)/E152,0)</f>
        <v>0</v>
      </c>
      <c r="F54" s="154">
        <f t="shared" ref="F54:R54" si="50">IF(F152&lt;&gt;0,F$17/F152,0)</f>
        <v>0</v>
      </c>
      <c r="G54" s="98">
        <f t="shared" si="50"/>
        <v>0</v>
      </c>
      <c r="H54" s="98">
        <f t="shared" si="50"/>
        <v>0</v>
      </c>
      <c r="I54" s="98">
        <f t="shared" si="50"/>
        <v>0</v>
      </c>
      <c r="J54" s="98">
        <f t="shared" si="50"/>
        <v>0</v>
      </c>
      <c r="K54" s="98">
        <f t="shared" si="50"/>
        <v>0</v>
      </c>
      <c r="L54" s="98">
        <f t="shared" si="50"/>
        <v>0</v>
      </c>
      <c r="M54" s="98">
        <f t="shared" si="50"/>
        <v>0</v>
      </c>
      <c r="N54" s="98">
        <f t="shared" si="50"/>
        <v>0</v>
      </c>
      <c r="O54" s="98">
        <f t="shared" si="50"/>
        <v>0</v>
      </c>
      <c r="P54" s="98">
        <f t="shared" si="50"/>
        <v>0</v>
      </c>
      <c r="Q54" s="98">
        <f t="shared" si="50"/>
        <v>0</v>
      </c>
      <c r="R54" s="98">
        <f t="shared" si="50"/>
        <v>0</v>
      </c>
      <c r="Y54" s="154">
        <f>IF(Y152&lt;&gt;0,SUM(G17:I17)/Y152,0)</f>
        <v>0</v>
      </c>
      <c r="Z54" s="154">
        <f>IF(Z152&lt;&gt;0,SUM(J17:L17)/Z152,0)</f>
        <v>0</v>
      </c>
      <c r="AA54" s="154">
        <f>IF(AA152&lt;&gt;0,SUM(M17:O17)/AA152,0)</f>
        <v>0</v>
      </c>
      <c r="AB54" s="154">
        <f>IF(AB152&lt;&gt;0,SUM(P17:R17)/AB152,0)</f>
        <v>0</v>
      </c>
    </row>
    <row r="55" spans="1:28" ht="13.5" customHeight="1" x14ac:dyDescent="0.2">
      <c r="A55" s="277"/>
      <c r="B55" s="278"/>
      <c r="C55" s="272"/>
      <c r="D55" s="157" t="s">
        <v>70</v>
      </c>
      <c r="E55" s="144">
        <f t="shared" ref="E55:R55" si="51">IF(E139&lt;&gt;0,(E140+E141)/E139,0)</f>
        <v>0</v>
      </c>
      <c r="F55" s="144">
        <f t="shared" si="51"/>
        <v>0</v>
      </c>
      <c r="G55" s="38">
        <f t="shared" si="51"/>
        <v>0</v>
      </c>
      <c r="H55" s="38">
        <f t="shared" si="51"/>
        <v>0</v>
      </c>
      <c r="I55" s="38">
        <f t="shared" si="51"/>
        <v>0</v>
      </c>
      <c r="J55" s="38">
        <f t="shared" si="51"/>
        <v>0</v>
      </c>
      <c r="K55" s="38">
        <f t="shared" si="51"/>
        <v>0</v>
      </c>
      <c r="L55" s="38">
        <f t="shared" si="51"/>
        <v>0</v>
      </c>
      <c r="M55" s="38">
        <f t="shared" si="51"/>
        <v>0</v>
      </c>
      <c r="N55" s="38">
        <f t="shared" si="51"/>
        <v>0</v>
      </c>
      <c r="O55" s="38">
        <f t="shared" si="51"/>
        <v>0</v>
      </c>
      <c r="P55" s="38">
        <f t="shared" si="51"/>
        <v>0</v>
      </c>
      <c r="Q55" s="38">
        <f t="shared" si="51"/>
        <v>0</v>
      </c>
      <c r="R55" s="38">
        <f t="shared" si="51"/>
        <v>0</v>
      </c>
      <c r="Y55" s="144">
        <f>IF(Y139&lt;&gt;0,(Y140+Y141)/Y139,0)</f>
        <v>0</v>
      </c>
      <c r="Z55" s="144">
        <f>IF(Z139&lt;&gt;0,(Z140+Z141)/Z139,0)</f>
        <v>0</v>
      </c>
      <c r="AA55" s="144">
        <f>IF(AA139&lt;&gt;0,(AA140+AA141)/AA139,0)</f>
        <v>0</v>
      </c>
      <c r="AB55" s="144">
        <f>IF(AB139&lt;&gt;0,(AB140+AB141)/AB139,0)</f>
        <v>0</v>
      </c>
    </row>
    <row r="56" spans="1:28" s="6" customFormat="1" ht="13.5" customHeight="1" x14ac:dyDescent="0.2">
      <c r="A56" s="39"/>
      <c r="B56" s="5"/>
      <c r="C56" s="40"/>
      <c r="D56" s="40"/>
      <c r="E56" s="41"/>
      <c r="F56" s="4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Y56" s="41"/>
      <c r="Z56" s="41"/>
      <c r="AA56" s="41"/>
      <c r="AB56" s="41"/>
    </row>
    <row r="57" spans="1:28" ht="13.5" customHeight="1" x14ac:dyDescent="0.2">
      <c r="A57" s="283" t="s">
        <v>78</v>
      </c>
      <c r="B57" s="284"/>
      <c r="C57" s="301" t="s">
        <v>79</v>
      </c>
      <c r="D57" s="166" t="s">
        <v>36</v>
      </c>
      <c r="E57" s="150">
        <f>SUM(G57:R57)</f>
        <v>0</v>
      </c>
      <c r="F57" s="64">
        <f>IF($T$1=0,0,E57/$T$1)</f>
        <v>0</v>
      </c>
      <c r="G57" s="38">
        <f t="shared" ref="G57:R59" si="52">G63+G69+G75+G81+G87</f>
        <v>0</v>
      </c>
      <c r="H57" s="38">
        <f t="shared" si="52"/>
        <v>0</v>
      </c>
      <c r="I57" s="38">
        <f t="shared" si="52"/>
        <v>0</v>
      </c>
      <c r="J57" s="38">
        <f t="shared" si="52"/>
        <v>0</v>
      </c>
      <c r="K57" s="38">
        <f t="shared" si="52"/>
        <v>0</v>
      </c>
      <c r="L57" s="38">
        <f t="shared" si="52"/>
        <v>0</v>
      </c>
      <c r="M57" s="38">
        <f t="shared" si="52"/>
        <v>0</v>
      </c>
      <c r="N57" s="38">
        <f t="shared" si="52"/>
        <v>0</v>
      </c>
      <c r="O57" s="38">
        <f t="shared" si="52"/>
        <v>0</v>
      </c>
      <c r="P57" s="38">
        <f t="shared" si="52"/>
        <v>0</v>
      </c>
      <c r="Q57" s="38">
        <f t="shared" si="52"/>
        <v>0</v>
      </c>
      <c r="R57" s="38">
        <f t="shared" si="52"/>
        <v>0</v>
      </c>
      <c r="Y57" s="150">
        <f>SUM(G57:I57)</f>
        <v>0</v>
      </c>
      <c r="Z57" s="150">
        <f>SUM(J57:L57)</f>
        <v>0</v>
      </c>
      <c r="AA57" s="150">
        <f>SUM(M57:O57)</f>
        <v>0</v>
      </c>
      <c r="AB57" s="150">
        <f>SUM(P57:R57)</f>
        <v>0</v>
      </c>
    </row>
    <row r="58" spans="1:28" ht="13.5" customHeight="1" x14ac:dyDescent="0.2">
      <c r="A58" s="285"/>
      <c r="B58" s="286"/>
      <c r="C58" s="301"/>
      <c r="D58" s="166" t="s">
        <v>80</v>
      </c>
      <c r="E58" s="150">
        <f>SUM(G58:R58)</f>
        <v>0</v>
      </c>
      <c r="F58" s="64">
        <f>IF($T$1=0,0,E58/$T$1)</f>
        <v>0</v>
      </c>
      <c r="G58" s="38">
        <f t="shared" si="52"/>
        <v>0</v>
      </c>
      <c r="H58" s="38">
        <f t="shared" si="52"/>
        <v>0</v>
      </c>
      <c r="I58" s="38">
        <f t="shared" si="52"/>
        <v>0</v>
      </c>
      <c r="J58" s="38">
        <f t="shared" si="52"/>
        <v>0</v>
      </c>
      <c r="K58" s="38">
        <f t="shared" si="52"/>
        <v>0</v>
      </c>
      <c r="L58" s="38">
        <f t="shared" si="52"/>
        <v>0</v>
      </c>
      <c r="M58" s="38">
        <f t="shared" si="52"/>
        <v>0</v>
      </c>
      <c r="N58" s="38">
        <f t="shared" si="52"/>
        <v>0</v>
      </c>
      <c r="O58" s="38">
        <f t="shared" si="52"/>
        <v>0</v>
      </c>
      <c r="P58" s="38">
        <f t="shared" si="52"/>
        <v>0</v>
      </c>
      <c r="Q58" s="38">
        <f t="shared" si="52"/>
        <v>0</v>
      </c>
      <c r="R58" s="38">
        <f t="shared" si="52"/>
        <v>0</v>
      </c>
      <c r="Y58" s="150">
        <f>SUM(G58:I58)</f>
        <v>0</v>
      </c>
      <c r="Z58" s="150">
        <f>SUM(J58:L58)</f>
        <v>0</v>
      </c>
      <c r="AA58" s="150">
        <f>SUM(M58:O58)</f>
        <v>0</v>
      </c>
      <c r="AB58" s="150">
        <f>SUM(P58:R58)</f>
        <v>0</v>
      </c>
    </row>
    <row r="59" spans="1:28" ht="13.5" customHeight="1" x14ac:dyDescent="0.2">
      <c r="A59" s="285"/>
      <c r="B59" s="286"/>
      <c r="C59" s="301"/>
      <c r="D59" s="166" t="s">
        <v>81</v>
      </c>
      <c r="E59" s="150">
        <f>SUM(G59:R59)</f>
        <v>0</v>
      </c>
      <c r="F59" s="64">
        <f>IF($T$1=0,0,E59/$T$1)</f>
        <v>0</v>
      </c>
      <c r="G59" s="38">
        <f t="shared" si="52"/>
        <v>0</v>
      </c>
      <c r="H59" s="38">
        <f t="shared" si="52"/>
        <v>0</v>
      </c>
      <c r="I59" s="38">
        <f t="shared" si="52"/>
        <v>0</v>
      </c>
      <c r="J59" s="38">
        <f t="shared" si="52"/>
        <v>0</v>
      </c>
      <c r="K59" s="38">
        <f t="shared" si="52"/>
        <v>0</v>
      </c>
      <c r="L59" s="38">
        <f t="shared" si="52"/>
        <v>0</v>
      </c>
      <c r="M59" s="38">
        <f t="shared" si="52"/>
        <v>0</v>
      </c>
      <c r="N59" s="38">
        <f t="shared" si="52"/>
        <v>0</v>
      </c>
      <c r="O59" s="38">
        <f t="shared" si="52"/>
        <v>0</v>
      </c>
      <c r="P59" s="38">
        <f t="shared" si="52"/>
        <v>0</v>
      </c>
      <c r="Q59" s="38">
        <f t="shared" si="52"/>
        <v>0</v>
      </c>
      <c r="R59" s="38">
        <f t="shared" si="52"/>
        <v>0</v>
      </c>
      <c r="Y59" s="150">
        <f>SUM(G59:I59)</f>
        <v>0</v>
      </c>
      <c r="Z59" s="150">
        <f>SUM(J59:L59)</f>
        <v>0</v>
      </c>
      <c r="AA59" s="150">
        <f>SUM(M59:O59)</f>
        <v>0</v>
      </c>
      <c r="AB59" s="150">
        <f>SUM(P59:R59)</f>
        <v>0</v>
      </c>
    </row>
    <row r="60" spans="1:28" ht="13.5" customHeight="1" x14ac:dyDescent="0.2">
      <c r="A60" s="285"/>
      <c r="B60" s="286"/>
      <c r="C60" s="301"/>
      <c r="D60" s="166" t="s">
        <v>70</v>
      </c>
      <c r="E60" s="127">
        <f t="shared" ref="E60:R60" si="53">IF(E57&lt;&gt;0,(E58+E59)/E57,)</f>
        <v>0</v>
      </c>
      <c r="F60" s="127">
        <f t="shared" si="53"/>
        <v>0</v>
      </c>
      <c r="G60" s="38">
        <f t="shared" si="53"/>
        <v>0</v>
      </c>
      <c r="H60" s="38">
        <f t="shared" si="53"/>
        <v>0</v>
      </c>
      <c r="I60" s="38">
        <f t="shared" si="53"/>
        <v>0</v>
      </c>
      <c r="J60" s="38">
        <f t="shared" si="53"/>
        <v>0</v>
      </c>
      <c r="K60" s="38">
        <f t="shared" si="53"/>
        <v>0</v>
      </c>
      <c r="L60" s="38">
        <f t="shared" si="53"/>
        <v>0</v>
      </c>
      <c r="M60" s="38">
        <f t="shared" si="53"/>
        <v>0</v>
      </c>
      <c r="N60" s="38">
        <f t="shared" si="53"/>
        <v>0</v>
      </c>
      <c r="O60" s="38">
        <f t="shared" si="53"/>
        <v>0</v>
      </c>
      <c r="P60" s="38">
        <f t="shared" si="53"/>
        <v>0</v>
      </c>
      <c r="Q60" s="38">
        <f t="shared" si="53"/>
        <v>0</v>
      </c>
      <c r="R60" s="38">
        <f t="shared" si="53"/>
        <v>0</v>
      </c>
      <c r="Y60" s="127">
        <f>IF(Y57&lt;&gt;0,(Y58+Y59)/Y57,)</f>
        <v>0</v>
      </c>
      <c r="Z60" s="127">
        <f>IF(Z57&lt;&gt;0,(Z58+Z59)/Z57,)</f>
        <v>0</v>
      </c>
      <c r="AA60" s="127">
        <f>IF(AA57&lt;&gt;0,(AA58+AA59)/AA57,)</f>
        <v>0</v>
      </c>
      <c r="AB60" s="127">
        <f>IF(AB57&lt;&gt;0,(AB58+AB59)/AB57,)</f>
        <v>0</v>
      </c>
    </row>
    <row r="61" spans="1:28" ht="13.5" customHeight="1" x14ac:dyDescent="0.2">
      <c r="A61" s="285"/>
      <c r="B61" s="286"/>
      <c r="C61" s="301"/>
      <c r="D61" s="166" t="s">
        <v>82</v>
      </c>
      <c r="E61" s="150">
        <f>SUM(G61:R61)</f>
        <v>0</v>
      </c>
      <c r="F61" s="64">
        <f>IF($T$1=0,0,E61/$T$1)</f>
        <v>0</v>
      </c>
      <c r="G61" s="38">
        <f t="shared" ref="G61:R61" si="54">G67+G73+G79+G85+G91</f>
        <v>0</v>
      </c>
      <c r="H61" s="38">
        <f t="shared" si="54"/>
        <v>0</v>
      </c>
      <c r="I61" s="38">
        <f t="shared" si="54"/>
        <v>0</v>
      </c>
      <c r="J61" s="38">
        <f t="shared" si="54"/>
        <v>0</v>
      </c>
      <c r="K61" s="38">
        <f t="shared" si="54"/>
        <v>0</v>
      </c>
      <c r="L61" s="38">
        <f t="shared" si="54"/>
        <v>0</v>
      </c>
      <c r="M61" s="38">
        <f t="shared" si="54"/>
        <v>0</v>
      </c>
      <c r="N61" s="38">
        <f t="shared" si="54"/>
        <v>0</v>
      </c>
      <c r="O61" s="38">
        <f t="shared" si="54"/>
        <v>0</v>
      </c>
      <c r="P61" s="38">
        <f t="shared" si="54"/>
        <v>0</v>
      </c>
      <c r="Q61" s="38">
        <f t="shared" si="54"/>
        <v>0</v>
      </c>
      <c r="R61" s="38">
        <f t="shared" si="54"/>
        <v>0</v>
      </c>
      <c r="Y61" s="150">
        <f>SUM(G61:I61)</f>
        <v>0</v>
      </c>
      <c r="Z61" s="150">
        <f>SUM(J61:L61)</f>
        <v>0</v>
      </c>
      <c r="AA61" s="150">
        <f>SUM(M61:O61)</f>
        <v>0</v>
      </c>
      <c r="AB61" s="150">
        <f>SUM(P61:R61)</f>
        <v>0</v>
      </c>
    </row>
    <row r="62" spans="1:28" ht="13.5" customHeight="1" x14ac:dyDescent="0.2">
      <c r="A62" s="285"/>
      <c r="B62" s="286"/>
      <c r="C62" s="301"/>
      <c r="D62" s="166" t="s">
        <v>83</v>
      </c>
      <c r="E62" s="150">
        <f>SUM(G62:R62)</f>
        <v>0</v>
      </c>
      <c r="F62" s="64">
        <f>IF($T$1=0,0,E62/$T$1)</f>
        <v>0</v>
      </c>
      <c r="G62" s="38">
        <f t="shared" ref="G62:R62" si="55">G58+G59+G61</f>
        <v>0</v>
      </c>
      <c r="H62" s="38">
        <f t="shared" si="55"/>
        <v>0</v>
      </c>
      <c r="I62" s="38">
        <f t="shared" si="55"/>
        <v>0</v>
      </c>
      <c r="J62" s="38">
        <f t="shared" si="55"/>
        <v>0</v>
      </c>
      <c r="K62" s="38">
        <f t="shared" si="55"/>
        <v>0</v>
      </c>
      <c r="L62" s="38">
        <f t="shared" si="55"/>
        <v>0</v>
      </c>
      <c r="M62" s="38">
        <f t="shared" si="55"/>
        <v>0</v>
      </c>
      <c r="N62" s="38">
        <f t="shared" si="55"/>
        <v>0</v>
      </c>
      <c r="O62" s="38">
        <f t="shared" si="55"/>
        <v>0</v>
      </c>
      <c r="P62" s="38">
        <f t="shared" si="55"/>
        <v>0</v>
      </c>
      <c r="Q62" s="38">
        <f t="shared" si="55"/>
        <v>0</v>
      </c>
      <c r="R62" s="38">
        <f t="shared" si="55"/>
        <v>0</v>
      </c>
      <c r="Y62" s="150">
        <f>SUM(G62:I62)</f>
        <v>0</v>
      </c>
      <c r="Z62" s="150">
        <f>SUM(J62:L62)</f>
        <v>0</v>
      </c>
      <c r="AA62" s="150">
        <f>SUM(M62:O62)</f>
        <v>0</v>
      </c>
      <c r="AB62" s="150">
        <f>SUM(P62:R62)</f>
        <v>0</v>
      </c>
    </row>
    <row r="63" spans="1:28" ht="13.5" customHeight="1" x14ac:dyDescent="0.2">
      <c r="A63" s="285"/>
      <c r="B63" s="286"/>
      <c r="C63" s="272" t="s">
        <v>112</v>
      </c>
      <c r="D63" s="167" t="s">
        <v>36</v>
      </c>
      <c r="E63" s="144">
        <f>SUM(G63:R63)</f>
        <v>0</v>
      </c>
      <c r="F63" s="144">
        <f>IF($T$1=0,0,E63/$T$1)</f>
        <v>0</v>
      </c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Y63" s="144">
        <f>SUM(G63:I63)</f>
        <v>0</v>
      </c>
      <c r="Z63" s="144">
        <f>SUM(J63:L63)</f>
        <v>0</v>
      </c>
      <c r="AA63" s="144">
        <f>SUM(M63:O63)</f>
        <v>0</v>
      </c>
      <c r="AB63" s="144">
        <f>SUM(P63:R63)</f>
        <v>0</v>
      </c>
    </row>
    <row r="64" spans="1:28" ht="13.5" customHeight="1" x14ac:dyDescent="0.2">
      <c r="A64" s="285"/>
      <c r="B64" s="286"/>
      <c r="C64" s="272"/>
      <c r="D64" s="167" t="s">
        <v>80</v>
      </c>
      <c r="E64" s="144">
        <f>SUM(G64:R64)</f>
        <v>0</v>
      </c>
      <c r="F64" s="144">
        <f>IF($T$1=0,0,E64/$T$1)</f>
        <v>0</v>
      </c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Y64" s="144">
        <f>SUM(G64:I64)</f>
        <v>0</v>
      </c>
      <c r="Z64" s="144">
        <f>SUM(J64:L64)</f>
        <v>0</v>
      </c>
      <c r="AA64" s="144">
        <f>SUM(M64:O64)</f>
        <v>0</v>
      </c>
      <c r="AB64" s="144">
        <f>SUM(P64:R64)</f>
        <v>0</v>
      </c>
    </row>
    <row r="65" spans="1:28" ht="13.5" customHeight="1" x14ac:dyDescent="0.2">
      <c r="A65" s="285"/>
      <c r="B65" s="286"/>
      <c r="C65" s="272"/>
      <c r="D65" s="167" t="s">
        <v>81</v>
      </c>
      <c r="E65" s="144">
        <f>SUM(G65:R65)</f>
        <v>0</v>
      </c>
      <c r="F65" s="144">
        <f>IF($T$1=0,0,E65/$T$1)</f>
        <v>0</v>
      </c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Y65" s="144">
        <f>SUM(G65:I65)</f>
        <v>0</v>
      </c>
      <c r="Z65" s="144">
        <f>SUM(J65:L65)</f>
        <v>0</v>
      </c>
      <c r="AA65" s="144">
        <f>SUM(M65:O65)</f>
        <v>0</v>
      </c>
      <c r="AB65" s="144">
        <f>SUM(P65:R65)</f>
        <v>0</v>
      </c>
    </row>
    <row r="66" spans="1:28" ht="13.5" customHeight="1" x14ac:dyDescent="0.2">
      <c r="A66" s="285"/>
      <c r="B66" s="286"/>
      <c r="C66" s="272"/>
      <c r="D66" s="167" t="s">
        <v>70</v>
      </c>
      <c r="E66" s="144">
        <f t="shared" ref="E66:R66" si="56">IF(E63&lt;&gt;0,(E64+E65)/E63,)</f>
        <v>0</v>
      </c>
      <c r="F66" s="144">
        <f t="shared" si="56"/>
        <v>0</v>
      </c>
      <c r="G66" s="38">
        <f t="shared" si="56"/>
        <v>0</v>
      </c>
      <c r="H66" s="38">
        <f t="shared" si="56"/>
        <v>0</v>
      </c>
      <c r="I66" s="38">
        <f t="shared" si="56"/>
        <v>0</v>
      </c>
      <c r="J66" s="38">
        <f t="shared" si="56"/>
        <v>0</v>
      </c>
      <c r="K66" s="38">
        <f t="shared" si="56"/>
        <v>0</v>
      </c>
      <c r="L66" s="38">
        <f t="shared" si="56"/>
        <v>0</v>
      </c>
      <c r="M66" s="38">
        <f t="shared" si="56"/>
        <v>0</v>
      </c>
      <c r="N66" s="38">
        <f t="shared" si="56"/>
        <v>0</v>
      </c>
      <c r="O66" s="38">
        <f t="shared" si="56"/>
        <v>0</v>
      </c>
      <c r="P66" s="38">
        <f t="shared" si="56"/>
        <v>0</v>
      </c>
      <c r="Q66" s="38">
        <f t="shared" si="56"/>
        <v>0</v>
      </c>
      <c r="R66" s="38">
        <f t="shared" si="56"/>
        <v>0</v>
      </c>
      <c r="Y66" s="144">
        <f>IF(Y63&lt;&gt;0,(Y64+Y65)/Y63,)</f>
        <v>0</v>
      </c>
      <c r="Z66" s="144">
        <f>IF(Z63&lt;&gt;0,(Z64+Z65)/Z63,)</f>
        <v>0</v>
      </c>
      <c r="AA66" s="144">
        <f>IF(AA63&lt;&gt;0,(AA64+AA65)/AA63,)</f>
        <v>0</v>
      </c>
      <c r="AB66" s="144">
        <f>IF(AB63&lt;&gt;0,(AB64+AB65)/AB63,)</f>
        <v>0</v>
      </c>
    </row>
    <row r="67" spans="1:28" ht="13.5" customHeight="1" x14ac:dyDescent="0.2">
      <c r="A67" s="285"/>
      <c r="B67" s="286"/>
      <c r="C67" s="272"/>
      <c r="D67" s="167" t="s">
        <v>82</v>
      </c>
      <c r="E67" s="144">
        <f>SUM(G67:R67)</f>
        <v>0</v>
      </c>
      <c r="F67" s="144">
        <f>IF($T$1=0,0,E67/$T$1)</f>
        <v>0</v>
      </c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Y67" s="144">
        <f>SUM(G67:I67)</f>
        <v>0</v>
      </c>
      <c r="Z67" s="144">
        <f>SUM(J67:L67)</f>
        <v>0</v>
      </c>
      <c r="AA67" s="144">
        <f>SUM(M67:O67)</f>
        <v>0</v>
      </c>
      <c r="AB67" s="144">
        <f>SUM(P67:R67)</f>
        <v>0</v>
      </c>
    </row>
    <row r="68" spans="1:28" ht="13.5" customHeight="1" x14ac:dyDescent="0.2">
      <c r="A68" s="285"/>
      <c r="B68" s="286"/>
      <c r="C68" s="272"/>
      <c r="D68" s="167" t="s">
        <v>83</v>
      </c>
      <c r="E68" s="144">
        <f>SUM(G68:R68)</f>
        <v>0</v>
      </c>
      <c r="F68" s="144">
        <f>IF($T$1=0,0,E68/$T$1)</f>
        <v>0</v>
      </c>
      <c r="G68" s="38">
        <f t="shared" ref="G68:R68" si="57">G64+G65+G67</f>
        <v>0</v>
      </c>
      <c r="H68" s="38">
        <f t="shared" si="57"/>
        <v>0</v>
      </c>
      <c r="I68" s="38">
        <f t="shared" si="57"/>
        <v>0</v>
      </c>
      <c r="J68" s="38">
        <f t="shared" si="57"/>
        <v>0</v>
      </c>
      <c r="K68" s="38">
        <f t="shared" si="57"/>
        <v>0</v>
      </c>
      <c r="L68" s="38">
        <f t="shared" si="57"/>
        <v>0</v>
      </c>
      <c r="M68" s="38">
        <f t="shared" si="57"/>
        <v>0</v>
      </c>
      <c r="N68" s="38">
        <f t="shared" si="57"/>
        <v>0</v>
      </c>
      <c r="O68" s="38">
        <f t="shared" si="57"/>
        <v>0</v>
      </c>
      <c r="P68" s="38">
        <f t="shared" si="57"/>
        <v>0</v>
      </c>
      <c r="Q68" s="38">
        <f t="shared" si="57"/>
        <v>0</v>
      </c>
      <c r="R68" s="38">
        <f t="shared" si="57"/>
        <v>0</v>
      </c>
      <c r="Y68" s="144">
        <f>SUM(G68:I68)</f>
        <v>0</v>
      </c>
      <c r="Z68" s="144">
        <f>SUM(J68:L68)</f>
        <v>0</v>
      </c>
      <c r="AA68" s="144">
        <f>SUM(M68:O68)</f>
        <v>0</v>
      </c>
      <c r="AB68" s="144">
        <f>SUM(P68:R68)</f>
        <v>0</v>
      </c>
    </row>
    <row r="69" spans="1:28" ht="13.5" customHeight="1" x14ac:dyDescent="0.2">
      <c r="A69" s="285"/>
      <c r="B69" s="286"/>
      <c r="C69" s="302" t="s">
        <v>113</v>
      </c>
      <c r="D69" s="166" t="s">
        <v>36</v>
      </c>
      <c r="E69" s="127">
        <f>SUM(G69:R69)</f>
        <v>0</v>
      </c>
      <c r="F69" s="127">
        <f>IF($T$1=0,0,E69/$T$1)</f>
        <v>0</v>
      </c>
      <c r="G69" s="116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Y69" s="127">
        <f>SUM(G69:I69)</f>
        <v>0</v>
      </c>
      <c r="Z69" s="127">
        <f>SUM(J69:L69)</f>
        <v>0</v>
      </c>
      <c r="AA69" s="127">
        <f>SUM(M69:O69)</f>
        <v>0</v>
      </c>
      <c r="AB69" s="127">
        <f>SUM(P69:R69)</f>
        <v>0</v>
      </c>
    </row>
    <row r="70" spans="1:28" ht="13.5" customHeight="1" x14ac:dyDescent="0.2">
      <c r="A70" s="285"/>
      <c r="B70" s="286"/>
      <c r="C70" s="302"/>
      <c r="D70" s="166" t="s">
        <v>80</v>
      </c>
      <c r="E70" s="127">
        <f>SUM(G70:R70)</f>
        <v>0</v>
      </c>
      <c r="F70" s="127">
        <f>IF($T$1=0,0,E70/$T$1)</f>
        <v>0</v>
      </c>
      <c r="G70" s="116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Y70" s="127">
        <f>SUM(G70:I70)</f>
        <v>0</v>
      </c>
      <c r="Z70" s="127">
        <f>SUM(J70:L70)</f>
        <v>0</v>
      </c>
      <c r="AA70" s="127">
        <f>SUM(M70:O70)</f>
        <v>0</v>
      </c>
      <c r="AB70" s="127">
        <f>SUM(P70:R70)</f>
        <v>0</v>
      </c>
    </row>
    <row r="71" spans="1:28" ht="13.5" customHeight="1" x14ac:dyDescent="0.2">
      <c r="A71" s="285"/>
      <c r="B71" s="286"/>
      <c r="C71" s="302"/>
      <c r="D71" s="166" t="s">
        <v>81</v>
      </c>
      <c r="E71" s="127">
        <f>SUM(G71:R71)</f>
        <v>0</v>
      </c>
      <c r="F71" s="127">
        <f>IF($T$1=0,0,E71/$T$1)</f>
        <v>0</v>
      </c>
      <c r="G71" s="116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Y71" s="127">
        <f>SUM(G71:I71)</f>
        <v>0</v>
      </c>
      <c r="Z71" s="127">
        <f>SUM(J71:L71)</f>
        <v>0</v>
      </c>
      <c r="AA71" s="127">
        <f>SUM(M71:O71)</f>
        <v>0</v>
      </c>
      <c r="AB71" s="127">
        <f>SUM(P71:R71)</f>
        <v>0</v>
      </c>
    </row>
    <row r="72" spans="1:28" ht="13.5" customHeight="1" x14ac:dyDescent="0.2">
      <c r="A72" s="285"/>
      <c r="B72" s="286"/>
      <c r="C72" s="302"/>
      <c r="D72" s="166" t="s">
        <v>70</v>
      </c>
      <c r="E72" s="127">
        <f t="shared" ref="E72:R72" si="58">IF(E69&lt;&gt;0,(E70+E71)/E69,)</f>
        <v>0</v>
      </c>
      <c r="F72" s="127">
        <f t="shared" si="58"/>
        <v>0</v>
      </c>
      <c r="G72" s="38">
        <f t="shared" si="58"/>
        <v>0</v>
      </c>
      <c r="H72" s="38">
        <f t="shared" si="58"/>
        <v>0</v>
      </c>
      <c r="I72" s="38">
        <f t="shared" si="58"/>
        <v>0</v>
      </c>
      <c r="J72" s="38">
        <f t="shared" si="58"/>
        <v>0</v>
      </c>
      <c r="K72" s="38">
        <f t="shared" si="58"/>
        <v>0</v>
      </c>
      <c r="L72" s="38">
        <f t="shared" si="58"/>
        <v>0</v>
      </c>
      <c r="M72" s="38">
        <f t="shared" si="58"/>
        <v>0</v>
      </c>
      <c r="N72" s="38">
        <f t="shared" si="58"/>
        <v>0</v>
      </c>
      <c r="O72" s="38">
        <f t="shared" si="58"/>
        <v>0</v>
      </c>
      <c r="P72" s="38">
        <f t="shared" si="58"/>
        <v>0</v>
      </c>
      <c r="Q72" s="38">
        <f t="shared" si="58"/>
        <v>0</v>
      </c>
      <c r="R72" s="38">
        <f t="shared" si="58"/>
        <v>0</v>
      </c>
      <c r="Y72" s="127">
        <f>IF(Y69&lt;&gt;0,(Y70+Y71)/Y69,)</f>
        <v>0</v>
      </c>
      <c r="Z72" s="127">
        <f>IF(Z69&lt;&gt;0,(Z70+Z71)/Z69,)</f>
        <v>0</v>
      </c>
      <c r="AA72" s="127">
        <f>IF(AA69&lt;&gt;0,(AA70+AA71)/AA69,)</f>
        <v>0</v>
      </c>
      <c r="AB72" s="127">
        <f>IF(AB69&lt;&gt;0,(AB70+AB71)/AB69,)</f>
        <v>0</v>
      </c>
    </row>
    <row r="73" spans="1:28" ht="13.5" customHeight="1" x14ac:dyDescent="0.2">
      <c r="A73" s="285"/>
      <c r="B73" s="286"/>
      <c r="C73" s="302"/>
      <c r="D73" s="166" t="s">
        <v>82</v>
      </c>
      <c r="E73" s="127">
        <f>SUM(G73:R73)</f>
        <v>0</v>
      </c>
      <c r="F73" s="127">
        <f>IF($T$1=0,0,E73/$T$1)</f>
        <v>0</v>
      </c>
      <c r="G73" s="116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Y73" s="127">
        <f>SUM(G73:I73)</f>
        <v>0</v>
      </c>
      <c r="Z73" s="127">
        <f>SUM(J73:L73)</f>
        <v>0</v>
      </c>
      <c r="AA73" s="127">
        <f>SUM(M73:O73)</f>
        <v>0</v>
      </c>
      <c r="AB73" s="127">
        <f>SUM(P73:R73)</f>
        <v>0</v>
      </c>
    </row>
    <row r="74" spans="1:28" ht="13.5" customHeight="1" x14ac:dyDescent="0.2">
      <c r="A74" s="285"/>
      <c r="B74" s="286"/>
      <c r="C74" s="302"/>
      <c r="D74" s="166" t="s">
        <v>83</v>
      </c>
      <c r="E74" s="127">
        <f>SUM(G74:R74)</f>
        <v>0</v>
      </c>
      <c r="F74" s="127">
        <f>IF($T$1=0,0,E74/$T$1)</f>
        <v>0</v>
      </c>
      <c r="G74" s="38">
        <f t="shared" ref="G74:R74" si="59">G70+G71+G73</f>
        <v>0</v>
      </c>
      <c r="H74" s="38">
        <f t="shared" si="59"/>
        <v>0</v>
      </c>
      <c r="I74" s="38">
        <f t="shared" si="59"/>
        <v>0</v>
      </c>
      <c r="J74" s="38">
        <f t="shared" si="59"/>
        <v>0</v>
      </c>
      <c r="K74" s="38">
        <f t="shared" si="59"/>
        <v>0</v>
      </c>
      <c r="L74" s="38">
        <f t="shared" si="59"/>
        <v>0</v>
      </c>
      <c r="M74" s="38">
        <f t="shared" si="59"/>
        <v>0</v>
      </c>
      <c r="N74" s="38">
        <f t="shared" si="59"/>
        <v>0</v>
      </c>
      <c r="O74" s="38">
        <f t="shared" si="59"/>
        <v>0</v>
      </c>
      <c r="P74" s="38">
        <f t="shared" si="59"/>
        <v>0</v>
      </c>
      <c r="Q74" s="38">
        <f t="shared" si="59"/>
        <v>0</v>
      </c>
      <c r="R74" s="38">
        <f t="shared" si="59"/>
        <v>0</v>
      </c>
      <c r="Y74" s="127">
        <f>SUM(G74:I74)</f>
        <v>0</v>
      </c>
      <c r="Z74" s="127">
        <f>SUM(J74:L74)</f>
        <v>0</v>
      </c>
      <c r="AA74" s="127">
        <f>SUM(M74:O74)</f>
        <v>0</v>
      </c>
      <c r="AB74" s="127">
        <f>SUM(P74:R74)</f>
        <v>0</v>
      </c>
    </row>
    <row r="75" spans="1:28" ht="13.5" customHeight="1" x14ac:dyDescent="0.2">
      <c r="A75" s="285"/>
      <c r="B75" s="286"/>
      <c r="C75" s="272" t="s">
        <v>114</v>
      </c>
      <c r="D75" s="167" t="s">
        <v>36</v>
      </c>
      <c r="E75" s="144">
        <f>SUM(G75:R75)</f>
        <v>0</v>
      </c>
      <c r="F75" s="144">
        <f>IF($T$1=0,0,E75/$T$1)</f>
        <v>0</v>
      </c>
      <c r="G75" s="116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Y75" s="144">
        <f>SUM(G75:I75)</f>
        <v>0</v>
      </c>
      <c r="Z75" s="144">
        <f>SUM(J75:L75)</f>
        <v>0</v>
      </c>
      <c r="AA75" s="144">
        <f>SUM(M75:O75)</f>
        <v>0</v>
      </c>
      <c r="AB75" s="144">
        <f>SUM(P75:R75)</f>
        <v>0</v>
      </c>
    </row>
    <row r="76" spans="1:28" ht="13.5" customHeight="1" x14ac:dyDescent="0.2">
      <c r="A76" s="285"/>
      <c r="B76" s="286"/>
      <c r="C76" s="272"/>
      <c r="D76" s="167" t="s">
        <v>80</v>
      </c>
      <c r="E76" s="144">
        <f>SUM(G76:R76)</f>
        <v>0</v>
      </c>
      <c r="F76" s="144">
        <f>IF($T$1=0,0,E76/$T$1)</f>
        <v>0</v>
      </c>
      <c r="G76" s="116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Y76" s="144">
        <f>SUM(G76:I76)</f>
        <v>0</v>
      </c>
      <c r="Z76" s="144">
        <f>SUM(J76:L76)</f>
        <v>0</v>
      </c>
      <c r="AA76" s="144">
        <f>SUM(M76:O76)</f>
        <v>0</v>
      </c>
      <c r="AB76" s="144">
        <f>SUM(P76:R76)</f>
        <v>0</v>
      </c>
    </row>
    <row r="77" spans="1:28" ht="13.5" customHeight="1" x14ac:dyDescent="0.2">
      <c r="A77" s="285"/>
      <c r="B77" s="286"/>
      <c r="C77" s="272"/>
      <c r="D77" s="167" t="s">
        <v>81</v>
      </c>
      <c r="E77" s="144">
        <f>SUM(G77:R77)</f>
        <v>0</v>
      </c>
      <c r="F77" s="144">
        <f>IF($T$1=0,0,E77/$T$1)</f>
        <v>0</v>
      </c>
      <c r="G77" s="116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Y77" s="144">
        <f>SUM(G77:I77)</f>
        <v>0</v>
      </c>
      <c r="Z77" s="144">
        <f>SUM(J77:L77)</f>
        <v>0</v>
      </c>
      <c r="AA77" s="144">
        <f>SUM(M77:O77)</f>
        <v>0</v>
      </c>
      <c r="AB77" s="144">
        <f>SUM(P77:R77)</f>
        <v>0</v>
      </c>
    </row>
    <row r="78" spans="1:28" ht="13.5" customHeight="1" x14ac:dyDescent="0.2">
      <c r="A78" s="285"/>
      <c r="B78" s="286"/>
      <c r="C78" s="272"/>
      <c r="D78" s="167" t="s">
        <v>70</v>
      </c>
      <c r="E78" s="144">
        <f t="shared" ref="E78:R78" si="60">IF(E75&lt;&gt;0,(E76+E77)/E75,)</f>
        <v>0</v>
      </c>
      <c r="F78" s="144">
        <f t="shared" si="60"/>
        <v>0</v>
      </c>
      <c r="G78" s="38">
        <f t="shared" si="60"/>
        <v>0</v>
      </c>
      <c r="H78" s="38">
        <f t="shared" si="60"/>
        <v>0</v>
      </c>
      <c r="I78" s="38">
        <f t="shared" si="60"/>
        <v>0</v>
      </c>
      <c r="J78" s="38">
        <f t="shared" si="60"/>
        <v>0</v>
      </c>
      <c r="K78" s="38">
        <f t="shared" si="60"/>
        <v>0</v>
      </c>
      <c r="L78" s="38">
        <f t="shared" si="60"/>
        <v>0</v>
      </c>
      <c r="M78" s="38">
        <f t="shared" si="60"/>
        <v>0</v>
      </c>
      <c r="N78" s="38">
        <f t="shared" si="60"/>
        <v>0</v>
      </c>
      <c r="O78" s="38">
        <f t="shared" si="60"/>
        <v>0</v>
      </c>
      <c r="P78" s="38">
        <f t="shared" si="60"/>
        <v>0</v>
      </c>
      <c r="Q78" s="38">
        <f t="shared" si="60"/>
        <v>0</v>
      </c>
      <c r="R78" s="38">
        <f t="shared" si="60"/>
        <v>0</v>
      </c>
      <c r="Y78" s="144">
        <f>IF(Y75&lt;&gt;0,(Y76+Y77)/Y75,)</f>
        <v>0</v>
      </c>
      <c r="Z78" s="144">
        <f>IF(Z75&lt;&gt;0,(Z76+Z77)/Z75,)</f>
        <v>0</v>
      </c>
      <c r="AA78" s="144">
        <f>IF(AA75&lt;&gt;0,(AA76+AA77)/AA75,)</f>
        <v>0</v>
      </c>
      <c r="AB78" s="144">
        <f>IF(AB75&lt;&gt;0,(AB76+AB77)/AB75,)</f>
        <v>0</v>
      </c>
    </row>
    <row r="79" spans="1:28" ht="13.5" customHeight="1" x14ac:dyDescent="0.2">
      <c r="A79" s="285"/>
      <c r="B79" s="286"/>
      <c r="C79" s="272"/>
      <c r="D79" s="167" t="s">
        <v>82</v>
      </c>
      <c r="E79" s="144">
        <f>SUM(G79:R79)</f>
        <v>0</v>
      </c>
      <c r="F79" s="144">
        <f>IF($T$1=0,0,E79/$T$1)</f>
        <v>0</v>
      </c>
      <c r="G79" s="116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Y79" s="144">
        <f>SUM(G79:I79)</f>
        <v>0</v>
      </c>
      <c r="Z79" s="144">
        <f>SUM(J79:L79)</f>
        <v>0</v>
      </c>
      <c r="AA79" s="144">
        <f>SUM(M79:O79)</f>
        <v>0</v>
      </c>
      <c r="AB79" s="144">
        <f>SUM(P79:R79)</f>
        <v>0</v>
      </c>
    </row>
    <row r="80" spans="1:28" ht="13.5" customHeight="1" x14ac:dyDescent="0.2">
      <c r="A80" s="285"/>
      <c r="B80" s="286"/>
      <c r="C80" s="272"/>
      <c r="D80" s="167" t="s">
        <v>83</v>
      </c>
      <c r="E80" s="144">
        <f>SUM(G80:R80)</f>
        <v>0</v>
      </c>
      <c r="F80" s="144">
        <f>IF($T$1=0,0,E80/$T$1)</f>
        <v>0</v>
      </c>
      <c r="G80" s="38">
        <f t="shared" ref="G80:R80" si="61">G76+G77+G79</f>
        <v>0</v>
      </c>
      <c r="H80" s="38">
        <f t="shared" si="61"/>
        <v>0</v>
      </c>
      <c r="I80" s="38">
        <f t="shared" si="61"/>
        <v>0</v>
      </c>
      <c r="J80" s="38">
        <f t="shared" si="61"/>
        <v>0</v>
      </c>
      <c r="K80" s="38">
        <f t="shared" si="61"/>
        <v>0</v>
      </c>
      <c r="L80" s="38">
        <f t="shared" si="61"/>
        <v>0</v>
      </c>
      <c r="M80" s="38">
        <f t="shared" si="61"/>
        <v>0</v>
      </c>
      <c r="N80" s="38">
        <f t="shared" si="61"/>
        <v>0</v>
      </c>
      <c r="O80" s="38">
        <f t="shared" si="61"/>
        <v>0</v>
      </c>
      <c r="P80" s="38">
        <f t="shared" si="61"/>
        <v>0</v>
      </c>
      <c r="Q80" s="38">
        <f t="shared" si="61"/>
        <v>0</v>
      </c>
      <c r="R80" s="38">
        <f t="shared" si="61"/>
        <v>0</v>
      </c>
      <c r="Y80" s="144">
        <f>SUM(G80:I80)</f>
        <v>0</v>
      </c>
      <c r="Z80" s="144">
        <f>SUM(J80:L80)</f>
        <v>0</v>
      </c>
      <c r="AA80" s="144">
        <f>SUM(M80:O80)</f>
        <v>0</v>
      </c>
      <c r="AB80" s="144">
        <f>SUM(P80:R80)</f>
        <v>0</v>
      </c>
    </row>
    <row r="81" spans="1:28" ht="13.5" customHeight="1" x14ac:dyDescent="0.2">
      <c r="A81" s="285"/>
      <c r="B81" s="286"/>
      <c r="C81" s="302" t="s">
        <v>115</v>
      </c>
      <c r="D81" s="166" t="s">
        <v>36</v>
      </c>
      <c r="E81" s="127">
        <f>SUM(G81:R81)</f>
        <v>0</v>
      </c>
      <c r="F81" s="127">
        <f>IF($T$1=0,0,E81/$T$1)</f>
        <v>0</v>
      </c>
      <c r="G81" s="116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Y81" s="127">
        <f>SUM(G81:I81)</f>
        <v>0</v>
      </c>
      <c r="Z81" s="127">
        <f>SUM(J81:L81)</f>
        <v>0</v>
      </c>
      <c r="AA81" s="127">
        <f>SUM(M81:O81)</f>
        <v>0</v>
      </c>
      <c r="AB81" s="127">
        <f>SUM(P81:R81)</f>
        <v>0</v>
      </c>
    </row>
    <row r="82" spans="1:28" ht="13.5" customHeight="1" x14ac:dyDescent="0.2">
      <c r="A82" s="285"/>
      <c r="B82" s="286"/>
      <c r="C82" s="302"/>
      <c r="D82" s="166" t="s">
        <v>80</v>
      </c>
      <c r="E82" s="127">
        <f>SUM(G82:R82)</f>
        <v>0</v>
      </c>
      <c r="F82" s="127">
        <f>IF($T$1=0,0,E82/$T$1)</f>
        <v>0</v>
      </c>
      <c r="G82" s="116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Y82" s="127">
        <f>SUM(G82:I82)</f>
        <v>0</v>
      </c>
      <c r="Z82" s="127">
        <f>SUM(J82:L82)</f>
        <v>0</v>
      </c>
      <c r="AA82" s="127">
        <f>SUM(M82:O82)</f>
        <v>0</v>
      </c>
      <c r="AB82" s="127">
        <f>SUM(P82:R82)</f>
        <v>0</v>
      </c>
    </row>
    <row r="83" spans="1:28" ht="13.5" customHeight="1" x14ac:dyDescent="0.2">
      <c r="A83" s="285"/>
      <c r="B83" s="286"/>
      <c r="C83" s="302"/>
      <c r="D83" s="166" t="s">
        <v>81</v>
      </c>
      <c r="E83" s="127">
        <f>SUM(G83:R83)</f>
        <v>0</v>
      </c>
      <c r="F83" s="127">
        <f>IF($T$1=0,0,E83/$T$1)</f>
        <v>0</v>
      </c>
      <c r="G83" s="116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Y83" s="127">
        <f>SUM(G83:I83)</f>
        <v>0</v>
      </c>
      <c r="Z83" s="127">
        <f>SUM(J83:L83)</f>
        <v>0</v>
      </c>
      <c r="AA83" s="127">
        <f>SUM(M83:O83)</f>
        <v>0</v>
      </c>
      <c r="AB83" s="127">
        <f>SUM(P83:R83)</f>
        <v>0</v>
      </c>
    </row>
    <row r="84" spans="1:28" ht="13.5" customHeight="1" x14ac:dyDescent="0.2">
      <c r="A84" s="285"/>
      <c r="B84" s="286"/>
      <c r="C84" s="302"/>
      <c r="D84" s="166" t="s">
        <v>70</v>
      </c>
      <c r="E84" s="127">
        <f t="shared" ref="E84:R84" si="62">IF(E81&lt;&gt;0,(E82+E83)/E81,)</f>
        <v>0</v>
      </c>
      <c r="F84" s="127">
        <f t="shared" si="62"/>
        <v>0</v>
      </c>
      <c r="G84" s="38">
        <f t="shared" si="62"/>
        <v>0</v>
      </c>
      <c r="H84" s="38">
        <f t="shared" si="62"/>
        <v>0</v>
      </c>
      <c r="I84" s="38">
        <f t="shared" si="62"/>
        <v>0</v>
      </c>
      <c r="J84" s="38">
        <f t="shared" si="62"/>
        <v>0</v>
      </c>
      <c r="K84" s="38">
        <f t="shared" si="62"/>
        <v>0</v>
      </c>
      <c r="L84" s="38">
        <f t="shared" si="62"/>
        <v>0</v>
      </c>
      <c r="M84" s="38">
        <f t="shared" si="62"/>
        <v>0</v>
      </c>
      <c r="N84" s="38">
        <f t="shared" si="62"/>
        <v>0</v>
      </c>
      <c r="O84" s="38">
        <f t="shared" si="62"/>
        <v>0</v>
      </c>
      <c r="P84" s="38">
        <f t="shared" si="62"/>
        <v>0</v>
      </c>
      <c r="Q84" s="38">
        <f t="shared" si="62"/>
        <v>0</v>
      </c>
      <c r="R84" s="38">
        <f t="shared" si="62"/>
        <v>0</v>
      </c>
      <c r="Y84" s="127">
        <f>IF(Y81&lt;&gt;0,(Y82+Y83)/Y81,)</f>
        <v>0</v>
      </c>
      <c r="Z84" s="127">
        <f>IF(Z81&lt;&gt;0,(Z82+Z83)/Z81,)</f>
        <v>0</v>
      </c>
      <c r="AA84" s="127">
        <f>IF(AA81&lt;&gt;0,(AA82+AA83)/AA81,)</f>
        <v>0</v>
      </c>
      <c r="AB84" s="127">
        <f>IF(AB81&lt;&gt;0,(AB82+AB83)/AB81,)</f>
        <v>0</v>
      </c>
    </row>
    <row r="85" spans="1:28" ht="13.5" customHeight="1" x14ac:dyDescent="0.2">
      <c r="A85" s="285"/>
      <c r="B85" s="286"/>
      <c r="C85" s="302"/>
      <c r="D85" s="166" t="s">
        <v>82</v>
      </c>
      <c r="E85" s="127">
        <f>SUM(G85:R85)</f>
        <v>0</v>
      </c>
      <c r="F85" s="127">
        <f>IF($T$1=0,0,E85/$T$1)</f>
        <v>0</v>
      </c>
      <c r="G85" s="116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Y85" s="127">
        <f>SUM(G85:I85)</f>
        <v>0</v>
      </c>
      <c r="Z85" s="127">
        <f>SUM(J85:L85)</f>
        <v>0</v>
      </c>
      <c r="AA85" s="127">
        <f>SUM(M85:O85)</f>
        <v>0</v>
      </c>
      <c r="AB85" s="127">
        <f>SUM(P85:R85)</f>
        <v>0</v>
      </c>
    </row>
    <row r="86" spans="1:28" ht="13.5" customHeight="1" x14ac:dyDescent="0.2">
      <c r="A86" s="285"/>
      <c r="B86" s="286"/>
      <c r="C86" s="302"/>
      <c r="D86" s="166" t="s">
        <v>83</v>
      </c>
      <c r="E86" s="127">
        <f>SUM(G86:R86)</f>
        <v>0</v>
      </c>
      <c r="F86" s="127">
        <f>IF($T$1=0,0,E86/$T$1)</f>
        <v>0</v>
      </c>
      <c r="G86" s="38">
        <f t="shared" ref="G86:R86" si="63">G82+G83+G85</f>
        <v>0</v>
      </c>
      <c r="H86" s="38">
        <f t="shared" si="63"/>
        <v>0</v>
      </c>
      <c r="I86" s="38">
        <f t="shared" si="63"/>
        <v>0</v>
      </c>
      <c r="J86" s="38">
        <f t="shared" si="63"/>
        <v>0</v>
      </c>
      <c r="K86" s="38">
        <f t="shared" si="63"/>
        <v>0</v>
      </c>
      <c r="L86" s="38">
        <f t="shared" si="63"/>
        <v>0</v>
      </c>
      <c r="M86" s="38">
        <f t="shared" si="63"/>
        <v>0</v>
      </c>
      <c r="N86" s="38">
        <f t="shared" si="63"/>
        <v>0</v>
      </c>
      <c r="O86" s="38">
        <f t="shared" si="63"/>
        <v>0</v>
      </c>
      <c r="P86" s="38">
        <f t="shared" si="63"/>
        <v>0</v>
      </c>
      <c r="Q86" s="38">
        <f t="shared" si="63"/>
        <v>0</v>
      </c>
      <c r="R86" s="38">
        <f t="shared" si="63"/>
        <v>0</v>
      </c>
      <c r="Y86" s="127">
        <f>SUM(G86:I86)</f>
        <v>0</v>
      </c>
      <c r="Z86" s="127">
        <f>SUM(J86:L86)</f>
        <v>0</v>
      </c>
      <c r="AA86" s="127">
        <f>SUM(M86:O86)</f>
        <v>0</v>
      </c>
      <c r="AB86" s="127">
        <f>SUM(P86:R86)</f>
        <v>0</v>
      </c>
    </row>
    <row r="87" spans="1:28" ht="13.5" customHeight="1" x14ac:dyDescent="0.2">
      <c r="A87" s="285"/>
      <c r="B87" s="286"/>
      <c r="C87" s="272" t="s">
        <v>116</v>
      </c>
      <c r="D87" s="167" t="s">
        <v>36</v>
      </c>
      <c r="E87" s="144">
        <f>SUM(G87:R87)</f>
        <v>0</v>
      </c>
      <c r="F87" s="144">
        <f>IF($T$1=0,0,E87/$T$1)</f>
        <v>0</v>
      </c>
      <c r="G87" s="116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Y87" s="144">
        <f>SUM(G87:I87)</f>
        <v>0</v>
      </c>
      <c r="Z87" s="144">
        <f>SUM(J87:L87)</f>
        <v>0</v>
      </c>
      <c r="AA87" s="144">
        <f>SUM(M87:O87)</f>
        <v>0</v>
      </c>
      <c r="AB87" s="144">
        <f>SUM(P87:R87)</f>
        <v>0</v>
      </c>
    </row>
    <row r="88" spans="1:28" ht="13.5" customHeight="1" x14ac:dyDescent="0.2">
      <c r="A88" s="285"/>
      <c r="B88" s="286"/>
      <c r="C88" s="272"/>
      <c r="D88" s="167" t="s">
        <v>80</v>
      </c>
      <c r="E88" s="144">
        <f>SUM(G88:R88)</f>
        <v>0</v>
      </c>
      <c r="F88" s="144">
        <f>IF($T$1=0,0,E88/$T$1)</f>
        <v>0</v>
      </c>
      <c r="G88" s="116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Y88" s="144">
        <f>SUM(G88:I88)</f>
        <v>0</v>
      </c>
      <c r="Z88" s="144">
        <f>SUM(J88:L88)</f>
        <v>0</v>
      </c>
      <c r="AA88" s="144">
        <f>SUM(M88:O88)</f>
        <v>0</v>
      </c>
      <c r="AB88" s="144">
        <f>SUM(P88:R88)</f>
        <v>0</v>
      </c>
    </row>
    <row r="89" spans="1:28" ht="13.5" customHeight="1" x14ac:dyDescent="0.2">
      <c r="A89" s="285"/>
      <c r="B89" s="286"/>
      <c r="C89" s="272"/>
      <c r="D89" s="167" t="s">
        <v>81</v>
      </c>
      <c r="E89" s="144">
        <f>SUM(G89:R89)</f>
        <v>0</v>
      </c>
      <c r="F89" s="144">
        <f>IF($T$1=0,0,E89/$T$1)</f>
        <v>0</v>
      </c>
      <c r="G89" s="116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Y89" s="144">
        <f>SUM(G89:I89)</f>
        <v>0</v>
      </c>
      <c r="Z89" s="144">
        <f>SUM(J89:L89)</f>
        <v>0</v>
      </c>
      <c r="AA89" s="144">
        <f>SUM(M89:O89)</f>
        <v>0</v>
      </c>
      <c r="AB89" s="144">
        <f>SUM(P89:R89)</f>
        <v>0</v>
      </c>
    </row>
    <row r="90" spans="1:28" ht="13.5" customHeight="1" x14ac:dyDescent="0.2">
      <c r="A90" s="285"/>
      <c r="B90" s="286"/>
      <c r="C90" s="272"/>
      <c r="D90" s="167" t="s">
        <v>70</v>
      </c>
      <c r="E90" s="144">
        <f t="shared" ref="E90:R90" si="64">IF(E87&lt;&gt;0,(E88+E89)/E87,)</f>
        <v>0</v>
      </c>
      <c r="F90" s="144">
        <f t="shared" si="64"/>
        <v>0</v>
      </c>
      <c r="G90" s="38">
        <f t="shared" si="64"/>
        <v>0</v>
      </c>
      <c r="H90" s="38">
        <f t="shared" si="64"/>
        <v>0</v>
      </c>
      <c r="I90" s="38">
        <f t="shared" si="64"/>
        <v>0</v>
      </c>
      <c r="J90" s="38">
        <f t="shared" si="64"/>
        <v>0</v>
      </c>
      <c r="K90" s="38">
        <f t="shared" si="64"/>
        <v>0</v>
      </c>
      <c r="L90" s="38">
        <f t="shared" si="64"/>
        <v>0</v>
      </c>
      <c r="M90" s="38">
        <f t="shared" si="64"/>
        <v>0</v>
      </c>
      <c r="N90" s="38">
        <f t="shared" si="64"/>
        <v>0</v>
      </c>
      <c r="O90" s="38">
        <f t="shared" si="64"/>
        <v>0</v>
      </c>
      <c r="P90" s="38">
        <f t="shared" si="64"/>
        <v>0</v>
      </c>
      <c r="Q90" s="38">
        <f t="shared" si="64"/>
        <v>0</v>
      </c>
      <c r="R90" s="38">
        <f t="shared" si="64"/>
        <v>0</v>
      </c>
      <c r="Y90" s="144">
        <f>IF(Y87&lt;&gt;0,(Y88+Y89)/Y87,)</f>
        <v>0</v>
      </c>
      <c r="Z90" s="144">
        <f>IF(Z87&lt;&gt;0,(Z88+Z89)/Z87,)</f>
        <v>0</v>
      </c>
      <c r="AA90" s="144">
        <f>IF(AA87&lt;&gt;0,(AA88+AA89)/AA87,)</f>
        <v>0</v>
      </c>
      <c r="AB90" s="144">
        <f>IF(AB87&lt;&gt;0,(AB88+AB89)/AB87,)</f>
        <v>0</v>
      </c>
    </row>
    <row r="91" spans="1:28" ht="13.5" customHeight="1" x14ac:dyDescent="0.2">
      <c r="A91" s="285"/>
      <c r="B91" s="286"/>
      <c r="C91" s="272"/>
      <c r="D91" s="167" t="s">
        <v>82</v>
      </c>
      <c r="E91" s="144">
        <f t="shared" ref="E91:E133" si="65">SUM(G91:R91)</f>
        <v>0</v>
      </c>
      <c r="F91" s="144">
        <f t="shared" ref="F91:F132" si="66">IF($T$1=0,0,E91/$T$1)</f>
        <v>0</v>
      </c>
      <c r="G91" s="116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Y91" s="144">
        <f t="shared" ref="Y91:Y133" si="67">SUM(G91:I91)</f>
        <v>0</v>
      </c>
      <c r="Z91" s="144">
        <f t="shared" ref="Z91:Z133" si="68">SUM(J91:L91)</f>
        <v>0</v>
      </c>
      <c r="AA91" s="144">
        <f t="shared" ref="AA91:AA133" si="69">SUM(M91:O91)</f>
        <v>0</v>
      </c>
      <c r="AB91" s="144">
        <f t="shared" ref="AB91:AB133" si="70">SUM(P91:R91)</f>
        <v>0</v>
      </c>
    </row>
    <row r="92" spans="1:28" ht="13.5" customHeight="1" x14ac:dyDescent="0.2">
      <c r="A92" s="285"/>
      <c r="B92" s="286"/>
      <c r="C92" s="272"/>
      <c r="D92" s="167" t="s">
        <v>83</v>
      </c>
      <c r="E92" s="144">
        <f t="shared" si="65"/>
        <v>0</v>
      </c>
      <c r="F92" s="144">
        <f t="shared" si="66"/>
        <v>0</v>
      </c>
      <c r="G92" s="38">
        <f t="shared" ref="G92:R92" si="71">G88+G89+G91</f>
        <v>0</v>
      </c>
      <c r="H92" s="38">
        <f t="shared" si="71"/>
        <v>0</v>
      </c>
      <c r="I92" s="38">
        <f t="shared" si="71"/>
        <v>0</v>
      </c>
      <c r="J92" s="38">
        <f t="shared" si="71"/>
        <v>0</v>
      </c>
      <c r="K92" s="38">
        <f t="shared" si="71"/>
        <v>0</v>
      </c>
      <c r="L92" s="38">
        <f t="shared" si="71"/>
        <v>0</v>
      </c>
      <c r="M92" s="38">
        <f t="shared" si="71"/>
        <v>0</v>
      </c>
      <c r="N92" s="38">
        <f t="shared" si="71"/>
        <v>0</v>
      </c>
      <c r="O92" s="38">
        <f t="shared" si="71"/>
        <v>0</v>
      </c>
      <c r="P92" s="38">
        <f t="shared" si="71"/>
        <v>0</v>
      </c>
      <c r="Q92" s="38">
        <f t="shared" si="71"/>
        <v>0</v>
      </c>
      <c r="R92" s="38">
        <f t="shared" si="71"/>
        <v>0</v>
      </c>
      <c r="Y92" s="144">
        <f t="shared" si="67"/>
        <v>0</v>
      </c>
      <c r="Z92" s="144">
        <f t="shared" si="68"/>
        <v>0</v>
      </c>
      <c r="AA92" s="144">
        <f t="shared" si="69"/>
        <v>0</v>
      </c>
      <c r="AB92" s="144">
        <f t="shared" si="70"/>
        <v>0</v>
      </c>
    </row>
    <row r="93" spans="1:28" ht="13.5" customHeight="1" x14ac:dyDescent="0.2">
      <c r="A93" s="285"/>
      <c r="B93" s="286"/>
      <c r="C93" s="302" t="s">
        <v>84</v>
      </c>
      <c r="D93" s="161" t="s">
        <v>117</v>
      </c>
      <c r="E93" s="127">
        <f t="shared" si="65"/>
        <v>0</v>
      </c>
      <c r="F93" s="64">
        <f t="shared" si="66"/>
        <v>0</v>
      </c>
      <c r="G93" s="173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Y93" s="127">
        <f t="shared" si="67"/>
        <v>0</v>
      </c>
      <c r="Z93" s="127">
        <f t="shared" si="68"/>
        <v>0</v>
      </c>
      <c r="AA93" s="127">
        <f t="shared" si="69"/>
        <v>0</v>
      </c>
      <c r="AB93" s="127">
        <f t="shared" si="70"/>
        <v>0</v>
      </c>
    </row>
    <row r="94" spans="1:28" ht="13.5" customHeight="1" x14ac:dyDescent="0.2">
      <c r="A94" s="285"/>
      <c r="B94" s="286"/>
      <c r="C94" s="302"/>
      <c r="D94" s="161" t="s">
        <v>118</v>
      </c>
      <c r="E94" s="127">
        <f t="shared" si="65"/>
        <v>0</v>
      </c>
      <c r="F94" s="64">
        <f t="shared" si="66"/>
        <v>0</v>
      </c>
      <c r="G94" s="173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Y94" s="127">
        <f t="shared" si="67"/>
        <v>0</v>
      </c>
      <c r="Z94" s="127">
        <f t="shared" si="68"/>
        <v>0</v>
      </c>
      <c r="AA94" s="127">
        <f t="shared" si="69"/>
        <v>0</v>
      </c>
      <c r="AB94" s="127">
        <f t="shared" si="70"/>
        <v>0</v>
      </c>
    </row>
    <row r="95" spans="1:28" ht="13.5" customHeight="1" x14ac:dyDescent="0.2">
      <c r="A95" s="285"/>
      <c r="B95" s="286"/>
      <c r="C95" s="302"/>
      <c r="D95" s="161">
        <v>360</v>
      </c>
      <c r="E95" s="127">
        <f t="shared" si="65"/>
        <v>0</v>
      </c>
      <c r="F95" s="64">
        <f t="shared" si="66"/>
        <v>0</v>
      </c>
      <c r="G95" s="173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Y95" s="127">
        <f t="shared" si="67"/>
        <v>0</v>
      </c>
      <c r="Z95" s="127">
        <f t="shared" si="68"/>
        <v>0</v>
      </c>
      <c r="AA95" s="127">
        <f t="shared" si="69"/>
        <v>0</v>
      </c>
      <c r="AB95" s="127">
        <f t="shared" si="70"/>
        <v>0</v>
      </c>
    </row>
    <row r="96" spans="1:28" ht="13.5" customHeight="1" x14ac:dyDescent="0.2">
      <c r="A96" s="285"/>
      <c r="B96" s="286"/>
      <c r="C96" s="302"/>
      <c r="D96" s="161" t="s">
        <v>119</v>
      </c>
      <c r="E96" s="127">
        <f t="shared" si="65"/>
        <v>0</v>
      </c>
      <c r="F96" s="64">
        <f t="shared" si="66"/>
        <v>0</v>
      </c>
      <c r="G96" s="173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Y96" s="127">
        <f t="shared" si="67"/>
        <v>0</v>
      </c>
      <c r="Z96" s="127">
        <f t="shared" si="68"/>
        <v>0</v>
      </c>
      <c r="AA96" s="127">
        <f t="shared" si="69"/>
        <v>0</v>
      </c>
      <c r="AB96" s="127">
        <f t="shared" si="70"/>
        <v>0</v>
      </c>
    </row>
    <row r="97" spans="1:28" ht="13.5" customHeight="1" x14ac:dyDescent="0.2">
      <c r="A97" s="285"/>
      <c r="B97" s="286"/>
      <c r="C97" s="302"/>
      <c r="D97" s="161" t="s">
        <v>120</v>
      </c>
      <c r="E97" s="127">
        <f t="shared" si="65"/>
        <v>0</v>
      </c>
      <c r="F97" s="64">
        <f t="shared" si="66"/>
        <v>0</v>
      </c>
      <c r="G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Y97" s="127">
        <f t="shared" si="67"/>
        <v>0</v>
      </c>
      <c r="Z97" s="127">
        <f t="shared" si="68"/>
        <v>0</v>
      </c>
      <c r="AA97" s="127">
        <f t="shared" si="69"/>
        <v>0</v>
      </c>
      <c r="AB97" s="127">
        <f t="shared" si="70"/>
        <v>0</v>
      </c>
    </row>
    <row r="98" spans="1:28" ht="13.5" customHeight="1" x14ac:dyDescent="0.2">
      <c r="A98" s="285"/>
      <c r="B98" s="286"/>
      <c r="C98" s="302"/>
      <c r="D98" s="161" t="s">
        <v>121</v>
      </c>
      <c r="E98" s="127">
        <f t="shared" si="65"/>
        <v>0</v>
      </c>
      <c r="F98" s="64">
        <f t="shared" si="66"/>
        <v>0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Y98" s="127">
        <f t="shared" si="67"/>
        <v>0</v>
      </c>
      <c r="Z98" s="127">
        <f t="shared" si="68"/>
        <v>0</v>
      </c>
      <c r="AA98" s="127">
        <f t="shared" si="69"/>
        <v>0</v>
      </c>
      <c r="AB98" s="127">
        <f t="shared" si="70"/>
        <v>0</v>
      </c>
    </row>
    <row r="99" spans="1:28" ht="13.5" customHeight="1" x14ac:dyDescent="0.2">
      <c r="A99" s="285"/>
      <c r="B99" s="286"/>
      <c r="C99" s="302"/>
      <c r="D99" s="161" t="s">
        <v>122</v>
      </c>
      <c r="E99" s="127">
        <f t="shared" si="65"/>
        <v>0</v>
      </c>
      <c r="F99" s="64">
        <f t="shared" si="66"/>
        <v>0</v>
      </c>
      <c r="G99" s="173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Y99" s="127">
        <f t="shared" si="67"/>
        <v>0</v>
      </c>
      <c r="Z99" s="127">
        <f t="shared" si="68"/>
        <v>0</v>
      </c>
      <c r="AA99" s="127">
        <f t="shared" si="69"/>
        <v>0</v>
      </c>
      <c r="AB99" s="127">
        <f t="shared" si="70"/>
        <v>0</v>
      </c>
    </row>
    <row r="100" spans="1:28" ht="13.5" customHeight="1" x14ac:dyDescent="0.2">
      <c r="A100" s="285"/>
      <c r="B100" s="286"/>
      <c r="C100" s="302"/>
      <c r="D100" s="161" t="s">
        <v>123</v>
      </c>
      <c r="E100" s="127">
        <f t="shared" si="65"/>
        <v>0</v>
      </c>
      <c r="F100" s="64">
        <f t="shared" si="66"/>
        <v>0</v>
      </c>
      <c r="G100" s="173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Y100" s="127">
        <f t="shared" si="67"/>
        <v>0</v>
      </c>
      <c r="Z100" s="127">
        <f t="shared" si="68"/>
        <v>0</v>
      </c>
      <c r="AA100" s="127">
        <f t="shared" si="69"/>
        <v>0</v>
      </c>
      <c r="AB100" s="127">
        <f t="shared" si="70"/>
        <v>0</v>
      </c>
    </row>
    <row r="101" spans="1:28" ht="13.5" customHeight="1" x14ac:dyDescent="0.2">
      <c r="A101" s="285"/>
      <c r="B101" s="286"/>
      <c r="C101" s="302"/>
      <c r="D101" s="161" t="s">
        <v>124</v>
      </c>
      <c r="E101" s="127">
        <f t="shared" si="65"/>
        <v>0</v>
      </c>
      <c r="F101" s="64">
        <f t="shared" si="66"/>
        <v>0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Y101" s="127">
        <f t="shared" si="67"/>
        <v>0</v>
      </c>
      <c r="Z101" s="127">
        <f t="shared" si="68"/>
        <v>0</v>
      </c>
      <c r="AA101" s="127">
        <f t="shared" si="69"/>
        <v>0</v>
      </c>
      <c r="AB101" s="127">
        <f t="shared" si="70"/>
        <v>0</v>
      </c>
    </row>
    <row r="102" spans="1:28" ht="13.5" customHeight="1" x14ac:dyDescent="0.2">
      <c r="A102" s="285"/>
      <c r="B102" s="286"/>
      <c r="C102" s="302"/>
      <c r="D102" s="161" t="s">
        <v>125</v>
      </c>
      <c r="E102" s="127">
        <f t="shared" si="65"/>
        <v>0</v>
      </c>
      <c r="F102" s="64">
        <f t="shared" si="66"/>
        <v>0</v>
      </c>
      <c r="G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Y102" s="127">
        <f t="shared" si="67"/>
        <v>0</v>
      </c>
      <c r="Z102" s="127">
        <f t="shared" si="68"/>
        <v>0</v>
      </c>
      <c r="AA102" s="127">
        <f t="shared" si="69"/>
        <v>0</v>
      </c>
      <c r="AB102" s="127">
        <f t="shared" si="70"/>
        <v>0</v>
      </c>
    </row>
    <row r="103" spans="1:28" ht="13.5" customHeight="1" x14ac:dyDescent="0.2">
      <c r="A103" s="285"/>
      <c r="B103" s="286"/>
      <c r="C103" s="302"/>
      <c r="D103" s="166" t="s">
        <v>126</v>
      </c>
      <c r="E103" s="127">
        <f t="shared" si="65"/>
        <v>0</v>
      </c>
      <c r="F103" s="64">
        <f t="shared" si="66"/>
        <v>0</v>
      </c>
      <c r="G103" s="173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Y103" s="127">
        <f t="shared" si="67"/>
        <v>0</v>
      </c>
      <c r="Z103" s="127">
        <f t="shared" si="68"/>
        <v>0</v>
      </c>
      <c r="AA103" s="127">
        <f t="shared" si="69"/>
        <v>0</v>
      </c>
      <c r="AB103" s="127">
        <f t="shared" si="70"/>
        <v>0</v>
      </c>
    </row>
    <row r="104" spans="1:28" ht="13.5" customHeight="1" x14ac:dyDescent="0.2">
      <c r="A104" s="285"/>
      <c r="B104" s="286"/>
      <c r="C104" s="302"/>
      <c r="D104" s="166" t="s">
        <v>127</v>
      </c>
      <c r="E104" s="127">
        <f t="shared" si="65"/>
        <v>0</v>
      </c>
      <c r="F104" s="64">
        <f t="shared" si="66"/>
        <v>0</v>
      </c>
      <c r="G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Y104" s="127">
        <f t="shared" si="67"/>
        <v>0</v>
      </c>
      <c r="Z104" s="127">
        <f t="shared" si="68"/>
        <v>0</v>
      </c>
      <c r="AA104" s="127">
        <f t="shared" si="69"/>
        <v>0</v>
      </c>
      <c r="AB104" s="127">
        <f t="shared" si="70"/>
        <v>0</v>
      </c>
    </row>
    <row r="105" spans="1:28" ht="13.5" customHeight="1" x14ac:dyDescent="0.2">
      <c r="A105" s="285"/>
      <c r="B105" s="286"/>
      <c r="C105" s="302"/>
      <c r="D105" s="161" t="s">
        <v>128</v>
      </c>
      <c r="E105" s="127">
        <f t="shared" si="65"/>
        <v>0</v>
      </c>
      <c r="F105" s="64">
        <f t="shared" si="66"/>
        <v>0</v>
      </c>
      <c r="G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Y105" s="127">
        <f t="shared" si="67"/>
        <v>0</v>
      </c>
      <c r="Z105" s="127">
        <f t="shared" si="68"/>
        <v>0</v>
      </c>
      <c r="AA105" s="127">
        <f t="shared" si="69"/>
        <v>0</v>
      </c>
      <c r="AB105" s="127">
        <f t="shared" si="70"/>
        <v>0</v>
      </c>
    </row>
    <row r="106" spans="1:28" ht="13.5" customHeight="1" x14ac:dyDescent="0.2">
      <c r="A106" s="285"/>
      <c r="B106" s="286"/>
      <c r="C106" s="302"/>
      <c r="D106" s="161" t="s">
        <v>129</v>
      </c>
      <c r="E106" s="127">
        <f t="shared" si="65"/>
        <v>0</v>
      </c>
      <c r="F106" s="64">
        <f t="shared" si="66"/>
        <v>0</v>
      </c>
      <c r="G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Y106" s="127">
        <f t="shared" si="67"/>
        <v>0</v>
      </c>
      <c r="Z106" s="127">
        <f t="shared" si="68"/>
        <v>0</v>
      </c>
      <c r="AA106" s="127">
        <f t="shared" si="69"/>
        <v>0</v>
      </c>
      <c r="AB106" s="127">
        <f t="shared" si="70"/>
        <v>0</v>
      </c>
    </row>
    <row r="107" spans="1:28" ht="13.5" customHeight="1" x14ac:dyDescent="0.2">
      <c r="A107" s="285"/>
      <c r="B107" s="286"/>
      <c r="C107" s="302"/>
      <c r="D107" s="161" t="s">
        <v>130</v>
      </c>
      <c r="E107" s="127">
        <f t="shared" si="65"/>
        <v>0</v>
      </c>
      <c r="F107" s="64">
        <f t="shared" si="66"/>
        <v>0</v>
      </c>
      <c r="G107" s="173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Y107" s="127">
        <f t="shared" si="67"/>
        <v>0</v>
      </c>
      <c r="Z107" s="127">
        <f t="shared" si="68"/>
        <v>0</v>
      </c>
      <c r="AA107" s="127">
        <f t="shared" si="69"/>
        <v>0</v>
      </c>
      <c r="AB107" s="127">
        <f t="shared" si="70"/>
        <v>0</v>
      </c>
    </row>
    <row r="108" spans="1:28" ht="13.5" customHeight="1" x14ac:dyDescent="0.2">
      <c r="A108" s="285"/>
      <c r="B108" s="286"/>
      <c r="C108" s="302"/>
      <c r="D108" s="161" t="s">
        <v>131</v>
      </c>
      <c r="E108" s="127">
        <f t="shared" si="65"/>
        <v>0</v>
      </c>
      <c r="F108" s="64">
        <f t="shared" si="66"/>
        <v>0</v>
      </c>
      <c r="G108" s="173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Y108" s="127">
        <f t="shared" si="67"/>
        <v>0</v>
      </c>
      <c r="Z108" s="127">
        <f t="shared" si="68"/>
        <v>0</v>
      </c>
      <c r="AA108" s="127">
        <f t="shared" si="69"/>
        <v>0</v>
      </c>
      <c r="AB108" s="127">
        <f t="shared" si="70"/>
        <v>0</v>
      </c>
    </row>
    <row r="109" spans="1:28" ht="13.5" customHeight="1" x14ac:dyDescent="0.2">
      <c r="A109" s="285"/>
      <c r="B109" s="286"/>
      <c r="C109" s="302"/>
      <c r="D109" s="161" t="s">
        <v>132</v>
      </c>
      <c r="E109" s="127">
        <f t="shared" si="65"/>
        <v>0</v>
      </c>
      <c r="F109" s="64">
        <f t="shared" si="66"/>
        <v>0</v>
      </c>
      <c r="G109" s="173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Y109" s="127">
        <f t="shared" si="67"/>
        <v>0</v>
      </c>
      <c r="Z109" s="127">
        <f t="shared" si="68"/>
        <v>0</v>
      </c>
      <c r="AA109" s="127">
        <f t="shared" si="69"/>
        <v>0</v>
      </c>
      <c r="AB109" s="127">
        <f t="shared" si="70"/>
        <v>0</v>
      </c>
    </row>
    <row r="110" spans="1:28" ht="13.5" customHeight="1" x14ac:dyDescent="0.2">
      <c r="A110" s="285"/>
      <c r="B110" s="286"/>
      <c r="C110" s="302"/>
      <c r="D110" s="161" t="s">
        <v>133</v>
      </c>
      <c r="E110" s="127">
        <f t="shared" si="65"/>
        <v>0</v>
      </c>
      <c r="F110" s="64">
        <f t="shared" si="66"/>
        <v>0</v>
      </c>
      <c r="G110" s="173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Y110" s="127">
        <f t="shared" si="67"/>
        <v>0</v>
      </c>
      <c r="Z110" s="127">
        <f t="shared" si="68"/>
        <v>0</v>
      </c>
      <c r="AA110" s="127">
        <f t="shared" si="69"/>
        <v>0</v>
      </c>
      <c r="AB110" s="127">
        <f t="shared" si="70"/>
        <v>0</v>
      </c>
    </row>
    <row r="111" spans="1:28" ht="13.5" customHeight="1" x14ac:dyDescent="0.2">
      <c r="A111" s="285"/>
      <c r="B111" s="286"/>
      <c r="C111" s="302"/>
      <c r="D111" s="166" t="s">
        <v>134</v>
      </c>
      <c r="E111" s="127">
        <f t="shared" si="65"/>
        <v>0</v>
      </c>
      <c r="F111" s="64">
        <f t="shared" si="66"/>
        <v>0</v>
      </c>
      <c r="G111" s="173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Y111" s="127">
        <f t="shared" si="67"/>
        <v>0</v>
      </c>
      <c r="Z111" s="127">
        <f t="shared" si="68"/>
        <v>0</v>
      </c>
      <c r="AA111" s="127">
        <f t="shared" si="69"/>
        <v>0</v>
      </c>
      <c r="AB111" s="127">
        <f t="shared" si="70"/>
        <v>0</v>
      </c>
    </row>
    <row r="112" spans="1:28" ht="13.5" customHeight="1" x14ac:dyDescent="0.2">
      <c r="A112" s="285"/>
      <c r="B112" s="286"/>
      <c r="C112" s="302"/>
      <c r="D112" s="166" t="s">
        <v>135</v>
      </c>
      <c r="E112" s="127">
        <f t="shared" si="65"/>
        <v>0</v>
      </c>
      <c r="F112" s="64">
        <f t="shared" si="66"/>
        <v>0</v>
      </c>
      <c r="G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Y112" s="127">
        <f t="shared" si="67"/>
        <v>0</v>
      </c>
      <c r="Z112" s="127">
        <f t="shared" si="68"/>
        <v>0</v>
      </c>
      <c r="AA112" s="127">
        <f t="shared" si="69"/>
        <v>0</v>
      </c>
      <c r="AB112" s="127">
        <f t="shared" si="70"/>
        <v>0</v>
      </c>
    </row>
    <row r="113" spans="1:28" ht="13.5" customHeight="1" x14ac:dyDescent="0.2">
      <c r="A113" s="285"/>
      <c r="B113" s="286"/>
      <c r="C113" s="302"/>
      <c r="D113" s="166" t="s">
        <v>136</v>
      </c>
      <c r="E113" s="127">
        <f t="shared" si="65"/>
        <v>0</v>
      </c>
      <c r="F113" s="64">
        <f t="shared" si="66"/>
        <v>0</v>
      </c>
      <c r="G113" s="173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Y113" s="127">
        <f t="shared" si="67"/>
        <v>0</v>
      </c>
      <c r="Z113" s="127">
        <f t="shared" si="68"/>
        <v>0</v>
      </c>
      <c r="AA113" s="127">
        <f t="shared" si="69"/>
        <v>0</v>
      </c>
      <c r="AB113" s="127">
        <f t="shared" si="70"/>
        <v>0</v>
      </c>
    </row>
    <row r="114" spans="1:28" ht="13.5" customHeight="1" x14ac:dyDescent="0.2">
      <c r="A114" s="285"/>
      <c r="B114" s="286"/>
      <c r="C114" s="302"/>
      <c r="D114" s="166" t="s">
        <v>137</v>
      </c>
      <c r="E114" s="127">
        <f t="shared" si="65"/>
        <v>0</v>
      </c>
      <c r="F114" s="64">
        <f t="shared" si="66"/>
        <v>0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Y114" s="127">
        <f t="shared" si="67"/>
        <v>0</v>
      </c>
      <c r="Z114" s="127">
        <f t="shared" si="68"/>
        <v>0</v>
      </c>
      <c r="AA114" s="127">
        <f t="shared" si="69"/>
        <v>0</v>
      </c>
      <c r="AB114" s="127">
        <f t="shared" si="70"/>
        <v>0</v>
      </c>
    </row>
    <row r="115" spans="1:28" ht="13.5" customHeight="1" x14ac:dyDescent="0.2">
      <c r="A115" s="285"/>
      <c r="B115" s="286"/>
      <c r="C115" s="302"/>
      <c r="D115" s="166" t="s">
        <v>138</v>
      </c>
      <c r="E115" s="127">
        <f t="shared" si="65"/>
        <v>0</v>
      </c>
      <c r="F115" s="64">
        <f t="shared" si="66"/>
        <v>0</v>
      </c>
      <c r="G115" s="173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Y115" s="127">
        <f t="shared" si="67"/>
        <v>0</v>
      </c>
      <c r="Z115" s="127">
        <f t="shared" si="68"/>
        <v>0</v>
      </c>
      <c r="AA115" s="127">
        <f t="shared" si="69"/>
        <v>0</v>
      </c>
      <c r="AB115" s="127">
        <f t="shared" si="70"/>
        <v>0</v>
      </c>
    </row>
    <row r="116" spans="1:28" ht="13.5" customHeight="1" x14ac:dyDescent="0.2">
      <c r="A116" s="285"/>
      <c r="B116" s="286"/>
      <c r="C116" s="302"/>
      <c r="D116" s="166" t="s">
        <v>139</v>
      </c>
      <c r="E116" s="127">
        <f t="shared" si="65"/>
        <v>0</v>
      </c>
      <c r="F116" s="64">
        <f t="shared" si="66"/>
        <v>0</v>
      </c>
      <c r="G116" s="173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Y116" s="127">
        <f t="shared" si="67"/>
        <v>0</v>
      </c>
      <c r="Z116" s="127">
        <f t="shared" si="68"/>
        <v>0</v>
      </c>
      <c r="AA116" s="127">
        <f t="shared" si="69"/>
        <v>0</v>
      </c>
      <c r="AB116" s="127">
        <f t="shared" si="70"/>
        <v>0</v>
      </c>
    </row>
    <row r="117" spans="1:28" ht="13.5" customHeight="1" x14ac:dyDescent="0.2">
      <c r="A117" s="285"/>
      <c r="B117" s="286"/>
      <c r="C117" s="302"/>
      <c r="D117" s="166" t="s">
        <v>140</v>
      </c>
      <c r="E117" s="127">
        <f t="shared" si="65"/>
        <v>0</v>
      </c>
      <c r="F117" s="64">
        <f t="shared" si="66"/>
        <v>0</v>
      </c>
      <c r="G117" s="173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Y117" s="127">
        <f t="shared" si="67"/>
        <v>0</v>
      </c>
      <c r="Z117" s="127">
        <f t="shared" si="68"/>
        <v>0</v>
      </c>
      <c r="AA117" s="127">
        <f t="shared" si="69"/>
        <v>0</v>
      </c>
      <c r="AB117" s="127">
        <f t="shared" si="70"/>
        <v>0</v>
      </c>
    </row>
    <row r="118" spans="1:28" ht="13.5" customHeight="1" x14ac:dyDescent="0.2">
      <c r="A118" s="285"/>
      <c r="B118" s="286"/>
      <c r="C118" s="302"/>
      <c r="D118" s="166" t="s">
        <v>141</v>
      </c>
      <c r="E118" s="127">
        <f t="shared" si="65"/>
        <v>0</v>
      </c>
      <c r="F118" s="64">
        <f t="shared" si="66"/>
        <v>0</v>
      </c>
      <c r="G118" s="173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Y118" s="127">
        <f t="shared" si="67"/>
        <v>0</v>
      </c>
      <c r="Z118" s="127">
        <f t="shared" si="68"/>
        <v>0</v>
      </c>
      <c r="AA118" s="127">
        <f t="shared" si="69"/>
        <v>0</v>
      </c>
      <c r="AB118" s="127">
        <f t="shared" si="70"/>
        <v>0</v>
      </c>
    </row>
    <row r="119" spans="1:28" ht="13.5" customHeight="1" x14ac:dyDescent="0.2">
      <c r="A119" s="285"/>
      <c r="B119" s="286"/>
      <c r="C119" s="302"/>
      <c r="D119" s="161" t="s">
        <v>142</v>
      </c>
      <c r="E119" s="127">
        <f t="shared" si="65"/>
        <v>0</v>
      </c>
      <c r="F119" s="64">
        <f t="shared" si="66"/>
        <v>0</v>
      </c>
      <c r="G119" s="173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Y119" s="127">
        <f t="shared" si="67"/>
        <v>0</v>
      </c>
      <c r="Z119" s="127">
        <f t="shared" si="68"/>
        <v>0</v>
      </c>
      <c r="AA119" s="127">
        <f t="shared" si="69"/>
        <v>0</v>
      </c>
      <c r="AB119" s="127">
        <f t="shared" si="70"/>
        <v>0</v>
      </c>
    </row>
    <row r="120" spans="1:28" ht="13.5" customHeight="1" x14ac:dyDescent="0.2">
      <c r="A120" s="285"/>
      <c r="B120" s="286"/>
      <c r="C120" s="302"/>
      <c r="D120" s="161" t="s">
        <v>143</v>
      </c>
      <c r="E120" s="127">
        <f t="shared" si="65"/>
        <v>0</v>
      </c>
      <c r="F120" s="64">
        <f t="shared" si="66"/>
        <v>0</v>
      </c>
      <c r="G120" s="173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Y120" s="127">
        <f t="shared" si="67"/>
        <v>0</v>
      </c>
      <c r="Z120" s="127">
        <f t="shared" si="68"/>
        <v>0</v>
      </c>
      <c r="AA120" s="127">
        <f t="shared" si="69"/>
        <v>0</v>
      </c>
      <c r="AB120" s="127">
        <f t="shared" si="70"/>
        <v>0</v>
      </c>
    </row>
    <row r="121" spans="1:28" ht="13.5" customHeight="1" x14ac:dyDescent="0.2">
      <c r="A121" s="285"/>
      <c r="B121" s="286"/>
      <c r="C121" s="302"/>
      <c r="D121" s="161" t="s">
        <v>144</v>
      </c>
      <c r="E121" s="127">
        <f t="shared" si="65"/>
        <v>0</v>
      </c>
      <c r="F121" s="64">
        <f t="shared" si="66"/>
        <v>0</v>
      </c>
      <c r="G121" s="173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Y121" s="127"/>
      <c r="Z121" s="127"/>
      <c r="AA121" s="127"/>
      <c r="AB121" s="127"/>
    </row>
    <row r="122" spans="1:28" ht="13.5" customHeight="1" x14ac:dyDescent="0.2">
      <c r="A122" s="285"/>
      <c r="B122" s="286"/>
      <c r="C122" s="302"/>
      <c r="D122" s="161" t="s">
        <v>145</v>
      </c>
      <c r="E122" s="127">
        <f t="shared" si="65"/>
        <v>0</v>
      </c>
      <c r="F122" s="64">
        <f t="shared" si="66"/>
        <v>0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Y122" s="127"/>
      <c r="Z122" s="127"/>
      <c r="AA122" s="127"/>
      <c r="AB122" s="127"/>
    </row>
    <row r="123" spans="1:28" ht="13.5" customHeight="1" x14ac:dyDescent="0.2">
      <c r="A123" s="285"/>
      <c r="B123" s="286"/>
      <c r="C123" s="302"/>
      <c r="D123" s="161" t="s">
        <v>146</v>
      </c>
      <c r="E123" s="127">
        <f t="shared" si="65"/>
        <v>0</v>
      </c>
      <c r="F123" s="64">
        <f t="shared" si="66"/>
        <v>0</v>
      </c>
      <c r="G123" s="173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Y123" s="127"/>
      <c r="Z123" s="127"/>
      <c r="AA123" s="127"/>
      <c r="AB123" s="127"/>
    </row>
    <row r="124" spans="1:28" ht="13.5" customHeight="1" x14ac:dyDescent="0.2">
      <c r="A124" s="285"/>
      <c r="B124" s="286"/>
      <c r="C124" s="302"/>
      <c r="D124" s="161" t="s">
        <v>147</v>
      </c>
      <c r="E124" s="127">
        <f t="shared" si="65"/>
        <v>0</v>
      </c>
      <c r="F124" s="64">
        <f t="shared" si="66"/>
        <v>0</v>
      </c>
      <c r="G124" s="173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Y124" s="127"/>
      <c r="Z124" s="127"/>
      <c r="AA124" s="127"/>
      <c r="AB124" s="127"/>
    </row>
    <row r="125" spans="1:28" ht="13.5" customHeight="1" x14ac:dyDescent="0.2">
      <c r="A125" s="285"/>
      <c r="B125" s="286"/>
      <c r="C125" s="302"/>
      <c r="D125" s="161" t="s">
        <v>148</v>
      </c>
      <c r="E125" s="127">
        <f t="shared" si="65"/>
        <v>0</v>
      </c>
      <c r="F125" s="64">
        <f t="shared" si="66"/>
        <v>0</v>
      </c>
      <c r="G125" s="173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Y125" s="127"/>
      <c r="Z125" s="127"/>
      <c r="AA125" s="127"/>
      <c r="AB125" s="127"/>
    </row>
    <row r="126" spans="1:28" ht="13.5" customHeight="1" x14ac:dyDescent="0.2">
      <c r="A126" s="285"/>
      <c r="B126" s="286"/>
      <c r="C126" s="302"/>
      <c r="D126" s="161" t="s">
        <v>149</v>
      </c>
      <c r="E126" s="127">
        <f t="shared" si="65"/>
        <v>0</v>
      </c>
      <c r="F126" s="64">
        <f t="shared" si="66"/>
        <v>0</v>
      </c>
      <c r="G126" s="173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Y126" s="127"/>
      <c r="Z126" s="127"/>
      <c r="AA126" s="127"/>
      <c r="AB126" s="127"/>
    </row>
    <row r="127" spans="1:28" ht="13.5" customHeight="1" x14ac:dyDescent="0.2">
      <c r="A127" s="285"/>
      <c r="B127" s="286"/>
      <c r="C127" s="302"/>
      <c r="D127" s="161" t="s">
        <v>150</v>
      </c>
      <c r="E127" s="127">
        <f t="shared" si="65"/>
        <v>0</v>
      </c>
      <c r="F127" s="64">
        <f t="shared" si="66"/>
        <v>0</v>
      </c>
      <c r="G127" s="173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Y127" s="127"/>
      <c r="Z127" s="127"/>
      <c r="AA127" s="127"/>
      <c r="AB127" s="127"/>
    </row>
    <row r="128" spans="1:28" ht="13.5" customHeight="1" x14ac:dyDescent="0.2">
      <c r="A128" s="285"/>
      <c r="B128" s="286"/>
      <c r="C128" s="302"/>
      <c r="D128" s="161" t="s">
        <v>151</v>
      </c>
      <c r="E128" s="127">
        <f t="shared" si="65"/>
        <v>0</v>
      </c>
      <c r="F128" s="64">
        <f t="shared" si="66"/>
        <v>0</v>
      </c>
      <c r="G128" s="173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Y128" s="127"/>
      <c r="Z128" s="127"/>
      <c r="AA128" s="127"/>
      <c r="AB128" s="127"/>
    </row>
    <row r="129" spans="1:28" ht="13.5" customHeight="1" x14ac:dyDescent="0.2">
      <c r="A129" s="285"/>
      <c r="B129" s="286"/>
      <c r="C129" s="302"/>
      <c r="D129" s="161" t="s">
        <v>152</v>
      </c>
      <c r="E129" s="127">
        <f t="shared" si="65"/>
        <v>0</v>
      </c>
      <c r="F129" s="64">
        <f t="shared" si="66"/>
        <v>0</v>
      </c>
      <c r="G129" s="173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Y129" s="127"/>
      <c r="Z129" s="127"/>
      <c r="AA129" s="127"/>
      <c r="AB129" s="127"/>
    </row>
    <row r="130" spans="1:28" ht="13.5" customHeight="1" x14ac:dyDescent="0.2">
      <c r="A130" s="285"/>
      <c r="B130" s="286"/>
      <c r="C130" s="302"/>
      <c r="D130" s="161" t="s">
        <v>153</v>
      </c>
      <c r="E130" s="127">
        <f t="shared" si="65"/>
        <v>0</v>
      </c>
      <c r="F130" s="64">
        <f t="shared" si="66"/>
        <v>0</v>
      </c>
      <c r="G130" s="173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Y130" s="127"/>
      <c r="Z130" s="127"/>
      <c r="AA130" s="127"/>
      <c r="AB130" s="127"/>
    </row>
    <row r="131" spans="1:28" ht="13.5" customHeight="1" x14ac:dyDescent="0.2">
      <c r="A131" s="285"/>
      <c r="B131" s="286"/>
      <c r="C131" s="302"/>
      <c r="D131" s="161" t="s">
        <v>154</v>
      </c>
      <c r="E131" s="127">
        <f t="shared" si="65"/>
        <v>0</v>
      </c>
      <c r="F131" s="64">
        <f t="shared" si="66"/>
        <v>0</v>
      </c>
      <c r="G131" s="173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Y131" s="127"/>
      <c r="Z131" s="127"/>
      <c r="AA131" s="127"/>
      <c r="AB131" s="127"/>
    </row>
    <row r="132" spans="1:28" ht="13.5" customHeight="1" x14ac:dyDescent="0.2">
      <c r="A132" s="285"/>
      <c r="B132" s="286"/>
      <c r="C132" s="302"/>
      <c r="D132" s="166" t="s">
        <v>155</v>
      </c>
      <c r="E132" s="127">
        <f t="shared" si="65"/>
        <v>0</v>
      </c>
      <c r="F132" s="64">
        <f t="shared" si="66"/>
        <v>0</v>
      </c>
      <c r="G132" s="173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Y132" s="127">
        <f t="shared" si="67"/>
        <v>0</v>
      </c>
      <c r="Z132" s="127">
        <f t="shared" si="68"/>
        <v>0</v>
      </c>
      <c r="AA132" s="127">
        <f t="shared" si="69"/>
        <v>0</v>
      </c>
      <c r="AB132" s="127">
        <f t="shared" si="70"/>
        <v>0</v>
      </c>
    </row>
    <row r="133" spans="1:28" ht="13.5" customHeight="1" x14ac:dyDescent="0.2">
      <c r="A133" s="285"/>
      <c r="B133" s="286"/>
      <c r="C133" s="302"/>
      <c r="D133" s="166" t="s">
        <v>156</v>
      </c>
      <c r="E133" s="127">
        <f t="shared" si="65"/>
        <v>0</v>
      </c>
      <c r="F133" s="64">
        <f>IF($T$1=0,0,E133/$T$1)</f>
        <v>0</v>
      </c>
      <c r="G133" s="38">
        <f t="shared" ref="G133:R133" si="72">SUM(G93:G132)</f>
        <v>0</v>
      </c>
      <c r="H133" s="38">
        <f t="shared" si="72"/>
        <v>0</v>
      </c>
      <c r="I133" s="38">
        <f t="shared" si="72"/>
        <v>0</v>
      </c>
      <c r="J133" s="38">
        <f t="shared" si="72"/>
        <v>0</v>
      </c>
      <c r="K133" s="38">
        <f t="shared" si="72"/>
        <v>0</v>
      </c>
      <c r="L133" s="38">
        <f t="shared" si="72"/>
        <v>0</v>
      </c>
      <c r="M133" s="38">
        <f t="shared" si="72"/>
        <v>0</v>
      </c>
      <c r="N133" s="38">
        <f t="shared" si="72"/>
        <v>0</v>
      </c>
      <c r="O133" s="38">
        <f t="shared" si="72"/>
        <v>0</v>
      </c>
      <c r="P133" s="38">
        <f t="shared" si="72"/>
        <v>0</v>
      </c>
      <c r="Q133" s="38">
        <f t="shared" si="72"/>
        <v>0</v>
      </c>
      <c r="R133" s="38">
        <f t="shared" si="72"/>
        <v>0</v>
      </c>
      <c r="Y133" s="127">
        <f t="shared" si="67"/>
        <v>0</v>
      </c>
      <c r="Z133" s="127">
        <f t="shared" si="68"/>
        <v>0</v>
      </c>
      <c r="AA133" s="127">
        <f t="shared" si="69"/>
        <v>0</v>
      </c>
      <c r="AB133" s="127">
        <f t="shared" si="70"/>
        <v>0</v>
      </c>
    </row>
    <row r="134" spans="1:28" ht="13.5" customHeight="1" x14ac:dyDescent="0.2">
      <c r="A134" s="285"/>
      <c r="B134" s="286"/>
      <c r="C134" s="303" t="s">
        <v>57</v>
      </c>
      <c r="D134" s="175" t="s">
        <v>157</v>
      </c>
      <c r="E134" s="144">
        <f t="shared" ref="E134:R134" si="73">IF(E$24&lt;&gt;0,(E65+E71+E77+E83)/E$24,)</f>
        <v>0</v>
      </c>
      <c r="F134" s="144">
        <f t="shared" si="73"/>
        <v>0</v>
      </c>
      <c r="G134" s="38">
        <f t="shared" si="73"/>
        <v>0</v>
      </c>
      <c r="H134" s="38">
        <f t="shared" si="73"/>
        <v>0</v>
      </c>
      <c r="I134" s="38">
        <f t="shared" si="73"/>
        <v>0</v>
      </c>
      <c r="J134" s="38">
        <f t="shared" si="73"/>
        <v>0</v>
      </c>
      <c r="K134" s="38">
        <f t="shared" si="73"/>
        <v>0</v>
      </c>
      <c r="L134" s="38">
        <f t="shared" si="73"/>
        <v>0</v>
      </c>
      <c r="M134" s="38">
        <f t="shared" si="73"/>
        <v>0</v>
      </c>
      <c r="N134" s="38">
        <f t="shared" si="73"/>
        <v>0</v>
      </c>
      <c r="O134" s="38">
        <f t="shared" si="73"/>
        <v>0</v>
      </c>
      <c r="P134" s="38">
        <f t="shared" si="73"/>
        <v>0</v>
      </c>
      <c r="Q134" s="38">
        <f t="shared" si="73"/>
        <v>0</v>
      </c>
      <c r="R134" s="38">
        <f t="shared" si="73"/>
        <v>0</v>
      </c>
      <c r="Y134" s="144">
        <f>IF(Y$24&lt;&gt;0,(Y65+Y71+Y77+Y83)/Y$24,)</f>
        <v>0</v>
      </c>
      <c r="Z134" s="144">
        <f>IF(Z$24&lt;&gt;0,(Z65+Z71+Z77+Z83)/Z$24,)</f>
        <v>0</v>
      </c>
      <c r="AA134" s="144">
        <f>IF(AA$24&lt;&gt;0,(AA65+AA71+AA77+AA83)/AA$24,)</f>
        <v>0</v>
      </c>
      <c r="AB134" s="144">
        <f>IF(AB$24&lt;&gt;0,(AB65+AB71+AB77+AB83)/AB$24,)</f>
        <v>0</v>
      </c>
    </row>
    <row r="135" spans="1:28" ht="13.5" customHeight="1" x14ac:dyDescent="0.2">
      <c r="A135" s="285"/>
      <c r="B135" s="286"/>
      <c r="C135" s="303"/>
      <c r="D135" s="175" t="s">
        <v>158</v>
      </c>
      <c r="E135" s="176">
        <f t="shared" ref="E135:R135" si="74">IF(E25&lt;&gt;0,(E65+E71+E77+E83)/E25,)</f>
        <v>0</v>
      </c>
      <c r="F135" s="177">
        <f t="shared" si="74"/>
        <v>0</v>
      </c>
      <c r="G135" s="93">
        <f t="shared" si="74"/>
        <v>0</v>
      </c>
      <c r="H135" s="93">
        <f t="shared" si="74"/>
        <v>0</v>
      </c>
      <c r="I135" s="93">
        <f t="shared" si="74"/>
        <v>0</v>
      </c>
      <c r="J135" s="93">
        <f t="shared" si="74"/>
        <v>0</v>
      </c>
      <c r="K135" s="93">
        <f t="shared" si="74"/>
        <v>0</v>
      </c>
      <c r="L135" s="93">
        <f t="shared" si="74"/>
        <v>0</v>
      </c>
      <c r="M135" s="93">
        <f t="shared" si="74"/>
        <v>0</v>
      </c>
      <c r="N135" s="93">
        <f t="shared" si="74"/>
        <v>0</v>
      </c>
      <c r="O135" s="93">
        <f t="shared" si="74"/>
        <v>0</v>
      </c>
      <c r="P135" s="93">
        <f t="shared" si="74"/>
        <v>0</v>
      </c>
      <c r="Q135" s="93">
        <f t="shared" si="74"/>
        <v>0</v>
      </c>
      <c r="R135" s="93">
        <f t="shared" si="74"/>
        <v>0</v>
      </c>
      <c r="Y135" s="176">
        <f>IF(Y25&lt;&gt;0,(Y65+Y71+Y77+Y83)/Y25,)</f>
        <v>0</v>
      </c>
      <c r="Z135" s="176">
        <f>IF(Z25&lt;&gt;0,(Z65+Z71+Z77+Z83)/Z25,)</f>
        <v>0</v>
      </c>
      <c r="AA135" s="176">
        <f>IF(AA25&lt;&gt;0,(AA65+AA71+AA77+AA83)/AA25,)</f>
        <v>0</v>
      </c>
      <c r="AB135" s="176">
        <f>IF(AB25&lt;&gt;0,(AB65+AB71+AB77+AB83)/AB25,)</f>
        <v>0</v>
      </c>
    </row>
    <row r="136" spans="1:28" ht="13.5" customHeight="1" x14ac:dyDescent="0.2">
      <c r="A136" s="285"/>
      <c r="B136" s="286"/>
      <c r="C136" s="303"/>
      <c r="D136" s="175" t="s">
        <v>159</v>
      </c>
      <c r="E136" s="37">
        <f t="shared" ref="E136:R136" si="75">IF(E$24&lt;&gt;0,E89/E$24,)</f>
        <v>0</v>
      </c>
      <c r="F136" s="129">
        <f t="shared" si="75"/>
        <v>0</v>
      </c>
      <c r="G136" s="38">
        <f t="shared" si="75"/>
        <v>0</v>
      </c>
      <c r="H136" s="38">
        <f t="shared" si="75"/>
        <v>0</v>
      </c>
      <c r="I136" s="38">
        <f t="shared" si="75"/>
        <v>0</v>
      </c>
      <c r="J136" s="38">
        <f t="shared" si="75"/>
        <v>0</v>
      </c>
      <c r="K136" s="38">
        <f t="shared" si="75"/>
        <v>0</v>
      </c>
      <c r="L136" s="38">
        <f t="shared" si="75"/>
        <v>0</v>
      </c>
      <c r="M136" s="38">
        <f t="shared" si="75"/>
        <v>0</v>
      </c>
      <c r="N136" s="38">
        <f t="shared" si="75"/>
        <v>0</v>
      </c>
      <c r="O136" s="38">
        <f t="shared" si="75"/>
        <v>0</v>
      </c>
      <c r="P136" s="38">
        <f t="shared" si="75"/>
        <v>0</v>
      </c>
      <c r="Q136" s="38">
        <f t="shared" si="75"/>
        <v>0</v>
      </c>
      <c r="R136" s="38">
        <f t="shared" si="75"/>
        <v>0</v>
      </c>
      <c r="Y136" s="37">
        <f>IF(Y$24&lt;&gt;0,Y89/Y$24,)</f>
        <v>0</v>
      </c>
      <c r="Z136" s="37">
        <f>IF(Z$24&lt;&gt;0,Z89/Z$24,)</f>
        <v>0</v>
      </c>
      <c r="AA136" s="37">
        <f>IF(AA$24&lt;&gt;0,AA89/AA$24,)</f>
        <v>0</v>
      </c>
      <c r="AB136" s="37">
        <f>IF(AB$24&lt;&gt;0,AB89/AB$24,)</f>
        <v>0</v>
      </c>
    </row>
    <row r="137" spans="1:28" ht="13.5" customHeight="1" x14ac:dyDescent="0.2">
      <c r="A137" s="285"/>
      <c r="B137" s="286"/>
      <c r="C137" s="303"/>
      <c r="D137" s="175" t="s">
        <v>158</v>
      </c>
      <c r="E137" s="176">
        <f t="shared" ref="E137:R137" si="76">IF(E25&lt;&gt;0,E89/E25,)</f>
        <v>0</v>
      </c>
      <c r="F137" s="177">
        <f t="shared" si="76"/>
        <v>0</v>
      </c>
      <c r="G137" s="93">
        <f t="shared" si="76"/>
        <v>0</v>
      </c>
      <c r="H137" s="93">
        <f t="shared" si="76"/>
        <v>0</v>
      </c>
      <c r="I137" s="93">
        <f t="shared" si="76"/>
        <v>0</v>
      </c>
      <c r="J137" s="93">
        <f t="shared" si="76"/>
        <v>0</v>
      </c>
      <c r="K137" s="93">
        <f t="shared" si="76"/>
        <v>0</v>
      </c>
      <c r="L137" s="93">
        <f t="shared" si="76"/>
        <v>0</v>
      </c>
      <c r="M137" s="93">
        <f t="shared" si="76"/>
        <v>0</v>
      </c>
      <c r="N137" s="93">
        <f t="shared" si="76"/>
        <v>0</v>
      </c>
      <c r="O137" s="93">
        <f t="shared" si="76"/>
        <v>0</v>
      </c>
      <c r="P137" s="93">
        <f t="shared" si="76"/>
        <v>0</v>
      </c>
      <c r="Q137" s="93">
        <f t="shared" si="76"/>
        <v>0</v>
      </c>
      <c r="R137" s="93">
        <f t="shared" si="76"/>
        <v>0</v>
      </c>
      <c r="Y137" s="176">
        <f>IF(Y25&lt;&gt;0,Y89/Y25,)</f>
        <v>0</v>
      </c>
      <c r="Z137" s="176">
        <f>IF(Z25&lt;&gt;0,Z89/Z25,)</f>
        <v>0</v>
      </c>
      <c r="AA137" s="176">
        <f>IF(AA25&lt;&gt;0,AA89/AA25,)</f>
        <v>0</v>
      </c>
      <c r="AB137" s="176">
        <f>IF(AB25&lt;&gt;0,AB89/AB25,)</f>
        <v>0</v>
      </c>
    </row>
    <row r="138" spans="1:28" ht="13.5" customHeight="1" x14ac:dyDescent="0.2">
      <c r="A138" s="287"/>
      <c r="B138" s="288"/>
      <c r="C138" s="305" t="s">
        <v>3</v>
      </c>
      <c r="D138" s="306"/>
      <c r="E138" s="127">
        <f>SUM(G138:R138)</f>
        <v>0</v>
      </c>
      <c r="F138" s="127">
        <f>IF($T$1=0,0,E138/$T$1)</f>
        <v>0</v>
      </c>
      <c r="G138" s="38">
        <f t="shared" ref="G138:R138" si="77">G68+G74+G80+G86+G92+G133</f>
        <v>0</v>
      </c>
      <c r="H138" s="38">
        <f t="shared" si="77"/>
        <v>0</v>
      </c>
      <c r="I138" s="38">
        <f t="shared" si="77"/>
        <v>0</v>
      </c>
      <c r="J138" s="38">
        <f t="shared" si="77"/>
        <v>0</v>
      </c>
      <c r="K138" s="38">
        <f t="shared" si="77"/>
        <v>0</v>
      </c>
      <c r="L138" s="38">
        <f t="shared" si="77"/>
        <v>0</v>
      </c>
      <c r="M138" s="38">
        <f t="shared" si="77"/>
        <v>0</v>
      </c>
      <c r="N138" s="38">
        <f t="shared" si="77"/>
        <v>0</v>
      </c>
      <c r="O138" s="38">
        <f t="shared" si="77"/>
        <v>0</v>
      </c>
      <c r="P138" s="38">
        <f t="shared" si="77"/>
        <v>0</v>
      </c>
      <c r="Q138" s="38">
        <f t="shared" si="77"/>
        <v>0</v>
      </c>
      <c r="R138" s="38">
        <f t="shared" si="77"/>
        <v>0</v>
      </c>
      <c r="Y138" s="127">
        <f>SUM(G138:I138)</f>
        <v>0</v>
      </c>
      <c r="Z138" s="127">
        <f>SUM(J138:L138)</f>
        <v>0</v>
      </c>
      <c r="AA138" s="127">
        <f>SUM(M138:O138)</f>
        <v>0</v>
      </c>
      <c r="AB138" s="127">
        <f>SUM(P138:R138)</f>
        <v>0</v>
      </c>
    </row>
    <row r="139" spans="1:28" ht="13.5" customHeight="1" x14ac:dyDescent="0.2">
      <c r="A139" s="289" t="s">
        <v>29</v>
      </c>
      <c r="B139" s="290"/>
      <c r="C139" s="303" t="s">
        <v>86</v>
      </c>
      <c r="D139" s="167" t="s">
        <v>36</v>
      </c>
      <c r="E139" s="37">
        <f>SUM(G139:R139)</f>
        <v>0</v>
      </c>
      <c r="F139" s="115">
        <f>IF($T$1=0,0,E139/$T$1)</f>
        <v>0</v>
      </c>
      <c r="G139" s="139">
        <f t="shared" ref="G139:R141" si="78">G145+G152</f>
        <v>0</v>
      </c>
      <c r="H139" s="139">
        <f t="shared" si="78"/>
        <v>0</v>
      </c>
      <c r="I139" s="139">
        <f t="shared" si="78"/>
        <v>0</v>
      </c>
      <c r="J139" s="139">
        <f t="shared" si="78"/>
        <v>0</v>
      </c>
      <c r="K139" s="139">
        <f t="shared" si="78"/>
        <v>0</v>
      </c>
      <c r="L139" s="139">
        <f t="shared" si="78"/>
        <v>0</v>
      </c>
      <c r="M139" s="139">
        <f t="shared" si="78"/>
        <v>0</v>
      </c>
      <c r="N139" s="139">
        <f t="shared" si="78"/>
        <v>0</v>
      </c>
      <c r="O139" s="139">
        <f t="shared" si="78"/>
        <v>0</v>
      </c>
      <c r="P139" s="139">
        <f t="shared" si="78"/>
        <v>0</v>
      </c>
      <c r="Q139" s="139">
        <f t="shared" si="78"/>
        <v>0</v>
      </c>
      <c r="R139" s="139">
        <f t="shared" si="78"/>
        <v>0</v>
      </c>
      <c r="Y139" s="37">
        <f>SUM(G139:I139)</f>
        <v>0</v>
      </c>
      <c r="Z139" s="37">
        <f>SUM(J139:L139)</f>
        <v>0</v>
      </c>
      <c r="AA139" s="37">
        <f>SUM(M139:O139)</f>
        <v>0</v>
      </c>
      <c r="AB139" s="37">
        <f>SUM(P139:R139)</f>
        <v>0</v>
      </c>
    </row>
    <row r="140" spans="1:28" ht="13.5" customHeight="1" x14ac:dyDescent="0.2">
      <c r="A140" s="291"/>
      <c r="B140" s="292"/>
      <c r="C140" s="303"/>
      <c r="D140" s="167" t="s">
        <v>80</v>
      </c>
      <c r="E140" s="37">
        <f>SUM(G140:R140)</f>
        <v>0</v>
      </c>
      <c r="F140" s="115">
        <f>IF($T$1=0,0,E140/$T$1)</f>
        <v>0</v>
      </c>
      <c r="G140" s="139">
        <f t="shared" si="78"/>
        <v>0</v>
      </c>
      <c r="H140" s="139">
        <f t="shared" si="78"/>
        <v>0</v>
      </c>
      <c r="I140" s="139">
        <f t="shared" si="78"/>
        <v>0</v>
      </c>
      <c r="J140" s="139">
        <f t="shared" si="78"/>
        <v>0</v>
      </c>
      <c r="K140" s="139">
        <f t="shared" si="78"/>
        <v>0</v>
      </c>
      <c r="L140" s="139">
        <f t="shared" si="78"/>
        <v>0</v>
      </c>
      <c r="M140" s="139">
        <f t="shared" si="78"/>
        <v>0</v>
      </c>
      <c r="N140" s="139">
        <f t="shared" si="78"/>
        <v>0</v>
      </c>
      <c r="O140" s="139">
        <f t="shared" si="78"/>
        <v>0</v>
      </c>
      <c r="P140" s="139">
        <f t="shared" si="78"/>
        <v>0</v>
      </c>
      <c r="Q140" s="139">
        <f t="shared" si="78"/>
        <v>0</v>
      </c>
      <c r="R140" s="139">
        <f t="shared" si="78"/>
        <v>0</v>
      </c>
      <c r="Y140" s="37">
        <f>SUM(G140:I140)</f>
        <v>0</v>
      </c>
      <c r="Z140" s="37">
        <f>SUM(J140:L140)</f>
        <v>0</v>
      </c>
      <c r="AA140" s="37">
        <f>SUM(M140:O140)</f>
        <v>0</v>
      </c>
      <c r="AB140" s="37">
        <f>SUM(P140:R140)</f>
        <v>0</v>
      </c>
    </row>
    <row r="141" spans="1:28" ht="13.5" customHeight="1" x14ac:dyDescent="0.2">
      <c r="A141" s="291"/>
      <c r="B141" s="292"/>
      <c r="C141" s="303"/>
      <c r="D141" s="167" t="s">
        <v>81</v>
      </c>
      <c r="E141" s="37">
        <f>SUM(G141:R141)</f>
        <v>0</v>
      </c>
      <c r="F141" s="115">
        <f>IF($T$1=0,0,E141/$T$1)</f>
        <v>0</v>
      </c>
      <c r="G141" s="139">
        <f t="shared" si="78"/>
        <v>0</v>
      </c>
      <c r="H141" s="139">
        <f t="shared" si="78"/>
        <v>0</v>
      </c>
      <c r="I141" s="139">
        <f t="shared" si="78"/>
        <v>0</v>
      </c>
      <c r="J141" s="139">
        <f t="shared" si="78"/>
        <v>0</v>
      </c>
      <c r="K141" s="139">
        <f t="shared" si="78"/>
        <v>0</v>
      </c>
      <c r="L141" s="139">
        <f t="shared" si="78"/>
        <v>0</v>
      </c>
      <c r="M141" s="139">
        <f t="shared" si="78"/>
        <v>0</v>
      </c>
      <c r="N141" s="139">
        <f t="shared" si="78"/>
        <v>0</v>
      </c>
      <c r="O141" s="139">
        <f t="shared" si="78"/>
        <v>0</v>
      </c>
      <c r="P141" s="139">
        <f t="shared" si="78"/>
        <v>0</v>
      </c>
      <c r="Q141" s="139">
        <f t="shared" si="78"/>
        <v>0</v>
      </c>
      <c r="R141" s="139">
        <f t="shared" si="78"/>
        <v>0</v>
      </c>
      <c r="Y141" s="37">
        <f>SUM(G141:I141)</f>
        <v>0</v>
      </c>
      <c r="Z141" s="37">
        <f>SUM(J141:L141)</f>
        <v>0</v>
      </c>
      <c r="AA141" s="37">
        <f>SUM(M141:O141)</f>
        <v>0</v>
      </c>
      <c r="AB141" s="37">
        <f>SUM(P141:R141)</f>
        <v>0</v>
      </c>
    </row>
    <row r="142" spans="1:28" ht="13.5" customHeight="1" x14ac:dyDescent="0.2">
      <c r="A142" s="291"/>
      <c r="B142" s="292"/>
      <c r="C142" s="303"/>
      <c r="D142" s="167" t="s">
        <v>70</v>
      </c>
      <c r="E142" s="115">
        <f t="shared" ref="E142:R142" si="79">IF(E139&lt;&gt;0,(E140+E141)/E139,)</f>
        <v>0</v>
      </c>
      <c r="F142" s="115">
        <f t="shared" si="79"/>
        <v>0</v>
      </c>
      <c r="G142" s="139">
        <f t="shared" si="79"/>
        <v>0</v>
      </c>
      <c r="H142" s="139">
        <f t="shared" si="79"/>
        <v>0</v>
      </c>
      <c r="I142" s="139">
        <f t="shared" si="79"/>
        <v>0</v>
      </c>
      <c r="J142" s="139">
        <f t="shared" si="79"/>
        <v>0</v>
      </c>
      <c r="K142" s="139">
        <f t="shared" si="79"/>
        <v>0</v>
      </c>
      <c r="L142" s="139">
        <f t="shared" si="79"/>
        <v>0</v>
      </c>
      <c r="M142" s="139">
        <f t="shared" si="79"/>
        <v>0</v>
      </c>
      <c r="N142" s="139">
        <f t="shared" si="79"/>
        <v>0</v>
      </c>
      <c r="O142" s="139">
        <f t="shared" si="79"/>
        <v>0</v>
      </c>
      <c r="P142" s="139">
        <f t="shared" si="79"/>
        <v>0</v>
      </c>
      <c r="Q142" s="139">
        <f t="shared" si="79"/>
        <v>0</v>
      </c>
      <c r="R142" s="139">
        <f t="shared" si="79"/>
        <v>0</v>
      </c>
      <c r="Y142" s="115">
        <f>IF(Y139&lt;&gt;0,(Y140+Y141)/Y139,)</f>
        <v>0</v>
      </c>
      <c r="Z142" s="115">
        <f>IF(Z139&lt;&gt;0,(Z140+Z141)/Z139,)</f>
        <v>0</v>
      </c>
      <c r="AA142" s="115">
        <f>IF(AA139&lt;&gt;0,(AA140+AA141)/AA139,)</f>
        <v>0</v>
      </c>
      <c r="AB142" s="115">
        <f>IF(AB139&lt;&gt;0,(AB140+AB141)/AB139,)</f>
        <v>0</v>
      </c>
    </row>
    <row r="143" spans="1:28" ht="13.5" customHeight="1" x14ac:dyDescent="0.2">
      <c r="A143" s="291"/>
      <c r="B143" s="292"/>
      <c r="C143" s="303"/>
      <c r="D143" s="167" t="s">
        <v>82</v>
      </c>
      <c r="E143" s="115">
        <f>SUM(G143:R143)</f>
        <v>0</v>
      </c>
      <c r="F143" s="115">
        <f>IF($T$1=0,0,E143/$T$1)</f>
        <v>0</v>
      </c>
      <c r="G143" s="139">
        <f t="shared" ref="G143:R143" si="80">G149+G156</f>
        <v>0</v>
      </c>
      <c r="H143" s="139">
        <f t="shared" si="80"/>
        <v>0</v>
      </c>
      <c r="I143" s="139">
        <f t="shared" si="80"/>
        <v>0</v>
      </c>
      <c r="J143" s="139">
        <f t="shared" si="80"/>
        <v>0</v>
      </c>
      <c r="K143" s="139">
        <f t="shared" si="80"/>
        <v>0</v>
      </c>
      <c r="L143" s="139">
        <f t="shared" si="80"/>
        <v>0</v>
      </c>
      <c r="M143" s="139">
        <f t="shared" si="80"/>
        <v>0</v>
      </c>
      <c r="N143" s="139">
        <f t="shared" si="80"/>
        <v>0</v>
      </c>
      <c r="O143" s="139">
        <f t="shared" si="80"/>
        <v>0</v>
      </c>
      <c r="P143" s="139">
        <f t="shared" si="80"/>
        <v>0</v>
      </c>
      <c r="Q143" s="139">
        <f t="shared" si="80"/>
        <v>0</v>
      </c>
      <c r="R143" s="139">
        <f t="shared" si="80"/>
        <v>0</v>
      </c>
      <c r="Y143" s="115">
        <f>SUM(G143:I143)</f>
        <v>0</v>
      </c>
      <c r="Z143" s="115">
        <f>SUM(J143:L143)</f>
        <v>0</v>
      </c>
      <c r="AA143" s="115">
        <f>SUM(M143:O143)</f>
        <v>0</v>
      </c>
      <c r="AB143" s="115">
        <f>SUM(P143:R143)</f>
        <v>0</v>
      </c>
    </row>
    <row r="144" spans="1:28" ht="13.5" customHeight="1" x14ac:dyDescent="0.2">
      <c r="A144" s="291"/>
      <c r="B144" s="292"/>
      <c r="C144" s="303"/>
      <c r="D144" s="167" t="s">
        <v>83</v>
      </c>
      <c r="E144" s="115">
        <f>SUM(G144:R144)</f>
        <v>0</v>
      </c>
      <c r="F144" s="115">
        <f>IF($T$1=0,0,E144/$T$1)</f>
        <v>0</v>
      </c>
      <c r="G144" s="139">
        <f t="shared" ref="G144:R144" si="81">G140+G141+G143+G150</f>
        <v>0</v>
      </c>
      <c r="H144" s="139">
        <f t="shared" si="81"/>
        <v>0</v>
      </c>
      <c r="I144" s="139">
        <f t="shared" si="81"/>
        <v>0</v>
      </c>
      <c r="J144" s="139">
        <f t="shared" si="81"/>
        <v>0</v>
      </c>
      <c r="K144" s="139">
        <f t="shared" si="81"/>
        <v>0</v>
      </c>
      <c r="L144" s="139">
        <f t="shared" si="81"/>
        <v>0</v>
      </c>
      <c r="M144" s="139">
        <f t="shared" si="81"/>
        <v>0</v>
      </c>
      <c r="N144" s="139">
        <f t="shared" si="81"/>
        <v>0</v>
      </c>
      <c r="O144" s="139">
        <f t="shared" si="81"/>
        <v>0</v>
      </c>
      <c r="P144" s="139">
        <f t="shared" si="81"/>
        <v>0</v>
      </c>
      <c r="Q144" s="139">
        <f t="shared" si="81"/>
        <v>0</v>
      </c>
      <c r="R144" s="139">
        <f t="shared" si="81"/>
        <v>0</v>
      </c>
      <c r="Y144" s="115">
        <f>SUM(G144:I144)</f>
        <v>0</v>
      </c>
      <c r="Z144" s="115">
        <f>SUM(J144:L144)</f>
        <v>0</v>
      </c>
      <c r="AA144" s="115">
        <f>SUM(M144:O144)</f>
        <v>0</v>
      </c>
      <c r="AB144" s="115">
        <f>SUM(P144:R144)</f>
        <v>0</v>
      </c>
    </row>
    <row r="145" spans="1:28" ht="13.5" customHeight="1" x14ac:dyDescent="0.2">
      <c r="A145" s="291"/>
      <c r="B145" s="292"/>
      <c r="C145" s="302" t="s">
        <v>160</v>
      </c>
      <c r="D145" s="166" t="s">
        <v>36</v>
      </c>
      <c r="E145" s="150">
        <f>SUM(G145:R145)</f>
        <v>0</v>
      </c>
      <c r="F145" s="150">
        <f>IF($T$1=0,0,E145/$T$1)</f>
        <v>0</v>
      </c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Y145" s="150">
        <f>SUM(G145:I145)</f>
        <v>0</v>
      </c>
      <c r="Z145" s="150">
        <f>SUM(J145:L145)</f>
        <v>0</v>
      </c>
      <c r="AA145" s="150">
        <f>SUM(M145:O145)</f>
        <v>0</v>
      </c>
      <c r="AB145" s="150">
        <f>SUM(P145:R145)</f>
        <v>0</v>
      </c>
    </row>
    <row r="146" spans="1:28" ht="13.5" customHeight="1" x14ac:dyDescent="0.2">
      <c r="A146" s="291"/>
      <c r="B146" s="292"/>
      <c r="C146" s="302"/>
      <c r="D146" s="166" t="s">
        <v>80</v>
      </c>
      <c r="E146" s="150">
        <f>SUM(G146:R146)</f>
        <v>0</v>
      </c>
      <c r="F146" s="150">
        <f>IF($T$1=0,0,E146/$T$1)</f>
        <v>0</v>
      </c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Y146" s="150">
        <f>SUM(G146:I146)</f>
        <v>0</v>
      </c>
      <c r="Z146" s="150">
        <f>SUM(J146:L146)</f>
        <v>0</v>
      </c>
      <c r="AA146" s="150">
        <f>SUM(M146:O146)</f>
        <v>0</v>
      </c>
      <c r="AB146" s="150">
        <f>SUM(P146:R146)</f>
        <v>0</v>
      </c>
    </row>
    <row r="147" spans="1:28" ht="13.5" customHeight="1" x14ac:dyDescent="0.2">
      <c r="A147" s="291"/>
      <c r="B147" s="292"/>
      <c r="C147" s="302"/>
      <c r="D147" s="166" t="s">
        <v>81</v>
      </c>
      <c r="E147" s="150">
        <f>SUM(G147:R147)</f>
        <v>0</v>
      </c>
      <c r="F147" s="150">
        <f>IF($T$1=0,0,E147/$T$1)</f>
        <v>0</v>
      </c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Y147" s="150">
        <f>SUM(G147:I147)</f>
        <v>0</v>
      </c>
      <c r="Z147" s="150">
        <f>SUM(J147:L147)</f>
        <v>0</v>
      </c>
      <c r="AA147" s="150">
        <f>SUM(M147:O147)</f>
        <v>0</v>
      </c>
      <c r="AB147" s="150">
        <f>SUM(P147:R147)</f>
        <v>0</v>
      </c>
    </row>
    <row r="148" spans="1:28" ht="13.5" customHeight="1" x14ac:dyDescent="0.2">
      <c r="A148" s="291"/>
      <c r="B148" s="292"/>
      <c r="C148" s="302"/>
      <c r="D148" s="166" t="s">
        <v>70</v>
      </c>
      <c r="E148" s="150">
        <f t="shared" ref="E148:R148" si="82">IF(E145&lt;&gt;0,(E146+E147)/E145,)</f>
        <v>0</v>
      </c>
      <c r="F148" s="150">
        <f t="shared" si="82"/>
        <v>0</v>
      </c>
      <c r="G148" s="139">
        <f t="shared" si="82"/>
        <v>0</v>
      </c>
      <c r="H148" s="139">
        <f t="shared" si="82"/>
        <v>0</v>
      </c>
      <c r="I148" s="139">
        <f t="shared" si="82"/>
        <v>0</v>
      </c>
      <c r="J148" s="139">
        <f t="shared" si="82"/>
        <v>0</v>
      </c>
      <c r="K148" s="139">
        <f t="shared" si="82"/>
        <v>0</v>
      </c>
      <c r="L148" s="139">
        <f t="shared" si="82"/>
        <v>0</v>
      </c>
      <c r="M148" s="139">
        <f t="shared" si="82"/>
        <v>0</v>
      </c>
      <c r="N148" s="139">
        <f t="shared" si="82"/>
        <v>0</v>
      </c>
      <c r="O148" s="139">
        <f t="shared" si="82"/>
        <v>0</v>
      </c>
      <c r="P148" s="139">
        <f t="shared" si="82"/>
        <v>0</v>
      </c>
      <c r="Q148" s="139">
        <f t="shared" si="82"/>
        <v>0</v>
      </c>
      <c r="R148" s="139">
        <f t="shared" si="82"/>
        <v>0</v>
      </c>
      <c r="Y148" s="150">
        <f>IF(Y145&lt;&gt;0,(Y146+Y147)/Y145,)</f>
        <v>0</v>
      </c>
      <c r="Z148" s="150">
        <f>IF(Z145&lt;&gt;0,(Z146+Z147)/Z145,)</f>
        <v>0</v>
      </c>
      <c r="AA148" s="150">
        <f>IF(AA145&lt;&gt;0,(AA146+AA147)/AA145,)</f>
        <v>0</v>
      </c>
      <c r="AB148" s="150">
        <f>IF(AB145&lt;&gt;0,(AB146+AB147)/AB145,)</f>
        <v>0</v>
      </c>
    </row>
    <row r="149" spans="1:28" ht="13.5" customHeight="1" x14ac:dyDescent="0.2">
      <c r="A149" s="291"/>
      <c r="B149" s="292"/>
      <c r="C149" s="302"/>
      <c r="D149" s="166" t="s">
        <v>82</v>
      </c>
      <c r="E149" s="150">
        <f t="shared" ref="E149:E154" si="83">SUM(G149:R149)</f>
        <v>0</v>
      </c>
      <c r="F149" s="150">
        <f t="shared" ref="F149:F154" si="84">IF($T$1=0,0,E149/$T$1)</f>
        <v>0</v>
      </c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Y149" s="150">
        <f t="shared" ref="Y149:Y154" si="85">SUM(G149:I149)</f>
        <v>0</v>
      </c>
      <c r="Z149" s="150">
        <f t="shared" ref="Z149:Z154" si="86">SUM(J149:L149)</f>
        <v>0</v>
      </c>
      <c r="AA149" s="150">
        <f t="shared" ref="AA149:AA154" si="87">SUM(M149:O149)</f>
        <v>0</v>
      </c>
      <c r="AB149" s="150">
        <f t="shared" ref="AB149:AB154" si="88">SUM(P149:R149)</f>
        <v>0</v>
      </c>
    </row>
    <row r="150" spans="1:28" ht="13.5" customHeight="1" x14ac:dyDescent="0.2">
      <c r="A150" s="291"/>
      <c r="B150" s="292"/>
      <c r="C150" s="302"/>
      <c r="D150" s="161" t="s">
        <v>161</v>
      </c>
      <c r="E150" s="127">
        <f t="shared" si="83"/>
        <v>0</v>
      </c>
      <c r="F150" s="64">
        <f t="shared" si="84"/>
        <v>0</v>
      </c>
      <c r="G150" s="173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Y150" s="127">
        <f t="shared" si="85"/>
        <v>0</v>
      </c>
      <c r="Z150" s="127">
        <f t="shared" si="86"/>
        <v>0</v>
      </c>
      <c r="AA150" s="127">
        <f t="shared" si="87"/>
        <v>0</v>
      </c>
      <c r="AB150" s="127">
        <f t="shared" si="88"/>
        <v>0</v>
      </c>
    </row>
    <row r="151" spans="1:28" ht="13.5" customHeight="1" x14ac:dyDescent="0.2">
      <c r="A151" s="291"/>
      <c r="B151" s="292"/>
      <c r="C151" s="302"/>
      <c r="D151" s="161" t="s">
        <v>83</v>
      </c>
      <c r="E151" s="127">
        <f t="shared" si="83"/>
        <v>0</v>
      </c>
      <c r="F151" s="64">
        <f t="shared" si="84"/>
        <v>0</v>
      </c>
      <c r="G151" s="178">
        <f t="shared" ref="G151:R151" si="89">G146+G147+G149+G150</f>
        <v>0</v>
      </c>
      <c r="H151" s="179">
        <f t="shared" si="89"/>
        <v>0</v>
      </c>
      <c r="I151" s="179">
        <f t="shared" si="89"/>
        <v>0</v>
      </c>
      <c r="J151" s="179">
        <f t="shared" si="89"/>
        <v>0</v>
      </c>
      <c r="K151" s="179">
        <f t="shared" si="89"/>
        <v>0</v>
      </c>
      <c r="L151" s="179">
        <f t="shared" si="89"/>
        <v>0</v>
      </c>
      <c r="M151" s="179">
        <f t="shared" si="89"/>
        <v>0</v>
      </c>
      <c r="N151" s="179">
        <f t="shared" si="89"/>
        <v>0</v>
      </c>
      <c r="O151" s="179">
        <f t="shared" si="89"/>
        <v>0</v>
      </c>
      <c r="P151" s="179">
        <f t="shared" si="89"/>
        <v>0</v>
      </c>
      <c r="Q151" s="179">
        <f t="shared" si="89"/>
        <v>0</v>
      </c>
      <c r="R151" s="179">
        <f t="shared" si="89"/>
        <v>0</v>
      </c>
      <c r="Y151" s="127">
        <f t="shared" si="85"/>
        <v>0</v>
      </c>
      <c r="Z151" s="127">
        <f t="shared" si="86"/>
        <v>0</v>
      </c>
      <c r="AA151" s="127">
        <f t="shared" si="87"/>
        <v>0</v>
      </c>
      <c r="AB151" s="127">
        <f t="shared" si="88"/>
        <v>0</v>
      </c>
    </row>
    <row r="152" spans="1:28" ht="13.5" customHeight="1" x14ac:dyDescent="0.2">
      <c r="A152" s="291"/>
      <c r="B152" s="292"/>
      <c r="C152" s="303" t="s">
        <v>162</v>
      </c>
      <c r="D152" s="167" t="s">
        <v>36</v>
      </c>
      <c r="E152" s="144">
        <f t="shared" si="83"/>
        <v>0</v>
      </c>
      <c r="F152" s="144">
        <f t="shared" si="84"/>
        <v>0</v>
      </c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Y152" s="144">
        <f t="shared" si="85"/>
        <v>0</v>
      </c>
      <c r="Z152" s="144">
        <f t="shared" si="86"/>
        <v>0</v>
      </c>
      <c r="AA152" s="144">
        <f t="shared" si="87"/>
        <v>0</v>
      </c>
      <c r="AB152" s="144">
        <f t="shared" si="88"/>
        <v>0</v>
      </c>
    </row>
    <row r="153" spans="1:28" ht="13.5" customHeight="1" x14ac:dyDescent="0.2">
      <c r="A153" s="291"/>
      <c r="B153" s="292"/>
      <c r="C153" s="303"/>
      <c r="D153" s="167" t="s">
        <v>80</v>
      </c>
      <c r="E153" s="144">
        <f t="shared" si="83"/>
        <v>0</v>
      </c>
      <c r="F153" s="144">
        <f t="shared" si="84"/>
        <v>0</v>
      </c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Y153" s="144">
        <f t="shared" si="85"/>
        <v>0</v>
      </c>
      <c r="Z153" s="144">
        <f t="shared" si="86"/>
        <v>0</v>
      </c>
      <c r="AA153" s="144">
        <f t="shared" si="87"/>
        <v>0</v>
      </c>
      <c r="AB153" s="144">
        <f t="shared" si="88"/>
        <v>0</v>
      </c>
    </row>
    <row r="154" spans="1:28" ht="13.5" customHeight="1" x14ac:dyDescent="0.2">
      <c r="A154" s="291"/>
      <c r="B154" s="292"/>
      <c r="C154" s="303"/>
      <c r="D154" s="167" t="s">
        <v>81</v>
      </c>
      <c r="E154" s="144">
        <f t="shared" si="83"/>
        <v>0</v>
      </c>
      <c r="F154" s="144">
        <f t="shared" si="84"/>
        <v>0</v>
      </c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Y154" s="144">
        <f t="shared" si="85"/>
        <v>0</v>
      </c>
      <c r="Z154" s="144">
        <f t="shared" si="86"/>
        <v>0</v>
      </c>
      <c r="AA154" s="144">
        <f t="shared" si="87"/>
        <v>0</v>
      </c>
      <c r="AB154" s="144">
        <f t="shared" si="88"/>
        <v>0</v>
      </c>
    </row>
    <row r="155" spans="1:28" ht="13.5" customHeight="1" x14ac:dyDescent="0.2">
      <c r="A155" s="291"/>
      <c r="B155" s="292"/>
      <c r="C155" s="303"/>
      <c r="D155" s="167" t="s">
        <v>70</v>
      </c>
      <c r="E155" s="144">
        <f t="shared" ref="E155:R155" si="90">IF(E152&lt;&gt;0,(E153+E154)/E152,)</f>
        <v>0</v>
      </c>
      <c r="F155" s="144">
        <f t="shared" si="90"/>
        <v>0</v>
      </c>
      <c r="G155" s="139">
        <f t="shared" si="90"/>
        <v>0</v>
      </c>
      <c r="H155" s="139">
        <f t="shared" si="90"/>
        <v>0</v>
      </c>
      <c r="I155" s="139">
        <f t="shared" si="90"/>
        <v>0</v>
      </c>
      <c r="J155" s="139">
        <f t="shared" si="90"/>
        <v>0</v>
      </c>
      <c r="K155" s="139">
        <f t="shared" si="90"/>
        <v>0</v>
      </c>
      <c r="L155" s="139">
        <f t="shared" si="90"/>
        <v>0</v>
      </c>
      <c r="M155" s="139">
        <f t="shared" si="90"/>
        <v>0</v>
      </c>
      <c r="N155" s="139">
        <f t="shared" si="90"/>
        <v>0</v>
      </c>
      <c r="O155" s="139">
        <f t="shared" si="90"/>
        <v>0</v>
      </c>
      <c r="P155" s="139">
        <f t="shared" si="90"/>
        <v>0</v>
      </c>
      <c r="Q155" s="139">
        <f t="shared" si="90"/>
        <v>0</v>
      </c>
      <c r="R155" s="139">
        <f t="shared" si="90"/>
        <v>0</v>
      </c>
      <c r="Y155" s="144">
        <f>IF(Y152&lt;&gt;0,(Y153+Y154)/Y152,)</f>
        <v>0</v>
      </c>
      <c r="Z155" s="144">
        <f>IF(Z152&lt;&gt;0,(Z153+Z154)/Z152,)</f>
        <v>0</v>
      </c>
      <c r="AA155" s="144">
        <f>IF(AA152&lt;&gt;0,(AA153+AA154)/AA152,)</f>
        <v>0</v>
      </c>
      <c r="AB155" s="144">
        <f>IF(AB152&lt;&gt;0,(AB153+AB154)/AB152,)</f>
        <v>0</v>
      </c>
    </row>
    <row r="156" spans="1:28" ht="13.5" customHeight="1" x14ac:dyDescent="0.2">
      <c r="A156" s="291"/>
      <c r="B156" s="292"/>
      <c r="C156" s="303"/>
      <c r="D156" s="167" t="s">
        <v>82</v>
      </c>
      <c r="E156" s="144">
        <f t="shared" ref="E156:E161" si="91">SUM(G156:R156)</f>
        <v>0</v>
      </c>
      <c r="F156" s="144">
        <f t="shared" ref="F156:F161" si="92">IF($T$1=0,0,E156/$T$1)</f>
        <v>0</v>
      </c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Y156" s="144">
        <f t="shared" ref="Y156:Y161" si="93">SUM(G156:I156)</f>
        <v>0</v>
      </c>
      <c r="Z156" s="144">
        <f t="shared" ref="Z156:Z161" si="94">SUM(J156:L156)</f>
        <v>0</v>
      </c>
      <c r="AA156" s="144">
        <f t="shared" ref="AA156:AA161" si="95">SUM(M156:O156)</f>
        <v>0</v>
      </c>
      <c r="AB156" s="144">
        <f t="shared" ref="AB156:AB161" si="96">SUM(P156:R156)</f>
        <v>0</v>
      </c>
    </row>
    <row r="157" spans="1:28" ht="13.5" customHeight="1" x14ac:dyDescent="0.2">
      <c r="A157" s="291"/>
      <c r="B157" s="292"/>
      <c r="C157" s="303"/>
      <c r="D157" s="167" t="s">
        <v>83</v>
      </c>
      <c r="E157" s="144">
        <f t="shared" si="91"/>
        <v>0</v>
      </c>
      <c r="F157" s="144">
        <f t="shared" si="92"/>
        <v>0</v>
      </c>
      <c r="G157" s="139">
        <f t="shared" ref="G157:R157" si="97">G153+G154+G156</f>
        <v>0</v>
      </c>
      <c r="H157" s="139">
        <f t="shared" si="97"/>
        <v>0</v>
      </c>
      <c r="I157" s="139">
        <f t="shared" si="97"/>
        <v>0</v>
      </c>
      <c r="J157" s="139">
        <f t="shared" si="97"/>
        <v>0</v>
      </c>
      <c r="K157" s="139">
        <f t="shared" si="97"/>
        <v>0</v>
      </c>
      <c r="L157" s="139">
        <f t="shared" si="97"/>
        <v>0</v>
      </c>
      <c r="M157" s="139">
        <f t="shared" si="97"/>
        <v>0</v>
      </c>
      <c r="N157" s="139">
        <f t="shared" si="97"/>
        <v>0</v>
      </c>
      <c r="O157" s="139">
        <f t="shared" si="97"/>
        <v>0</v>
      </c>
      <c r="P157" s="139">
        <f t="shared" si="97"/>
        <v>0</v>
      </c>
      <c r="Q157" s="139">
        <f t="shared" si="97"/>
        <v>0</v>
      </c>
      <c r="R157" s="139">
        <f t="shared" si="97"/>
        <v>0</v>
      </c>
      <c r="Y157" s="144">
        <f t="shared" si="93"/>
        <v>0</v>
      </c>
      <c r="Z157" s="144">
        <f t="shared" si="94"/>
        <v>0</v>
      </c>
      <c r="AA157" s="144">
        <f t="shared" si="95"/>
        <v>0</v>
      </c>
      <c r="AB157" s="144">
        <f t="shared" si="96"/>
        <v>0</v>
      </c>
    </row>
    <row r="158" spans="1:28" ht="13.5" customHeight="1" x14ac:dyDescent="0.2">
      <c r="A158" s="291"/>
      <c r="B158" s="292"/>
      <c r="C158" s="302" t="s">
        <v>87</v>
      </c>
      <c r="D158" s="161" t="s">
        <v>163</v>
      </c>
      <c r="E158" s="127">
        <f t="shared" si="91"/>
        <v>0</v>
      </c>
      <c r="F158" s="64">
        <f t="shared" si="92"/>
        <v>0</v>
      </c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Y158" s="127">
        <f t="shared" si="93"/>
        <v>0</v>
      </c>
      <c r="Z158" s="127">
        <f t="shared" si="94"/>
        <v>0</v>
      </c>
      <c r="AA158" s="127">
        <f t="shared" si="95"/>
        <v>0</v>
      </c>
      <c r="AB158" s="127">
        <f t="shared" si="96"/>
        <v>0</v>
      </c>
    </row>
    <row r="159" spans="1:28" ht="13.5" customHeight="1" x14ac:dyDescent="0.2">
      <c r="A159" s="291"/>
      <c r="B159" s="292"/>
      <c r="C159" s="302"/>
      <c r="D159" s="161" t="s">
        <v>164</v>
      </c>
      <c r="E159" s="127">
        <f t="shared" si="91"/>
        <v>0</v>
      </c>
      <c r="F159" s="64">
        <f t="shared" si="92"/>
        <v>0</v>
      </c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Y159" s="127">
        <f t="shared" si="93"/>
        <v>0</v>
      </c>
      <c r="Z159" s="127">
        <f t="shared" si="94"/>
        <v>0</v>
      </c>
      <c r="AA159" s="127">
        <f t="shared" si="95"/>
        <v>0</v>
      </c>
      <c r="AB159" s="127">
        <f t="shared" si="96"/>
        <v>0</v>
      </c>
    </row>
    <row r="160" spans="1:28" ht="13.5" customHeight="1" x14ac:dyDescent="0.2">
      <c r="A160" s="291"/>
      <c r="B160" s="292"/>
      <c r="C160" s="302"/>
      <c r="D160" s="161" t="s">
        <v>165</v>
      </c>
      <c r="E160" s="127">
        <f t="shared" si="91"/>
        <v>0</v>
      </c>
      <c r="F160" s="64">
        <f t="shared" si="92"/>
        <v>0</v>
      </c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Y160" s="127">
        <f t="shared" si="93"/>
        <v>0</v>
      </c>
      <c r="Z160" s="127">
        <f t="shared" si="94"/>
        <v>0</v>
      </c>
      <c r="AA160" s="127">
        <f t="shared" si="95"/>
        <v>0</v>
      </c>
      <c r="AB160" s="127">
        <f t="shared" si="96"/>
        <v>0</v>
      </c>
    </row>
    <row r="161" spans="1:28" ht="13.5" customHeight="1" x14ac:dyDescent="0.2">
      <c r="A161" s="291"/>
      <c r="B161" s="292"/>
      <c r="C161" s="302"/>
      <c r="D161" s="161" t="s">
        <v>166</v>
      </c>
      <c r="E161" s="127">
        <f t="shared" si="91"/>
        <v>0</v>
      </c>
      <c r="F161" s="64">
        <f t="shared" si="92"/>
        <v>0</v>
      </c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Y161" s="127">
        <f t="shared" si="93"/>
        <v>0</v>
      </c>
      <c r="Z161" s="127">
        <f t="shared" si="94"/>
        <v>0</v>
      </c>
      <c r="AA161" s="127">
        <f t="shared" si="95"/>
        <v>0</v>
      </c>
      <c r="AB161" s="127">
        <f t="shared" si="96"/>
        <v>0</v>
      </c>
    </row>
    <row r="162" spans="1:28" ht="13.5" customHeight="1" x14ac:dyDescent="0.2">
      <c r="A162" s="291"/>
      <c r="B162" s="292"/>
      <c r="C162" s="302"/>
      <c r="D162" s="161" t="s">
        <v>167</v>
      </c>
      <c r="E162" s="131">
        <f>IF(SUM(G15:R15)&lt;&gt;0,E158/SUM(G15:R15)/30,)</f>
        <v>0</v>
      </c>
      <c r="F162" s="131">
        <f t="shared" ref="F162:R162" si="98">IF(F15&lt;&gt;0,F158/F15/30,)</f>
        <v>0</v>
      </c>
      <c r="G162" s="98">
        <f t="shared" si="98"/>
        <v>0</v>
      </c>
      <c r="H162" s="98">
        <f t="shared" si="98"/>
        <v>0</v>
      </c>
      <c r="I162" s="98">
        <f t="shared" si="98"/>
        <v>0</v>
      </c>
      <c r="J162" s="98">
        <f t="shared" si="98"/>
        <v>0</v>
      </c>
      <c r="K162" s="98">
        <f t="shared" si="98"/>
        <v>0</v>
      </c>
      <c r="L162" s="98">
        <f t="shared" si="98"/>
        <v>0</v>
      </c>
      <c r="M162" s="98">
        <f t="shared" si="98"/>
        <v>0</v>
      </c>
      <c r="N162" s="98">
        <f t="shared" si="98"/>
        <v>0</v>
      </c>
      <c r="O162" s="98">
        <f t="shared" si="98"/>
        <v>0</v>
      </c>
      <c r="P162" s="98">
        <f t="shared" si="98"/>
        <v>0</v>
      </c>
      <c r="Q162" s="98">
        <f t="shared" si="98"/>
        <v>0</v>
      </c>
      <c r="R162" s="98">
        <f t="shared" si="98"/>
        <v>0</v>
      </c>
      <c r="Y162" s="131">
        <f>IF(SUM(G15:I15)&lt;&gt;0,Y158/SUM(G15:I15)/30,)</f>
        <v>0</v>
      </c>
      <c r="Z162" s="131">
        <f>IF(SUM(J15:L15)&lt;&gt;0,Z158/SUM(J15:L15)/30,)</f>
        <v>0</v>
      </c>
      <c r="AA162" s="131">
        <f>IF(SUM(M15:O15)&lt;&gt;0,AA158/SUM(M15:O15)/30,)</f>
        <v>0</v>
      </c>
      <c r="AB162" s="131">
        <f>IF(SUM(P15:R15)&lt;&gt;0,AB158/SUM(P15:R15)/30,)</f>
        <v>0</v>
      </c>
    </row>
    <row r="163" spans="1:28" ht="13.5" customHeight="1" x14ac:dyDescent="0.2">
      <c r="A163" s="291"/>
      <c r="B163" s="292"/>
      <c r="C163" s="302"/>
      <c r="D163" s="161" t="s">
        <v>168</v>
      </c>
      <c r="E163" s="127">
        <f>IF(SUM(G16:R16)&lt;&gt;0,E160/SUM(G16:R16),)</f>
        <v>0</v>
      </c>
      <c r="F163" s="127">
        <f t="shared" ref="F163:R163" si="99">IF(F16&lt;&gt;0,F160/F16,)</f>
        <v>0</v>
      </c>
      <c r="G163" s="139">
        <f t="shared" si="99"/>
        <v>0</v>
      </c>
      <c r="H163" s="139">
        <f t="shared" si="99"/>
        <v>0</v>
      </c>
      <c r="I163" s="139">
        <f t="shared" si="99"/>
        <v>0</v>
      </c>
      <c r="J163" s="139">
        <f t="shared" si="99"/>
        <v>0</v>
      </c>
      <c r="K163" s="139">
        <f t="shared" si="99"/>
        <v>0</v>
      </c>
      <c r="L163" s="139">
        <f t="shared" si="99"/>
        <v>0</v>
      </c>
      <c r="M163" s="139">
        <f t="shared" si="99"/>
        <v>0</v>
      </c>
      <c r="N163" s="139">
        <f t="shared" si="99"/>
        <v>0</v>
      </c>
      <c r="O163" s="139">
        <f t="shared" si="99"/>
        <v>0</v>
      </c>
      <c r="P163" s="139">
        <f t="shared" si="99"/>
        <v>0</v>
      </c>
      <c r="Q163" s="139">
        <f t="shared" si="99"/>
        <v>0</v>
      </c>
      <c r="R163" s="139">
        <f t="shared" si="99"/>
        <v>0</v>
      </c>
      <c r="Y163" s="127">
        <f>IF(SUM(G16:I16)&lt;&gt;0,Y160/SUM(G16:I16),)</f>
        <v>0</v>
      </c>
      <c r="Z163" s="127">
        <f>IF(SUM(J16:L16)&lt;&gt;0,Z160/SUM(J16:L16),)</f>
        <v>0</v>
      </c>
      <c r="AA163" s="127">
        <f>IF(SUM(M16:O16)&lt;&gt;0,AA160/SUM(M16:O16),)</f>
        <v>0</v>
      </c>
      <c r="AB163" s="127">
        <f>IF(SUM(P16:R16)&lt;&gt;0,AB160/SUM(P16:R16),)</f>
        <v>0</v>
      </c>
    </row>
    <row r="164" spans="1:28" ht="13.5" customHeight="1" x14ac:dyDescent="0.2">
      <c r="A164" s="291"/>
      <c r="B164" s="292"/>
      <c r="C164" s="302"/>
      <c r="D164" s="161" t="s">
        <v>169</v>
      </c>
      <c r="E164" s="127">
        <f t="shared" ref="E164:E187" si="100">SUM(G164:R164)</f>
        <v>0</v>
      </c>
      <c r="F164" s="64">
        <f t="shared" ref="F164:F187" si="101">IF($T$1=0,0,E164/$T$1)</f>
        <v>0</v>
      </c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Y164" s="127">
        <f t="shared" ref="Y164:Y187" si="102">SUM(G164:I164)</f>
        <v>0</v>
      </c>
      <c r="Z164" s="127">
        <f t="shared" ref="Z164:Z187" si="103">SUM(J164:L164)</f>
        <v>0</v>
      </c>
      <c r="AA164" s="127">
        <f t="shared" ref="AA164:AA187" si="104">SUM(M164:O164)</f>
        <v>0</v>
      </c>
      <c r="AB164" s="127">
        <f t="shared" ref="AB164:AB187" si="105">SUM(P164:R164)</f>
        <v>0</v>
      </c>
    </row>
    <row r="165" spans="1:28" ht="13.5" customHeight="1" x14ac:dyDescent="0.2">
      <c r="A165" s="291"/>
      <c r="B165" s="292"/>
      <c r="C165" s="302"/>
      <c r="D165" s="161" t="s">
        <v>170</v>
      </c>
      <c r="E165" s="127">
        <f t="shared" si="100"/>
        <v>0</v>
      </c>
      <c r="F165" s="64">
        <f t="shared" si="101"/>
        <v>0</v>
      </c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Y165" s="127">
        <f t="shared" si="102"/>
        <v>0</v>
      </c>
      <c r="Z165" s="127">
        <f t="shared" si="103"/>
        <v>0</v>
      </c>
      <c r="AA165" s="127">
        <f t="shared" si="104"/>
        <v>0</v>
      </c>
      <c r="AB165" s="127">
        <f t="shared" si="105"/>
        <v>0</v>
      </c>
    </row>
    <row r="166" spans="1:28" ht="13.5" customHeight="1" x14ac:dyDescent="0.2">
      <c r="A166" s="291"/>
      <c r="B166" s="292"/>
      <c r="C166" s="302"/>
      <c r="D166" s="161" t="s">
        <v>171</v>
      </c>
      <c r="E166" s="127">
        <f t="shared" si="100"/>
        <v>0</v>
      </c>
      <c r="F166" s="64">
        <f t="shared" si="101"/>
        <v>0</v>
      </c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Y166" s="127">
        <f t="shared" si="102"/>
        <v>0</v>
      </c>
      <c r="Z166" s="127">
        <f t="shared" si="103"/>
        <v>0</v>
      </c>
      <c r="AA166" s="127">
        <f t="shared" si="104"/>
        <v>0</v>
      </c>
      <c r="AB166" s="127">
        <f t="shared" si="105"/>
        <v>0</v>
      </c>
    </row>
    <row r="167" spans="1:28" ht="13.5" customHeight="1" x14ac:dyDescent="0.2">
      <c r="A167" s="291"/>
      <c r="B167" s="292"/>
      <c r="C167" s="302"/>
      <c r="D167" s="161" t="s">
        <v>172</v>
      </c>
      <c r="E167" s="127">
        <f t="shared" si="100"/>
        <v>0</v>
      </c>
      <c r="F167" s="64">
        <f t="shared" si="101"/>
        <v>0</v>
      </c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Y167" s="127">
        <f t="shared" si="102"/>
        <v>0</v>
      </c>
      <c r="Z167" s="127">
        <f t="shared" si="103"/>
        <v>0</v>
      </c>
      <c r="AA167" s="127">
        <f t="shared" si="104"/>
        <v>0</v>
      </c>
      <c r="AB167" s="127">
        <f t="shared" si="105"/>
        <v>0</v>
      </c>
    </row>
    <row r="168" spans="1:28" ht="13.5" customHeight="1" x14ac:dyDescent="0.2">
      <c r="A168" s="291"/>
      <c r="B168" s="292"/>
      <c r="C168" s="302"/>
      <c r="D168" s="161" t="s">
        <v>144</v>
      </c>
      <c r="E168" s="127">
        <f t="shared" si="100"/>
        <v>0</v>
      </c>
      <c r="F168" s="64">
        <f t="shared" si="101"/>
        <v>0</v>
      </c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Y168" s="127">
        <f t="shared" si="102"/>
        <v>0</v>
      </c>
      <c r="Z168" s="127">
        <f t="shared" si="103"/>
        <v>0</v>
      </c>
      <c r="AA168" s="127">
        <f t="shared" si="104"/>
        <v>0</v>
      </c>
      <c r="AB168" s="127">
        <f t="shared" si="105"/>
        <v>0</v>
      </c>
    </row>
    <row r="169" spans="1:28" ht="13.5" customHeight="1" x14ac:dyDescent="0.2">
      <c r="A169" s="291"/>
      <c r="B169" s="292"/>
      <c r="C169" s="302"/>
      <c r="D169" s="161" t="s">
        <v>173</v>
      </c>
      <c r="E169" s="127">
        <f t="shared" si="100"/>
        <v>0</v>
      </c>
      <c r="F169" s="64">
        <f t="shared" si="101"/>
        <v>0</v>
      </c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Y169" s="127">
        <f t="shared" si="102"/>
        <v>0</v>
      </c>
      <c r="Z169" s="127">
        <f t="shared" si="103"/>
        <v>0</v>
      </c>
      <c r="AA169" s="127">
        <f t="shared" si="104"/>
        <v>0</v>
      </c>
      <c r="AB169" s="127">
        <f t="shared" si="105"/>
        <v>0</v>
      </c>
    </row>
    <row r="170" spans="1:28" ht="13.5" customHeight="1" x14ac:dyDescent="0.2">
      <c r="A170" s="291"/>
      <c r="B170" s="292"/>
      <c r="C170" s="302"/>
      <c r="D170" s="161" t="s">
        <v>146</v>
      </c>
      <c r="E170" s="127">
        <f t="shared" si="100"/>
        <v>0</v>
      </c>
      <c r="F170" s="64">
        <f t="shared" si="101"/>
        <v>0</v>
      </c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Y170" s="127">
        <f t="shared" si="102"/>
        <v>0</v>
      </c>
      <c r="Z170" s="127">
        <f t="shared" si="103"/>
        <v>0</v>
      </c>
      <c r="AA170" s="127">
        <f t="shared" si="104"/>
        <v>0</v>
      </c>
      <c r="AB170" s="127">
        <f t="shared" si="105"/>
        <v>0</v>
      </c>
    </row>
    <row r="171" spans="1:28" ht="13.5" customHeight="1" x14ac:dyDescent="0.2">
      <c r="A171" s="291"/>
      <c r="B171" s="292"/>
      <c r="C171" s="302"/>
      <c r="D171" s="161" t="s">
        <v>147</v>
      </c>
      <c r="E171" s="127">
        <f t="shared" si="100"/>
        <v>0</v>
      </c>
      <c r="F171" s="64">
        <f t="shared" si="101"/>
        <v>0</v>
      </c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Y171" s="127">
        <f t="shared" si="102"/>
        <v>0</v>
      </c>
      <c r="Z171" s="127">
        <f t="shared" si="103"/>
        <v>0</v>
      </c>
      <c r="AA171" s="127">
        <f t="shared" si="104"/>
        <v>0</v>
      </c>
      <c r="AB171" s="127">
        <f t="shared" si="105"/>
        <v>0</v>
      </c>
    </row>
    <row r="172" spans="1:28" ht="13.5" customHeight="1" x14ac:dyDescent="0.2">
      <c r="A172" s="291"/>
      <c r="B172" s="292"/>
      <c r="C172" s="302"/>
      <c r="D172" s="161" t="s">
        <v>148</v>
      </c>
      <c r="E172" s="127">
        <f t="shared" si="100"/>
        <v>0</v>
      </c>
      <c r="F172" s="64">
        <f t="shared" si="101"/>
        <v>0</v>
      </c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Y172" s="127">
        <f t="shared" si="102"/>
        <v>0</v>
      </c>
      <c r="Z172" s="127">
        <f t="shared" si="103"/>
        <v>0</v>
      </c>
      <c r="AA172" s="127">
        <f t="shared" si="104"/>
        <v>0</v>
      </c>
      <c r="AB172" s="127">
        <f t="shared" si="105"/>
        <v>0</v>
      </c>
    </row>
    <row r="173" spans="1:28" ht="13.5" customHeight="1" x14ac:dyDescent="0.2">
      <c r="A173" s="291"/>
      <c r="B173" s="292"/>
      <c r="C173" s="302"/>
      <c r="D173" s="161" t="s">
        <v>149</v>
      </c>
      <c r="E173" s="127">
        <f t="shared" si="100"/>
        <v>0</v>
      </c>
      <c r="F173" s="64">
        <f t="shared" si="101"/>
        <v>0</v>
      </c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Y173" s="127">
        <f t="shared" si="102"/>
        <v>0</v>
      </c>
      <c r="Z173" s="127">
        <f t="shared" si="103"/>
        <v>0</v>
      </c>
      <c r="AA173" s="127">
        <f t="shared" si="104"/>
        <v>0</v>
      </c>
      <c r="AB173" s="127">
        <f t="shared" si="105"/>
        <v>0</v>
      </c>
    </row>
    <row r="174" spans="1:28" ht="13.5" customHeight="1" x14ac:dyDescent="0.2">
      <c r="A174" s="291"/>
      <c r="B174" s="292"/>
      <c r="C174" s="302"/>
      <c r="D174" s="161" t="s">
        <v>150</v>
      </c>
      <c r="E174" s="127">
        <f t="shared" si="100"/>
        <v>0</v>
      </c>
      <c r="F174" s="64">
        <f t="shared" si="101"/>
        <v>0</v>
      </c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Y174" s="127">
        <f t="shared" si="102"/>
        <v>0</v>
      </c>
      <c r="Z174" s="127">
        <f t="shared" si="103"/>
        <v>0</v>
      </c>
      <c r="AA174" s="127">
        <f t="shared" si="104"/>
        <v>0</v>
      </c>
      <c r="AB174" s="127">
        <f t="shared" si="105"/>
        <v>0</v>
      </c>
    </row>
    <row r="175" spans="1:28" ht="13.5" customHeight="1" x14ac:dyDescent="0.2">
      <c r="A175" s="291"/>
      <c r="B175" s="292"/>
      <c r="C175" s="302"/>
      <c r="D175" s="161" t="s">
        <v>174</v>
      </c>
      <c r="E175" s="127">
        <f t="shared" si="100"/>
        <v>0</v>
      </c>
      <c r="F175" s="64">
        <f t="shared" si="101"/>
        <v>0</v>
      </c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Y175" s="127">
        <f t="shared" si="102"/>
        <v>0</v>
      </c>
      <c r="Z175" s="127">
        <f t="shared" si="103"/>
        <v>0</v>
      </c>
      <c r="AA175" s="127">
        <f t="shared" si="104"/>
        <v>0</v>
      </c>
      <c r="AB175" s="127">
        <f t="shared" si="105"/>
        <v>0</v>
      </c>
    </row>
    <row r="176" spans="1:28" ht="13.5" customHeight="1" x14ac:dyDescent="0.2">
      <c r="A176" s="291"/>
      <c r="B176" s="292"/>
      <c r="C176" s="302"/>
      <c r="D176" s="161" t="s">
        <v>175</v>
      </c>
      <c r="E176" s="127">
        <f t="shared" si="100"/>
        <v>0</v>
      </c>
      <c r="F176" s="64">
        <f t="shared" si="101"/>
        <v>0</v>
      </c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Y176" s="127">
        <f t="shared" si="102"/>
        <v>0</v>
      </c>
      <c r="Z176" s="127">
        <f t="shared" si="103"/>
        <v>0</v>
      </c>
      <c r="AA176" s="127">
        <f t="shared" si="104"/>
        <v>0</v>
      </c>
      <c r="AB176" s="127">
        <f t="shared" si="105"/>
        <v>0</v>
      </c>
    </row>
    <row r="177" spans="1:28" ht="13.5" customHeight="1" x14ac:dyDescent="0.2">
      <c r="A177" s="291"/>
      <c r="B177" s="292"/>
      <c r="C177" s="302"/>
      <c r="D177" s="161" t="s">
        <v>176</v>
      </c>
      <c r="E177" s="127">
        <f t="shared" si="100"/>
        <v>0</v>
      </c>
      <c r="F177" s="64">
        <f t="shared" si="101"/>
        <v>0</v>
      </c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Y177" s="127">
        <f t="shared" si="102"/>
        <v>0</v>
      </c>
      <c r="Z177" s="127">
        <f t="shared" si="103"/>
        <v>0</v>
      </c>
      <c r="AA177" s="127">
        <f t="shared" si="104"/>
        <v>0</v>
      </c>
      <c r="AB177" s="127">
        <f t="shared" si="105"/>
        <v>0</v>
      </c>
    </row>
    <row r="178" spans="1:28" s="142" customFormat="1" ht="13.5" customHeight="1" x14ac:dyDescent="0.2">
      <c r="A178" s="291"/>
      <c r="B178" s="292"/>
      <c r="C178" s="302"/>
      <c r="D178" s="161" t="s">
        <v>177</v>
      </c>
      <c r="E178" s="180">
        <f t="shared" si="100"/>
        <v>0</v>
      </c>
      <c r="F178" s="181">
        <f>IF($T$1=0,0,E178/$T$1)</f>
        <v>0</v>
      </c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Y178" s="180"/>
      <c r="Z178" s="180"/>
      <c r="AA178" s="180"/>
      <c r="AB178" s="180"/>
    </row>
    <row r="179" spans="1:28" s="142" customFormat="1" ht="13.5" customHeight="1" x14ac:dyDescent="0.2">
      <c r="A179" s="291"/>
      <c r="B179" s="292"/>
      <c r="C179" s="302"/>
      <c r="D179" s="161" t="s">
        <v>178</v>
      </c>
      <c r="E179" s="180">
        <f t="shared" si="100"/>
        <v>0</v>
      </c>
      <c r="F179" s="181">
        <f>IF($T$1=0,0,E179/$T$1)</f>
        <v>0</v>
      </c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Y179" s="180"/>
      <c r="Z179" s="180"/>
      <c r="AA179" s="180"/>
      <c r="AB179" s="180"/>
    </row>
    <row r="180" spans="1:28" s="142" customFormat="1" ht="13.5" customHeight="1" x14ac:dyDescent="0.2">
      <c r="A180" s="291"/>
      <c r="B180" s="292"/>
      <c r="C180" s="302"/>
      <c r="D180" s="161" t="s">
        <v>179</v>
      </c>
      <c r="E180" s="180">
        <f t="shared" si="100"/>
        <v>0</v>
      </c>
      <c r="F180" s="181">
        <f>IF($T$1=0,0,E180/$T$1)</f>
        <v>0</v>
      </c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Y180" s="180"/>
      <c r="Z180" s="180"/>
      <c r="AA180" s="180"/>
      <c r="AB180" s="180"/>
    </row>
    <row r="181" spans="1:28" ht="13.5" customHeight="1" x14ac:dyDescent="0.2">
      <c r="A181" s="291"/>
      <c r="B181" s="292"/>
      <c r="C181" s="302"/>
      <c r="D181" s="161" t="s">
        <v>153</v>
      </c>
      <c r="E181" s="127">
        <f t="shared" si="100"/>
        <v>0</v>
      </c>
      <c r="F181" s="64">
        <f t="shared" si="101"/>
        <v>0</v>
      </c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Y181" s="127">
        <f t="shared" si="102"/>
        <v>0</v>
      </c>
      <c r="Z181" s="127">
        <f t="shared" si="103"/>
        <v>0</v>
      </c>
      <c r="AA181" s="127">
        <f t="shared" si="104"/>
        <v>0</v>
      </c>
      <c r="AB181" s="127">
        <f t="shared" si="105"/>
        <v>0</v>
      </c>
    </row>
    <row r="182" spans="1:28" ht="13.5" customHeight="1" x14ac:dyDescent="0.2">
      <c r="A182" s="291"/>
      <c r="B182" s="292"/>
      <c r="C182" s="302"/>
      <c r="D182" s="161" t="s">
        <v>154</v>
      </c>
      <c r="E182" s="127">
        <f t="shared" si="100"/>
        <v>0</v>
      </c>
      <c r="F182" s="64">
        <f t="shared" si="101"/>
        <v>0</v>
      </c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Y182" s="127">
        <f t="shared" si="102"/>
        <v>0</v>
      </c>
      <c r="Z182" s="127">
        <f t="shared" si="103"/>
        <v>0</v>
      </c>
      <c r="AA182" s="127">
        <f t="shared" si="104"/>
        <v>0</v>
      </c>
      <c r="AB182" s="127">
        <f t="shared" si="105"/>
        <v>0</v>
      </c>
    </row>
    <row r="183" spans="1:28" ht="13.5" customHeight="1" x14ac:dyDescent="0.2">
      <c r="A183" s="291"/>
      <c r="B183" s="292"/>
      <c r="C183" s="302"/>
      <c r="D183" s="161" t="s">
        <v>180</v>
      </c>
      <c r="E183" s="127">
        <f t="shared" si="100"/>
        <v>0</v>
      </c>
      <c r="F183" s="64">
        <f t="shared" si="101"/>
        <v>0</v>
      </c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Y183" s="127">
        <f t="shared" si="102"/>
        <v>0</v>
      </c>
      <c r="Z183" s="127">
        <f t="shared" si="103"/>
        <v>0</v>
      </c>
      <c r="AA183" s="127">
        <f t="shared" si="104"/>
        <v>0</v>
      </c>
      <c r="AB183" s="127">
        <f t="shared" si="105"/>
        <v>0</v>
      </c>
    </row>
    <row r="184" spans="1:28" ht="13.5" customHeight="1" x14ac:dyDescent="0.2">
      <c r="A184" s="291"/>
      <c r="B184" s="292"/>
      <c r="C184" s="302"/>
      <c r="D184" s="161" t="s">
        <v>83</v>
      </c>
      <c r="E184" s="127">
        <f t="shared" si="100"/>
        <v>0</v>
      </c>
      <c r="F184" s="64">
        <f t="shared" si="101"/>
        <v>0</v>
      </c>
      <c r="G184" s="139">
        <f t="shared" ref="G184:R184" si="106">SUM(G158:G161)+SUM(G164:G183)</f>
        <v>0</v>
      </c>
      <c r="H184" s="139">
        <f t="shared" si="106"/>
        <v>0</v>
      </c>
      <c r="I184" s="139">
        <f t="shared" si="106"/>
        <v>0</v>
      </c>
      <c r="J184" s="139">
        <f t="shared" si="106"/>
        <v>0</v>
      </c>
      <c r="K184" s="139">
        <f t="shared" si="106"/>
        <v>0</v>
      </c>
      <c r="L184" s="139">
        <f t="shared" si="106"/>
        <v>0</v>
      </c>
      <c r="M184" s="139">
        <f t="shared" si="106"/>
        <v>0</v>
      </c>
      <c r="N184" s="139">
        <f t="shared" si="106"/>
        <v>0</v>
      </c>
      <c r="O184" s="139">
        <f t="shared" si="106"/>
        <v>0</v>
      </c>
      <c r="P184" s="139">
        <f t="shared" si="106"/>
        <v>0</v>
      </c>
      <c r="Q184" s="139">
        <f t="shared" si="106"/>
        <v>0</v>
      </c>
      <c r="R184" s="139">
        <f t="shared" si="106"/>
        <v>0</v>
      </c>
      <c r="Y184" s="127">
        <f t="shared" si="102"/>
        <v>0</v>
      </c>
      <c r="Z184" s="127">
        <f t="shared" si="103"/>
        <v>0</v>
      </c>
      <c r="AA184" s="127">
        <f t="shared" si="104"/>
        <v>0</v>
      </c>
      <c r="AB184" s="127">
        <f t="shared" si="105"/>
        <v>0</v>
      </c>
    </row>
    <row r="185" spans="1:28" ht="13.5" customHeight="1" x14ac:dyDescent="0.2">
      <c r="A185" s="291"/>
      <c r="B185" s="292"/>
      <c r="C185" s="295" t="s">
        <v>181</v>
      </c>
      <c r="D185" s="45" t="s">
        <v>182</v>
      </c>
      <c r="E185" s="13">
        <f t="shared" si="100"/>
        <v>0</v>
      </c>
      <c r="F185" s="66">
        <f t="shared" si="101"/>
        <v>0</v>
      </c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8"/>
      <c r="Y185" s="13">
        <f t="shared" si="102"/>
        <v>0</v>
      </c>
      <c r="Z185" s="13">
        <f t="shared" si="103"/>
        <v>0</v>
      </c>
      <c r="AA185" s="13">
        <f t="shared" si="104"/>
        <v>0</v>
      </c>
      <c r="AB185" s="13">
        <f t="shared" si="105"/>
        <v>0</v>
      </c>
    </row>
    <row r="186" spans="1:28" ht="13.5" customHeight="1" x14ac:dyDescent="0.2">
      <c r="A186" s="291"/>
      <c r="B186" s="292"/>
      <c r="C186" s="296"/>
      <c r="D186" s="45" t="s">
        <v>183</v>
      </c>
      <c r="E186" s="13">
        <f t="shared" si="100"/>
        <v>0</v>
      </c>
      <c r="F186" s="66">
        <f t="shared" si="101"/>
        <v>0</v>
      </c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8"/>
      <c r="Y186" s="13">
        <f t="shared" si="102"/>
        <v>0</v>
      </c>
      <c r="Z186" s="13">
        <f t="shared" si="103"/>
        <v>0</v>
      </c>
      <c r="AA186" s="13">
        <f t="shared" si="104"/>
        <v>0</v>
      </c>
      <c r="AB186" s="13">
        <f t="shared" si="105"/>
        <v>0</v>
      </c>
    </row>
    <row r="187" spans="1:28" ht="13.5" customHeight="1" x14ac:dyDescent="0.2">
      <c r="A187" s="291"/>
      <c r="B187" s="292"/>
      <c r="C187" s="297"/>
      <c r="D187" s="183" t="s">
        <v>83</v>
      </c>
      <c r="E187" s="13">
        <f t="shared" si="100"/>
        <v>0</v>
      </c>
      <c r="F187" s="66">
        <f t="shared" si="101"/>
        <v>0</v>
      </c>
      <c r="G187" s="38">
        <f>G185-G186</f>
        <v>0</v>
      </c>
      <c r="H187" s="38">
        <f t="shared" ref="H187:R187" si="107">H185-H186</f>
        <v>0</v>
      </c>
      <c r="I187" s="38">
        <f t="shared" si="107"/>
        <v>0</v>
      </c>
      <c r="J187" s="38">
        <f t="shared" si="107"/>
        <v>0</v>
      </c>
      <c r="K187" s="38">
        <f t="shared" si="107"/>
        <v>0</v>
      </c>
      <c r="L187" s="38">
        <f t="shared" si="107"/>
        <v>0</v>
      </c>
      <c r="M187" s="38">
        <f t="shared" si="107"/>
        <v>0</v>
      </c>
      <c r="N187" s="38">
        <f t="shared" si="107"/>
        <v>0</v>
      </c>
      <c r="O187" s="38">
        <f t="shared" si="107"/>
        <v>0</v>
      </c>
      <c r="P187" s="38">
        <f t="shared" si="107"/>
        <v>0</v>
      </c>
      <c r="Q187" s="38">
        <f t="shared" si="107"/>
        <v>0</v>
      </c>
      <c r="R187" s="38">
        <f t="shared" si="107"/>
        <v>0</v>
      </c>
      <c r="Y187" s="13">
        <f t="shared" si="102"/>
        <v>0</v>
      </c>
      <c r="Z187" s="13">
        <f t="shared" si="103"/>
        <v>0</v>
      </c>
      <c r="AA187" s="13">
        <f t="shared" si="104"/>
        <v>0</v>
      </c>
      <c r="AB187" s="13">
        <f t="shared" si="105"/>
        <v>0</v>
      </c>
    </row>
    <row r="188" spans="1:28" ht="13.5" customHeight="1" x14ac:dyDescent="0.2">
      <c r="A188" s="291"/>
      <c r="B188" s="292"/>
      <c r="C188" s="298" t="s">
        <v>57</v>
      </c>
      <c r="D188" s="162" t="s">
        <v>184</v>
      </c>
      <c r="E188" s="127">
        <f t="shared" ref="E188:R188" si="108">IF(E$24&lt;&gt;0,E147/E$24,)</f>
        <v>0</v>
      </c>
      <c r="F188" s="127">
        <f t="shared" si="108"/>
        <v>0</v>
      </c>
      <c r="G188" s="139">
        <f t="shared" si="108"/>
        <v>0</v>
      </c>
      <c r="H188" s="139">
        <f t="shared" si="108"/>
        <v>0</v>
      </c>
      <c r="I188" s="139">
        <f t="shared" si="108"/>
        <v>0</v>
      </c>
      <c r="J188" s="139">
        <f t="shared" si="108"/>
        <v>0</v>
      </c>
      <c r="K188" s="139">
        <f t="shared" si="108"/>
        <v>0</v>
      </c>
      <c r="L188" s="139">
        <f t="shared" si="108"/>
        <v>0</v>
      </c>
      <c r="M188" s="139">
        <f t="shared" si="108"/>
        <v>0</v>
      </c>
      <c r="N188" s="139">
        <f t="shared" si="108"/>
        <v>0</v>
      </c>
      <c r="O188" s="139">
        <f t="shared" si="108"/>
        <v>0</v>
      </c>
      <c r="P188" s="139">
        <f t="shared" si="108"/>
        <v>0</v>
      </c>
      <c r="Q188" s="139">
        <f t="shared" si="108"/>
        <v>0</v>
      </c>
      <c r="R188" s="139">
        <f t="shared" si="108"/>
        <v>0</v>
      </c>
      <c r="Y188" s="127">
        <f>IF(Y$24&lt;&gt;0,Y147/Y$24,)</f>
        <v>0</v>
      </c>
      <c r="Z188" s="127">
        <f>IF(Z$24&lt;&gt;0,Z147/Z$24,)</f>
        <v>0</v>
      </c>
      <c r="AA188" s="127">
        <f>IF(AA$24&lt;&gt;0,AA147/AA$24,)</f>
        <v>0</v>
      </c>
      <c r="AB188" s="127">
        <f>IF(AB$24&lt;&gt;0,AB147/AB$24,)</f>
        <v>0</v>
      </c>
    </row>
    <row r="189" spans="1:28" ht="13.5" customHeight="1" x14ac:dyDescent="0.2">
      <c r="A189" s="291"/>
      <c r="B189" s="292"/>
      <c r="C189" s="299"/>
      <c r="D189" s="184" t="s">
        <v>158</v>
      </c>
      <c r="E189" s="137">
        <f t="shared" ref="E189:R189" si="109">IF(E25&lt;&gt;0,E147/E25,0)</f>
        <v>0</v>
      </c>
      <c r="F189" s="137">
        <f t="shared" si="109"/>
        <v>0</v>
      </c>
      <c r="G189" s="93">
        <f t="shared" si="109"/>
        <v>0</v>
      </c>
      <c r="H189" s="93">
        <f t="shared" si="109"/>
        <v>0</v>
      </c>
      <c r="I189" s="93">
        <f t="shared" si="109"/>
        <v>0</v>
      </c>
      <c r="J189" s="93">
        <f t="shared" si="109"/>
        <v>0</v>
      </c>
      <c r="K189" s="93">
        <f t="shared" si="109"/>
        <v>0</v>
      </c>
      <c r="L189" s="93">
        <f t="shared" si="109"/>
        <v>0</v>
      </c>
      <c r="M189" s="93">
        <f t="shared" si="109"/>
        <v>0</v>
      </c>
      <c r="N189" s="93">
        <f t="shared" si="109"/>
        <v>0</v>
      </c>
      <c r="O189" s="93">
        <f t="shared" si="109"/>
        <v>0</v>
      </c>
      <c r="P189" s="93">
        <f t="shared" si="109"/>
        <v>0</v>
      </c>
      <c r="Q189" s="93">
        <f t="shared" si="109"/>
        <v>0</v>
      </c>
      <c r="R189" s="93">
        <f t="shared" si="109"/>
        <v>0</v>
      </c>
      <c r="Y189" s="137">
        <f>IF(Y25&lt;&gt;0,Y147/Y25,0)</f>
        <v>0</v>
      </c>
      <c r="Z189" s="137">
        <f>IF(Z25&lt;&gt;0,Z147/Z25,0)</f>
        <v>0</v>
      </c>
      <c r="AA189" s="137">
        <f>IF(AA25&lt;&gt;0,AA147/AA25,0)</f>
        <v>0</v>
      </c>
      <c r="AB189" s="137">
        <f>IF(AB25&lt;&gt;0,AB147/AB25,0)</f>
        <v>0</v>
      </c>
    </row>
    <row r="190" spans="1:28" ht="13.5" customHeight="1" x14ac:dyDescent="0.2">
      <c r="A190" s="291"/>
      <c r="B190" s="292"/>
      <c r="C190" s="299"/>
      <c r="D190" s="162" t="s">
        <v>185</v>
      </c>
      <c r="E190" s="127">
        <f t="shared" ref="E190:R190" si="110">IF(E$24&lt;&gt;0,E154/E$24,)</f>
        <v>0</v>
      </c>
      <c r="F190" s="127">
        <f t="shared" si="110"/>
        <v>0</v>
      </c>
      <c r="G190" s="139">
        <f t="shared" si="110"/>
        <v>0</v>
      </c>
      <c r="H190" s="139">
        <f t="shared" si="110"/>
        <v>0</v>
      </c>
      <c r="I190" s="139">
        <f t="shared" si="110"/>
        <v>0</v>
      </c>
      <c r="J190" s="139">
        <f t="shared" si="110"/>
        <v>0</v>
      </c>
      <c r="K190" s="139">
        <f t="shared" si="110"/>
        <v>0</v>
      </c>
      <c r="L190" s="139">
        <f t="shared" si="110"/>
        <v>0</v>
      </c>
      <c r="M190" s="139">
        <f t="shared" si="110"/>
        <v>0</v>
      </c>
      <c r="N190" s="139">
        <f t="shared" si="110"/>
        <v>0</v>
      </c>
      <c r="O190" s="139">
        <f t="shared" si="110"/>
        <v>0</v>
      </c>
      <c r="P190" s="139">
        <f t="shared" si="110"/>
        <v>0</v>
      </c>
      <c r="Q190" s="139">
        <f t="shared" si="110"/>
        <v>0</v>
      </c>
      <c r="R190" s="139">
        <f t="shared" si="110"/>
        <v>0</v>
      </c>
      <c r="Y190" s="127">
        <f>IF(Y$24&lt;&gt;0,Y154/Y$24,)</f>
        <v>0</v>
      </c>
      <c r="Z190" s="127">
        <f>IF(Z$24&lt;&gt;0,Z154/Z$24,)</f>
        <v>0</v>
      </c>
      <c r="AA190" s="127">
        <f>IF(AA$24&lt;&gt;0,AA154/AA$24,)</f>
        <v>0</v>
      </c>
      <c r="AB190" s="127">
        <f>IF(AB$24&lt;&gt;0,AB154/AB$24,)</f>
        <v>0</v>
      </c>
    </row>
    <row r="191" spans="1:28" ht="13.5" customHeight="1" x14ac:dyDescent="0.2">
      <c r="A191" s="291"/>
      <c r="B191" s="292"/>
      <c r="C191" s="300"/>
      <c r="D191" s="184" t="s">
        <v>158</v>
      </c>
      <c r="E191" s="185">
        <f t="shared" ref="E191:R191" si="111">IF(E25&lt;&gt;0,E154/E25,0)</f>
        <v>0</v>
      </c>
      <c r="F191" s="185">
        <f t="shared" si="111"/>
        <v>0</v>
      </c>
      <c r="G191" s="93">
        <f t="shared" si="111"/>
        <v>0</v>
      </c>
      <c r="H191" s="93">
        <f t="shared" si="111"/>
        <v>0</v>
      </c>
      <c r="I191" s="93">
        <f t="shared" si="111"/>
        <v>0</v>
      </c>
      <c r="J191" s="93">
        <f t="shared" si="111"/>
        <v>0</v>
      </c>
      <c r="K191" s="93">
        <f t="shared" si="111"/>
        <v>0</v>
      </c>
      <c r="L191" s="93">
        <f t="shared" si="111"/>
        <v>0</v>
      </c>
      <c r="M191" s="93">
        <f t="shared" si="111"/>
        <v>0</v>
      </c>
      <c r="N191" s="93">
        <f t="shared" si="111"/>
        <v>0</v>
      </c>
      <c r="O191" s="93">
        <f t="shared" si="111"/>
        <v>0</v>
      </c>
      <c r="P191" s="93">
        <f t="shared" si="111"/>
        <v>0</v>
      </c>
      <c r="Q191" s="93">
        <f t="shared" si="111"/>
        <v>0</v>
      </c>
      <c r="R191" s="93">
        <f t="shared" si="111"/>
        <v>0</v>
      </c>
      <c r="Y191" s="185">
        <f>IF(Y25&lt;&gt;0,Y154/Y25,0)</f>
        <v>0</v>
      </c>
      <c r="Z191" s="185">
        <f>IF(Z25&lt;&gt;0,Z154/Z25,0)</f>
        <v>0</v>
      </c>
      <c r="AA191" s="185">
        <f>IF(AA25&lt;&gt;0,AA154/AA25,0)</f>
        <v>0</v>
      </c>
      <c r="AB191" s="185">
        <f>IF(AB25&lt;&gt;0,AB154/AB25,0)</f>
        <v>0</v>
      </c>
    </row>
    <row r="192" spans="1:28" ht="13.5" customHeight="1" x14ac:dyDescent="0.2">
      <c r="A192" s="293"/>
      <c r="B192" s="294"/>
      <c r="C192" s="307" t="s">
        <v>3</v>
      </c>
      <c r="D192" s="308"/>
      <c r="E192" s="37">
        <f>SUM(G192:R192)</f>
        <v>0</v>
      </c>
      <c r="F192" s="37">
        <f>IF($T$1=0,0,E192/$T$1)</f>
        <v>0</v>
      </c>
      <c r="G192" s="139">
        <f t="shared" ref="G192:R192" si="112">G151+G157+G184+G187</f>
        <v>0</v>
      </c>
      <c r="H192" s="139">
        <f t="shared" si="112"/>
        <v>0</v>
      </c>
      <c r="I192" s="139">
        <f t="shared" si="112"/>
        <v>0</v>
      </c>
      <c r="J192" s="139">
        <f t="shared" si="112"/>
        <v>0</v>
      </c>
      <c r="K192" s="139">
        <f t="shared" si="112"/>
        <v>0</v>
      </c>
      <c r="L192" s="139">
        <f t="shared" si="112"/>
        <v>0</v>
      </c>
      <c r="M192" s="139">
        <f t="shared" si="112"/>
        <v>0</v>
      </c>
      <c r="N192" s="139">
        <f t="shared" si="112"/>
        <v>0</v>
      </c>
      <c r="O192" s="139">
        <f t="shared" si="112"/>
        <v>0</v>
      </c>
      <c r="P192" s="139">
        <f t="shared" si="112"/>
        <v>0</v>
      </c>
      <c r="Q192" s="139">
        <f t="shared" si="112"/>
        <v>0</v>
      </c>
      <c r="R192" s="139">
        <f t="shared" si="112"/>
        <v>0</v>
      </c>
      <c r="Y192" s="37">
        <f>SUM(G192:I192)</f>
        <v>0</v>
      </c>
      <c r="Z192" s="37">
        <f>SUM(J192:L192)</f>
        <v>0</v>
      </c>
      <c r="AA192" s="37">
        <f>SUM(M192:O192)</f>
        <v>0</v>
      </c>
      <c r="AB192" s="37">
        <f>SUM(P192:R192)</f>
        <v>0</v>
      </c>
    </row>
    <row r="193" spans="1:28" ht="13.5" customHeight="1" x14ac:dyDescent="0.2">
      <c r="A193" s="283" t="s">
        <v>30</v>
      </c>
      <c r="B193" s="284"/>
      <c r="C193" s="301" t="s">
        <v>89</v>
      </c>
      <c r="D193" s="166" t="s">
        <v>36</v>
      </c>
      <c r="E193" s="127">
        <f>SUM(G193:R193)</f>
        <v>0</v>
      </c>
      <c r="F193" s="186">
        <f>IF($T$1=0,0,E193/$T$1)</f>
        <v>0</v>
      </c>
      <c r="G193" s="139">
        <f t="shared" ref="G193:R195" si="113">G199+G205</f>
        <v>0</v>
      </c>
      <c r="H193" s="139">
        <f t="shared" si="113"/>
        <v>0</v>
      </c>
      <c r="I193" s="139">
        <f t="shared" si="113"/>
        <v>0</v>
      </c>
      <c r="J193" s="139">
        <f t="shared" si="113"/>
        <v>0</v>
      </c>
      <c r="K193" s="139">
        <f t="shared" si="113"/>
        <v>0</v>
      </c>
      <c r="L193" s="139">
        <f t="shared" si="113"/>
        <v>0</v>
      </c>
      <c r="M193" s="139">
        <f t="shared" si="113"/>
        <v>0</v>
      </c>
      <c r="N193" s="139">
        <f t="shared" si="113"/>
        <v>0</v>
      </c>
      <c r="O193" s="139">
        <f t="shared" si="113"/>
        <v>0</v>
      </c>
      <c r="P193" s="139">
        <f t="shared" si="113"/>
        <v>0</v>
      </c>
      <c r="Q193" s="139">
        <f t="shared" si="113"/>
        <v>0</v>
      </c>
      <c r="R193" s="139">
        <f t="shared" si="113"/>
        <v>0</v>
      </c>
      <c r="Y193" s="127">
        <f>SUM(G193:I193)</f>
        <v>0</v>
      </c>
      <c r="Z193" s="127">
        <f>SUM(J193:L193)</f>
        <v>0</v>
      </c>
      <c r="AA193" s="127">
        <f>SUM(M193:O193)</f>
        <v>0</v>
      </c>
      <c r="AB193" s="127">
        <f>SUM(P193:R193)</f>
        <v>0</v>
      </c>
    </row>
    <row r="194" spans="1:28" ht="13.5" customHeight="1" x14ac:dyDescent="0.2">
      <c r="A194" s="285"/>
      <c r="B194" s="286"/>
      <c r="C194" s="301"/>
      <c r="D194" s="166" t="s">
        <v>80</v>
      </c>
      <c r="E194" s="127">
        <f>SUM(G194:R194)</f>
        <v>0</v>
      </c>
      <c r="F194" s="186">
        <f>IF($T$1=0,0,E194/$T$1)</f>
        <v>0</v>
      </c>
      <c r="G194" s="139">
        <f t="shared" si="113"/>
        <v>0</v>
      </c>
      <c r="H194" s="139">
        <f t="shared" si="113"/>
        <v>0</v>
      </c>
      <c r="I194" s="139">
        <f t="shared" si="113"/>
        <v>0</v>
      </c>
      <c r="J194" s="139">
        <f t="shared" si="113"/>
        <v>0</v>
      </c>
      <c r="K194" s="139">
        <f t="shared" si="113"/>
        <v>0</v>
      </c>
      <c r="L194" s="139">
        <f t="shared" si="113"/>
        <v>0</v>
      </c>
      <c r="M194" s="139">
        <f t="shared" si="113"/>
        <v>0</v>
      </c>
      <c r="N194" s="139">
        <f t="shared" si="113"/>
        <v>0</v>
      </c>
      <c r="O194" s="139">
        <f t="shared" si="113"/>
        <v>0</v>
      </c>
      <c r="P194" s="139">
        <f t="shared" si="113"/>
        <v>0</v>
      </c>
      <c r="Q194" s="139">
        <f t="shared" si="113"/>
        <v>0</v>
      </c>
      <c r="R194" s="139">
        <f t="shared" si="113"/>
        <v>0</v>
      </c>
      <c r="Y194" s="127">
        <f>SUM(G194:I194)</f>
        <v>0</v>
      </c>
      <c r="Z194" s="127">
        <f>SUM(J194:L194)</f>
        <v>0</v>
      </c>
      <c r="AA194" s="127">
        <f>SUM(M194:O194)</f>
        <v>0</v>
      </c>
      <c r="AB194" s="127">
        <f>SUM(P194:R194)</f>
        <v>0</v>
      </c>
    </row>
    <row r="195" spans="1:28" ht="13.5" customHeight="1" x14ac:dyDescent="0.2">
      <c r="A195" s="285"/>
      <c r="B195" s="286"/>
      <c r="C195" s="301"/>
      <c r="D195" s="166" t="s">
        <v>81</v>
      </c>
      <c r="E195" s="127">
        <f>SUM(G195:R195)</f>
        <v>0</v>
      </c>
      <c r="F195" s="186">
        <f>IF($T$1=0,0,E195/$T$1)</f>
        <v>0</v>
      </c>
      <c r="G195" s="139">
        <f t="shared" si="113"/>
        <v>0</v>
      </c>
      <c r="H195" s="139">
        <f t="shared" si="113"/>
        <v>0</v>
      </c>
      <c r="I195" s="139">
        <f t="shared" si="113"/>
        <v>0</v>
      </c>
      <c r="J195" s="139">
        <f t="shared" si="113"/>
        <v>0</v>
      </c>
      <c r="K195" s="139">
        <f t="shared" si="113"/>
        <v>0</v>
      </c>
      <c r="L195" s="139">
        <f t="shared" si="113"/>
        <v>0</v>
      </c>
      <c r="M195" s="139">
        <f t="shared" si="113"/>
        <v>0</v>
      </c>
      <c r="N195" s="139">
        <f t="shared" si="113"/>
        <v>0</v>
      </c>
      <c r="O195" s="139">
        <f t="shared" si="113"/>
        <v>0</v>
      </c>
      <c r="P195" s="139">
        <f t="shared" si="113"/>
        <v>0</v>
      </c>
      <c r="Q195" s="139">
        <f t="shared" si="113"/>
        <v>0</v>
      </c>
      <c r="R195" s="139">
        <f t="shared" si="113"/>
        <v>0</v>
      </c>
      <c r="Y195" s="127">
        <f>SUM(G195:I195)</f>
        <v>0</v>
      </c>
      <c r="Z195" s="127">
        <f>SUM(J195:L195)</f>
        <v>0</v>
      </c>
      <c r="AA195" s="127">
        <f>SUM(M195:O195)</f>
        <v>0</v>
      </c>
      <c r="AB195" s="127">
        <f>SUM(P195:R195)</f>
        <v>0</v>
      </c>
    </row>
    <row r="196" spans="1:28" ht="13.5" customHeight="1" x14ac:dyDescent="0.2">
      <c r="A196" s="285"/>
      <c r="B196" s="286"/>
      <c r="C196" s="301"/>
      <c r="D196" s="166" t="s">
        <v>70</v>
      </c>
      <c r="E196" s="127">
        <f t="shared" ref="E196:R196" si="114">IF(E193&lt;&gt;0,(E194+E195)/E193,)</f>
        <v>0</v>
      </c>
      <c r="F196" s="135">
        <f t="shared" si="114"/>
        <v>0</v>
      </c>
      <c r="G196" s="139">
        <f t="shared" si="114"/>
        <v>0</v>
      </c>
      <c r="H196" s="139">
        <f t="shared" si="114"/>
        <v>0</v>
      </c>
      <c r="I196" s="139">
        <f t="shared" si="114"/>
        <v>0</v>
      </c>
      <c r="J196" s="139">
        <f t="shared" si="114"/>
        <v>0</v>
      </c>
      <c r="K196" s="139">
        <f t="shared" si="114"/>
        <v>0</v>
      </c>
      <c r="L196" s="139">
        <f t="shared" si="114"/>
        <v>0</v>
      </c>
      <c r="M196" s="139">
        <f t="shared" si="114"/>
        <v>0</v>
      </c>
      <c r="N196" s="139">
        <f t="shared" si="114"/>
        <v>0</v>
      </c>
      <c r="O196" s="139">
        <f t="shared" si="114"/>
        <v>0</v>
      </c>
      <c r="P196" s="139">
        <f t="shared" si="114"/>
        <v>0</v>
      </c>
      <c r="Q196" s="139">
        <f t="shared" si="114"/>
        <v>0</v>
      </c>
      <c r="R196" s="139">
        <f t="shared" si="114"/>
        <v>0</v>
      </c>
      <c r="Y196" s="127">
        <f>IF(Y193&lt;&gt;0,(Y194+Y195)/Y193,)</f>
        <v>0</v>
      </c>
      <c r="Z196" s="127">
        <f>IF(Z193&lt;&gt;0,(Z194+Z195)/Z193,)</f>
        <v>0</v>
      </c>
      <c r="AA196" s="127">
        <f>IF(AA193&lt;&gt;0,(AA194+AA195)/AA193,)</f>
        <v>0</v>
      </c>
      <c r="AB196" s="127">
        <f>IF(AB193&lt;&gt;0,(AB194+AB195)/AB193,)</f>
        <v>0</v>
      </c>
    </row>
    <row r="197" spans="1:28" ht="13.5" customHeight="1" x14ac:dyDescent="0.2">
      <c r="A197" s="285"/>
      <c r="B197" s="286"/>
      <c r="C197" s="301"/>
      <c r="D197" s="166" t="s">
        <v>82</v>
      </c>
      <c r="E197" s="127">
        <f>SUM(G197:R197)</f>
        <v>0</v>
      </c>
      <c r="F197" s="186">
        <f>IF($T$1=0,0,E197/$T$1)</f>
        <v>0</v>
      </c>
      <c r="G197" s="139">
        <f t="shared" ref="G197:R197" si="115">G203+G209</f>
        <v>0</v>
      </c>
      <c r="H197" s="139">
        <f t="shared" si="115"/>
        <v>0</v>
      </c>
      <c r="I197" s="139">
        <f t="shared" si="115"/>
        <v>0</v>
      </c>
      <c r="J197" s="139">
        <f t="shared" si="115"/>
        <v>0</v>
      </c>
      <c r="K197" s="139">
        <f t="shared" si="115"/>
        <v>0</v>
      </c>
      <c r="L197" s="139">
        <f t="shared" si="115"/>
        <v>0</v>
      </c>
      <c r="M197" s="139">
        <f t="shared" si="115"/>
        <v>0</v>
      </c>
      <c r="N197" s="139">
        <f t="shared" si="115"/>
        <v>0</v>
      </c>
      <c r="O197" s="139">
        <f t="shared" si="115"/>
        <v>0</v>
      </c>
      <c r="P197" s="139">
        <f t="shared" si="115"/>
        <v>0</v>
      </c>
      <c r="Q197" s="139">
        <f t="shared" si="115"/>
        <v>0</v>
      </c>
      <c r="R197" s="139">
        <f t="shared" si="115"/>
        <v>0</v>
      </c>
      <c r="Y197" s="127">
        <f>SUM(G197:I197)</f>
        <v>0</v>
      </c>
      <c r="Z197" s="127">
        <f>SUM(J197:L197)</f>
        <v>0</v>
      </c>
      <c r="AA197" s="127">
        <f>SUM(M197:O197)</f>
        <v>0</v>
      </c>
      <c r="AB197" s="127">
        <f>SUM(P197:R197)</f>
        <v>0</v>
      </c>
    </row>
    <row r="198" spans="1:28" ht="13.5" customHeight="1" x14ac:dyDescent="0.2">
      <c r="A198" s="285"/>
      <c r="B198" s="286"/>
      <c r="C198" s="301"/>
      <c r="D198" s="166" t="s">
        <v>83</v>
      </c>
      <c r="E198" s="127">
        <f>SUM(G198:R198)</f>
        <v>0</v>
      </c>
      <c r="F198" s="186">
        <f>IF($T$1=0,0,E198/$T$1)</f>
        <v>0</v>
      </c>
      <c r="G198" s="139">
        <f t="shared" ref="G198:R198" si="116">G194+G195+G197</f>
        <v>0</v>
      </c>
      <c r="H198" s="139">
        <f t="shared" si="116"/>
        <v>0</v>
      </c>
      <c r="I198" s="139">
        <f t="shared" si="116"/>
        <v>0</v>
      </c>
      <c r="J198" s="139">
        <f t="shared" si="116"/>
        <v>0</v>
      </c>
      <c r="K198" s="139">
        <f t="shared" si="116"/>
        <v>0</v>
      </c>
      <c r="L198" s="139">
        <f t="shared" si="116"/>
        <v>0</v>
      </c>
      <c r="M198" s="139">
        <f t="shared" si="116"/>
        <v>0</v>
      </c>
      <c r="N198" s="139">
        <f t="shared" si="116"/>
        <v>0</v>
      </c>
      <c r="O198" s="139">
        <f t="shared" si="116"/>
        <v>0</v>
      </c>
      <c r="P198" s="139">
        <f t="shared" si="116"/>
        <v>0</v>
      </c>
      <c r="Q198" s="139">
        <f t="shared" si="116"/>
        <v>0</v>
      </c>
      <c r="R198" s="139">
        <f t="shared" si="116"/>
        <v>0</v>
      </c>
      <c r="Y198" s="127">
        <f>SUM(G198:I198)</f>
        <v>0</v>
      </c>
      <c r="Z198" s="127">
        <f>SUM(J198:L198)</f>
        <v>0</v>
      </c>
      <c r="AA198" s="127">
        <f>SUM(M198:O198)</f>
        <v>0</v>
      </c>
      <c r="AB198" s="127">
        <f>SUM(P198:R198)</f>
        <v>0</v>
      </c>
    </row>
    <row r="199" spans="1:28" ht="13.5" customHeight="1" x14ac:dyDescent="0.2">
      <c r="A199" s="285"/>
      <c r="B199" s="286"/>
      <c r="C199" s="272" t="s">
        <v>186</v>
      </c>
      <c r="D199" s="167" t="s">
        <v>36</v>
      </c>
      <c r="E199" s="37">
        <f>SUM(G199:R199)</f>
        <v>0</v>
      </c>
      <c r="F199" s="115">
        <f>IF($T$1=0,0,E199/$T$1)</f>
        <v>0</v>
      </c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Y199" s="37">
        <f>SUM(G199:I199)</f>
        <v>0</v>
      </c>
      <c r="Z199" s="37">
        <f>SUM(J199:L199)</f>
        <v>0</v>
      </c>
      <c r="AA199" s="37">
        <f>SUM(M199:O199)</f>
        <v>0</v>
      </c>
      <c r="AB199" s="37">
        <f>SUM(P199:R199)</f>
        <v>0</v>
      </c>
    </row>
    <row r="200" spans="1:28" ht="13.5" customHeight="1" x14ac:dyDescent="0.2">
      <c r="A200" s="285"/>
      <c r="B200" s="286"/>
      <c r="C200" s="272"/>
      <c r="D200" s="167" t="s">
        <v>80</v>
      </c>
      <c r="E200" s="37">
        <f>SUM(G200:R200)</f>
        <v>0</v>
      </c>
      <c r="F200" s="115">
        <f>IF($T$1=0,0,E200/$T$1)</f>
        <v>0</v>
      </c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Y200" s="37">
        <f>SUM(G200:I200)</f>
        <v>0</v>
      </c>
      <c r="Z200" s="37">
        <f>SUM(J200:L200)</f>
        <v>0</v>
      </c>
      <c r="AA200" s="37">
        <f>SUM(M200:O200)</f>
        <v>0</v>
      </c>
      <c r="AB200" s="37">
        <f>SUM(P200:R200)</f>
        <v>0</v>
      </c>
    </row>
    <row r="201" spans="1:28" ht="13.5" customHeight="1" x14ac:dyDescent="0.2">
      <c r="A201" s="285"/>
      <c r="B201" s="286"/>
      <c r="C201" s="272"/>
      <c r="D201" s="167" t="s">
        <v>81</v>
      </c>
      <c r="E201" s="37">
        <f>SUM(G201:R201)</f>
        <v>0</v>
      </c>
      <c r="F201" s="115">
        <f>IF($T$1=0,0,E201/$T$1)</f>
        <v>0</v>
      </c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Y201" s="37">
        <f>SUM(G201:I201)</f>
        <v>0</v>
      </c>
      <c r="Z201" s="37">
        <f>SUM(J201:L201)</f>
        <v>0</v>
      </c>
      <c r="AA201" s="37">
        <f>SUM(M201:O201)</f>
        <v>0</v>
      </c>
      <c r="AB201" s="37">
        <f>SUM(P201:R201)</f>
        <v>0</v>
      </c>
    </row>
    <row r="202" spans="1:28" ht="13.5" customHeight="1" x14ac:dyDescent="0.2">
      <c r="A202" s="285"/>
      <c r="B202" s="286"/>
      <c r="C202" s="272"/>
      <c r="D202" s="167" t="s">
        <v>70</v>
      </c>
      <c r="E202" s="37">
        <f t="shared" ref="E202:R202" si="117">IF(E199&lt;&gt;0,(E200+E201)/E199,)</f>
        <v>0</v>
      </c>
      <c r="F202" s="115">
        <f t="shared" si="117"/>
        <v>0</v>
      </c>
      <c r="G202" s="139">
        <f t="shared" si="117"/>
        <v>0</v>
      </c>
      <c r="H202" s="139">
        <f t="shared" si="117"/>
        <v>0</v>
      </c>
      <c r="I202" s="139">
        <f t="shared" si="117"/>
        <v>0</v>
      </c>
      <c r="J202" s="139">
        <f t="shared" si="117"/>
        <v>0</v>
      </c>
      <c r="K202" s="139">
        <f t="shared" si="117"/>
        <v>0</v>
      </c>
      <c r="L202" s="139">
        <f t="shared" si="117"/>
        <v>0</v>
      </c>
      <c r="M202" s="139">
        <f t="shared" si="117"/>
        <v>0</v>
      </c>
      <c r="N202" s="139">
        <f t="shared" si="117"/>
        <v>0</v>
      </c>
      <c r="O202" s="139">
        <f t="shared" si="117"/>
        <v>0</v>
      </c>
      <c r="P202" s="139">
        <f t="shared" si="117"/>
        <v>0</v>
      </c>
      <c r="Q202" s="139">
        <f t="shared" si="117"/>
        <v>0</v>
      </c>
      <c r="R202" s="139">
        <f t="shared" si="117"/>
        <v>0</v>
      </c>
      <c r="Y202" s="37">
        <f>IF(Y199&lt;&gt;0,(Y200+Y201)/Y199,)</f>
        <v>0</v>
      </c>
      <c r="Z202" s="37">
        <f>IF(Z199&lt;&gt;0,(Z200+Z201)/Z199,)</f>
        <v>0</v>
      </c>
      <c r="AA202" s="37">
        <f>IF(AA199&lt;&gt;0,(AA200+AA201)/AA199,)</f>
        <v>0</v>
      </c>
      <c r="AB202" s="37">
        <f>IF(AB199&lt;&gt;0,(AB200+AB201)/AB199,)</f>
        <v>0</v>
      </c>
    </row>
    <row r="203" spans="1:28" ht="13.5" customHeight="1" x14ac:dyDescent="0.2">
      <c r="A203" s="285"/>
      <c r="B203" s="286"/>
      <c r="C203" s="272"/>
      <c r="D203" s="167" t="s">
        <v>82</v>
      </c>
      <c r="E203" s="37">
        <f>SUM(G203:R203)</f>
        <v>0</v>
      </c>
      <c r="F203" s="115">
        <f>IF($T$1=0,0,E203/$T$1)</f>
        <v>0</v>
      </c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Y203" s="37">
        <f>SUM(G203:I203)</f>
        <v>0</v>
      </c>
      <c r="Z203" s="37">
        <f>SUM(J203:L203)</f>
        <v>0</v>
      </c>
      <c r="AA203" s="37">
        <f>SUM(M203:O203)</f>
        <v>0</v>
      </c>
      <c r="AB203" s="37">
        <f>SUM(P203:R203)</f>
        <v>0</v>
      </c>
    </row>
    <row r="204" spans="1:28" ht="13.5" customHeight="1" x14ac:dyDescent="0.2">
      <c r="A204" s="285"/>
      <c r="B204" s="286"/>
      <c r="C204" s="272"/>
      <c r="D204" s="167" t="s">
        <v>83</v>
      </c>
      <c r="E204" s="37">
        <f>SUM(G204:R204)</f>
        <v>0</v>
      </c>
      <c r="F204" s="115">
        <f>IF($T$1=0,0,E204/$T$1)</f>
        <v>0</v>
      </c>
      <c r="G204" s="139">
        <f t="shared" ref="G204:R204" si="118">G200+G201+G203</f>
        <v>0</v>
      </c>
      <c r="H204" s="139">
        <f t="shared" si="118"/>
        <v>0</v>
      </c>
      <c r="I204" s="139">
        <f t="shared" si="118"/>
        <v>0</v>
      </c>
      <c r="J204" s="139">
        <f t="shared" si="118"/>
        <v>0</v>
      </c>
      <c r="K204" s="139">
        <f t="shared" si="118"/>
        <v>0</v>
      </c>
      <c r="L204" s="139">
        <f t="shared" si="118"/>
        <v>0</v>
      </c>
      <c r="M204" s="139">
        <f t="shared" si="118"/>
        <v>0</v>
      </c>
      <c r="N204" s="139">
        <f t="shared" si="118"/>
        <v>0</v>
      </c>
      <c r="O204" s="139">
        <f t="shared" si="118"/>
        <v>0</v>
      </c>
      <c r="P204" s="139">
        <f t="shared" si="118"/>
        <v>0</v>
      </c>
      <c r="Q204" s="139">
        <f t="shared" si="118"/>
        <v>0</v>
      </c>
      <c r="R204" s="139">
        <f t="shared" si="118"/>
        <v>0</v>
      </c>
      <c r="Y204" s="37">
        <f>SUM(G204:I204)</f>
        <v>0</v>
      </c>
      <c r="Z204" s="37">
        <f>SUM(J204:L204)</f>
        <v>0</v>
      </c>
      <c r="AA204" s="37">
        <f>SUM(M204:O204)</f>
        <v>0</v>
      </c>
      <c r="AB204" s="37">
        <f>SUM(P204:R204)</f>
        <v>0</v>
      </c>
    </row>
    <row r="205" spans="1:28" ht="13.5" customHeight="1" x14ac:dyDescent="0.2">
      <c r="A205" s="285"/>
      <c r="B205" s="286"/>
      <c r="C205" s="302" t="s">
        <v>187</v>
      </c>
      <c r="D205" s="166" t="s">
        <v>36</v>
      </c>
      <c r="E205" s="127">
        <f>SUM(G205:R205)</f>
        <v>0</v>
      </c>
      <c r="F205" s="186">
        <f>IF($T$1=0,0,E205/$T$1)</f>
        <v>0</v>
      </c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Y205" s="127">
        <f>SUM(G205:I205)</f>
        <v>0</v>
      </c>
      <c r="Z205" s="127">
        <f>SUM(J205:L205)</f>
        <v>0</v>
      </c>
      <c r="AA205" s="127">
        <f>SUM(M205:O205)</f>
        <v>0</v>
      </c>
      <c r="AB205" s="127">
        <f>SUM(P205:R205)</f>
        <v>0</v>
      </c>
    </row>
    <row r="206" spans="1:28" ht="13.5" customHeight="1" x14ac:dyDescent="0.2">
      <c r="A206" s="285"/>
      <c r="B206" s="286"/>
      <c r="C206" s="302"/>
      <c r="D206" s="166" t="s">
        <v>80</v>
      </c>
      <c r="E206" s="127">
        <f>SUM(G206:R206)</f>
        <v>0</v>
      </c>
      <c r="F206" s="186">
        <f>IF($T$1=0,0,E206/$T$1)</f>
        <v>0</v>
      </c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Y206" s="127">
        <f>SUM(G206:I206)</f>
        <v>0</v>
      </c>
      <c r="Z206" s="127">
        <f>SUM(J206:L206)</f>
        <v>0</v>
      </c>
      <c r="AA206" s="127">
        <f>SUM(M206:O206)</f>
        <v>0</v>
      </c>
      <c r="AB206" s="127">
        <f>SUM(P206:R206)</f>
        <v>0</v>
      </c>
    </row>
    <row r="207" spans="1:28" ht="13.5" customHeight="1" x14ac:dyDescent="0.2">
      <c r="A207" s="285"/>
      <c r="B207" s="286"/>
      <c r="C207" s="302"/>
      <c r="D207" s="166" t="s">
        <v>81</v>
      </c>
      <c r="E207" s="127">
        <f>SUM(G207:R207)</f>
        <v>0</v>
      </c>
      <c r="F207" s="186">
        <f>IF($T$1=0,0,E207/$T$1)</f>
        <v>0</v>
      </c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Y207" s="127">
        <f>SUM(G207:I207)</f>
        <v>0</v>
      </c>
      <c r="Z207" s="127">
        <f>SUM(J207:L207)</f>
        <v>0</v>
      </c>
      <c r="AA207" s="127">
        <f>SUM(M207:O207)</f>
        <v>0</v>
      </c>
      <c r="AB207" s="127">
        <f>SUM(P207:R207)</f>
        <v>0</v>
      </c>
    </row>
    <row r="208" spans="1:28" ht="13.5" customHeight="1" x14ac:dyDescent="0.2">
      <c r="A208" s="285"/>
      <c r="B208" s="286"/>
      <c r="C208" s="302"/>
      <c r="D208" s="166" t="s">
        <v>70</v>
      </c>
      <c r="E208" s="127">
        <f t="shared" ref="E208:R208" si="119">IF(E205&lt;&gt;0,(E206+E207)/E205,)</f>
        <v>0</v>
      </c>
      <c r="F208" s="135">
        <f t="shared" si="119"/>
        <v>0</v>
      </c>
      <c r="G208" s="139">
        <f t="shared" si="119"/>
        <v>0</v>
      </c>
      <c r="H208" s="139">
        <f t="shared" si="119"/>
        <v>0</v>
      </c>
      <c r="I208" s="139">
        <f t="shared" si="119"/>
        <v>0</v>
      </c>
      <c r="J208" s="139">
        <f t="shared" si="119"/>
        <v>0</v>
      </c>
      <c r="K208" s="139">
        <f t="shared" si="119"/>
        <v>0</v>
      </c>
      <c r="L208" s="139">
        <f t="shared" si="119"/>
        <v>0</v>
      </c>
      <c r="M208" s="139">
        <f t="shared" si="119"/>
        <v>0</v>
      </c>
      <c r="N208" s="139">
        <f t="shared" si="119"/>
        <v>0</v>
      </c>
      <c r="O208" s="139">
        <f t="shared" si="119"/>
        <v>0</v>
      </c>
      <c r="P208" s="139">
        <f t="shared" si="119"/>
        <v>0</v>
      </c>
      <c r="Q208" s="139">
        <f t="shared" si="119"/>
        <v>0</v>
      </c>
      <c r="R208" s="139">
        <f t="shared" si="119"/>
        <v>0</v>
      </c>
      <c r="Y208" s="127">
        <f>IF(Y205&lt;&gt;0,(Y206+Y207)/Y205,)</f>
        <v>0</v>
      </c>
      <c r="Z208" s="127">
        <f>IF(Z205&lt;&gt;0,(Z206+Z207)/Z205,)</f>
        <v>0</v>
      </c>
      <c r="AA208" s="127">
        <f>IF(AA205&lt;&gt;0,(AA206+AA207)/AA205,)</f>
        <v>0</v>
      </c>
      <c r="AB208" s="127">
        <f>IF(AB205&lt;&gt;0,(AB206+AB207)/AB205,)</f>
        <v>0</v>
      </c>
    </row>
    <row r="209" spans="1:28" ht="13.5" customHeight="1" x14ac:dyDescent="0.2">
      <c r="A209" s="285"/>
      <c r="B209" s="286"/>
      <c r="C209" s="302"/>
      <c r="D209" s="166" t="s">
        <v>82</v>
      </c>
      <c r="E209" s="127">
        <f t="shared" ref="E209:E225" si="120">SUM(G209:R209)</f>
        <v>0</v>
      </c>
      <c r="F209" s="186">
        <f t="shared" ref="F209:F225" si="121">IF($T$1=0,0,E209/$T$1)</f>
        <v>0</v>
      </c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Y209" s="127">
        <f t="shared" ref="Y209:Y225" si="122">SUM(G209:I209)</f>
        <v>0</v>
      </c>
      <c r="Z209" s="127">
        <f t="shared" ref="Z209:Z225" si="123">SUM(J209:L209)</f>
        <v>0</v>
      </c>
      <c r="AA209" s="127">
        <f t="shared" ref="AA209:AA225" si="124">SUM(M209:O209)</f>
        <v>0</v>
      </c>
      <c r="AB209" s="127">
        <f t="shared" ref="AB209:AB225" si="125">SUM(P209:R209)</f>
        <v>0</v>
      </c>
    </row>
    <row r="210" spans="1:28" ht="13.5" customHeight="1" x14ac:dyDescent="0.2">
      <c r="A210" s="285"/>
      <c r="B210" s="286"/>
      <c r="C210" s="302"/>
      <c r="D210" s="166" t="s">
        <v>83</v>
      </c>
      <c r="E210" s="127">
        <f t="shared" si="120"/>
        <v>0</v>
      </c>
      <c r="F210" s="186">
        <f t="shared" si="121"/>
        <v>0</v>
      </c>
      <c r="G210" s="139">
        <f t="shared" ref="G210:R210" si="126">G206+G207+G209</f>
        <v>0</v>
      </c>
      <c r="H210" s="139">
        <f t="shared" si="126"/>
        <v>0</v>
      </c>
      <c r="I210" s="139">
        <f t="shared" si="126"/>
        <v>0</v>
      </c>
      <c r="J210" s="139">
        <f t="shared" si="126"/>
        <v>0</v>
      </c>
      <c r="K210" s="139">
        <f t="shared" si="126"/>
        <v>0</v>
      </c>
      <c r="L210" s="139">
        <f t="shared" si="126"/>
        <v>0</v>
      </c>
      <c r="M210" s="139">
        <f t="shared" si="126"/>
        <v>0</v>
      </c>
      <c r="N210" s="139">
        <f t="shared" si="126"/>
        <v>0</v>
      </c>
      <c r="O210" s="139">
        <f t="shared" si="126"/>
        <v>0</v>
      </c>
      <c r="P210" s="139">
        <f t="shared" si="126"/>
        <v>0</v>
      </c>
      <c r="Q210" s="139">
        <f t="shared" si="126"/>
        <v>0</v>
      </c>
      <c r="R210" s="139">
        <f t="shared" si="126"/>
        <v>0</v>
      </c>
      <c r="Y210" s="127">
        <f t="shared" si="122"/>
        <v>0</v>
      </c>
      <c r="Z210" s="127">
        <f t="shared" si="123"/>
        <v>0</v>
      </c>
      <c r="AA210" s="127">
        <f t="shared" si="124"/>
        <v>0</v>
      </c>
      <c r="AB210" s="127">
        <f t="shared" si="125"/>
        <v>0</v>
      </c>
    </row>
    <row r="211" spans="1:28" ht="13.5" customHeight="1" x14ac:dyDescent="0.2">
      <c r="A211" s="285"/>
      <c r="B211" s="286"/>
      <c r="C211" s="272" t="s">
        <v>188</v>
      </c>
      <c r="D211" s="167" t="s">
        <v>144</v>
      </c>
      <c r="E211" s="37">
        <f t="shared" si="120"/>
        <v>0</v>
      </c>
      <c r="F211" s="115">
        <f>IF($T$1=0,0,E211/$T$1)</f>
        <v>0</v>
      </c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Y211" s="37">
        <f t="shared" si="122"/>
        <v>0</v>
      </c>
      <c r="Z211" s="37">
        <f t="shared" si="123"/>
        <v>0</v>
      </c>
      <c r="AA211" s="37">
        <f t="shared" si="124"/>
        <v>0</v>
      </c>
      <c r="AB211" s="37">
        <f t="shared" si="125"/>
        <v>0</v>
      </c>
    </row>
    <row r="212" spans="1:28" ht="13.5" customHeight="1" x14ac:dyDescent="0.2">
      <c r="A212" s="285"/>
      <c r="B212" s="286"/>
      <c r="C212" s="272"/>
      <c r="D212" s="167" t="s">
        <v>189</v>
      </c>
      <c r="E212" s="37">
        <f t="shared" si="120"/>
        <v>0</v>
      </c>
      <c r="F212" s="115">
        <f t="shared" si="121"/>
        <v>0</v>
      </c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Y212" s="37">
        <f t="shared" si="122"/>
        <v>0</v>
      </c>
      <c r="Z212" s="37">
        <f t="shared" si="123"/>
        <v>0</v>
      </c>
      <c r="AA212" s="37">
        <f t="shared" si="124"/>
        <v>0</v>
      </c>
      <c r="AB212" s="37">
        <f t="shared" si="125"/>
        <v>0</v>
      </c>
    </row>
    <row r="213" spans="1:28" ht="13.5" customHeight="1" x14ac:dyDescent="0.2">
      <c r="A213" s="285"/>
      <c r="B213" s="286"/>
      <c r="C213" s="272"/>
      <c r="D213" s="167" t="s">
        <v>190</v>
      </c>
      <c r="E213" s="37">
        <f t="shared" si="120"/>
        <v>0</v>
      </c>
      <c r="F213" s="115">
        <f t="shared" si="121"/>
        <v>0</v>
      </c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Y213" s="37">
        <f t="shared" si="122"/>
        <v>0</v>
      </c>
      <c r="Z213" s="37">
        <f t="shared" si="123"/>
        <v>0</v>
      </c>
      <c r="AA213" s="37">
        <f t="shared" si="124"/>
        <v>0</v>
      </c>
      <c r="AB213" s="37">
        <f t="shared" si="125"/>
        <v>0</v>
      </c>
    </row>
    <row r="214" spans="1:28" ht="13.5" customHeight="1" x14ac:dyDescent="0.2">
      <c r="A214" s="285"/>
      <c r="B214" s="286"/>
      <c r="C214" s="272"/>
      <c r="D214" s="167" t="s">
        <v>170</v>
      </c>
      <c r="E214" s="37">
        <f t="shared" si="120"/>
        <v>0</v>
      </c>
      <c r="F214" s="115">
        <f t="shared" si="121"/>
        <v>0</v>
      </c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Y214" s="37">
        <f t="shared" si="122"/>
        <v>0</v>
      </c>
      <c r="Z214" s="37">
        <f t="shared" si="123"/>
        <v>0</v>
      </c>
      <c r="AA214" s="37">
        <f t="shared" si="124"/>
        <v>0</v>
      </c>
      <c r="AB214" s="37">
        <f t="shared" si="125"/>
        <v>0</v>
      </c>
    </row>
    <row r="215" spans="1:28" ht="13.5" customHeight="1" x14ac:dyDescent="0.2">
      <c r="A215" s="285"/>
      <c r="B215" s="286"/>
      <c r="C215" s="272"/>
      <c r="D215" s="167" t="s">
        <v>191</v>
      </c>
      <c r="E215" s="37">
        <f t="shared" si="120"/>
        <v>0</v>
      </c>
      <c r="F215" s="115">
        <f t="shared" si="121"/>
        <v>0</v>
      </c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Y215" s="37">
        <f t="shared" si="122"/>
        <v>0</v>
      </c>
      <c r="Z215" s="37">
        <f t="shared" si="123"/>
        <v>0</v>
      </c>
      <c r="AA215" s="37">
        <f t="shared" si="124"/>
        <v>0</v>
      </c>
      <c r="AB215" s="37">
        <f t="shared" si="125"/>
        <v>0</v>
      </c>
    </row>
    <row r="216" spans="1:28" ht="13.5" customHeight="1" x14ac:dyDescent="0.2">
      <c r="A216" s="285"/>
      <c r="B216" s="286"/>
      <c r="C216" s="272"/>
      <c r="D216" s="167" t="s">
        <v>146</v>
      </c>
      <c r="E216" s="37">
        <f t="shared" si="120"/>
        <v>0</v>
      </c>
      <c r="F216" s="115">
        <f t="shared" si="121"/>
        <v>0</v>
      </c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Y216" s="37">
        <f t="shared" si="122"/>
        <v>0</v>
      </c>
      <c r="Z216" s="37">
        <f t="shared" si="123"/>
        <v>0</v>
      </c>
      <c r="AA216" s="37">
        <f t="shared" si="124"/>
        <v>0</v>
      </c>
      <c r="AB216" s="37">
        <f t="shared" si="125"/>
        <v>0</v>
      </c>
    </row>
    <row r="217" spans="1:28" ht="13.5" customHeight="1" x14ac:dyDescent="0.2">
      <c r="A217" s="285"/>
      <c r="B217" s="286"/>
      <c r="C217" s="272"/>
      <c r="D217" s="167" t="s">
        <v>147</v>
      </c>
      <c r="E217" s="37">
        <f t="shared" si="120"/>
        <v>0</v>
      </c>
      <c r="F217" s="115">
        <f t="shared" si="121"/>
        <v>0</v>
      </c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Y217" s="37">
        <f t="shared" si="122"/>
        <v>0</v>
      </c>
      <c r="Z217" s="37">
        <f t="shared" si="123"/>
        <v>0</v>
      </c>
      <c r="AA217" s="37">
        <f t="shared" si="124"/>
        <v>0</v>
      </c>
      <c r="AB217" s="37">
        <f t="shared" si="125"/>
        <v>0</v>
      </c>
    </row>
    <row r="218" spans="1:28" ht="13.5" customHeight="1" x14ac:dyDescent="0.2">
      <c r="A218" s="285"/>
      <c r="B218" s="286"/>
      <c r="C218" s="272"/>
      <c r="D218" s="167" t="s">
        <v>148</v>
      </c>
      <c r="E218" s="37">
        <f t="shared" si="120"/>
        <v>0</v>
      </c>
      <c r="F218" s="115">
        <f t="shared" si="121"/>
        <v>0</v>
      </c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Y218" s="37">
        <f t="shared" si="122"/>
        <v>0</v>
      </c>
      <c r="Z218" s="37">
        <f t="shared" si="123"/>
        <v>0</v>
      </c>
      <c r="AA218" s="37">
        <f t="shared" si="124"/>
        <v>0</v>
      </c>
      <c r="AB218" s="37">
        <f t="shared" si="125"/>
        <v>0</v>
      </c>
    </row>
    <row r="219" spans="1:28" ht="13.5" customHeight="1" x14ac:dyDescent="0.2">
      <c r="A219" s="285"/>
      <c r="B219" s="286"/>
      <c r="C219" s="272"/>
      <c r="D219" s="167" t="s">
        <v>149</v>
      </c>
      <c r="E219" s="37">
        <f t="shared" si="120"/>
        <v>0</v>
      </c>
      <c r="F219" s="115">
        <f t="shared" si="121"/>
        <v>0</v>
      </c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Y219" s="37">
        <f t="shared" si="122"/>
        <v>0</v>
      </c>
      <c r="Z219" s="37">
        <f t="shared" si="123"/>
        <v>0</v>
      </c>
      <c r="AA219" s="37">
        <f t="shared" si="124"/>
        <v>0</v>
      </c>
      <c r="AB219" s="37">
        <f t="shared" si="125"/>
        <v>0</v>
      </c>
    </row>
    <row r="220" spans="1:28" ht="13.5" customHeight="1" x14ac:dyDescent="0.2">
      <c r="A220" s="285"/>
      <c r="B220" s="286"/>
      <c r="C220" s="272"/>
      <c r="D220" s="167" t="s">
        <v>150</v>
      </c>
      <c r="E220" s="37">
        <f t="shared" si="120"/>
        <v>0</v>
      </c>
      <c r="F220" s="115">
        <f t="shared" si="121"/>
        <v>0</v>
      </c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Y220" s="37">
        <f t="shared" si="122"/>
        <v>0</v>
      </c>
      <c r="Z220" s="37">
        <f t="shared" si="123"/>
        <v>0</v>
      </c>
      <c r="AA220" s="37">
        <f t="shared" si="124"/>
        <v>0</v>
      </c>
      <c r="AB220" s="37">
        <f t="shared" si="125"/>
        <v>0</v>
      </c>
    </row>
    <row r="221" spans="1:28" ht="13.5" customHeight="1" x14ac:dyDescent="0.2">
      <c r="A221" s="285"/>
      <c r="B221" s="286"/>
      <c r="C221" s="272"/>
      <c r="D221" s="167" t="s">
        <v>153</v>
      </c>
      <c r="E221" s="37">
        <f t="shared" si="120"/>
        <v>0</v>
      </c>
      <c r="F221" s="115">
        <f t="shared" si="121"/>
        <v>0</v>
      </c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Y221" s="37">
        <f t="shared" si="122"/>
        <v>0</v>
      </c>
      <c r="Z221" s="37">
        <f t="shared" si="123"/>
        <v>0</v>
      </c>
      <c r="AA221" s="37">
        <f t="shared" si="124"/>
        <v>0</v>
      </c>
      <c r="AB221" s="37">
        <f t="shared" si="125"/>
        <v>0</v>
      </c>
    </row>
    <row r="222" spans="1:28" ht="13.5" customHeight="1" x14ac:dyDescent="0.2">
      <c r="A222" s="285"/>
      <c r="B222" s="286"/>
      <c r="C222" s="272"/>
      <c r="D222" s="167" t="s">
        <v>154</v>
      </c>
      <c r="E222" s="37">
        <f t="shared" si="120"/>
        <v>0</v>
      </c>
      <c r="F222" s="115">
        <f t="shared" si="121"/>
        <v>0</v>
      </c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Y222" s="37">
        <f t="shared" si="122"/>
        <v>0</v>
      </c>
      <c r="Z222" s="37">
        <f t="shared" si="123"/>
        <v>0</v>
      </c>
      <c r="AA222" s="37">
        <f t="shared" si="124"/>
        <v>0</v>
      </c>
      <c r="AB222" s="37">
        <f t="shared" si="125"/>
        <v>0</v>
      </c>
    </row>
    <row r="223" spans="1:28" ht="13.5" customHeight="1" x14ac:dyDescent="0.2">
      <c r="A223" s="285"/>
      <c r="B223" s="286"/>
      <c r="C223" s="272"/>
      <c r="D223" s="167" t="s">
        <v>180</v>
      </c>
      <c r="E223" s="37">
        <f t="shared" si="120"/>
        <v>0</v>
      </c>
      <c r="F223" s="115">
        <f t="shared" si="121"/>
        <v>0</v>
      </c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Y223" s="37">
        <f t="shared" si="122"/>
        <v>0</v>
      </c>
      <c r="Z223" s="37">
        <f t="shared" si="123"/>
        <v>0</v>
      </c>
      <c r="AA223" s="37">
        <f t="shared" si="124"/>
        <v>0</v>
      </c>
      <c r="AB223" s="37">
        <f t="shared" si="125"/>
        <v>0</v>
      </c>
    </row>
    <row r="224" spans="1:28" ht="13.5" customHeight="1" x14ac:dyDescent="0.2">
      <c r="A224" s="285"/>
      <c r="B224" s="286"/>
      <c r="C224" s="272"/>
      <c r="D224" s="167" t="s">
        <v>83</v>
      </c>
      <c r="E224" s="37">
        <f t="shared" si="120"/>
        <v>0</v>
      </c>
      <c r="F224" s="37">
        <f t="shared" si="121"/>
        <v>0</v>
      </c>
      <c r="G224" s="139">
        <f t="shared" ref="G224:R224" si="127">SUM(G211:G223)</f>
        <v>0</v>
      </c>
      <c r="H224" s="139">
        <f t="shared" si="127"/>
        <v>0</v>
      </c>
      <c r="I224" s="139">
        <f t="shared" si="127"/>
        <v>0</v>
      </c>
      <c r="J224" s="139">
        <f t="shared" si="127"/>
        <v>0</v>
      </c>
      <c r="K224" s="139">
        <f t="shared" si="127"/>
        <v>0</v>
      </c>
      <c r="L224" s="139">
        <f t="shared" si="127"/>
        <v>0</v>
      </c>
      <c r="M224" s="139">
        <f t="shared" si="127"/>
        <v>0</v>
      </c>
      <c r="N224" s="139">
        <f t="shared" si="127"/>
        <v>0</v>
      </c>
      <c r="O224" s="139">
        <f t="shared" si="127"/>
        <v>0</v>
      </c>
      <c r="P224" s="139">
        <f t="shared" si="127"/>
        <v>0</v>
      </c>
      <c r="Q224" s="139">
        <f t="shared" si="127"/>
        <v>0</v>
      </c>
      <c r="R224" s="139">
        <f t="shared" si="127"/>
        <v>0</v>
      </c>
      <c r="Y224" s="37">
        <f t="shared" si="122"/>
        <v>0</v>
      </c>
      <c r="Z224" s="37">
        <f t="shared" si="123"/>
        <v>0</v>
      </c>
      <c r="AA224" s="37">
        <f t="shared" si="124"/>
        <v>0</v>
      </c>
      <c r="AB224" s="37">
        <f t="shared" si="125"/>
        <v>0</v>
      </c>
    </row>
    <row r="225" spans="1:28" ht="13.5" customHeight="1" x14ac:dyDescent="0.2">
      <c r="A225" s="287"/>
      <c r="B225" s="288"/>
      <c r="C225" s="305" t="s">
        <v>3</v>
      </c>
      <c r="D225" s="306"/>
      <c r="E225" s="127">
        <f t="shared" si="120"/>
        <v>0</v>
      </c>
      <c r="F225" s="127">
        <f t="shared" si="121"/>
        <v>0</v>
      </c>
      <c r="G225" s="139">
        <f t="shared" ref="G225:R225" si="128">G204+G210+G224</f>
        <v>0</v>
      </c>
      <c r="H225" s="139">
        <f t="shared" si="128"/>
        <v>0</v>
      </c>
      <c r="I225" s="139">
        <f t="shared" si="128"/>
        <v>0</v>
      </c>
      <c r="J225" s="139">
        <f t="shared" si="128"/>
        <v>0</v>
      </c>
      <c r="K225" s="139">
        <f t="shared" si="128"/>
        <v>0</v>
      </c>
      <c r="L225" s="139">
        <f t="shared" si="128"/>
        <v>0</v>
      </c>
      <c r="M225" s="139">
        <f t="shared" si="128"/>
        <v>0</v>
      </c>
      <c r="N225" s="139">
        <f t="shared" si="128"/>
        <v>0</v>
      </c>
      <c r="O225" s="139">
        <f t="shared" si="128"/>
        <v>0</v>
      </c>
      <c r="P225" s="139">
        <f t="shared" si="128"/>
        <v>0</v>
      </c>
      <c r="Q225" s="139">
        <f t="shared" si="128"/>
        <v>0</v>
      </c>
      <c r="R225" s="139">
        <f t="shared" si="128"/>
        <v>0</v>
      </c>
      <c r="Y225" s="127">
        <f t="shared" si="122"/>
        <v>0</v>
      </c>
      <c r="Z225" s="127">
        <f t="shared" si="123"/>
        <v>0</v>
      </c>
      <c r="AA225" s="127">
        <f t="shared" si="124"/>
        <v>0</v>
      </c>
      <c r="AB225" s="127">
        <f t="shared" si="125"/>
        <v>0</v>
      </c>
    </row>
    <row r="226" spans="1:28" s="142" customFormat="1" x14ac:dyDescent="0.2">
      <c r="A226" s="309" t="s">
        <v>192</v>
      </c>
      <c r="B226" s="310"/>
      <c r="C226" s="305" t="s">
        <v>3</v>
      </c>
      <c r="D226" s="306"/>
      <c r="E226" s="180"/>
      <c r="F226" s="180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</row>
    <row r="302" spans="3:6" x14ac:dyDescent="0.2">
      <c r="C302" s="81" t="s">
        <v>193</v>
      </c>
      <c r="E302" s="81">
        <f>SUM(G302:R302)</f>
        <v>0</v>
      </c>
      <c r="F302" s="81">
        <f>IF($T$1=0,0,E302/$T$1)</f>
        <v>0</v>
      </c>
    </row>
    <row r="303" spans="3:6" x14ac:dyDescent="0.2">
      <c r="C303" s="81" t="s">
        <v>194</v>
      </c>
      <c r="E303" s="81">
        <f>SUM(G303:R303)</f>
        <v>0</v>
      </c>
      <c r="F303" s="81">
        <f>IF($T$1=0,0,E303/$T$1)</f>
        <v>0</v>
      </c>
    </row>
    <row r="304" spans="3:6" x14ac:dyDescent="0.2">
      <c r="C304" s="81" t="s">
        <v>195</v>
      </c>
      <c r="E304" s="81">
        <f>SUM(G304:R304)</f>
        <v>0</v>
      </c>
      <c r="F304" s="81">
        <f>IF($T$1=0,0,E304/$T$1)</f>
        <v>0</v>
      </c>
    </row>
    <row r="305" spans="3:15" x14ac:dyDescent="0.2">
      <c r="C305" s="81" t="s">
        <v>196</v>
      </c>
      <c r="E305" s="81">
        <f>SUM(G305:R305)</f>
        <v>0</v>
      </c>
      <c r="F305" s="81">
        <f>IF($T$1=0,0,E305/$T$1)</f>
        <v>0</v>
      </c>
    </row>
    <row r="315" spans="3:15" ht="13.5" hidden="1" customHeight="1" x14ac:dyDescent="0.2">
      <c r="D315" s="188"/>
      <c r="G315"/>
      <c r="H315"/>
      <c r="I315"/>
      <c r="J315"/>
      <c r="K315"/>
      <c r="L315"/>
      <c r="M315"/>
      <c r="N315"/>
      <c r="O315"/>
    </row>
    <row r="316" spans="3:15" ht="13.5" hidden="1" customHeight="1" x14ac:dyDescent="0.2">
      <c r="D316" s="188"/>
      <c r="G316"/>
      <c r="H316"/>
      <c r="I316"/>
      <c r="J316"/>
      <c r="K316"/>
      <c r="L316"/>
      <c r="M316"/>
      <c r="N316"/>
      <c r="O316"/>
    </row>
    <row r="317" spans="3:15" ht="13.5" hidden="1" customHeight="1" x14ac:dyDescent="0.2">
      <c r="D317" s="188"/>
      <c r="G317"/>
      <c r="H317"/>
      <c r="I317"/>
      <c r="J317"/>
      <c r="K317"/>
      <c r="L317"/>
      <c r="M317"/>
      <c r="N317"/>
      <c r="O317"/>
    </row>
    <row r="318" spans="3:15" ht="13.5" hidden="1" customHeight="1" x14ac:dyDescent="0.2">
      <c r="D318" s="188"/>
      <c r="G318"/>
      <c r="H318"/>
      <c r="I318"/>
      <c r="J318"/>
      <c r="K318"/>
      <c r="L318"/>
      <c r="M318"/>
      <c r="N318"/>
      <c r="O318"/>
    </row>
  </sheetData>
  <mergeCells count="34">
    <mergeCell ref="C225:D225"/>
    <mergeCell ref="A226:B226"/>
    <mergeCell ref="C226:D226"/>
    <mergeCell ref="C24:C38"/>
    <mergeCell ref="C39:C46"/>
    <mergeCell ref="C47:C55"/>
    <mergeCell ref="C57:C62"/>
    <mergeCell ref="C63:C68"/>
    <mergeCell ref="C69:C74"/>
    <mergeCell ref="C75:C80"/>
    <mergeCell ref="C81:C86"/>
    <mergeCell ref="C87:C92"/>
    <mergeCell ref="C93:C133"/>
    <mergeCell ref="C152:C157"/>
    <mergeCell ref="C158:C184"/>
    <mergeCell ref="A1:B1"/>
    <mergeCell ref="C138:D138"/>
    <mergeCell ref="C192:D192"/>
    <mergeCell ref="C211:C224"/>
    <mergeCell ref="A139:B192"/>
    <mergeCell ref="A2:B11"/>
    <mergeCell ref="A20:B23"/>
    <mergeCell ref="A12:B19"/>
    <mergeCell ref="A24:B55"/>
    <mergeCell ref="A57:B138"/>
    <mergeCell ref="A193:B225"/>
    <mergeCell ref="C185:C187"/>
    <mergeCell ref="C188:C191"/>
    <mergeCell ref="C193:C198"/>
    <mergeCell ref="C199:C204"/>
    <mergeCell ref="C205:C210"/>
    <mergeCell ref="C134:C137"/>
    <mergeCell ref="C139:C144"/>
    <mergeCell ref="C145:C151"/>
  </mergeCells>
  <phoneticPr fontId="4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63988158818325"/>
  </sheetPr>
  <dimension ref="A1:AB266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81" customWidth="1"/>
    <col min="2" max="2" width="5.625" style="81" customWidth="1"/>
    <col min="3" max="3" width="13" style="81" customWidth="1"/>
    <col min="4" max="4" width="20.25" style="81" customWidth="1"/>
    <col min="5" max="5" width="14" style="81" customWidth="1"/>
    <col min="6" max="18" width="12.25" style="81" customWidth="1"/>
    <col min="19" max="19" width="17.75" style="81" customWidth="1"/>
    <col min="20" max="20" width="3.75" style="81" customWidth="1"/>
    <col min="21" max="21" width="8.25" style="81" customWidth="1"/>
    <col min="22" max="22" width="3.75" style="81" customWidth="1"/>
    <col min="23" max="23" width="8.25" style="81" customWidth="1"/>
    <col min="24" max="24" width="9" style="81"/>
    <col min="25" max="28" width="10.625" style="81" hidden="1" customWidth="1"/>
    <col min="29" max="16384" width="9" style="81"/>
  </cols>
  <sheetData>
    <row r="1" spans="1:28" ht="13.5" customHeight="1" x14ac:dyDescent="0.2">
      <c r="A1" s="304" t="s">
        <v>0</v>
      </c>
      <c r="B1" s="304"/>
      <c r="C1" s="7" t="s">
        <v>1</v>
      </c>
      <c r="D1" s="8" t="s">
        <v>2</v>
      </c>
      <c r="E1" s="51" t="s">
        <v>3</v>
      </c>
      <c r="F1" s="51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28" ht="13.5" customHeight="1" x14ac:dyDescent="0.2">
      <c r="A2" s="314" t="s">
        <v>24</v>
      </c>
      <c r="B2" s="314"/>
      <c r="C2" s="83" t="s">
        <v>25</v>
      </c>
      <c r="D2" s="84">
        <f t="shared" ref="D2:D7" si="0">IF($E$8&lt;&gt;0,E2/$E$8,)</f>
        <v>0</v>
      </c>
      <c r="E2" s="37">
        <f t="shared" ref="E2:E11" si="1">SUM(G2:R2)</f>
        <v>0</v>
      </c>
      <c r="F2" s="37">
        <f t="shared" ref="F2:F11" si="2">IF($T$1=0,0,E2/$T$1)</f>
        <v>0</v>
      </c>
      <c r="G2" s="38">
        <f t="shared" ref="G2:R3" si="3">G58+G135+G192</f>
        <v>0</v>
      </c>
      <c r="H2" s="38">
        <f t="shared" si="3"/>
        <v>0</v>
      </c>
      <c r="I2" s="38">
        <f t="shared" si="3"/>
        <v>0</v>
      </c>
      <c r="J2" s="38">
        <f t="shared" si="3"/>
        <v>0</v>
      </c>
      <c r="K2" s="38">
        <f t="shared" si="3"/>
        <v>0</v>
      </c>
      <c r="L2" s="38">
        <f t="shared" si="3"/>
        <v>0</v>
      </c>
      <c r="M2" s="38">
        <f t="shared" si="3"/>
        <v>0</v>
      </c>
      <c r="N2" s="38">
        <f t="shared" si="3"/>
        <v>0</v>
      </c>
      <c r="O2" s="38">
        <f t="shared" si="3"/>
        <v>0</v>
      </c>
      <c r="P2" s="38">
        <f t="shared" si="3"/>
        <v>0</v>
      </c>
      <c r="Q2" s="38">
        <f t="shared" si="3"/>
        <v>0</v>
      </c>
      <c r="R2" s="38">
        <f t="shared" si="3"/>
        <v>0</v>
      </c>
      <c r="Y2" s="37">
        <f t="shared" ref="Y2:Y14" si="4">SUM(G2:I2)</f>
        <v>0</v>
      </c>
      <c r="Z2" s="37">
        <f t="shared" ref="Z2:Z14" si="5">SUM(J2:L2)</f>
        <v>0</v>
      </c>
      <c r="AA2" s="37">
        <f t="shared" ref="AA2:AA14" si="6">SUM(M2:O2)</f>
        <v>0</v>
      </c>
      <c r="AB2" s="37">
        <f t="shared" ref="AB2:AB14" si="7">SUM(P2:R2)</f>
        <v>0</v>
      </c>
    </row>
    <row r="3" spans="1:28" ht="13.5" customHeight="1" x14ac:dyDescent="0.2">
      <c r="A3" s="314"/>
      <c r="B3" s="314"/>
      <c r="C3" s="83" t="s">
        <v>26</v>
      </c>
      <c r="D3" s="84">
        <f t="shared" si="0"/>
        <v>0</v>
      </c>
      <c r="E3" s="37">
        <f t="shared" si="1"/>
        <v>0</v>
      </c>
      <c r="F3" s="37">
        <f t="shared" si="2"/>
        <v>0</v>
      </c>
      <c r="G3" s="38">
        <f t="shared" si="3"/>
        <v>0</v>
      </c>
      <c r="H3" s="38">
        <f t="shared" si="3"/>
        <v>0</v>
      </c>
      <c r="I3" s="38">
        <f t="shared" si="3"/>
        <v>0</v>
      </c>
      <c r="J3" s="38">
        <f t="shared" si="3"/>
        <v>0</v>
      </c>
      <c r="K3" s="38">
        <f t="shared" si="3"/>
        <v>0</v>
      </c>
      <c r="L3" s="38">
        <f t="shared" si="3"/>
        <v>0</v>
      </c>
      <c r="M3" s="38">
        <f t="shared" si="3"/>
        <v>0</v>
      </c>
      <c r="N3" s="38">
        <f t="shared" si="3"/>
        <v>0</v>
      </c>
      <c r="O3" s="38">
        <f t="shared" si="3"/>
        <v>0</v>
      </c>
      <c r="P3" s="38">
        <f t="shared" si="3"/>
        <v>0</v>
      </c>
      <c r="Q3" s="38">
        <f t="shared" si="3"/>
        <v>0</v>
      </c>
      <c r="R3" s="38">
        <f t="shared" si="3"/>
        <v>0</v>
      </c>
      <c r="Y3" s="37">
        <f t="shared" si="4"/>
        <v>0</v>
      </c>
      <c r="Z3" s="37">
        <f t="shared" si="5"/>
        <v>0</v>
      </c>
      <c r="AA3" s="37">
        <f t="shared" si="6"/>
        <v>0</v>
      </c>
      <c r="AB3" s="37">
        <f t="shared" si="7"/>
        <v>0</v>
      </c>
    </row>
    <row r="4" spans="1:28" ht="13.5" customHeight="1" x14ac:dyDescent="0.2">
      <c r="A4" s="314"/>
      <c r="B4" s="314"/>
      <c r="C4" s="83" t="s">
        <v>27</v>
      </c>
      <c r="D4" s="84">
        <f t="shared" si="0"/>
        <v>0</v>
      </c>
      <c r="E4" s="37">
        <f t="shared" si="1"/>
        <v>0</v>
      </c>
      <c r="F4" s="37">
        <f t="shared" si="2"/>
        <v>0</v>
      </c>
      <c r="G4" s="38">
        <f t="shared" ref="G4:R4" si="8">G61+G138+G195</f>
        <v>0</v>
      </c>
      <c r="H4" s="38">
        <f t="shared" si="8"/>
        <v>0</v>
      </c>
      <c r="I4" s="38">
        <f t="shared" si="8"/>
        <v>0</v>
      </c>
      <c r="J4" s="38">
        <f t="shared" si="8"/>
        <v>0</v>
      </c>
      <c r="K4" s="38">
        <f t="shared" si="8"/>
        <v>0</v>
      </c>
      <c r="L4" s="38">
        <f t="shared" si="8"/>
        <v>0</v>
      </c>
      <c r="M4" s="38">
        <f t="shared" si="8"/>
        <v>0</v>
      </c>
      <c r="N4" s="38">
        <f t="shared" si="8"/>
        <v>0</v>
      </c>
      <c r="O4" s="38">
        <f t="shared" si="8"/>
        <v>0</v>
      </c>
      <c r="P4" s="38">
        <f t="shared" si="8"/>
        <v>0</v>
      </c>
      <c r="Q4" s="38">
        <f t="shared" si="8"/>
        <v>0</v>
      </c>
      <c r="R4" s="38">
        <f t="shared" si="8"/>
        <v>0</v>
      </c>
      <c r="Y4" s="37">
        <f t="shared" si="4"/>
        <v>0</v>
      </c>
      <c r="Z4" s="37">
        <f t="shared" si="5"/>
        <v>0</v>
      </c>
      <c r="AA4" s="37">
        <f t="shared" si="6"/>
        <v>0</v>
      </c>
      <c r="AB4" s="37">
        <f t="shared" si="7"/>
        <v>0</v>
      </c>
    </row>
    <row r="5" spans="1:28" ht="13.5" customHeight="1" x14ac:dyDescent="0.2">
      <c r="A5" s="314"/>
      <c r="B5" s="314"/>
      <c r="C5" s="83" t="s">
        <v>199</v>
      </c>
      <c r="D5" s="84">
        <f t="shared" si="0"/>
        <v>0</v>
      </c>
      <c r="E5" s="37">
        <f t="shared" si="1"/>
        <v>0</v>
      </c>
      <c r="F5" s="37">
        <f t="shared" si="2"/>
        <v>0</v>
      </c>
      <c r="G5" s="38">
        <f t="shared" ref="G5:R5" si="9">G128</f>
        <v>0</v>
      </c>
      <c r="H5" s="38">
        <f t="shared" si="9"/>
        <v>0</v>
      </c>
      <c r="I5" s="38">
        <f t="shared" si="9"/>
        <v>0</v>
      </c>
      <c r="J5" s="38">
        <f t="shared" si="9"/>
        <v>0</v>
      </c>
      <c r="K5" s="38">
        <f t="shared" si="9"/>
        <v>0</v>
      </c>
      <c r="L5" s="38">
        <f t="shared" si="9"/>
        <v>0</v>
      </c>
      <c r="M5" s="38">
        <f t="shared" si="9"/>
        <v>0</v>
      </c>
      <c r="N5" s="38">
        <f t="shared" si="9"/>
        <v>0</v>
      </c>
      <c r="O5" s="38">
        <f t="shared" si="9"/>
        <v>0</v>
      </c>
      <c r="P5" s="38">
        <f t="shared" si="9"/>
        <v>0</v>
      </c>
      <c r="Q5" s="38">
        <f t="shared" si="9"/>
        <v>0</v>
      </c>
      <c r="R5" s="38">
        <f t="shared" si="9"/>
        <v>0</v>
      </c>
      <c r="Y5" s="37">
        <f t="shared" si="4"/>
        <v>0</v>
      </c>
      <c r="Z5" s="37">
        <f t="shared" si="5"/>
        <v>0</v>
      </c>
      <c r="AA5" s="37">
        <f t="shared" si="6"/>
        <v>0</v>
      </c>
      <c r="AB5" s="37">
        <f t="shared" si="7"/>
        <v>0</v>
      </c>
    </row>
    <row r="6" spans="1:28" ht="13.5" customHeight="1" x14ac:dyDescent="0.2">
      <c r="A6" s="314"/>
      <c r="B6" s="314"/>
      <c r="C6" s="83" t="s">
        <v>29</v>
      </c>
      <c r="D6" s="84">
        <f t="shared" si="0"/>
        <v>0</v>
      </c>
      <c r="E6" s="37">
        <f t="shared" si="1"/>
        <v>0</v>
      </c>
      <c r="F6" s="37">
        <f t="shared" si="2"/>
        <v>0</v>
      </c>
      <c r="G6" s="38">
        <f t="shared" ref="G6:R6" si="10">G182+G185</f>
        <v>0</v>
      </c>
      <c r="H6" s="38">
        <f t="shared" si="10"/>
        <v>0</v>
      </c>
      <c r="I6" s="38">
        <f t="shared" si="10"/>
        <v>0</v>
      </c>
      <c r="J6" s="38">
        <f t="shared" si="10"/>
        <v>0</v>
      </c>
      <c r="K6" s="38">
        <f t="shared" si="10"/>
        <v>0</v>
      </c>
      <c r="L6" s="38">
        <f t="shared" si="10"/>
        <v>0</v>
      </c>
      <c r="M6" s="38">
        <f t="shared" si="10"/>
        <v>0</v>
      </c>
      <c r="N6" s="38">
        <f t="shared" si="10"/>
        <v>0</v>
      </c>
      <c r="O6" s="38">
        <f t="shared" si="10"/>
        <v>0</v>
      </c>
      <c r="P6" s="38">
        <f t="shared" si="10"/>
        <v>0</v>
      </c>
      <c r="Q6" s="38">
        <f t="shared" si="10"/>
        <v>0</v>
      </c>
      <c r="R6" s="38">
        <f t="shared" si="10"/>
        <v>0</v>
      </c>
      <c r="Y6" s="37">
        <f t="shared" si="4"/>
        <v>0</v>
      </c>
      <c r="Z6" s="37">
        <f t="shared" si="5"/>
        <v>0</v>
      </c>
      <c r="AA6" s="37">
        <f t="shared" si="6"/>
        <v>0</v>
      </c>
      <c r="AB6" s="37">
        <f t="shared" si="7"/>
        <v>0</v>
      </c>
    </row>
    <row r="7" spans="1:28" ht="13.5" customHeight="1" x14ac:dyDescent="0.2">
      <c r="A7" s="314"/>
      <c r="B7" s="314"/>
      <c r="C7" s="83" t="s">
        <v>30</v>
      </c>
      <c r="D7" s="84">
        <f t="shared" si="0"/>
        <v>0</v>
      </c>
      <c r="E7" s="37">
        <f t="shared" si="1"/>
        <v>0</v>
      </c>
      <c r="F7" s="37">
        <f t="shared" si="2"/>
        <v>0</v>
      </c>
      <c r="G7" s="38">
        <f t="shared" ref="G7:R7" si="11">G222</f>
        <v>0</v>
      </c>
      <c r="H7" s="38">
        <f t="shared" si="11"/>
        <v>0</v>
      </c>
      <c r="I7" s="38">
        <f t="shared" si="11"/>
        <v>0</v>
      </c>
      <c r="J7" s="38">
        <f t="shared" si="11"/>
        <v>0</v>
      </c>
      <c r="K7" s="38">
        <f t="shared" si="11"/>
        <v>0</v>
      </c>
      <c r="L7" s="38">
        <f t="shared" si="11"/>
        <v>0</v>
      </c>
      <c r="M7" s="38">
        <f t="shared" si="11"/>
        <v>0</v>
      </c>
      <c r="N7" s="38">
        <f t="shared" si="11"/>
        <v>0</v>
      </c>
      <c r="O7" s="38">
        <f t="shared" si="11"/>
        <v>0</v>
      </c>
      <c r="P7" s="38">
        <f t="shared" si="11"/>
        <v>0</v>
      </c>
      <c r="Q7" s="38">
        <f t="shared" si="11"/>
        <v>0</v>
      </c>
      <c r="R7" s="38">
        <f t="shared" si="11"/>
        <v>0</v>
      </c>
      <c r="Y7" s="37">
        <f t="shared" si="4"/>
        <v>0</v>
      </c>
      <c r="Z7" s="37">
        <f t="shared" si="5"/>
        <v>0</v>
      </c>
      <c r="AA7" s="37">
        <f t="shared" si="6"/>
        <v>0</v>
      </c>
      <c r="AB7" s="37">
        <f t="shared" si="7"/>
        <v>0</v>
      </c>
    </row>
    <row r="8" spans="1:28" ht="13.5" customHeight="1" x14ac:dyDescent="0.2">
      <c r="A8" s="314"/>
      <c r="B8" s="314"/>
      <c r="C8" s="83" t="s">
        <v>31</v>
      </c>
      <c r="D8" s="84">
        <f>SUM(D2:D7)</f>
        <v>0</v>
      </c>
      <c r="E8" s="37">
        <f t="shared" si="1"/>
        <v>0</v>
      </c>
      <c r="F8" s="37">
        <f t="shared" si="2"/>
        <v>0</v>
      </c>
      <c r="G8" s="85">
        <f t="shared" ref="G8:R8" si="12">SUM(G2:G7)+G145</f>
        <v>0</v>
      </c>
      <c r="H8" s="85">
        <f t="shared" si="12"/>
        <v>0</v>
      </c>
      <c r="I8" s="85">
        <f t="shared" si="12"/>
        <v>0</v>
      </c>
      <c r="J8" s="85">
        <f t="shared" si="12"/>
        <v>0</v>
      </c>
      <c r="K8" s="85">
        <f t="shared" si="12"/>
        <v>0</v>
      </c>
      <c r="L8" s="85">
        <f t="shared" si="12"/>
        <v>0</v>
      </c>
      <c r="M8" s="85">
        <f t="shared" si="12"/>
        <v>0</v>
      </c>
      <c r="N8" s="85">
        <f t="shared" si="12"/>
        <v>0</v>
      </c>
      <c r="O8" s="85">
        <f t="shared" si="12"/>
        <v>0</v>
      </c>
      <c r="P8" s="85">
        <f t="shared" si="12"/>
        <v>0</v>
      </c>
      <c r="Q8" s="85">
        <f t="shared" si="12"/>
        <v>0</v>
      </c>
      <c r="R8" s="85">
        <f t="shared" si="12"/>
        <v>0</v>
      </c>
      <c r="Y8" s="37">
        <f t="shared" si="4"/>
        <v>0</v>
      </c>
      <c r="Z8" s="37">
        <f t="shared" si="5"/>
        <v>0</v>
      </c>
      <c r="AA8" s="37">
        <f t="shared" si="6"/>
        <v>0</v>
      </c>
      <c r="AB8" s="37">
        <f t="shared" si="7"/>
        <v>0</v>
      </c>
    </row>
    <row r="9" spans="1:28" ht="13.5" customHeight="1" x14ac:dyDescent="0.2">
      <c r="A9" s="314"/>
      <c r="B9" s="314"/>
      <c r="C9" s="83" t="s">
        <v>32</v>
      </c>
      <c r="D9" s="84">
        <f t="shared" ref="D9:D11" si="13">IF($E$8&lt;&gt;0,E9/$E$8,)</f>
        <v>0</v>
      </c>
      <c r="E9" s="37">
        <f t="shared" si="1"/>
        <v>0</v>
      </c>
      <c r="F9" s="37">
        <f t="shared" si="2"/>
        <v>0</v>
      </c>
      <c r="G9" s="38">
        <f t="shared" ref="G9:R9" si="14">G159+G162</f>
        <v>0</v>
      </c>
      <c r="H9" s="38">
        <f t="shared" si="14"/>
        <v>0</v>
      </c>
      <c r="I9" s="38">
        <f t="shared" si="14"/>
        <v>0</v>
      </c>
      <c r="J9" s="38">
        <f t="shared" si="14"/>
        <v>0</v>
      </c>
      <c r="K9" s="38">
        <f t="shared" si="14"/>
        <v>0</v>
      </c>
      <c r="L9" s="38">
        <f t="shared" si="14"/>
        <v>0</v>
      </c>
      <c r="M9" s="38">
        <f t="shared" si="14"/>
        <v>0</v>
      </c>
      <c r="N9" s="38">
        <f t="shared" si="14"/>
        <v>0</v>
      </c>
      <c r="O9" s="38">
        <f t="shared" si="14"/>
        <v>0</v>
      </c>
      <c r="P9" s="38">
        <f t="shared" si="14"/>
        <v>0</v>
      </c>
      <c r="Q9" s="38">
        <f t="shared" si="14"/>
        <v>0</v>
      </c>
      <c r="R9" s="38">
        <f t="shared" si="14"/>
        <v>0</v>
      </c>
      <c r="Y9" s="37">
        <f t="shared" si="4"/>
        <v>0</v>
      </c>
      <c r="Z9" s="37">
        <f t="shared" si="5"/>
        <v>0</v>
      </c>
      <c r="AA9" s="37">
        <f t="shared" si="6"/>
        <v>0</v>
      </c>
      <c r="AB9" s="37">
        <f t="shared" si="7"/>
        <v>0</v>
      </c>
    </row>
    <row r="10" spans="1:28" ht="13.5" customHeight="1" x14ac:dyDescent="0.2">
      <c r="A10" s="314"/>
      <c r="B10" s="314"/>
      <c r="C10" s="83" t="s">
        <v>33</v>
      </c>
      <c r="D10" s="84">
        <f t="shared" si="13"/>
        <v>0</v>
      </c>
      <c r="E10" s="37">
        <f t="shared" si="1"/>
        <v>0</v>
      </c>
      <c r="F10" s="37">
        <f t="shared" si="2"/>
        <v>0</v>
      </c>
      <c r="G10" s="38">
        <f t="shared" ref="G10:R10" si="15">G165</f>
        <v>0</v>
      </c>
      <c r="H10" s="38">
        <f t="shared" si="15"/>
        <v>0</v>
      </c>
      <c r="I10" s="38">
        <f t="shared" si="15"/>
        <v>0</v>
      </c>
      <c r="J10" s="38">
        <f t="shared" si="15"/>
        <v>0</v>
      </c>
      <c r="K10" s="38">
        <f t="shared" si="15"/>
        <v>0</v>
      </c>
      <c r="L10" s="38">
        <f t="shared" si="15"/>
        <v>0</v>
      </c>
      <c r="M10" s="38">
        <f t="shared" si="15"/>
        <v>0</v>
      </c>
      <c r="N10" s="38">
        <f t="shared" si="15"/>
        <v>0</v>
      </c>
      <c r="O10" s="38">
        <f t="shared" si="15"/>
        <v>0</v>
      </c>
      <c r="P10" s="38">
        <f t="shared" si="15"/>
        <v>0</v>
      </c>
      <c r="Q10" s="38">
        <f t="shared" si="15"/>
        <v>0</v>
      </c>
      <c r="R10" s="38">
        <f t="shared" si="15"/>
        <v>0</v>
      </c>
      <c r="Y10" s="37">
        <f t="shared" si="4"/>
        <v>0</v>
      </c>
      <c r="Z10" s="37">
        <f t="shared" si="5"/>
        <v>0</v>
      </c>
      <c r="AA10" s="37">
        <f t="shared" si="6"/>
        <v>0</v>
      </c>
      <c r="AB10" s="37">
        <f t="shared" si="7"/>
        <v>0</v>
      </c>
    </row>
    <row r="11" spans="1:28" ht="13.5" customHeight="1" x14ac:dyDescent="0.2">
      <c r="A11" s="314"/>
      <c r="B11" s="314"/>
      <c r="C11" s="83" t="s">
        <v>34</v>
      </c>
      <c r="D11" s="84">
        <f t="shared" si="13"/>
        <v>0</v>
      </c>
      <c r="E11" s="37">
        <f t="shared" si="1"/>
        <v>0</v>
      </c>
      <c r="F11" s="37">
        <f t="shared" si="2"/>
        <v>0</v>
      </c>
      <c r="G11" s="38">
        <f t="shared" ref="G11:R11" si="16">G116+G170+G209</f>
        <v>0</v>
      </c>
      <c r="H11" s="38">
        <f t="shared" si="16"/>
        <v>0</v>
      </c>
      <c r="I11" s="38">
        <f t="shared" si="16"/>
        <v>0</v>
      </c>
      <c r="J11" s="38">
        <f t="shared" si="16"/>
        <v>0</v>
      </c>
      <c r="K11" s="38">
        <f t="shared" si="16"/>
        <v>0</v>
      </c>
      <c r="L11" s="38">
        <f t="shared" si="16"/>
        <v>0</v>
      </c>
      <c r="M11" s="38">
        <f t="shared" si="16"/>
        <v>0</v>
      </c>
      <c r="N11" s="38">
        <f t="shared" si="16"/>
        <v>0</v>
      </c>
      <c r="O11" s="38">
        <f t="shared" si="16"/>
        <v>0</v>
      </c>
      <c r="P11" s="38">
        <f t="shared" si="16"/>
        <v>0</v>
      </c>
      <c r="Q11" s="38">
        <f t="shared" si="16"/>
        <v>0</v>
      </c>
      <c r="R11" s="38">
        <f t="shared" si="16"/>
        <v>0</v>
      </c>
      <c r="Y11" s="37">
        <f t="shared" si="4"/>
        <v>0</v>
      </c>
      <c r="Z11" s="37">
        <f t="shared" si="5"/>
        <v>0</v>
      </c>
      <c r="AA11" s="37">
        <f t="shared" si="6"/>
        <v>0</v>
      </c>
      <c r="AB11" s="37">
        <f t="shared" si="7"/>
        <v>0</v>
      </c>
    </row>
    <row r="12" spans="1:28" ht="13.5" customHeight="1" x14ac:dyDescent="0.2">
      <c r="A12" s="315" t="s">
        <v>35</v>
      </c>
      <c r="B12" s="316"/>
      <c r="C12" s="86" t="s">
        <v>36</v>
      </c>
      <c r="D12" s="87"/>
      <c r="E12" s="88">
        <f t="shared" ref="E12:E22" ca="1" si="17">INDIRECT(ADDRESS(ROW(),$T$1+6))</f>
        <v>0</v>
      </c>
      <c r="F12" s="88">
        <f>IF($T$1=0,,SUM(G12:R12)/$T$1)</f>
        <v>0</v>
      </c>
      <c r="G12" s="38">
        <f t="shared" ref="G12:R12" si="18">G57+G134+G191</f>
        <v>0</v>
      </c>
      <c r="H12" s="38">
        <f t="shared" si="18"/>
        <v>0</v>
      </c>
      <c r="I12" s="38">
        <f t="shared" si="18"/>
        <v>0</v>
      </c>
      <c r="J12" s="38">
        <f t="shared" si="18"/>
        <v>0</v>
      </c>
      <c r="K12" s="38">
        <f t="shared" si="18"/>
        <v>0</v>
      </c>
      <c r="L12" s="38">
        <f t="shared" si="18"/>
        <v>0</v>
      </c>
      <c r="M12" s="38">
        <f t="shared" si="18"/>
        <v>0</v>
      </c>
      <c r="N12" s="38">
        <f t="shared" si="18"/>
        <v>0</v>
      </c>
      <c r="O12" s="38">
        <f t="shared" si="18"/>
        <v>0</v>
      </c>
      <c r="P12" s="38">
        <f t="shared" si="18"/>
        <v>0</v>
      </c>
      <c r="Q12" s="38">
        <f t="shared" si="18"/>
        <v>0</v>
      </c>
      <c r="R12" s="38">
        <f t="shared" si="18"/>
        <v>0</v>
      </c>
      <c r="Y12" s="118">
        <f t="shared" si="4"/>
        <v>0</v>
      </c>
      <c r="Z12" s="118">
        <f t="shared" si="5"/>
        <v>0</v>
      </c>
      <c r="AA12" s="118">
        <f t="shared" si="6"/>
        <v>0</v>
      </c>
      <c r="AB12" s="118">
        <f t="shared" si="7"/>
        <v>0</v>
      </c>
    </row>
    <row r="13" spans="1:28" ht="13.5" customHeight="1" x14ac:dyDescent="0.2">
      <c r="A13" s="317"/>
      <c r="B13" s="318"/>
      <c r="C13" s="86" t="s">
        <v>37</v>
      </c>
      <c r="D13" s="87"/>
      <c r="E13" s="88">
        <f t="shared" ca="1" si="17"/>
        <v>0</v>
      </c>
      <c r="F13" s="88">
        <f>IF($T$1=0,,SUM(G13:R13)/$T$1)</f>
        <v>0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Y13" s="118">
        <f t="shared" si="4"/>
        <v>0</v>
      </c>
      <c r="Z13" s="118">
        <f t="shared" si="5"/>
        <v>0</v>
      </c>
      <c r="AA13" s="118">
        <f t="shared" si="6"/>
        <v>0</v>
      </c>
      <c r="AB13" s="118">
        <f t="shared" si="7"/>
        <v>0</v>
      </c>
    </row>
    <row r="14" spans="1:28" ht="13.5" customHeight="1" x14ac:dyDescent="0.2">
      <c r="A14" s="317"/>
      <c r="B14" s="318"/>
      <c r="C14" s="86" t="s">
        <v>38</v>
      </c>
      <c r="D14" s="87"/>
      <c r="E14" s="88">
        <f t="shared" ca="1" si="17"/>
        <v>0</v>
      </c>
      <c r="F14" s="88">
        <f>IF($T$1=0,,SUM(G14:R14)/$T$1)</f>
        <v>0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Y14" s="118">
        <f t="shared" si="4"/>
        <v>0</v>
      </c>
      <c r="Z14" s="118">
        <f t="shared" si="5"/>
        <v>0</v>
      </c>
      <c r="AA14" s="118">
        <f t="shared" si="6"/>
        <v>0</v>
      </c>
      <c r="AB14" s="118">
        <f t="shared" si="7"/>
        <v>0</v>
      </c>
    </row>
    <row r="15" spans="1:28" ht="13.5" customHeight="1" x14ac:dyDescent="0.2">
      <c r="A15" s="317"/>
      <c r="B15" s="318"/>
      <c r="C15" s="86" t="s">
        <v>200</v>
      </c>
      <c r="D15" s="87"/>
      <c r="E15" s="88">
        <f t="shared" ca="1" si="17"/>
        <v>0</v>
      </c>
      <c r="F15" s="88">
        <f t="shared" ref="F15:R15" si="19">IF(F14&lt;&gt;0,F18/F14,)</f>
        <v>0</v>
      </c>
      <c r="G15" s="38">
        <f t="shared" si="19"/>
        <v>0</v>
      </c>
      <c r="H15" s="38">
        <f t="shared" si="19"/>
        <v>0</v>
      </c>
      <c r="I15" s="38">
        <f t="shared" si="19"/>
        <v>0</v>
      </c>
      <c r="J15" s="38">
        <f t="shared" si="19"/>
        <v>0</v>
      </c>
      <c r="K15" s="38">
        <f t="shared" si="19"/>
        <v>0</v>
      </c>
      <c r="L15" s="38">
        <f t="shared" si="19"/>
        <v>0</v>
      </c>
      <c r="M15" s="38">
        <f t="shared" si="19"/>
        <v>0</v>
      </c>
      <c r="N15" s="38">
        <f t="shared" si="19"/>
        <v>0</v>
      </c>
      <c r="O15" s="38">
        <f t="shared" si="19"/>
        <v>0</v>
      </c>
      <c r="P15" s="38">
        <f t="shared" si="19"/>
        <v>0</v>
      </c>
      <c r="Q15" s="38">
        <f t="shared" si="19"/>
        <v>0</v>
      </c>
      <c r="R15" s="38">
        <f t="shared" si="19"/>
        <v>0</v>
      </c>
      <c r="Y15" s="119">
        <f t="shared" ref="Y15:AB15" si="20">IF(Y14&lt;&gt;0,Y18/Y14,)</f>
        <v>0</v>
      </c>
      <c r="Z15" s="119">
        <f t="shared" si="20"/>
        <v>0</v>
      </c>
      <c r="AA15" s="119">
        <f t="shared" si="20"/>
        <v>0</v>
      </c>
      <c r="AB15" s="119">
        <f t="shared" si="20"/>
        <v>0</v>
      </c>
    </row>
    <row r="16" spans="1:28" ht="13.5" customHeight="1" x14ac:dyDescent="0.2">
      <c r="A16" s="317"/>
      <c r="B16" s="318"/>
      <c r="C16" s="86" t="s">
        <v>96</v>
      </c>
      <c r="D16" s="87"/>
      <c r="E16" s="88">
        <f t="shared" ca="1" si="17"/>
        <v>0</v>
      </c>
      <c r="F16" s="88">
        <f>IF($T$1=0,,SUM(G16:R16)/$T$1)</f>
        <v>0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Y16" s="118">
        <f t="shared" ref="Y16:Y20" si="21">SUM(G16:I16)</f>
        <v>0</v>
      </c>
      <c r="Z16" s="118">
        <f t="shared" ref="Z16:Z20" si="22">SUM(J16:L16)</f>
        <v>0</v>
      </c>
      <c r="AA16" s="118">
        <f t="shared" ref="AA16:AA20" si="23">SUM(M16:O16)</f>
        <v>0</v>
      </c>
      <c r="AB16" s="118">
        <f t="shared" ref="AB16:AB20" si="24">SUM(P16:R16)</f>
        <v>0</v>
      </c>
    </row>
    <row r="17" spans="1:28" ht="13.5" customHeight="1" x14ac:dyDescent="0.2">
      <c r="A17" s="317"/>
      <c r="B17" s="318"/>
      <c r="C17" s="86" t="s">
        <v>40</v>
      </c>
      <c r="D17" s="87"/>
      <c r="E17" s="88">
        <f t="shared" ca="1" si="17"/>
        <v>0</v>
      </c>
      <c r="F17" s="88">
        <f>IF($T$1=0,,SUM(G17:R17)/$T$1)</f>
        <v>0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Y17" s="118">
        <f t="shared" si="21"/>
        <v>0</v>
      </c>
      <c r="Z17" s="118">
        <f t="shared" si="22"/>
        <v>0</v>
      </c>
      <c r="AA17" s="118">
        <f t="shared" si="23"/>
        <v>0</v>
      </c>
      <c r="AB17" s="118">
        <f t="shared" si="24"/>
        <v>0</v>
      </c>
    </row>
    <row r="18" spans="1:28" ht="13.5" customHeight="1" x14ac:dyDescent="0.2">
      <c r="A18" s="317"/>
      <c r="B18" s="318"/>
      <c r="C18" s="342" t="s">
        <v>41</v>
      </c>
      <c r="D18" s="87" t="s">
        <v>31</v>
      </c>
      <c r="E18" s="88">
        <f t="shared" ca="1" si="17"/>
        <v>0</v>
      </c>
      <c r="F18" s="88">
        <f>IF($T$1=0,,SUM(G18:R18)/$T$1)</f>
        <v>0</v>
      </c>
      <c r="G18" s="38">
        <f t="shared" ref="G18:R18" si="25">G19+G20</f>
        <v>0</v>
      </c>
      <c r="H18" s="38">
        <f t="shared" si="25"/>
        <v>0</v>
      </c>
      <c r="I18" s="38">
        <f t="shared" si="25"/>
        <v>0</v>
      </c>
      <c r="J18" s="38">
        <f t="shared" si="25"/>
        <v>0</v>
      </c>
      <c r="K18" s="38">
        <f t="shared" si="25"/>
        <v>0</v>
      </c>
      <c r="L18" s="38">
        <f t="shared" si="25"/>
        <v>0</v>
      </c>
      <c r="M18" s="38">
        <f t="shared" si="25"/>
        <v>0</v>
      </c>
      <c r="N18" s="38">
        <f t="shared" si="25"/>
        <v>0</v>
      </c>
      <c r="O18" s="38">
        <f t="shared" si="25"/>
        <v>0</v>
      </c>
      <c r="P18" s="38">
        <f t="shared" si="25"/>
        <v>0</v>
      </c>
      <c r="Q18" s="38">
        <f t="shared" si="25"/>
        <v>0</v>
      </c>
      <c r="R18" s="38">
        <f t="shared" si="25"/>
        <v>0</v>
      </c>
      <c r="Y18" s="118">
        <f t="shared" si="21"/>
        <v>0</v>
      </c>
      <c r="Z18" s="118">
        <f t="shared" si="22"/>
        <v>0</v>
      </c>
      <c r="AA18" s="118">
        <f t="shared" si="23"/>
        <v>0</v>
      </c>
      <c r="AB18" s="118">
        <f t="shared" si="24"/>
        <v>0</v>
      </c>
    </row>
    <row r="19" spans="1:28" ht="13.5" customHeight="1" x14ac:dyDescent="0.2">
      <c r="A19" s="317"/>
      <c r="B19" s="318"/>
      <c r="C19" s="343"/>
      <c r="D19" s="90" t="s">
        <v>201</v>
      </c>
      <c r="E19" s="88">
        <f t="shared" ca="1" si="17"/>
        <v>0</v>
      </c>
      <c r="F19" s="88">
        <f>IF($T$1=0,,SUM(G19:R19)/$T$1)</f>
        <v>0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Y19" s="118">
        <f t="shared" si="21"/>
        <v>0</v>
      </c>
      <c r="Z19" s="118">
        <f t="shared" si="22"/>
        <v>0</v>
      </c>
      <c r="AA19" s="118">
        <f t="shared" si="23"/>
        <v>0</v>
      </c>
      <c r="AB19" s="118">
        <f t="shared" si="24"/>
        <v>0</v>
      </c>
    </row>
    <row r="20" spans="1:28" ht="13.5" customHeight="1" x14ac:dyDescent="0.2">
      <c r="A20" s="317"/>
      <c r="B20" s="318"/>
      <c r="C20" s="344"/>
      <c r="D20" s="87" t="s">
        <v>202</v>
      </c>
      <c r="E20" s="88">
        <f t="shared" ca="1" si="17"/>
        <v>0</v>
      </c>
      <c r="F20" s="88">
        <f>IF($T$1=0,,SUM(G20:R20)/$T$1)</f>
        <v>0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Y20" s="118">
        <f t="shared" si="21"/>
        <v>0</v>
      </c>
      <c r="Z20" s="118">
        <f t="shared" si="22"/>
        <v>0</v>
      </c>
      <c r="AA20" s="118">
        <f t="shared" si="23"/>
        <v>0</v>
      </c>
      <c r="AB20" s="118">
        <f t="shared" si="24"/>
        <v>0</v>
      </c>
    </row>
    <row r="21" spans="1:28" ht="13.5" customHeight="1" x14ac:dyDescent="0.2">
      <c r="A21" s="317"/>
      <c r="B21" s="318"/>
      <c r="C21" s="345" t="s">
        <v>45</v>
      </c>
      <c r="D21" s="91" t="s">
        <v>203</v>
      </c>
      <c r="E21" s="92">
        <f t="shared" ca="1" si="17"/>
        <v>0</v>
      </c>
      <c r="F21" s="92">
        <f t="shared" ref="F21:R21" si="26">IF(F17=0,,F18/F17)</f>
        <v>0</v>
      </c>
      <c r="G21" s="93">
        <f t="shared" si="26"/>
        <v>0</v>
      </c>
      <c r="H21" s="93">
        <f t="shared" si="26"/>
        <v>0</v>
      </c>
      <c r="I21" s="93">
        <f t="shared" si="26"/>
        <v>0</v>
      </c>
      <c r="J21" s="93">
        <f t="shared" si="26"/>
        <v>0</v>
      </c>
      <c r="K21" s="93">
        <f t="shared" si="26"/>
        <v>0</v>
      </c>
      <c r="L21" s="93">
        <f t="shared" si="26"/>
        <v>0</v>
      </c>
      <c r="M21" s="93">
        <f t="shared" si="26"/>
        <v>0</v>
      </c>
      <c r="N21" s="93">
        <f t="shared" si="26"/>
        <v>0</v>
      </c>
      <c r="O21" s="93">
        <f t="shared" si="26"/>
        <v>0</v>
      </c>
      <c r="P21" s="93">
        <f t="shared" si="26"/>
        <v>0</v>
      </c>
      <c r="Q21" s="93">
        <f t="shared" si="26"/>
        <v>0</v>
      </c>
      <c r="R21" s="93">
        <f t="shared" si="26"/>
        <v>0</v>
      </c>
      <c r="Y21" s="120">
        <f t="shared" ref="Y21:AB21" si="27">IF(Y17=0,,Y18/Y17)</f>
        <v>0</v>
      </c>
      <c r="Z21" s="120">
        <f t="shared" si="27"/>
        <v>0</v>
      </c>
      <c r="AA21" s="120">
        <f t="shared" si="27"/>
        <v>0</v>
      </c>
      <c r="AB21" s="120">
        <f t="shared" si="27"/>
        <v>0</v>
      </c>
    </row>
    <row r="22" spans="1:28" ht="13.5" customHeight="1" x14ac:dyDescent="0.2">
      <c r="A22" s="319"/>
      <c r="B22" s="320"/>
      <c r="C22" s="346"/>
      <c r="D22" s="94" t="s">
        <v>204</v>
      </c>
      <c r="E22" s="92">
        <f t="shared" ca="1" si="17"/>
        <v>0</v>
      </c>
      <c r="F22" s="92">
        <f t="shared" ref="F22:R22" si="28">IF(F17=0,,F19/F17)</f>
        <v>0</v>
      </c>
      <c r="G22" s="93">
        <f t="shared" si="28"/>
        <v>0</v>
      </c>
      <c r="H22" s="93">
        <f t="shared" si="28"/>
        <v>0</v>
      </c>
      <c r="I22" s="93">
        <f t="shared" si="28"/>
        <v>0</v>
      </c>
      <c r="J22" s="93">
        <f t="shared" si="28"/>
        <v>0</v>
      </c>
      <c r="K22" s="93">
        <f t="shared" si="28"/>
        <v>0</v>
      </c>
      <c r="L22" s="93">
        <f t="shared" si="28"/>
        <v>0</v>
      </c>
      <c r="M22" s="93">
        <f t="shared" si="28"/>
        <v>0</v>
      </c>
      <c r="N22" s="93">
        <f t="shared" si="28"/>
        <v>0</v>
      </c>
      <c r="O22" s="93">
        <f t="shared" si="28"/>
        <v>0</v>
      </c>
      <c r="P22" s="93">
        <f t="shared" si="28"/>
        <v>0</v>
      </c>
      <c r="Q22" s="93">
        <f t="shared" si="28"/>
        <v>0</v>
      </c>
      <c r="R22" s="93">
        <f t="shared" si="28"/>
        <v>0</v>
      </c>
      <c r="Y22" s="120">
        <f t="shared" ref="Y22:AB22" si="29">IF(Y17=0,,Y19/Y17)</f>
        <v>0</v>
      </c>
      <c r="Z22" s="120">
        <f t="shared" si="29"/>
        <v>0</v>
      </c>
      <c r="AA22" s="120">
        <f t="shared" si="29"/>
        <v>0</v>
      </c>
      <c r="AB22" s="120">
        <f t="shared" si="29"/>
        <v>0</v>
      </c>
    </row>
    <row r="23" spans="1:28" ht="13.5" customHeight="1" x14ac:dyDescent="0.2">
      <c r="A23" s="321" t="s">
        <v>49</v>
      </c>
      <c r="B23" s="321"/>
      <c r="C23" s="340" t="s">
        <v>50</v>
      </c>
      <c r="D23" s="36" t="s">
        <v>51</v>
      </c>
      <c r="E23" s="37">
        <f>SUM(G23:R23)</f>
        <v>0</v>
      </c>
      <c r="F23" s="37">
        <f>IF($T$1=0,0,E23/$T$1)</f>
        <v>0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Y23" s="37">
        <f>SUM(G23:I23)</f>
        <v>0</v>
      </c>
      <c r="Z23" s="37">
        <f>SUM(J23:L23)</f>
        <v>0</v>
      </c>
      <c r="AA23" s="37">
        <f>SUM(M23:O23)</f>
        <v>0</v>
      </c>
      <c r="AB23" s="37">
        <f>SUM(P23:R23)</f>
        <v>0</v>
      </c>
    </row>
    <row r="24" spans="1:28" ht="13.5" customHeight="1" x14ac:dyDescent="0.2">
      <c r="A24" s="321"/>
      <c r="B24" s="321"/>
      <c r="C24" s="340"/>
      <c r="D24" s="36" t="s">
        <v>205</v>
      </c>
      <c r="E24" s="37">
        <f>SUM(G24:R24)</f>
        <v>0</v>
      </c>
      <c r="F24" s="37">
        <f>IF($T$1=0,0,E24/$T$1)</f>
        <v>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Y24" s="37">
        <f>SUM(G24:I24)</f>
        <v>0</v>
      </c>
      <c r="Z24" s="37">
        <f>SUM(J24:L24)</f>
        <v>0</v>
      </c>
      <c r="AA24" s="37">
        <f>SUM(M24:O24)</f>
        <v>0</v>
      </c>
      <c r="AB24" s="37">
        <f>SUM(P24:R24)</f>
        <v>0</v>
      </c>
    </row>
    <row r="25" spans="1:28" ht="13.5" customHeight="1" x14ac:dyDescent="0.2">
      <c r="A25" s="321"/>
      <c r="B25" s="321"/>
      <c r="C25" s="340"/>
      <c r="D25" s="96" t="s">
        <v>52</v>
      </c>
      <c r="E25" s="37">
        <f t="shared" ref="E25:R25" si="30">IF(E$23&lt;&gt;0,E8/E$23,)</f>
        <v>0</v>
      </c>
      <c r="F25" s="37">
        <f t="shared" si="30"/>
        <v>0</v>
      </c>
      <c r="G25" s="38">
        <f t="shared" si="30"/>
        <v>0</v>
      </c>
      <c r="H25" s="38">
        <f t="shared" si="30"/>
        <v>0</v>
      </c>
      <c r="I25" s="38">
        <f t="shared" si="30"/>
        <v>0</v>
      </c>
      <c r="J25" s="38">
        <f t="shared" si="30"/>
        <v>0</v>
      </c>
      <c r="K25" s="38">
        <f t="shared" si="30"/>
        <v>0</v>
      </c>
      <c r="L25" s="38">
        <f t="shared" si="30"/>
        <v>0</v>
      </c>
      <c r="M25" s="38">
        <f t="shared" si="30"/>
        <v>0</v>
      </c>
      <c r="N25" s="38">
        <f t="shared" si="30"/>
        <v>0</v>
      </c>
      <c r="O25" s="38">
        <f t="shared" si="30"/>
        <v>0</v>
      </c>
      <c r="P25" s="38">
        <f t="shared" si="30"/>
        <v>0</v>
      </c>
      <c r="Q25" s="38">
        <f t="shared" si="30"/>
        <v>0</v>
      </c>
      <c r="R25" s="38">
        <f t="shared" si="30"/>
        <v>0</v>
      </c>
      <c r="Y25" s="37">
        <f t="shared" ref="Y25:AB25" si="31">IF(Y$23&lt;&gt;0,Y8/Y$23,)</f>
        <v>0</v>
      </c>
      <c r="Z25" s="37">
        <f t="shared" si="31"/>
        <v>0</v>
      </c>
      <c r="AA25" s="37">
        <f t="shared" si="31"/>
        <v>0</v>
      </c>
      <c r="AB25" s="37">
        <f t="shared" si="31"/>
        <v>0</v>
      </c>
    </row>
    <row r="26" spans="1:28" ht="13.5" customHeight="1" x14ac:dyDescent="0.2">
      <c r="A26" s="321"/>
      <c r="B26" s="321"/>
      <c r="C26" s="340"/>
      <c r="D26" s="36" t="s">
        <v>53</v>
      </c>
      <c r="E26" s="37">
        <f t="shared" ref="E26:R26" si="32">IF(E$23&lt;&gt;0,E133/E$23,)</f>
        <v>0</v>
      </c>
      <c r="F26" s="37">
        <f t="shared" si="32"/>
        <v>0</v>
      </c>
      <c r="G26" s="38">
        <f t="shared" si="32"/>
        <v>0</v>
      </c>
      <c r="H26" s="38">
        <f t="shared" si="32"/>
        <v>0</v>
      </c>
      <c r="I26" s="38">
        <f t="shared" si="32"/>
        <v>0</v>
      </c>
      <c r="J26" s="38">
        <f t="shared" si="32"/>
        <v>0</v>
      </c>
      <c r="K26" s="38">
        <f t="shared" si="32"/>
        <v>0</v>
      </c>
      <c r="L26" s="38">
        <f t="shared" si="32"/>
        <v>0</v>
      </c>
      <c r="M26" s="38">
        <f t="shared" si="32"/>
        <v>0</v>
      </c>
      <c r="N26" s="38">
        <f t="shared" si="32"/>
        <v>0</v>
      </c>
      <c r="O26" s="38">
        <f t="shared" si="32"/>
        <v>0</v>
      </c>
      <c r="P26" s="38">
        <f t="shared" si="32"/>
        <v>0</v>
      </c>
      <c r="Q26" s="38">
        <f t="shared" si="32"/>
        <v>0</v>
      </c>
      <c r="R26" s="38">
        <f t="shared" si="32"/>
        <v>0</v>
      </c>
      <c r="Y26" s="37">
        <f t="shared" ref="Y26:AB26" si="33">IF(Y$23&lt;&gt;0,Y133/Y$23,)</f>
        <v>0</v>
      </c>
      <c r="Z26" s="37">
        <f t="shared" si="33"/>
        <v>0</v>
      </c>
      <c r="AA26" s="37">
        <f t="shared" si="33"/>
        <v>0</v>
      </c>
      <c r="AB26" s="37">
        <f t="shared" si="33"/>
        <v>0</v>
      </c>
    </row>
    <row r="27" spans="1:28" ht="13.5" customHeight="1" x14ac:dyDescent="0.2">
      <c r="A27" s="321"/>
      <c r="B27" s="321"/>
      <c r="C27" s="340"/>
      <c r="D27" s="96" t="s">
        <v>54</v>
      </c>
      <c r="E27" s="37">
        <f t="shared" ref="E27:R27" si="34">IF(E$23&lt;&gt;0,E128/E$23,)</f>
        <v>0</v>
      </c>
      <c r="F27" s="37">
        <f t="shared" si="34"/>
        <v>0</v>
      </c>
      <c r="G27" s="38">
        <f t="shared" si="34"/>
        <v>0</v>
      </c>
      <c r="H27" s="38">
        <f t="shared" si="34"/>
        <v>0</v>
      </c>
      <c r="I27" s="38">
        <f t="shared" si="34"/>
        <v>0</v>
      </c>
      <c r="J27" s="38">
        <f t="shared" si="34"/>
        <v>0</v>
      </c>
      <c r="K27" s="38">
        <f t="shared" si="34"/>
        <v>0</v>
      </c>
      <c r="L27" s="38">
        <f t="shared" si="34"/>
        <v>0</v>
      </c>
      <c r="M27" s="38">
        <f t="shared" si="34"/>
        <v>0</v>
      </c>
      <c r="N27" s="38">
        <f t="shared" si="34"/>
        <v>0</v>
      </c>
      <c r="O27" s="38">
        <f t="shared" si="34"/>
        <v>0</v>
      </c>
      <c r="P27" s="38">
        <f t="shared" si="34"/>
        <v>0</v>
      </c>
      <c r="Q27" s="38">
        <f t="shared" si="34"/>
        <v>0</v>
      </c>
      <c r="R27" s="38">
        <f t="shared" si="34"/>
        <v>0</v>
      </c>
      <c r="Y27" s="37">
        <f t="shared" ref="Y27:AB27" si="35">IF(Y$23&lt;&gt;0,Y128/Y$23,)</f>
        <v>0</v>
      </c>
      <c r="Z27" s="37">
        <f t="shared" si="35"/>
        <v>0</v>
      </c>
      <c r="AA27" s="37">
        <f t="shared" si="35"/>
        <v>0</v>
      </c>
      <c r="AB27" s="37">
        <f t="shared" si="35"/>
        <v>0</v>
      </c>
    </row>
    <row r="28" spans="1:28" ht="13.5" customHeight="1" x14ac:dyDescent="0.2">
      <c r="A28" s="321"/>
      <c r="B28" s="321"/>
      <c r="C28" s="340"/>
      <c r="D28" s="36" t="s">
        <v>55</v>
      </c>
      <c r="E28" s="37">
        <f t="shared" ref="E28:R28" si="36">IF(E$23&lt;&gt;0,E190/E$23,)</f>
        <v>0</v>
      </c>
      <c r="F28" s="37">
        <f t="shared" si="36"/>
        <v>0</v>
      </c>
      <c r="G28" s="38">
        <f t="shared" si="36"/>
        <v>0</v>
      </c>
      <c r="H28" s="38">
        <f t="shared" si="36"/>
        <v>0</v>
      </c>
      <c r="I28" s="38">
        <f t="shared" si="36"/>
        <v>0</v>
      </c>
      <c r="J28" s="38">
        <f t="shared" si="36"/>
        <v>0</v>
      </c>
      <c r="K28" s="38">
        <f t="shared" si="36"/>
        <v>0</v>
      </c>
      <c r="L28" s="38">
        <f t="shared" si="36"/>
        <v>0</v>
      </c>
      <c r="M28" s="38">
        <f t="shared" si="36"/>
        <v>0</v>
      </c>
      <c r="N28" s="38">
        <f t="shared" si="36"/>
        <v>0</v>
      </c>
      <c r="O28" s="38">
        <f t="shared" si="36"/>
        <v>0</v>
      </c>
      <c r="P28" s="38">
        <f t="shared" si="36"/>
        <v>0</v>
      </c>
      <c r="Q28" s="38">
        <f t="shared" si="36"/>
        <v>0</v>
      </c>
      <c r="R28" s="38">
        <f t="shared" si="36"/>
        <v>0</v>
      </c>
      <c r="Y28" s="37">
        <f t="shared" ref="Y28:AB28" si="37">IF(Y$23&lt;&gt;0,Y190/Y$23,)</f>
        <v>0</v>
      </c>
      <c r="Z28" s="37">
        <f t="shared" si="37"/>
        <v>0</v>
      </c>
      <c r="AA28" s="37">
        <f t="shared" si="37"/>
        <v>0</v>
      </c>
      <c r="AB28" s="37">
        <f t="shared" si="37"/>
        <v>0</v>
      </c>
    </row>
    <row r="29" spans="1:28" ht="13.5" customHeight="1" x14ac:dyDescent="0.2">
      <c r="A29" s="321"/>
      <c r="B29" s="321"/>
      <c r="C29" s="340"/>
      <c r="D29" s="36" t="s">
        <v>56</v>
      </c>
      <c r="E29" s="37">
        <f t="shared" ref="E29:R29" si="38">IF(E$23&lt;&gt;0,E223/E$23,)</f>
        <v>0</v>
      </c>
      <c r="F29" s="37">
        <f t="shared" si="38"/>
        <v>0</v>
      </c>
      <c r="G29" s="38">
        <f t="shared" si="38"/>
        <v>0</v>
      </c>
      <c r="H29" s="38">
        <f t="shared" si="38"/>
        <v>0</v>
      </c>
      <c r="I29" s="38">
        <f t="shared" si="38"/>
        <v>0</v>
      </c>
      <c r="J29" s="38">
        <f t="shared" si="38"/>
        <v>0</v>
      </c>
      <c r="K29" s="38">
        <f t="shared" si="38"/>
        <v>0</v>
      </c>
      <c r="L29" s="38">
        <f t="shared" si="38"/>
        <v>0</v>
      </c>
      <c r="M29" s="38">
        <f t="shared" si="38"/>
        <v>0</v>
      </c>
      <c r="N29" s="38">
        <f t="shared" si="38"/>
        <v>0</v>
      </c>
      <c r="O29" s="38">
        <f t="shared" si="38"/>
        <v>0</v>
      </c>
      <c r="P29" s="38">
        <f t="shared" si="38"/>
        <v>0</v>
      </c>
      <c r="Q29" s="38">
        <f t="shared" si="38"/>
        <v>0</v>
      </c>
      <c r="R29" s="38">
        <f t="shared" si="38"/>
        <v>0</v>
      </c>
      <c r="Y29" s="37">
        <f t="shared" ref="Y29:AB29" si="39">IF(Y$23&lt;&gt;0,Y223/Y$23,)</f>
        <v>0</v>
      </c>
      <c r="Z29" s="37">
        <f t="shared" si="39"/>
        <v>0</v>
      </c>
      <c r="AA29" s="37">
        <f t="shared" si="39"/>
        <v>0</v>
      </c>
      <c r="AB29" s="37">
        <f t="shared" si="39"/>
        <v>0</v>
      </c>
    </row>
    <row r="30" spans="1:28" ht="13.5" customHeight="1" x14ac:dyDescent="0.2">
      <c r="A30" s="321"/>
      <c r="B30" s="321"/>
      <c r="C30" s="340"/>
      <c r="D30" s="36" t="s">
        <v>106</v>
      </c>
      <c r="E30" s="37" t="s">
        <v>107</v>
      </c>
      <c r="F30" s="37" t="s">
        <v>107</v>
      </c>
      <c r="G30" s="38" t="s">
        <v>107</v>
      </c>
      <c r="H30" s="38" t="s">
        <v>107</v>
      </c>
      <c r="I30" s="38" t="s">
        <v>107</v>
      </c>
      <c r="J30" s="38" t="s">
        <v>107</v>
      </c>
      <c r="K30" s="38" t="s">
        <v>107</v>
      </c>
      <c r="L30" s="38" t="s">
        <v>107</v>
      </c>
      <c r="M30" s="38" t="s">
        <v>107</v>
      </c>
      <c r="N30" s="38" t="s">
        <v>107</v>
      </c>
      <c r="O30" s="38" t="s">
        <v>107</v>
      </c>
      <c r="P30" s="38" t="s">
        <v>107</v>
      </c>
      <c r="Q30" s="38" t="s">
        <v>107</v>
      </c>
      <c r="R30" s="38" t="s">
        <v>107</v>
      </c>
      <c r="Y30" s="37" t="s">
        <v>107</v>
      </c>
      <c r="Z30" s="37" t="s">
        <v>107</v>
      </c>
      <c r="AA30" s="37" t="s">
        <v>107</v>
      </c>
      <c r="AB30" s="37" t="s">
        <v>107</v>
      </c>
    </row>
    <row r="31" spans="1:28" ht="13.5" customHeight="1" x14ac:dyDescent="0.2">
      <c r="A31" s="321"/>
      <c r="B31" s="321"/>
      <c r="C31" s="340"/>
      <c r="D31" s="36" t="s">
        <v>57</v>
      </c>
      <c r="E31" s="37">
        <f t="shared" ref="E31:R31" si="40">IF(E$23&lt;&gt;0,E3/E$23,)</f>
        <v>0</v>
      </c>
      <c r="F31" s="37">
        <f t="shared" si="40"/>
        <v>0</v>
      </c>
      <c r="G31" s="38">
        <f t="shared" si="40"/>
        <v>0</v>
      </c>
      <c r="H31" s="38">
        <f t="shared" si="40"/>
        <v>0</v>
      </c>
      <c r="I31" s="38">
        <f t="shared" si="40"/>
        <v>0</v>
      </c>
      <c r="J31" s="38">
        <f t="shared" si="40"/>
        <v>0</v>
      </c>
      <c r="K31" s="38">
        <f t="shared" si="40"/>
        <v>0</v>
      </c>
      <c r="L31" s="38">
        <f t="shared" si="40"/>
        <v>0</v>
      </c>
      <c r="M31" s="38">
        <f t="shared" si="40"/>
        <v>0</v>
      </c>
      <c r="N31" s="38">
        <f t="shared" si="40"/>
        <v>0</v>
      </c>
      <c r="O31" s="38">
        <f t="shared" si="40"/>
        <v>0</v>
      </c>
      <c r="P31" s="38">
        <f t="shared" si="40"/>
        <v>0</v>
      </c>
      <c r="Q31" s="38">
        <f t="shared" si="40"/>
        <v>0</v>
      </c>
      <c r="R31" s="38">
        <f t="shared" si="40"/>
        <v>0</v>
      </c>
      <c r="Y31" s="37">
        <f t="shared" ref="Y31:AB31" si="41">IF(Y$23&lt;&gt;0,Y3/Y$23,)</f>
        <v>0</v>
      </c>
      <c r="Z31" s="37">
        <f t="shared" si="41"/>
        <v>0</v>
      </c>
      <c r="AA31" s="37">
        <f t="shared" si="41"/>
        <v>0</v>
      </c>
      <c r="AB31" s="37">
        <f t="shared" si="41"/>
        <v>0</v>
      </c>
    </row>
    <row r="32" spans="1:28" ht="13.5" customHeight="1" x14ac:dyDescent="0.2">
      <c r="A32" s="321"/>
      <c r="B32" s="321"/>
      <c r="C32" s="340"/>
      <c r="D32" s="36" t="s">
        <v>58</v>
      </c>
      <c r="E32" s="97">
        <f>IF(SUM(G12:R12)&lt;&gt;0,E23/SUM(G12:R12),)</f>
        <v>0</v>
      </c>
      <c r="F32" s="97">
        <f t="shared" ref="F32:R32" si="42">IF(F12&lt;&gt;0,F23/F12,)</f>
        <v>0</v>
      </c>
      <c r="G32" s="98">
        <f t="shared" si="42"/>
        <v>0</v>
      </c>
      <c r="H32" s="98">
        <f t="shared" si="42"/>
        <v>0</v>
      </c>
      <c r="I32" s="98">
        <f t="shared" si="42"/>
        <v>0</v>
      </c>
      <c r="J32" s="98">
        <f t="shared" si="42"/>
        <v>0</v>
      </c>
      <c r="K32" s="98">
        <f t="shared" si="42"/>
        <v>0</v>
      </c>
      <c r="L32" s="98">
        <f t="shared" si="42"/>
        <v>0</v>
      </c>
      <c r="M32" s="98">
        <f t="shared" si="42"/>
        <v>0</v>
      </c>
      <c r="N32" s="98">
        <f t="shared" si="42"/>
        <v>0</v>
      </c>
      <c r="O32" s="98">
        <f t="shared" si="42"/>
        <v>0</v>
      </c>
      <c r="P32" s="98">
        <f t="shared" si="42"/>
        <v>0</v>
      </c>
      <c r="Q32" s="98">
        <f t="shared" si="42"/>
        <v>0</v>
      </c>
      <c r="R32" s="98">
        <f t="shared" si="42"/>
        <v>0</v>
      </c>
      <c r="Y32" s="97">
        <f>IF(SUM(G12:I12)&lt;&gt;0,Y23/SUM(G12:I12),)</f>
        <v>0</v>
      </c>
      <c r="Z32" s="97">
        <f>IF(SUM(J12:L12)&lt;&gt;0,Z23/SUM(J12:L12),)</f>
        <v>0</v>
      </c>
      <c r="AA32" s="97">
        <f>IF(SUM(M12:O12)&lt;&gt;0,AA23/SUM(M12:O12),)</f>
        <v>0</v>
      </c>
      <c r="AB32" s="97">
        <f>IF(SUM(P12:R12)&lt;&gt;0,AB23/SUM(P12:R12),)</f>
        <v>0</v>
      </c>
    </row>
    <row r="33" spans="1:28" ht="13.5" customHeight="1" x14ac:dyDescent="0.2">
      <c r="A33" s="321"/>
      <c r="B33" s="321"/>
      <c r="C33" s="340"/>
      <c r="D33" s="36" t="s">
        <v>59</v>
      </c>
      <c r="E33" s="37">
        <f>IF(SUM(G12:R12)&lt;&gt;0,E2/SUM(G12:R12),)</f>
        <v>0</v>
      </c>
      <c r="F33" s="37">
        <f t="shared" ref="F33:R33" si="43">IF(F12&lt;&gt;0,F2/F12,)</f>
        <v>0</v>
      </c>
      <c r="G33" s="38">
        <f t="shared" si="43"/>
        <v>0</v>
      </c>
      <c r="H33" s="38">
        <f t="shared" si="43"/>
        <v>0</v>
      </c>
      <c r="I33" s="38">
        <f t="shared" si="43"/>
        <v>0</v>
      </c>
      <c r="J33" s="38">
        <f t="shared" si="43"/>
        <v>0</v>
      </c>
      <c r="K33" s="38">
        <f t="shared" si="43"/>
        <v>0</v>
      </c>
      <c r="L33" s="38">
        <f t="shared" si="43"/>
        <v>0</v>
      </c>
      <c r="M33" s="38">
        <f t="shared" si="43"/>
        <v>0</v>
      </c>
      <c r="N33" s="38">
        <f t="shared" si="43"/>
        <v>0</v>
      </c>
      <c r="O33" s="38">
        <f t="shared" si="43"/>
        <v>0</v>
      </c>
      <c r="P33" s="38">
        <f t="shared" si="43"/>
        <v>0</v>
      </c>
      <c r="Q33" s="38">
        <f t="shared" si="43"/>
        <v>0</v>
      </c>
      <c r="R33" s="38">
        <f t="shared" si="43"/>
        <v>0</v>
      </c>
      <c r="Y33" s="37">
        <f>IF(SUM(G12:I12)&lt;&gt;0,Y2/SUM(G12:I12),)</f>
        <v>0</v>
      </c>
      <c r="Z33" s="37">
        <f>IF(SUM(J12:L12)&lt;&gt;0,Z2/SUM(J12:L12),)</f>
        <v>0</v>
      </c>
      <c r="AA33" s="37">
        <f>IF(SUM(M12:O12)&lt;&gt;0,AA2/SUM(M12:O12),)</f>
        <v>0</v>
      </c>
      <c r="AB33" s="37">
        <f>IF(SUM(P12:R12)&lt;&gt;0,AB2/SUM(P12:R12),)</f>
        <v>0</v>
      </c>
    </row>
    <row r="34" spans="1:28" ht="13.5" customHeight="1" x14ac:dyDescent="0.2">
      <c r="A34" s="321"/>
      <c r="B34" s="321"/>
      <c r="C34" s="340"/>
      <c r="D34" s="36" t="s">
        <v>60</v>
      </c>
      <c r="E34" s="37">
        <f>IF(SUM(G12:R12)&lt;&gt;0,E3/SUM(G12:R12),)</f>
        <v>0</v>
      </c>
      <c r="F34" s="37">
        <f t="shared" ref="F34:R34" si="44">IF(F12&lt;&gt;0,F3/F12,)</f>
        <v>0</v>
      </c>
      <c r="G34" s="38">
        <f t="shared" si="44"/>
        <v>0</v>
      </c>
      <c r="H34" s="38">
        <f t="shared" si="44"/>
        <v>0</v>
      </c>
      <c r="I34" s="38">
        <f t="shared" si="44"/>
        <v>0</v>
      </c>
      <c r="J34" s="38">
        <f t="shared" si="44"/>
        <v>0</v>
      </c>
      <c r="K34" s="38">
        <f t="shared" si="44"/>
        <v>0</v>
      </c>
      <c r="L34" s="38">
        <f t="shared" si="44"/>
        <v>0</v>
      </c>
      <c r="M34" s="38">
        <f t="shared" si="44"/>
        <v>0</v>
      </c>
      <c r="N34" s="38">
        <f t="shared" si="44"/>
        <v>0</v>
      </c>
      <c r="O34" s="38">
        <f t="shared" si="44"/>
        <v>0</v>
      </c>
      <c r="P34" s="38">
        <f t="shared" si="44"/>
        <v>0</v>
      </c>
      <c r="Q34" s="38">
        <f t="shared" si="44"/>
        <v>0</v>
      </c>
      <c r="R34" s="38">
        <f t="shared" si="44"/>
        <v>0</v>
      </c>
      <c r="Y34" s="37">
        <f>IF(SUM(G12:I12)&lt;&gt;0,Y3/SUM(G12:I12),)</f>
        <v>0</v>
      </c>
      <c r="Z34" s="37">
        <f>IF(SUM(J12:L12)&lt;&gt;0,Z3/SUM(J12:L12),)</f>
        <v>0</v>
      </c>
      <c r="AA34" s="37">
        <f>IF(SUM(M12:O12)&lt;&gt;0,AA3/SUM(M12:O12),)</f>
        <v>0</v>
      </c>
      <c r="AB34" s="37">
        <f>IF(SUM(P12:R12)&lt;&gt;0,AB3/SUM(P12:R12),)</f>
        <v>0</v>
      </c>
    </row>
    <row r="35" spans="1:28" ht="13.5" customHeight="1" x14ac:dyDescent="0.2">
      <c r="A35" s="321"/>
      <c r="B35" s="321"/>
      <c r="C35" s="340"/>
      <c r="D35" s="36" t="s">
        <v>70</v>
      </c>
      <c r="E35" s="37">
        <f>IF(SUM(G12:R12)=0,,(E2+E3)/SUM(G12:R12))</f>
        <v>0</v>
      </c>
      <c r="F35" s="37">
        <f t="shared" ref="F35:R35" si="45">IF(F12=0,,(F2+F3)/F12)</f>
        <v>0</v>
      </c>
      <c r="G35" s="38">
        <f t="shared" si="45"/>
        <v>0</v>
      </c>
      <c r="H35" s="38">
        <f t="shared" si="45"/>
        <v>0</v>
      </c>
      <c r="I35" s="38">
        <f t="shared" si="45"/>
        <v>0</v>
      </c>
      <c r="J35" s="38">
        <f t="shared" si="45"/>
        <v>0</v>
      </c>
      <c r="K35" s="38">
        <f t="shared" si="45"/>
        <v>0</v>
      </c>
      <c r="L35" s="38">
        <f t="shared" si="45"/>
        <v>0</v>
      </c>
      <c r="M35" s="38">
        <f t="shared" si="45"/>
        <v>0</v>
      </c>
      <c r="N35" s="38">
        <f t="shared" si="45"/>
        <v>0</v>
      </c>
      <c r="O35" s="38">
        <f t="shared" si="45"/>
        <v>0</v>
      </c>
      <c r="P35" s="38">
        <f t="shared" si="45"/>
        <v>0</v>
      </c>
      <c r="Q35" s="38">
        <f t="shared" si="45"/>
        <v>0</v>
      </c>
      <c r="R35" s="38">
        <f t="shared" si="45"/>
        <v>0</v>
      </c>
      <c r="Y35" s="37">
        <f>IF(SUM(G12:I12)=0,,(Y2+Y3)/SUM(G12:I12))</f>
        <v>0</v>
      </c>
      <c r="Z35" s="37">
        <f>IF(SUM(J12:L12)=0,,(Z2+Z3)/SUM(J12:L12))</f>
        <v>0</v>
      </c>
      <c r="AA35" s="37">
        <f>IF(SUM(M12:O12)=0,,(AA2+AA3)/SUM(M12:O12))</f>
        <v>0</v>
      </c>
      <c r="AB35" s="37">
        <f>IF(SUM(P12:R12)=0,,(AB2+AB3)/SUM(P12:R12))</f>
        <v>0</v>
      </c>
    </row>
    <row r="36" spans="1:28" ht="13.5" customHeight="1" x14ac:dyDescent="0.2">
      <c r="A36" s="321"/>
      <c r="B36" s="321"/>
      <c r="C36" s="340"/>
      <c r="D36" s="36" t="s">
        <v>109</v>
      </c>
      <c r="E36" s="37" t="s">
        <v>107</v>
      </c>
      <c r="F36" s="37" t="s">
        <v>107</v>
      </c>
      <c r="G36" s="93"/>
      <c r="H36" s="93" t="str">
        <f t="shared" ref="H36:R36" si="46">IF(G2&lt;&gt;0,(H2-G2)/G2,"-")</f>
        <v>-</v>
      </c>
      <c r="I36" s="93" t="str">
        <f t="shared" si="46"/>
        <v>-</v>
      </c>
      <c r="J36" s="93" t="str">
        <f t="shared" si="46"/>
        <v>-</v>
      </c>
      <c r="K36" s="93" t="str">
        <f t="shared" si="46"/>
        <v>-</v>
      </c>
      <c r="L36" s="93" t="str">
        <f t="shared" si="46"/>
        <v>-</v>
      </c>
      <c r="M36" s="93" t="str">
        <f t="shared" si="46"/>
        <v>-</v>
      </c>
      <c r="N36" s="93" t="str">
        <f t="shared" si="46"/>
        <v>-</v>
      </c>
      <c r="O36" s="93" t="str">
        <f t="shared" si="46"/>
        <v>-</v>
      </c>
      <c r="P36" s="93" t="str">
        <f t="shared" si="46"/>
        <v>-</v>
      </c>
      <c r="Q36" s="93" t="str">
        <f t="shared" si="46"/>
        <v>-</v>
      </c>
      <c r="R36" s="93" t="str">
        <f t="shared" si="46"/>
        <v>-</v>
      </c>
      <c r="Y36" s="37" t="s">
        <v>107</v>
      </c>
      <c r="Z36" s="37" t="s">
        <v>107</v>
      </c>
      <c r="AA36" s="37" t="s">
        <v>107</v>
      </c>
      <c r="AB36" s="37" t="s">
        <v>107</v>
      </c>
    </row>
    <row r="37" spans="1:28" ht="13.5" customHeight="1" x14ac:dyDescent="0.2">
      <c r="A37" s="321"/>
      <c r="B37" s="321"/>
      <c r="C37" s="340"/>
      <c r="D37" s="36" t="s">
        <v>61</v>
      </c>
      <c r="E37" s="37" t="str">
        <f>IF(SUM(G12:R12)&lt;&gt;0,E8/SUM(G12:R12),"-")</f>
        <v>-</v>
      </c>
      <c r="F37" s="37">
        <f t="shared" ref="F37:R37" si="47">IF(F12&lt;&gt;0,F8/F12,)</f>
        <v>0</v>
      </c>
      <c r="G37" s="38">
        <f t="shared" si="47"/>
        <v>0</v>
      </c>
      <c r="H37" s="38">
        <f t="shared" si="47"/>
        <v>0</v>
      </c>
      <c r="I37" s="38">
        <f t="shared" si="47"/>
        <v>0</v>
      </c>
      <c r="J37" s="38">
        <f t="shared" si="47"/>
        <v>0</v>
      </c>
      <c r="K37" s="38">
        <f t="shared" si="47"/>
        <v>0</v>
      </c>
      <c r="L37" s="38">
        <f t="shared" si="47"/>
        <v>0</v>
      </c>
      <c r="M37" s="38">
        <f t="shared" si="47"/>
        <v>0</v>
      </c>
      <c r="N37" s="38">
        <f t="shared" si="47"/>
        <v>0</v>
      </c>
      <c r="O37" s="38">
        <f t="shared" si="47"/>
        <v>0</v>
      </c>
      <c r="P37" s="38">
        <f t="shared" si="47"/>
        <v>0</v>
      </c>
      <c r="Q37" s="38">
        <f t="shared" si="47"/>
        <v>0</v>
      </c>
      <c r="R37" s="38">
        <f t="shared" si="47"/>
        <v>0</v>
      </c>
      <c r="Y37" s="37" t="str">
        <f>IF(SUM(G12:I12)&lt;&gt;0,Y8/SUM(G12:I12),"-")</f>
        <v>-</v>
      </c>
      <c r="Z37" s="37" t="str">
        <f>IF(SUM(J12:L12)&lt;&gt;0,Z8/SUM(J12:L12),"-")</f>
        <v>-</v>
      </c>
      <c r="AA37" s="37" t="str">
        <f>IF(SUM(M12:O12)&lt;&gt;0,AA8/SUM(M12:O12),"-")</f>
        <v>-</v>
      </c>
      <c r="AB37" s="37" t="str">
        <f>IF(SUM(P12:R12)&lt;&gt;0,AB8/SUM(P12:R12),"-")</f>
        <v>-</v>
      </c>
    </row>
    <row r="38" spans="1:28" ht="13.5" customHeight="1" x14ac:dyDescent="0.2">
      <c r="A38" s="321"/>
      <c r="B38" s="321"/>
      <c r="C38" s="347" t="s">
        <v>62</v>
      </c>
      <c r="D38" s="99" t="s">
        <v>63</v>
      </c>
      <c r="E38" s="100">
        <f t="shared" ref="E38:R38" si="48">IF(E$23&lt;&gt;0,E133/E$23,)</f>
        <v>0</v>
      </c>
      <c r="F38" s="88">
        <f t="shared" si="48"/>
        <v>0</v>
      </c>
      <c r="G38" s="38">
        <f t="shared" si="48"/>
        <v>0</v>
      </c>
      <c r="H38" s="38">
        <f t="shared" si="48"/>
        <v>0</v>
      </c>
      <c r="I38" s="38">
        <f t="shared" si="48"/>
        <v>0</v>
      </c>
      <c r="J38" s="38">
        <f t="shared" si="48"/>
        <v>0</v>
      </c>
      <c r="K38" s="38">
        <f t="shared" si="48"/>
        <v>0</v>
      </c>
      <c r="L38" s="38">
        <f t="shared" si="48"/>
        <v>0</v>
      </c>
      <c r="M38" s="38">
        <f t="shared" si="48"/>
        <v>0</v>
      </c>
      <c r="N38" s="38">
        <f t="shared" si="48"/>
        <v>0</v>
      </c>
      <c r="O38" s="38">
        <f t="shared" si="48"/>
        <v>0</v>
      </c>
      <c r="P38" s="38">
        <f t="shared" si="48"/>
        <v>0</v>
      </c>
      <c r="Q38" s="38">
        <f t="shared" si="48"/>
        <v>0</v>
      </c>
      <c r="R38" s="38">
        <f t="shared" si="48"/>
        <v>0</v>
      </c>
      <c r="Y38" s="100">
        <f t="shared" ref="Y38:AB38" si="49">IF(Y$23&lt;&gt;0,Y133/Y$23,)</f>
        <v>0</v>
      </c>
      <c r="Z38" s="100">
        <f t="shared" si="49"/>
        <v>0</v>
      </c>
      <c r="AA38" s="100">
        <f t="shared" si="49"/>
        <v>0</v>
      </c>
      <c r="AB38" s="100">
        <f t="shared" si="49"/>
        <v>0</v>
      </c>
    </row>
    <row r="39" spans="1:28" ht="13.5" customHeight="1" x14ac:dyDescent="0.2">
      <c r="A39" s="321"/>
      <c r="B39" s="321"/>
      <c r="C39" s="347"/>
      <c r="D39" s="101" t="s">
        <v>64</v>
      </c>
      <c r="E39" s="102">
        <f t="shared" ref="E39:R39" si="50">IF(E$23&lt;&gt;0,(E58+E59)/E$23,0)</f>
        <v>0</v>
      </c>
      <c r="F39" s="102">
        <f t="shared" si="50"/>
        <v>0</v>
      </c>
      <c r="G39" s="85">
        <f t="shared" si="50"/>
        <v>0</v>
      </c>
      <c r="H39" s="85">
        <f t="shared" si="50"/>
        <v>0</v>
      </c>
      <c r="I39" s="85">
        <f t="shared" si="50"/>
        <v>0</v>
      </c>
      <c r="J39" s="85">
        <f t="shared" si="50"/>
        <v>0</v>
      </c>
      <c r="K39" s="85">
        <f t="shared" si="50"/>
        <v>0</v>
      </c>
      <c r="L39" s="85">
        <f t="shared" si="50"/>
        <v>0</v>
      </c>
      <c r="M39" s="85">
        <f t="shared" si="50"/>
        <v>0</v>
      </c>
      <c r="N39" s="85">
        <f t="shared" si="50"/>
        <v>0</v>
      </c>
      <c r="O39" s="85">
        <f t="shared" si="50"/>
        <v>0</v>
      </c>
      <c r="P39" s="85">
        <f t="shared" si="50"/>
        <v>0</v>
      </c>
      <c r="Q39" s="85">
        <f t="shared" si="50"/>
        <v>0</v>
      </c>
      <c r="R39" s="85">
        <f t="shared" si="50"/>
        <v>0</v>
      </c>
      <c r="Y39" s="102">
        <f t="shared" ref="Y39:AB39" si="51">IF(Y$23&lt;&gt;0,(Y58+Y59)/Y$23,0)</f>
        <v>0</v>
      </c>
      <c r="Z39" s="102">
        <f t="shared" si="51"/>
        <v>0</v>
      </c>
      <c r="AA39" s="102">
        <f t="shared" si="51"/>
        <v>0</v>
      </c>
      <c r="AB39" s="102">
        <f t="shared" si="51"/>
        <v>0</v>
      </c>
    </row>
    <row r="40" spans="1:28" ht="13.5" customHeight="1" x14ac:dyDescent="0.2">
      <c r="A40" s="321"/>
      <c r="B40" s="321"/>
      <c r="C40" s="347"/>
      <c r="D40" s="101" t="s">
        <v>65</v>
      </c>
      <c r="E40" s="102">
        <f t="shared" ref="E40:R40" si="52">IF(E$23&lt;&gt;0,(E64+E65+E70+E71+E76+E77+E88+E89+E82+E83)/E$23,0)</f>
        <v>0</v>
      </c>
      <c r="F40" s="102">
        <f t="shared" si="52"/>
        <v>0</v>
      </c>
      <c r="G40" s="85">
        <f t="shared" si="52"/>
        <v>0</v>
      </c>
      <c r="H40" s="85">
        <f t="shared" si="52"/>
        <v>0</v>
      </c>
      <c r="I40" s="85">
        <f t="shared" si="52"/>
        <v>0</v>
      </c>
      <c r="J40" s="85">
        <f t="shared" si="52"/>
        <v>0</v>
      </c>
      <c r="K40" s="85">
        <f t="shared" si="52"/>
        <v>0</v>
      </c>
      <c r="L40" s="85">
        <f t="shared" si="52"/>
        <v>0</v>
      </c>
      <c r="M40" s="85">
        <f t="shared" si="52"/>
        <v>0</v>
      </c>
      <c r="N40" s="85">
        <f t="shared" si="52"/>
        <v>0</v>
      </c>
      <c r="O40" s="85">
        <f t="shared" si="52"/>
        <v>0</v>
      </c>
      <c r="P40" s="85">
        <f t="shared" si="52"/>
        <v>0</v>
      </c>
      <c r="Q40" s="85">
        <f t="shared" si="52"/>
        <v>0</v>
      </c>
      <c r="R40" s="85">
        <f t="shared" si="52"/>
        <v>0</v>
      </c>
      <c r="Y40" s="102">
        <f t="shared" ref="Y40:AB40" si="53">IF(Y$23&lt;&gt;0,(Y64+Y65+Y70+Y71+Y76+Y77+Y88+Y89+Y82+Y83)/Y$23,0)</f>
        <v>0</v>
      </c>
      <c r="Z40" s="102">
        <f t="shared" si="53"/>
        <v>0</v>
      </c>
      <c r="AA40" s="102">
        <f t="shared" si="53"/>
        <v>0</v>
      </c>
      <c r="AB40" s="102">
        <f t="shared" si="53"/>
        <v>0</v>
      </c>
    </row>
    <row r="41" spans="1:28" ht="13.5" customHeight="1" x14ac:dyDescent="0.2">
      <c r="A41" s="321"/>
      <c r="B41" s="321"/>
      <c r="C41" s="347"/>
      <c r="D41" s="101" t="s">
        <v>66</v>
      </c>
      <c r="E41" s="102">
        <f t="shared" ref="E41:R41" si="54">IF(E$23&lt;&gt;0,(E94+E95)/E$23,0)</f>
        <v>0</v>
      </c>
      <c r="F41" s="102">
        <f t="shared" si="54"/>
        <v>0</v>
      </c>
      <c r="G41" s="85">
        <f t="shared" si="54"/>
        <v>0</v>
      </c>
      <c r="H41" s="85">
        <f t="shared" si="54"/>
        <v>0</v>
      </c>
      <c r="I41" s="85">
        <f t="shared" si="54"/>
        <v>0</v>
      </c>
      <c r="J41" s="85">
        <f t="shared" si="54"/>
        <v>0</v>
      </c>
      <c r="K41" s="85">
        <f t="shared" si="54"/>
        <v>0</v>
      </c>
      <c r="L41" s="85">
        <f t="shared" si="54"/>
        <v>0</v>
      </c>
      <c r="M41" s="85">
        <f t="shared" si="54"/>
        <v>0</v>
      </c>
      <c r="N41" s="85">
        <f t="shared" si="54"/>
        <v>0</v>
      </c>
      <c r="O41" s="85">
        <f t="shared" si="54"/>
        <v>0</v>
      </c>
      <c r="P41" s="85">
        <f t="shared" si="54"/>
        <v>0</v>
      </c>
      <c r="Q41" s="85">
        <f t="shared" si="54"/>
        <v>0</v>
      </c>
      <c r="R41" s="85">
        <f t="shared" si="54"/>
        <v>0</v>
      </c>
      <c r="Y41" s="102">
        <f t="shared" ref="Y41:AB41" si="55">IF(Y$23&lt;&gt;0,(Y94+Y95)/Y$23,0)</f>
        <v>0</v>
      </c>
      <c r="Z41" s="102">
        <f t="shared" si="55"/>
        <v>0</v>
      </c>
      <c r="AA41" s="102">
        <f t="shared" si="55"/>
        <v>0</v>
      </c>
      <c r="AB41" s="102">
        <f t="shared" si="55"/>
        <v>0</v>
      </c>
    </row>
    <row r="42" spans="1:28" ht="13.5" customHeight="1" x14ac:dyDescent="0.2">
      <c r="A42" s="321"/>
      <c r="B42" s="321"/>
      <c r="C42" s="347"/>
      <c r="D42" s="103" t="s">
        <v>67</v>
      </c>
      <c r="E42" s="102" t="str">
        <f>IF(E$23&lt;&gt;0,E128/E$23,"-")</f>
        <v>-</v>
      </c>
      <c r="F42" s="102" t="str">
        <f>IF(F$23&lt;&gt;0,F128/F$23,"-")</f>
        <v>-</v>
      </c>
      <c r="G42" s="85">
        <f t="shared" ref="G42:R42" si="56">IF(G$23&lt;&gt;0,G128/G$23,0)</f>
        <v>0</v>
      </c>
      <c r="H42" s="85">
        <f t="shared" si="56"/>
        <v>0</v>
      </c>
      <c r="I42" s="85">
        <f t="shared" si="56"/>
        <v>0</v>
      </c>
      <c r="J42" s="85">
        <f t="shared" si="56"/>
        <v>0</v>
      </c>
      <c r="K42" s="85">
        <f t="shared" si="56"/>
        <v>0</v>
      </c>
      <c r="L42" s="85">
        <f t="shared" si="56"/>
        <v>0</v>
      </c>
      <c r="M42" s="85">
        <f t="shared" si="56"/>
        <v>0</v>
      </c>
      <c r="N42" s="85">
        <f t="shared" si="56"/>
        <v>0</v>
      </c>
      <c r="O42" s="85">
        <f t="shared" si="56"/>
        <v>0</v>
      </c>
      <c r="P42" s="85">
        <f t="shared" si="56"/>
        <v>0</v>
      </c>
      <c r="Q42" s="85">
        <f t="shared" si="56"/>
        <v>0</v>
      </c>
      <c r="R42" s="85">
        <f t="shared" si="56"/>
        <v>0</v>
      </c>
      <c r="Y42" s="102" t="str">
        <f t="shared" ref="Y42:AB42" si="57">IF(Y$23&lt;&gt;0,Y128/Y$23,"-")</f>
        <v>-</v>
      </c>
      <c r="Z42" s="102" t="str">
        <f t="shared" si="57"/>
        <v>-</v>
      </c>
      <c r="AA42" s="102" t="str">
        <f t="shared" si="57"/>
        <v>-</v>
      </c>
      <c r="AB42" s="102" t="str">
        <f t="shared" si="57"/>
        <v>-</v>
      </c>
    </row>
    <row r="43" spans="1:28" ht="13.5" customHeight="1" x14ac:dyDescent="0.2">
      <c r="A43" s="321"/>
      <c r="B43" s="321"/>
      <c r="C43" s="347"/>
      <c r="D43" s="99" t="s">
        <v>68</v>
      </c>
      <c r="E43" s="102">
        <f t="shared" ref="E43:R43" si="58">IF((E63+E69+E75+E87+E81)&lt;&gt;0,E$23/(E63+E69+E75+E87+E81),0)</f>
        <v>0</v>
      </c>
      <c r="F43" s="102">
        <f t="shared" si="58"/>
        <v>0</v>
      </c>
      <c r="G43" s="85">
        <f t="shared" si="58"/>
        <v>0</v>
      </c>
      <c r="H43" s="85">
        <f t="shared" si="58"/>
        <v>0</v>
      </c>
      <c r="I43" s="85">
        <f t="shared" si="58"/>
        <v>0</v>
      </c>
      <c r="J43" s="85">
        <f t="shared" si="58"/>
        <v>0</v>
      </c>
      <c r="K43" s="85">
        <f t="shared" si="58"/>
        <v>0</v>
      </c>
      <c r="L43" s="85">
        <f t="shared" si="58"/>
        <v>0</v>
      </c>
      <c r="M43" s="85">
        <f t="shared" si="58"/>
        <v>0</v>
      </c>
      <c r="N43" s="85">
        <f t="shared" si="58"/>
        <v>0</v>
      </c>
      <c r="O43" s="85">
        <f t="shared" si="58"/>
        <v>0</v>
      </c>
      <c r="P43" s="85">
        <f t="shared" si="58"/>
        <v>0</v>
      </c>
      <c r="Q43" s="85">
        <f t="shared" si="58"/>
        <v>0</v>
      </c>
      <c r="R43" s="85">
        <f t="shared" si="58"/>
        <v>0</v>
      </c>
      <c r="Y43" s="102">
        <f t="shared" ref="Y43:AB43" si="59">IF((Y63+Y69+Y75+Y87+Y81)&lt;&gt;0,Y$23/(Y63+Y69+Y75+Y87+Y81),0)</f>
        <v>0</v>
      </c>
      <c r="Z43" s="102">
        <f t="shared" si="59"/>
        <v>0</v>
      </c>
      <c r="AA43" s="102">
        <f t="shared" si="59"/>
        <v>0</v>
      </c>
      <c r="AB43" s="102">
        <f t="shared" si="59"/>
        <v>0</v>
      </c>
    </row>
    <row r="44" spans="1:28" ht="13.5" customHeight="1" x14ac:dyDescent="0.2">
      <c r="A44" s="321"/>
      <c r="B44" s="321"/>
      <c r="C44" s="347"/>
      <c r="D44" s="99" t="s">
        <v>69</v>
      </c>
      <c r="E44" s="104">
        <f t="shared" ref="E44:R44" si="60">IF(E93&lt;&gt;0,E$23/E93,0)</f>
        <v>0</v>
      </c>
      <c r="F44" s="104">
        <f t="shared" si="60"/>
        <v>0</v>
      </c>
      <c r="G44" s="105">
        <f t="shared" si="60"/>
        <v>0</v>
      </c>
      <c r="H44" s="105">
        <f t="shared" si="60"/>
        <v>0</v>
      </c>
      <c r="I44" s="105">
        <f t="shared" si="60"/>
        <v>0</v>
      </c>
      <c r="J44" s="105">
        <f t="shared" si="60"/>
        <v>0</v>
      </c>
      <c r="K44" s="105">
        <f t="shared" si="60"/>
        <v>0</v>
      </c>
      <c r="L44" s="105">
        <f t="shared" si="60"/>
        <v>0</v>
      </c>
      <c r="M44" s="105">
        <f t="shared" si="60"/>
        <v>0</v>
      </c>
      <c r="N44" s="105">
        <f t="shared" si="60"/>
        <v>0</v>
      </c>
      <c r="O44" s="105">
        <f t="shared" si="60"/>
        <v>0</v>
      </c>
      <c r="P44" s="105">
        <f t="shared" si="60"/>
        <v>0</v>
      </c>
      <c r="Q44" s="105">
        <f t="shared" si="60"/>
        <v>0</v>
      </c>
      <c r="R44" s="105">
        <f t="shared" si="60"/>
        <v>0</v>
      </c>
      <c r="Y44" s="104">
        <f t="shared" ref="Y44:AB44" si="61">IF(Y93&lt;&gt;0,Y$23/Y93,0)</f>
        <v>0</v>
      </c>
      <c r="Z44" s="104">
        <f t="shared" si="61"/>
        <v>0</v>
      </c>
      <c r="AA44" s="104">
        <f t="shared" si="61"/>
        <v>0</v>
      </c>
      <c r="AB44" s="104">
        <f t="shared" si="61"/>
        <v>0</v>
      </c>
    </row>
    <row r="45" spans="1:28" ht="13.5" customHeight="1" x14ac:dyDescent="0.2">
      <c r="A45" s="321"/>
      <c r="B45" s="321"/>
      <c r="C45" s="347"/>
      <c r="D45" s="99" t="s">
        <v>197</v>
      </c>
      <c r="E45" s="104">
        <f>IF(SUM(G57:R57)&lt;&gt;0,E23/SUM(G57:R57),)</f>
        <v>0</v>
      </c>
      <c r="F45" s="104">
        <f t="shared" ref="F45:R45" si="62">IF(F57&lt;&gt;0,F23/F57,)</f>
        <v>0</v>
      </c>
      <c r="G45" s="105">
        <f t="shared" si="62"/>
        <v>0</v>
      </c>
      <c r="H45" s="105">
        <f t="shared" si="62"/>
        <v>0</v>
      </c>
      <c r="I45" s="105">
        <f t="shared" si="62"/>
        <v>0</v>
      </c>
      <c r="J45" s="105">
        <f t="shared" si="62"/>
        <v>0</v>
      </c>
      <c r="K45" s="105">
        <f t="shared" si="62"/>
        <v>0</v>
      </c>
      <c r="L45" s="105">
        <f t="shared" si="62"/>
        <v>0</v>
      </c>
      <c r="M45" s="105">
        <f t="shared" si="62"/>
        <v>0</v>
      </c>
      <c r="N45" s="105">
        <f t="shared" si="62"/>
        <v>0</v>
      </c>
      <c r="O45" s="105">
        <f t="shared" si="62"/>
        <v>0</v>
      </c>
      <c r="P45" s="105">
        <f t="shared" si="62"/>
        <v>0</v>
      </c>
      <c r="Q45" s="105">
        <f t="shared" si="62"/>
        <v>0</v>
      </c>
      <c r="R45" s="105">
        <f t="shared" si="62"/>
        <v>0</v>
      </c>
      <c r="Y45" s="104">
        <f>IF(SUM(G57:I57)&lt;&gt;0,Y23/SUM(G57:I57),)</f>
        <v>0</v>
      </c>
      <c r="Z45" s="104">
        <f>IF(SUM(J57:L57)&lt;&gt;0,Z23/SUM(J57:L57),)</f>
        <v>0</v>
      </c>
      <c r="AA45" s="104">
        <f>IF(SUM(M57:O57)&lt;&gt;0,AA23/SUM(M57:O57),)</f>
        <v>0</v>
      </c>
      <c r="AB45" s="104">
        <f>IF(SUM(P57:R57)&lt;&gt;0,AB23/SUM(P57:R57),)</f>
        <v>0</v>
      </c>
    </row>
    <row r="46" spans="1:28" ht="13.5" customHeight="1" x14ac:dyDescent="0.2">
      <c r="A46" s="321"/>
      <c r="B46" s="321"/>
      <c r="C46" s="347"/>
      <c r="D46" s="99" t="s">
        <v>70</v>
      </c>
      <c r="E46" s="102">
        <f t="shared" ref="E46:R46" si="63">IF(E57&lt;&gt;0,(E58+E59)/E57,0)</f>
        <v>0</v>
      </c>
      <c r="F46" s="88">
        <f t="shared" si="63"/>
        <v>0</v>
      </c>
      <c r="G46" s="38">
        <f t="shared" si="63"/>
        <v>0</v>
      </c>
      <c r="H46" s="38">
        <f t="shared" si="63"/>
        <v>0</v>
      </c>
      <c r="I46" s="38">
        <f t="shared" si="63"/>
        <v>0</v>
      </c>
      <c r="J46" s="38">
        <f t="shared" si="63"/>
        <v>0</v>
      </c>
      <c r="K46" s="38">
        <f t="shared" si="63"/>
        <v>0</v>
      </c>
      <c r="L46" s="38">
        <f t="shared" si="63"/>
        <v>0</v>
      </c>
      <c r="M46" s="38">
        <f t="shared" si="63"/>
        <v>0</v>
      </c>
      <c r="N46" s="38">
        <f t="shared" si="63"/>
        <v>0</v>
      </c>
      <c r="O46" s="38">
        <f t="shared" si="63"/>
        <v>0</v>
      </c>
      <c r="P46" s="38">
        <f t="shared" si="63"/>
        <v>0</v>
      </c>
      <c r="Q46" s="38">
        <f t="shared" si="63"/>
        <v>0</v>
      </c>
      <c r="R46" s="38">
        <f t="shared" si="63"/>
        <v>0</v>
      </c>
      <c r="Y46" s="102">
        <f t="shared" ref="Y46:AB46" si="64">IF(Y57&lt;&gt;0,(Y58+Y59)/Y57,0)</f>
        <v>0</v>
      </c>
      <c r="Z46" s="102">
        <f t="shared" si="64"/>
        <v>0</v>
      </c>
      <c r="AA46" s="102">
        <f t="shared" si="64"/>
        <v>0</v>
      </c>
      <c r="AB46" s="102">
        <f t="shared" si="64"/>
        <v>0</v>
      </c>
    </row>
    <row r="47" spans="1:28" ht="13.5" customHeight="1" x14ac:dyDescent="0.2">
      <c r="A47" s="321"/>
      <c r="B47" s="321"/>
      <c r="C47" s="340" t="s">
        <v>71</v>
      </c>
      <c r="D47" s="36" t="s">
        <v>198</v>
      </c>
      <c r="E47" s="37">
        <f t="shared" ref="E47:R47" si="65">IF(E$23&lt;&gt;0,E190/E$23,0)</f>
        <v>0</v>
      </c>
      <c r="F47" s="37">
        <f t="shared" si="65"/>
        <v>0</v>
      </c>
      <c r="G47" s="38">
        <f t="shared" si="65"/>
        <v>0</v>
      </c>
      <c r="H47" s="38">
        <f t="shared" si="65"/>
        <v>0</v>
      </c>
      <c r="I47" s="38">
        <f t="shared" si="65"/>
        <v>0</v>
      </c>
      <c r="J47" s="38">
        <f t="shared" si="65"/>
        <v>0</v>
      </c>
      <c r="K47" s="38">
        <f t="shared" si="65"/>
        <v>0</v>
      </c>
      <c r="L47" s="38">
        <f t="shared" si="65"/>
        <v>0</v>
      </c>
      <c r="M47" s="38">
        <f t="shared" si="65"/>
        <v>0</v>
      </c>
      <c r="N47" s="38">
        <f t="shared" si="65"/>
        <v>0</v>
      </c>
      <c r="O47" s="38">
        <f t="shared" si="65"/>
        <v>0</v>
      </c>
      <c r="P47" s="38">
        <f t="shared" si="65"/>
        <v>0</v>
      </c>
      <c r="Q47" s="38">
        <f t="shared" si="65"/>
        <v>0</v>
      </c>
      <c r="R47" s="38">
        <f t="shared" si="65"/>
        <v>0</v>
      </c>
      <c r="Y47" s="37">
        <f t="shared" ref="Y47:AB47" si="66">IF(Y$23&lt;&gt;0,Y190/Y$23,0)</f>
        <v>0</v>
      </c>
      <c r="Z47" s="37">
        <f t="shared" si="66"/>
        <v>0</v>
      </c>
      <c r="AA47" s="37">
        <f t="shared" si="66"/>
        <v>0</v>
      </c>
      <c r="AB47" s="37">
        <f t="shared" si="66"/>
        <v>0</v>
      </c>
    </row>
    <row r="48" spans="1:28" ht="13.5" customHeight="1" x14ac:dyDescent="0.2">
      <c r="A48" s="321"/>
      <c r="B48" s="321"/>
      <c r="C48" s="340"/>
      <c r="D48" s="106" t="s">
        <v>64</v>
      </c>
      <c r="E48" s="37">
        <f t="shared" ref="E48:R48" si="67">IF(E$23&lt;&gt;0,(E135+E136)/E$23,0)</f>
        <v>0</v>
      </c>
      <c r="F48" s="37">
        <f t="shared" si="67"/>
        <v>0</v>
      </c>
      <c r="G48" s="38">
        <f t="shared" si="67"/>
        <v>0</v>
      </c>
      <c r="H48" s="38">
        <f t="shared" si="67"/>
        <v>0</v>
      </c>
      <c r="I48" s="38">
        <f t="shared" si="67"/>
        <v>0</v>
      </c>
      <c r="J48" s="38">
        <f t="shared" si="67"/>
        <v>0</v>
      </c>
      <c r="K48" s="38">
        <f t="shared" si="67"/>
        <v>0</v>
      </c>
      <c r="L48" s="38">
        <f t="shared" si="67"/>
        <v>0</v>
      </c>
      <c r="M48" s="38">
        <f t="shared" si="67"/>
        <v>0</v>
      </c>
      <c r="N48" s="38">
        <f t="shared" si="67"/>
        <v>0</v>
      </c>
      <c r="O48" s="38">
        <f t="shared" si="67"/>
        <v>0</v>
      </c>
      <c r="P48" s="38">
        <f t="shared" si="67"/>
        <v>0</v>
      </c>
      <c r="Q48" s="38">
        <f t="shared" si="67"/>
        <v>0</v>
      </c>
      <c r="R48" s="38">
        <f t="shared" si="67"/>
        <v>0</v>
      </c>
      <c r="Y48" s="37">
        <f t="shared" ref="Y48:AB48" si="68">IF(Y$23&lt;&gt;0,(Y135+Y136)/Y$23,0)</f>
        <v>0</v>
      </c>
      <c r="Z48" s="37">
        <f t="shared" si="68"/>
        <v>0</v>
      </c>
      <c r="AA48" s="37">
        <f t="shared" si="68"/>
        <v>0</v>
      </c>
      <c r="AB48" s="37">
        <f t="shared" si="68"/>
        <v>0</v>
      </c>
    </row>
    <row r="49" spans="1:28" ht="13.5" customHeight="1" x14ac:dyDescent="0.2">
      <c r="A49" s="321"/>
      <c r="B49" s="321"/>
      <c r="C49" s="340"/>
      <c r="D49" s="106" t="s">
        <v>73</v>
      </c>
      <c r="E49" s="37">
        <f t="shared" ref="E49:R49" si="69">IF(E$23&lt;&gt;0,(E141+E142)/E$23,0)</f>
        <v>0</v>
      </c>
      <c r="F49" s="37">
        <f t="shared" si="69"/>
        <v>0</v>
      </c>
      <c r="G49" s="38">
        <f t="shared" si="69"/>
        <v>0</v>
      </c>
      <c r="H49" s="38">
        <f t="shared" si="69"/>
        <v>0</v>
      </c>
      <c r="I49" s="38">
        <f t="shared" si="69"/>
        <v>0</v>
      </c>
      <c r="J49" s="38">
        <f t="shared" si="69"/>
        <v>0</v>
      </c>
      <c r="K49" s="38">
        <f t="shared" si="69"/>
        <v>0</v>
      </c>
      <c r="L49" s="38">
        <f t="shared" si="69"/>
        <v>0</v>
      </c>
      <c r="M49" s="38">
        <f t="shared" si="69"/>
        <v>0</v>
      </c>
      <c r="N49" s="38">
        <f t="shared" si="69"/>
        <v>0</v>
      </c>
      <c r="O49" s="38">
        <f t="shared" si="69"/>
        <v>0</v>
      </c>
      <c r="P49" s="38">
        <f t="shared" si="69"/>
        <v>0</v>
      </c>
      <c r="Q49" s="38">
        <f t="shared" si="69"/>
        <v>0</v>
      </c>
      <c r="R49" s="38">
        <f t="shared" si="69"/>
        <v>0</v>
      </c>
      <c r="Y49" s="37">
        <f t="shared" ref="Y49:AB49" si="70">IF(Y$23&lt;&gt;0,(Y141+Y142)/Y$23,0)</f>
        <v>0</v>
      </c>
      <c r="Z49" s="37">
        <f t="shared" si="70"/>
        <v>0</v>
      </c>
      <c r="AA49" s="37">
        <f t="shared" si="70"/>
        <v>0</v>
      </c>
      <c r="AB49" s="37">
        <f t="shared" si="70"/>
        <v>0</v>
      </c>
    </row>
    <row r="50" spans="1:28" ht="13.5" customHeight="1" x14ac:dyDescent="0.2">
      <c r="A50" s="321"/>
      <c r="B50" s="321"/>
      <c r="C50" s="340"/>
      <c r="D50" s="106" t="s">
        <v>74</v>
      </c>
      <c r="E50" s="37">
        <f t="shared" ref="E50:R50" si="71">IF(E$23&lt;&gt;0,(E148+E149+E154+E155)/E$23,0)</f>
        <v>0</v>
      </c>
      <c r="F50" s="37">
        <f t="shared" si="71"/>
        <v>0</v>
      </c>
      <c r="G50" s="38">
        <f t="shared" si="71"/>
        <v>0</v>
      </c>
      <c r="H50" s="38">
        <f t="shared" si="71"/>
        <v>0</v>
      </c>
      <c r="I50" s="38">
        <f t="shared" si="71"/>
        <v>0</v>
      </c>
      <c r="J50" s="38">
        <f t="shared" si="71"/>
        <v>0</v>
      </c>
      <c r="K50" s="38">
        <f t="shared" si="71"/>
        <v>0</v>
      </c>
      <c r="L50" s="38">
        <f t="shared" si="71"/>
        <v>0</v>
      </c>
      <c r="M50" s="38">
        <f t="shared" si="71"/>
        <v>0</v>
      </c>
      <c r="N50" s="38">
        <f t="shared" si="71"/>
        <v>0</v>
      </c>
      <c r="O50" s="38">
        <f t="shared" si="71"/>
        <v>0</v>
      </c>
      <c r="P50" s="38">
        <f t="shared" si="71"/>
        <v>0</v>
      </c>
      <c r="Q50" s="38">
        <f t="shared" si="71"/>
        <v>0</v>
      </c>
      <c r="R50" s="38">
        <f t="shared" si="71"/>
        <v>0</v>
      </c>
      <c r="Y50" s="37">
        <f t="shared" ref="Y50:AB50" si="72">IF(Y$23&lt;&gt;0,(Y148+Y149+Y154+Y155)/Y$23,0)</f>
        <v>0</v>
      </c>
      <c r="Z50" s="37">
        <f t="shared" si="72"/>
        <v>0</v>
      </c>
      <c r="AA50" s="37">
        <f t="shared" si="72"/>
        <v>0</v>
      </c>
      <c r="AB50" s="37">
        <f t="shared" si="72"/>
        <v>0</v>
      </c>
    </row>
    <row r="51" spans="1:28" ht="13.5" customHeight="1" x14ac:dyDescent="0.2">
      <c r="A51" s="321"/>
      <c r="B51" s="321"/>
      <c r="C51" s="340"/>
      <c r="D51" s="36" t="s">
        <v>75</v>
      </c>
      <c r="E51" s="37">
        <f t="shared" ref="E51:R51" si="73">IF(E$23&lt;&gt;0,E182/E$23,0)</f>
        <v>0</v>
      </c>
      <c r="F51" s="37">
        <f t="shared" si="73"/>
        <v>0</v>
      </c>
      <c r="G51" s="38">
        <f t="shared" si="73"/>
        <v>0</v>
      </c>
      <c r="H51" s="38">
        <f t="shared" si="73"/>
        <v>0</v>
      </c>
      <c r="I51" s="38">
        <f t="shared" si="73"/>
        <v>0</v>
      </c>
      <c r="J51" s="38">
        <f t="shared" si="73"/>
        <v>0</v>
      </c>
      <c r="K51" s="38">
        <f t="shared" si="73"/>
        <v>0</v>
      </c>
      <c r="L51" s="38">
        <f t="shared" si="73"/>
        <v>0</v>
      </c>
      <c r="M51" s="38">
        <f t="shared" si="73"/>
        <v>0</v>
      </c>
      <c r="N51" s="38">
        <f t="shared" si="73"/>
        <v>0</v>
      </c>
      <c r="O51" s="38">
        <f t="shared" si="73"/>
        <v>0</v>
      </c>
      <c r="P51" s="38">
        <f t="shared" si="73"/>
        <v>0</v>
      </c>
      <c r="Q51" s="38">
        <f t="shared" si="73"/>
        <v>0</v>
      </c>
      <c r="R51" s="38">
        <f t="shared" si="73"/>
        <v>0</v>
      </c>
      <c r="Y51" s="37">
        <f t="shared" ref="Y51:AB51" si="74">IF(Y$23&lt;&gt;0,Y182/Y$23,0)</f>
        <v>0</v>
      </c>
      <c r="Z51" s="37">
        <f t="shared" si="74"/>
        <v>0</v>
      </c>
      <c r="AA51" s="37">
        <f t="shared" si="74"/>
        <v>0</v>
      </c>
      <c r="AB51" s="37">
        <f t="shared" si="74"/>
        <v>0</v>
      </c>
    </row>
    <row r="52" spans="1:28" ht="13.5" customHeight="1" x14ac:dyDescent="0.2">
      <c r="A52" s="321"/>
      <c r="B52" s="321"/>
      <c r="C52" s="340"/>
      <c r="D52" s="36" t="s">
        <v>111</v>
      </c>
      <c r="E52" s="37">
        <f t="shared" ref="E52:R52" si="75">IF(E$23&lt;&gt;0,E185/E$23,0)</f>
        <v>0</v>
      </c>
      <c r="F52" s="37">
        <f t="shared" si="75"/>
        <v>0</v>
      </c>
      <c r="G52" s="38">
        <f t="shared" si="75"/>
        <v>0</v>
      </c>
      <c r="H52" s="38">
        <f t="shared" si="75"/>
        <v>0</v>
      </c>
      <c r="I52" s="38">
        <f t="shared" si="75"/>
        <v>0</v>
      </c>
      <c r="J52" s="38">
        <f t="shared" si="75"/>
        <v>0</v>
      </c>
      <c r="K52" s="38">
        <f t="shared" si="75"/>
        <v>0</v>
      </c>
      <c r="L52" s="38">
        <f t="shared" si="75"/>
        <v>0</v>
      </c>
      <c r="M52" s="38">
        <f t="shared" si="75"/>
        <v>0</v>
      </c>
      <c r="N52" s="38">
        <f t="shared" si="75"/>
        <v>0</v>
      </c>
      <c r="O52" s="38">
        <f t="shared" si="75"/>
        <v>0</v>
      </c>
      <c r="P52" s="38">
        <f t="shared" si="75"/>
        <v>0</v>
      </c>
      <c r="Q52" s="38">
        <f t="shared" si="75"/>
        <v>0</v>
      </c>
      <c r="R52" s="38">
        <f t="shared" si="75"/>
        <v>0</v>
      </c>
      <c r="Y52" s="37">
        <f t="shared" ref="Y52:AB52" si="76">IF(Y$23&lt;&gt;0,Y185/Y$23,0)</f>
        <v>0</v>
      </c>
      <c r="Z52" s="37">
        <f t="shared" si="76"/>
        <v>0</v>
      </c>
      <c r="AA52" s="37">
        <f t="shared" si="76"/>
        <v>0</v>
      </c>
      <c r="AB52" s="37">
        <f t="shared" si="76"/>
        <v>0</v>
      </c>
    </row>
    <row r="53" spans="1:28" ht="13.5" customHeight="1" x14ac:dyDescent="0.2">
      <c r="A53" s="321"/>
      <c r="B53" s="321"/>
      <c r="C53" s="340"/>
      <c r="D53" s="36" t="s">
        <v>76</v>
      </c>
      <c r="E53" s="97">
        <f>IF(E140&lt;&gt;0,SUM(G18:R18)/E140,0)</f>
        <v>0</v>
      </c>
      <c r="F53" s="97">
        <f t="shared" ref="F53:R53" si="77">IF(F140&lt;&gt;0,F$18/F140,0)</f>
        <v>0</v>
      </c>
      <c r="G53" s="98">
        <f t="shared" si="77"/>
        <v>0</v>
      </c>
      <c r="H53" s="98">
        <f t="shared" si="77"/>
        <v>0</v>
      </c>
      <c r="I53" s="98">
        <f t="shared" si="77"/>
        <v>0</v>
      </c>
      <c r="J53" s="98">
        <f t="shared" si="77"/>
        <v>0</v>
      </c>
      <c r="K53" s="98">
        <f t="shared" si="77"/>
        <v>0</v>
      </c>
      <c r="L53" s="98">
        <f t="shared" si="77"/>
        <v>0</v>
      </c>
      <c r="M53" s="98">
        <f t="shared" si="77"/>
        <v>0</v>
      </c>
      <c r="N53" s="98">
        <f t="shared" si="77"/>
        <v>0</v>
      </c>
      <c r="O53" s="98">
        <f t="shared" si="77"/>
        <v>0</v>
      </c>
      <c r="P53" s="98">
        <f t="shared" si="77"/>
        <v>0</v>
      </c>
      <c r="Q53" s="98">
        <f t="shared" si="77"/>
        <v>0</v>
      </c>
      <c r="R53" s="98">
        <f t="shared" si="77"/>
        <v>0</v>
      </c>
      <c r="Y53" s="97">
        <f>IF(Y140&lt;&gt;0,SUM(G18:I18)/Y140,0)</f>
        <v>0</v>
      </c>
      <c r="Z53" s="97">
        <f>IF(Z140&lt;&gt;0,SUM(J18:L18)/Z140,0)</f>
        <v>0</v>
      </c>
      <c r="AA53" s="97">
        <f>IF(AA140&lt;&gt;0,SUM(M18:O18)/AA140,0)</f>
        <v>0</v>
      </c>
      <c r="AB53" s="97">
        <f>IF(AB140&lt;&gt;0,SUM(P18:R18)/AB140,0)</f>
        <v>0</v>
      </c>
    </row>
    <row r="54" spans="1:28" ht="13.5" customHeight="1" x14ac:dyDescent="0.2">
      <c r="A54" s="321"/>
      <c r="B54" s="321"/>
      <c r="C54" s="340"/>
      <c r="D54" s="36" t="s">
        <v>77</v>
      </c>
      <c r="E54" s="97">
        <f>IF((E147+E153)&lt;&gt;0,SUM(G18:R18)/(E147+E153),0)</f>
        <v>0</v>
      </c>
      <c r="F54" s="97">
        <f t="shared" ref="F54:R54" si="78">IF((F147+F153)&lt;&gt;0,F$18/(F147+F153),0)</f>
        <v>0</v>
      </c>
      <c r="G54" s="98">
        <f t="shared" si="78"/>
        <v>0</v>
      </c>
      <c r="H54" s="98">
        <f t="shared" si="78"/>
        <v>0</v>
      </c>
      <c r="I54" s="98">
        <f t="shared" si="78"/>
        <v>0</v>
      </c>
      <c r="J54" s="98">
        <f t="shared" si="78"/>
        <v>0</v>
      </c>
      <c r="K54" s="98">
        <f t="shared" si="78"/>
        <v>0</v>
      </c>
      <c r="L54" s="98">
        <f t="shared" si="78"/>
        <v>0</v>
      </c>
      <c r="M54" s="98">
        <f t="shared" si="78"/>
        <v>0</v>
      </c>
      <c r="N54" s="98">
        <f t="shared" si="78"/>
        <v>0</v>
      </c>
      <c r="O54" s="98">
        <f t="shared" si="78"/>
        <v>0</v>
      </c>
      <c r="P54" s="98">
        <f t="shared" si="78"/>
        <v>0</v>
      </c>
      <c r="Q54" s="98">
        <f t="shared" si="78"/>
        <v>0</v>
      </c>
      <c r="R54" s="98">
        <f t="shared" si="78"/>
        <v>0</v>
      </c>
      <c r="Y54" s="97">
        <f>IF((Y147+Y153)&lt;&gt;0,SUM(G18:I18)/(Y147+Y153),0)</f>
        <v>0</v>
      </c>
      <c r="Z54" s="97">
        <f>IF((Z147+Z153)&lt;&gt;0,SUM(J18:L18)/(Z147+Z153),0)</f>
        <v>0</v>
      </c>
      <c r="AA54" s="97">
        <f>IF((AA147+AA153)&lt;&gt;0,SUM(M18:O18)/(AA147+AA153),0)</f>
        <v>0</v>
      </c>
      <c r="AB54" s="97">
        <f>IF((AB147+AB153)&lt;&gt;0,SUM(P18:R18)/(AB147+AB153),0)</f>
        <v>0</v>
      </c>
    </row>
    <row r="55" spans="1:28" ht="13.5" customHeight="1" x14ac:dyDescent="0.2">
      <c r="A55" s="321"/>
      <c r="B55" s="321"/>
      <c r="C55" s="340"/>
      <c r="D55" s="36" t="s">
        <v>70</v>
      </c>
      <c r="E55" s="37">
        <f t="shared" ref="E55:R55" si="79">IF(E134&lt;&gt;0,(E135+E136)/E134,0)</f>
        <v>0</v>
      </c>
      <c r="F55" s="37">
        <f t="shared" si="79"/>
        <v>0</v>
      </c>
      <c r="G55" s="38">
        <f t="shared" si="79"/>
        <v>0</v>
      </c>
      <c r="H55" s="38">
        <f t="shared" si="79"/>
        <v>0</v>
      </c>
      <c r="I55" s="38">
        <f t="shared" si="79"/>
        <v>0</v>
      </c>
      <c r="J55" s="38">
        <f t="shared" si="79"/>
        <v>0</v>
      </c>
      <c r="K55" s="38">
        <f t="shared" si="79"/>
        <v>0</v>
      </c>
      <c r="L55" s="38">
        <f t="shared" si="79"/>
        <v>0</v>
      </c>
      <c r="M55" s="38">
        <f t="shared" si="79"/>
        <v>0</v>
      </c>
      <c r="N55" s="38">
        <f t="shared" si="79"/>
        <v>0</v>
      </c>
      <c r="O55" s="38">
        <f t="shared" si="79"/>
        <v>0</v>
      </c>
      <c r="P55" s="38">
        <f t="shared" si="79"/>
        <v>0</v>
      </c>
      <c r="Q55" s="38">
        <f t="shared" si="79"/>
        <v>0</v>
      </c>
      <c r="R55" s="38">
        <f t="shared" si="79"/>
        <v>0</v>
      </c>
      <c r="Y55" s="37">
        <f t="shared" ref="Y55:AB55" si="80">IF(Y134&lt;&gt;0,(Y135+Y136)/Y134,0)</f>
        <v>0</v>
      </c>
      <c r="Z55" s="37">
        <f t="shared" si="80"/>
        <v>0</v>
      </c>
      <c r="AA55" s="37">
        <f t="shared" si="80"/>
        <v>0</v>
      </c>
      <c r="AB55" s="37">
        <f t="shared" si="80"/>
        <v>0</v>
      </c>
    </row>
    <row r="56" spans="1:28" ht="13.5" customHeight="1" x14ac:dyDescent="0.2">
      <c r="A56" s="107"/>
      <c r="B56" s="108"/>
      <c r="C56" s="109"/>
      <c r="D56" s="109"/>
      <c r="E56" s="110"/>
      <c r="F56" s="111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Y56" s="110"/>
      <c r="Z56" s="110"/>
      <c r="AA56" s="110"/>
      <c r="AB56" s="110"/>
    </row>
    <row r="57" spans="1:28" ht="13.5" customHeight="1" x14ac:dyDescent="0.2">
      <c r="A57" s="259" t="s">
        <v>78</v>
      </c>
      <c r="B57" s="259"/>
      <c r="C57" s="257" t="s">
        <v>79</v>
      </c>
      <c r="D57" s="113" t="s">
        <v>36</v>
      </c>
      <c r="E57" s="102">
        <f t="shared" ref="E57:E59" si="81">SUM(G57:R57)</f>
        <v>0</v>
      </c>
      <c r="F57" s="102">
        <f>IF($T$1=0,0,E57/$T$1)</f>
        <v>0</v>
      </c>
      <c r="G57" s="38">
        <f t="shared" ref="G57:R59" si="82">G63+G69+G75+G81+G87+G93</f>
        <v>0</v>
      </c>
      <c r="H57" s="38">
        <f t="shared" si="82"/>
        <v>0</v>
      </c>
      <c r="I57" s="38">
        <f t="shared" si="82"/>
        <v>0</v>
      </c>
      <c r="J57" s="38">
        <f t="shared" si="82"/>
        <v>0</v>
      </c>
      <c r="K57" s="38">
        <f t="shared" si="82"/>
        <v>0</v>
      </c>
      <c r="L57" s="38">
        <f t="shared" si="82"/>
        <v>0</v>
      </c>
      <c r="M57" s="38">
        <f t="shared" si="82"/>
        <v>0</v>
      </c>
      <c r="N57" s="38">
        <f t="shared" si="82"/>
        <v>0</v>
      </c>
      <c r="O57" s="38">
        <f t="shared" si="82"/>
        <v>0</v>
      </c>
      <c r="P57" s="38">
        <f t="shared" si="82"/>
        <v>0</v>
      </c>
      <c r="Q57" s="38">
        <f t="shared" si="82"/>
        <v>0</v>
      </c>
      <c r="R57" s="38">
        <f t="shared" si="82"/>
        <v>0</v>
      </c>
      <c r="Y57" s="102">
        <f t="shared" ref="Y57:Y59" si="83">SUM(G57:I57)</f>
        <v>0</v>
      </c>
      <c r="Z57" s="102">
        <f t="shared" ref="Z57:Z59" si="84">SUM(J57:L57)</f>
        <v>0</v>
      </c>
      <c r="AA57" s="102">
        <f t="shared" ref="AA57:AA59" si="85">SUM(M57:O57)</f>
        <v>0</v>
      </c>
      <c r="AB57" s="102">
        <f t="shared" ref="AB57:AB59" si="86">SUM(P57:R57)</f>
        <v>0</v>
      </c>
    </row>
    <row r="58" spans="1:28" ht="13.5" customHeight="1" x14ac:dyDescent="0.2">
      <c r="A58" s="259"/>
      <c r="B58" s="259"/>
      <c r="C58" s="257"/>
      <c r="D58" s="113" t="s">
        <v>80</v>
      </c>
      <c r="E58" s="102">
        <f t="shared" si="81"/>
        <v>0</v>
      </c>
      <c r="F58" s="102">
        <f>IF($T$1=0,0,E58/$T$1)</f>
        <v>0</v>
      </c>
      <c r="G58" s="38">
        <f t="shared" si="82"/>
        <v>0</v>
      </c>
      <c r="H58" s="38">
        <f t="shared" si="82"/>
        <v>0</v>
      </c>
      <c r="I58" s="38">
        <f t="shared" si="82"/>
        <v>0</v>
      </c>
      <c r="J58" s="38">
        <f t="shared" si="82"/>
        <v>0</v>
      </c>
      <c r="K58" s="38">
        <f t="shared" si="82"/>
        <v>0</v>
      </c>
      <c r="L58" s="38">
        <f t="shared" si="82"/>
        <v>0</v>
      </c>
      <c r="M58" s="38">
        <f t="shared" si="82"/>
        <v>0</v>
      </c>
      <c r="N58" s="38">
        <f t="shared" si="82"/>
        <v>0</v>
      </c>
      <c r="O58" s="38">
        <f t="shared" si="82"/>
        <v>0</v>
      </c>
      <c r="P58" s="38">
        <f t="shared" si="82"/>
        <v>0</v>
      </c>
      <c r="Q58" s="38">
        <f t="shared" si="82"/>
        <v>0</v>
      </c>
      <c r="R58" s="38">
        <f t="shared" si="82"/>
        <v>0</v>
      </c>
      <c r="Y58" s="102">
        <f t="shared" si="83"/>
        <v>0</v>
      </c>
      <c r="Z58" s="102">
        <f t="shared" si="84"/>
        <v>0</v>
      </c>
      <c r="AA58" s="102">
        <f t="shared" si="85"/>
        <v>0</v>
      </c>
      <c r="AB58" s="102">
        <f t="shared" si="86"/>
        <v>0</v>
      </c>
    </row>
    <row r="59" spans="1:28" ht="13.5" customHeight="1" x14ac:dyDescent="0.2">
      <c r="A59" s="259"/>
      <c r="B59" s="259"/>
      <c r="C59" s="257"/>
      <c r="D59" s="113" t="s">
        <v>81</v>
      </c>
      <c r="E59" s="102">
        <f t="shared" si="81"/>
        <v>0</v>
      </c>
      <c r="F59" s="102">
        <f>IF($T$1=0,0,E59/$T$1)</f>
        <v>0</v>
      </c>
      <c r="G59" s="38">
        <f t="shared" si="82"/>
        <v>0</v>
      </c>
      <c r="H59" s="38">
        <f t="shared" si="82"/>
        <v>0</v>
      </c>
      <c r="I59" s="38">
        <f t="shared" si="82"/>
        <v>0</v>
      </c>
      <c r="J59" s="38">
        <f t="shared" si="82"/>
        <v>0</v>
      </c>
      <c r="K59" s="38">
        <f t="shared" si="82"/>
        <v>0</v>
      </c>
      <c r="L59" s="38">
        <f t="shared" si="82"/>
        <v>0</v>
      </c>
      <c r="M59" s="38">
        <f t="shared" si="82"/>
        <v>0</v>
      </c>
      <c r="N59" s="38">
        <f t="shared" si="82"/>
        <v>0</v>
      </c>
      <c r="O59" s="38">
        <f t="shared" si="82"/>
        <v>0</v>
      </c>
      <c r="P59" s="38">
        <f t="shared" si="82"/>
        <v>0</v>
      </c>
      <c r="Q59" s="38">
        <f t="shared" si="82"/>
        <v>0</v>
      </c>
      <c r="R59" s="38">
        <f t="shared" si="82"/>
        <v>0</v>
      </c>
      <c r="Y59" s="102">
        <f t="shared" si="83"/>
        <v>0</v>
      </c>
      <c r="Z59" s="102">
        <f t="shared" si="84"/>
        <v>0</v>
      </c>
      <c r="AA59" s="102">
        <f t="shared" si="85"/>
        <v>0</v>
      </c>
      <c r="AB59" s="102">
        <f t="shared" si="86"/>
        <v>0</v>
      </c>
    </row>
    <row r="60" spans="1:28" ht="13.5" customHeight="1" x14ac:dyDescent="0.2">
      <c r="A60" s="259"/>
      <c r="B60" s="259"/>
      <c r="C60" s="257"/>
      <c r="D60" s="113" t="s">
        <v>70</v>
      </c>
      <c r="E60" s="102">
        <f t="shared" ref="E60:R60" si="87">IF(E57&lt;&gt;0,(E58+E59)/E57,)</f>
        <v>0</v>
      </c>
      <c r="F60" s="88">
        <f t="shared" si="87"/>
        <v>0</v>
      </c>
      <c r="G60" s="38">
        <f t="shared" si="87"/>
        <v>0</v>
      </c>
      <c r="H60" s="38">
        <f t="shared" si="87"/>
        <v>0</v>
      </c>
      <c r="I60" s="38">
        <f t="shared" si="87"/>
        <v>0</v>
      </c>
      <c r="J60" s="38">
        <f t="shared" si="87"/>
        <v>0</v>
      </c>
      <c r="K60" s="38">
        <f t="shared" si="87"/>
        <v>0</v>
      </c>
      <c r="L60" s="38">
        <f t="shared" si="87"/>
        <v>0</v>
      </c>
      <c r="M60" s="38">
        <f t="shared" si="87"/>
        <v>0</v>
      </c>
      <c r="N60" s="38">
        <f t="shared" si="87"/>
        <v>0</v>
      </c>
      <c r="O60" s="38">
        <f t="shared" si="87"/>
        <v>0</v>
      </c>
      <c r="P60" s="38">
        <f t="shared" si="87"/>
        <v>0</v>
      </c>
      <c r="Q60" s="38">
        <f t="shared" si="87"/>
        <v>0</v>
      </c>
      <c r="R60" s="38">
        <f t="shared" si="87"/>
        <v>0</v>
      </c>
      <c r="Y60" s="102">
        <f t="shared" ref="Y60:AB60" si="88">IF(Y57&lt;&gt;0,(Y58+Y59)/Y57,)</f>
        <v>0</v>
      </c>
      <c r="Z60" s="102">
        <f t="shared" si="88"/>
        <v>0</v>
      </c>
      <c r="AA60" s="102">
        <f t="shared" si="88"/>
        <v>0</v>
      </c>
      <c r="AB60" s="102">
        <f t="shared" si="88"/>
        <v>0</v>
      </c>
    </row>
    <row r="61" spans="1:28" ht="13.5" customHeight="1" x14ac:dyDescent="0.2">
      <c r="A61" s="259"/>
      <c r="B61" s="259"/>
      <c r="C61" s="257"/>
      <c r="D61" s="113" t="s">
        <v>82</v>
      </c>
      <c r="E61" s="102">
        <f t="shared" ref="E61:E65" si="89">SUM(G61:R61)</f>
        <v>0</v>
      </c>
      <c r="F61" s="102">
        <f>IF($T$1=0,0,E61/$T$1)</f>
        <v>0</v>
      </c>
      <c r="G61" s="38">
        <f t="shared" ref="G61:R61" si="90">G67+G73+G79+G85+G91+G97</f>
        <v>0</v>
      </c>
      <c r="H61" s="38">
        <f t="shared" si="90"/>
        <v>0</v>
      </c>
      <c r="I61" s="38">
        <f t="shared" si="90"/>
        <v>0</v>
      </c>
      <c r="J61" s="38">
        <f t="shared" si="90"/>
        <v>0</v>
      </c>
      <c r="K61" s="38">
        <f t="shared" si="90"/>
        <v>0</v>
      </c>
      <c r="L61" s="38">
        <f t="shared" si="90"/>
        <v>0</v>
      </c>
      <c r="M61" s="38">
        <f t="shared" si="90"/>
        <v>0</v>
      </c>
      <c r="N61" s="38">
        <f t="shared" si="90"/>
        <v>0</v>
      </c>
      <c r="O61" s="38">
        <f t="shared" si="90"/>
        <v>0</v>
      </c>
      <c r="P61" s="38">
        <f t="shared" si="90"/>
        <v>0</v>
      </c>
      <c r="Q61" s="38">
        <f t="shared" si="90"/>
        <v>0</v>
      </c>
      <c r="R61" s="38">
        <f t="shared" si="90"/>
        <v>0</v>
      </c>
      <c r="Y61" s="102">
        <f t="shared" ref="Y61:Y65" si="91">SUM(G61:I61)</f>
        <v>0</v>
      </c>
      <c r="Z61" s="102">
        <f t="shared" ref="Z61:Z65" si="92">SUM(J61:L61)</f>
        <v>0</v>
      </c>
      <c r="AA61" s="102">
        <f t="shared" ref="AA61:AA65" si="93">SUM(M61:O61)</f>
        <v>0</v>
      </c>
      <c r="AB61" s="102">
        <f t="shared" ref="AB61:AB65" si="94">SUM(P61:R61)</f>
        <v>0</v>
      </c>
    </row>
    <row r="62" spans="1:28" ht="13.5" customHeight="1" x14ac:dyDescent="0.2">
      <c r="A62" s="259"/>
      <c r="B62" s="259"/>
      <c r="C62" s="257"/>
      <c r="D62" s="113" t="s">
        <v>83</v>
      </c>
      <c r="E62" s="102">
        <f t="shared" si="89"/>
        <v>0</v>
      </c>
      <c r="F62" s="102">
        <f>IF($T$1=0,0,E62/$T$1)</f>
        <v>0</v>
      </c>
      <c r="G62" s="38">
        <f t="shared" ref="G62:R62" si="95">G58+G59+G61</f>
        <v>0</v>
      </c>
      <c r="H62" s="38">
        <f t="shared" si="95"/>
        <v>0</v>
      </c>
      <c r="I62" s="38">
        <f t="shared" si="95"/>
        <v>0</v>
      </c>
      <c r="J62" s="38">
        <f t="shared" si="95"/>
        <v>0</v>
      </c>
      <c r="K62" s="38">
        <f t="shared" si="95"/>
        <v>0</v>
      </c>
      <c r="L62" s="38">
        <f t="shared" si="95"/>
        <v>0</v>
      </c>
      <c r="M62" s="38">
        <f t="shared" si="95"/>
        <v>0</v>
      </c>
      <c r="N62" s="38">
        <f t="shared" si="95"/>
        <v>0</v>
      </c>
      <c r="O62" s="38">
        <f t="shared" si="95"/>
        <v>0</v>
      </c>
      <c r="P62" s="38">
        <f t="shared" si="95"/>
        <v>0</v>
      </c>
      <c r="Q62" s="38">
        <f t="shared" si="95"/>
        <v>0</v>
      </c>
      <c r="R62" s="38">
        <f t="shared" si="95"/>
        <v>0</v>
      </c>
      <c r="Y62" s="102">
        <f t="shared" si="91"/>
        <v>0</v>
      </c>
      <c r="Z62" s="102">
        <f t="shared" si="92"/>
        <v>0</v>
      </c>
      <c r="AA62" s="102">
        <f t="shared" si="93"/>
        <v>0</v>
      </c>
      <c r="AB62" s="102">
        <f t="shared" si="94"/>
        <v>0</v>
      </c>
    </row>
    <row r="63" spans="1:28" ht="13.5" customHeight="1" x14ac:dyDescent="0.2">
      <c r="A63" s="259"/>
      <c r="B63" s="259"/>
      <c r="C63" s="338" t="s">
        <v>112</v>
      </c>
      <c r="D63" s="114" t="s">
        <v>36</v>
      </c>
      <c r="E63" s="37">
        <f t="shared" si="89"/>
        <v>0</v>
      </c>
      <c r="F63" s="115">
        <f>IF($T$1=0,0,E63/$T$1)</f>
        <v>0</v>
      </c>
      <c r="G63" s="116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Y63" s="37">
        <f t="shared" si="91"/>
        <v>0</v>
      </c>
      <c r="Z63" s="37">
        <f t="shared" si="92"/>
        <v>0</v>
      </c>
      <c r="AA63" s="37">
        <f t="shared" si="93"/>
        <v>0</v>
      </c>
      <c r="AB63" s="37">
        <f t="shared" si="94"/>
        <v>0</v>
      </c>
    </row>
    <row r="64" spans="1:28" ht="13.5" customHeight="1" x14ac:dyDescent="0.2">
      <c r="A64" s="259"/>
      <c r="B64" s="259"/>
      <c r="C64" s="338"/>
      <c r="D64" s="114" t="s">
        <v>80</v>
      </c>
      <c r="E64" s="37">
        <f t="shared" si="89"/>
        <v>0</v>
      </c>
      <c r="F64" s="37">
        <f>IF($T$1=0,0,E64/$T$1)</f>
        <v>0</v>
      </c>
      <c r="G64" s="116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Y64" s="37">
        <f t="shared" si="91"/>
        <v>0</v>
      </c>
      <c r="Z64" s="37">
        <f t="shared" si="92"/>
        <v>0</v>
      </c>
      <c r="AA64" s="37">
        <f t="shared" si="93"/>
        <v>0</v>
      </c>
      <c r="AB64" s="37">
        <f t="shared" si="94"/>
        <v>0</v>
      </c>
    </row>
    <row r="65" spans="1:28" ht="13.5" customHeight="1" x14ac:dyDescent="0.2">
      <c r="A65" s="259"/>
      <c r="B65" s="259"/>
      <c r="C65" s="338"/>
      <c r="D65" s="114" t="s">
        <v>81</v>
      </c>
      <c r="E65" s="37">
        <f t="shared" si="89"/>
        <v>0</v>
      </c>
      <c r="F65" s="37">
        <f>IF($T$1=0,0,E65/$T$1)</f>
        <v>0</v>
      </c>
      <c r="G65" s="116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Y65" s="37">
        <f t="shared" si="91"/>
        <v>0</v>
      </c>
      <c r="Z65" s="37">
        <f t="shared" si="92"/>
        <v>0</v>
      </c>
      <c r="AA65" s="37">
        <f t="shared" si="93"/>
        <v>0</v>
      </c>
      <c r="AB65" s="37">
        <f t="shared" si="94"/>
        <v>0</v>
      </c>
    </row>
    <row r="66" spans="1:28" ht="13.5" customHeight="1" x14ac:dyDescent="0.2">
      <c r="A66" s="259"/>
      <c r="B66" s="259"/>
      <c r="C66" s="338"/>
      <c r="D66" s="114" t="s">
        <v>70</v>
      </c>
      <c r="E66" s="37">
        <f t="shared" ref="E66:R66" si="96">IF(E63&lt;&gt;0,(E64+E65)/E63,)</f>
        <v>0</v>
      </c>
      <c r="F66" s="37">
        <f t="shared" si="96"/>
        <v>0</v>
      </c>
      <c r="G66" s="38">
        <f t="shared" si="96"/>
        <v>0</v>
      </c>
      <c r="H66" s="38">
        <f t="shared" si="96"/>
        <v>0</v>
      </c>
      <c r="I66" s="38">
        <f t="shared" si="96"/>
        <v>0</v>
      </c>
      <c r="J66" s="38">
        <f t="shared" si="96"/>
        <v>0</v>
      </c>
      <c r="K66" s="38">
        <f t="shared" si="96"/>
        <v>0</v>
      </c>
      <c r="L66" s="38">
        <f t="shared" si="96"/>
        <v>0</v>
      </c>
      <c r="M66" s="38">
        <f t="shared" si="96"/>
        <v>0</v>
      </c>
      <c r="N66" s="38">
        <f t="shared" si="96"/>
        <v>0</v>
      </c>
      <c r="O66" s="38">
        <f t="shared" si="96"/>
        <v>0</v>
      </c>
      <c r="P66" s="38">
        <f t="shared" si="96"/>
        <v>0</v>
      </c>
      <c r="Q66" s="38">
        <f t="shared" si="96"/>
        <v>0</v>
      </c>
      <c r="R66" s="38">
        <f t="shared" si="96"/>
        <v>0</v>
      </c>
      <c r="Y66" s="37">
        <f t="shared" ref="Y66:AB66" si="97">IF(Y63&lt;&gt;0,(Y64+Y65)/Y63,)</f>
        <v>0</v>
      </c>
      <c r="Z66" s="37">
        <f t="shared" si="97"/>
        <v>0</v>
      </c>
      <c r="AA66" s="37">
        <f t="shared" si="97"/>
        <v>0</v>
      </c>
      <c r="AB66" s="37">
        <f t="shared" si="97"/>
        <v>0</v>
      </c>
    </row>
    <row r="67" spans="1:28" ht="13.5" customHeight="1" x14ac:dyDescent="0.2">
      <c r="A67" s="259"/>
      <c r="B67" s="259"/>
      <c r="C67" s="338"/>
      <c r="D67" s="114" t="s">
        <v>82</v>
      </c>
      <c r="E67" s="37">
        <f t="shared" ref="E67:E71" si="98">SUM(G67:R67)</f>
        <v>0</v>
      </c>
      <c r="F67" s="37">
        <f>IF($T$1=0,0,E67/$T$1)</f>
        <v>0</v>
      </c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Y67" s="37">
        <f t="shared" ref="Y67:Y71" si="99">SUM(G67:I67)</f>
        <v>0</v>
      </c>
      <c r="Z67" s="37">
        <f t="shared" ref="Z67:Z71" si="100">SUM(J67:L67)</f>
        <v>0</v>
      </c>
      <c r="AA67" s="37">
        <f t="shared" ref="AA67:AA71" si="101">SUM(M67:O67)</f>
        <v>0</v>
      </c>
      <c r="AB67" s="37">
        <f t="shared" ref="AB67:AB71" si="102">SUM(P67:R67)</f>
        <v>0</v>
      </c>
    </row>
    <row r="68" spans="1:28" ht="13.5" customHeight="1" x14ac:dyDescent="0.2">
      <c r="A68" s="259"/>
      <c r="B68" s="259"/>
      <c r="C68" s="338"/>
      <c r="D68" s="114" t="s">
        <v>83</v>
      </c>
      <c r="E68" s="37">
        <f t="shared" si="98"/>
        <v>0</v>
      </c>
      <c r="F68" s="37">
        <f>IF($T$1=0,0,E68/$T$1)</f>
        <v>0</v>
      </c>
      <c r="G68" s="38">
        <f t="shared" ref="G68:R68" si="103">G64+G65+G67</f>
        <v>0</v>
      </c>
      <c r="H68" s="38">
        <f t="shared" si="103"/>
        <v>0</v>
      </c>
      <c r="I68" s="38">
        <f t="shared" si="103"/>
        <v>0</v>
      </c>
      <c r="J68" s="38">
        <f t="shared" si="103"/>
        <v>0</v>
      </c>
      <c r="K68" s="38">
        <f t="shared" si="103"/>
        <v>0</v>
      </c>
      <c r="L68" s="38">
        <f t="shared" si="103"/>
        <v>0</v>
      </c>
      <c r="M68" s="38">
        <f t="shared" si="103"/>
        <v>0</v>
      </c>
      <c r="N68" s="38">
        <f t="shared" si="103"/>
        <v>0</v>
      </c>
      <c r="O68" s="38">
        <f t="shared" si="103"/>
        <v>0</v>
      </c>
      <c r="P68" s="38">
        <f t="shared" si="103"/>
        <v>0</v>
      </c>
      <c r="Q68" s="38">
        <f t="shared" si="103"/>
        <v>0</v>
      </c>
      <c r="R68" s="38">
        <f t="shared" si="103"/>
        <v>0</v>
      </c>
      <c r="Y68" s="37">
        <f t="shared" si="99"/>
        <v>0</v>
      </c>
      <c r="Z68" s="37">
        <f t="shared" si="100"/>
        <v>0</v>
      </c>
      <c r="AA68" s="37">
        <f t="shared" si="101"/>
        <v>0</v>
      </c>
      <c r="AB68" s="37">
        <f t="shared" si="102"/>
        <v>0</v>
      </c>
    </row>
    <row r="69" spans="1:28" ht="13.5" customHeight="1" x14ac:dyDescent="0.2">
      <c r="A69" s="259"/>
      <c r="B69" s="259"/>
      <c r="C69" s="257" t="s">
        <v>113</v>
      </c>
      <c r="D69" s="113" t="s">
        <v>36</v>
      </c>
      <c r="E69" s="102">
        <f t="shared" si="98"/>
        <v>0</v>
      </c>
      <c r="F69" s="102">
        <f>IF($T$1=0,0,E69/$T$1)</f>
        <v>0</v>
      </c>
      <c r="G69" s="116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Y69" s="102">
        <f t="shared" si="99"/>
        <v>0</v>
      </c>
      <c r="Z69" s="102">
        <f t="shared" si="100"/>
        <v>0</v>
      </c>
      <c r="AA69" s="102">
        <f t="shared" si="101"/>
        <v>0</v>
      </c>
      <c r="AB69" s="102">
        <f t="shared" si="102"/>
        <v>0</v>
      </c>
    </row>
    <row r="70" spans="1:28" ht="13.5" customHeight="1" x14ac:dyDescent="0.2">
      <c r="A70" s="259"/>
      <c r="B70" s="259"/>
      <c r="C70" s="257"/>
      <c r="D70" s="113" t="s">
        <v>80</v>
      </c>
      <c r="E70" s="102">
        <f t="shared" si="98"/>
        <v>0</v>
      </c>
      <c r="F70" s="102">
        <f>IF($T$1=0,0,E70/$T$1)</f>
        <v>0</v>
      </c>
      <c r="G70" s="116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Y70" s="102">
        <f t="shared" si="99"/>
        <v>0</v>
      </c>
      <c r="Z70" s="102">
        <f t="shared" si="100"/>
        <v>0</v>
      </c>
      <c r="AA70" s="102">
        <f t="shared" si="101"/>
        <v>0</v>
      </c>
      <c r="AB70" s="102">
        <f t="shared" si="102"/>
        <v>0</v>
      </c>
    </row>
    <row r="71" spans="1:28" ht="13.5" customHeight="1" x14ac:dyDescent="0.2">
      <c r="A71" s="259"/>
      <c r="B71" s="259"/>
      <c r="C71" s="257"/>
      <c r="D71" s="113" t="s">
        <v>81</v>
      </c>
      <c r="E71" s="102">
        <f t="shared" si="98"/>
        <v>0</v>
      </c>
      <c r="F71" s="102">
        <f>IF($T$1=0,0,E71/$T$1)</f>
        <v>0</v>
      </c>
      <c r="G71" s="116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Y71" s="102">
        <f t="shared" si="99"/>
        <v>0</v>
      </c>
      <c r="Z71" s="102">
        <f t="shared" si="100"/>
        <v>0</v>
      </c>
      <c r="AA71" s="102">
        <f t="shared" si="101"/>
        <v>0</v>
      </c>
      <c r="AB71" s="102">
        <f t="shared" si="102"/>
        <v>0</v>
      </c>
    </row>
    <row r="72" spans="1:28" ht="13.5" customHeight="1" x14ac:dyDescent="0.2">
      <c r="A72" s="259"/>
      <c r="B72" s="259"/>
      <c r="C72" s="257"/>
      <c r="D72" s="113" t="s">
        <v>70</v>
      </c>
      <c r="E72" s="102">
        <f t="shared" ref="E72:R72" si="104">IF(E69&lt;&gt;0,(E70+E71)/E69,)</f>
        <v>0</v>
      </c>
      <c r="F72" s="88">
        <f t="shared" si="104"/>
        <v>0</v>
      </c>
      <c r="G72" s="38">
        <f t="shared" si="104"/>
        <v>0</v>
      </c>
      <c r="H72" s="38">
        <f t="shared" si="104"/>
        <v>0</v>
      </c>
      <c r="I72" s="38">
        <f t="shared" si="104"/>
        <v>0</v>
      </c>
      <c r="J72" s="38">
        <f t="shared" si="104"/>
        <v>0</v>
      </c>
      <c r="K72" s="38">
        <f t="shared" si="104"/>
        <v>0</v>
      </c>
      <c r="L72" s="38">
        <f t="shared" si="104"/>
        <v>0</v>
      </c>
      <c r="M72" s="38">
        <f t="shared" si="104"/>
        <v>0</v>
      </c>
      <c r="N72" s="38">
        <f t="shared" si="104"/>
        <v>0</v>
      </c>
      <c r="O72" s="38">
        <f t="shared" si="104"/>
        <v>0</v>
      </c>
      <c r="P72" s="38">
        <f t="shared" si="104"/>
        <v>0</v>
      </c>
      <c r="Q72" s="38">
        <f t="shared" si="104"/>
        <v>0</v>
      </c>
      <c r="R72" s="38">
        <f t="shared" si="104"/>
        <v>0</v>
      </c>
      <c r="Y72" s="102">
        <f t="shared" ref="Y72:AB72" si="105">IF(Y69&lt;&gt;0,(Y70+Y71)/Y69,)</f>
        <v>0</v>
      </c>
      <c r="Z72" s="102">
        <f t="shared" si="105"/>
        <v>0</v>
      </c>
      <c r="AA72" s="102">
        <f t="shared" si="105"/>
        <v>0</v>
      </c>
      <c r="AB72" s="102">
        <f t="shared" si="105"/>
        <v>0</v>
      </c>
    </row>
    <row r="73" spans="1:28" ht="13.5" customHeight="1" x14ac:dyDescent="0.2">
      <c r="A73" s="259"/>
      <c r="B73" s="259"/>
      <c r="C73" s="257"/>
      <c r="D73" s="113" t="s">
        <v>82</v>
      </c>
      <c r="E73" s="102">
        <f t="shared" ref="E73:E77" si="106">SUM(G73:R73)</f>
        <v>0</v>
      </c>
      <c r="F73" s="102">
        <f>IF($T$1=0,0,E73/$T$1)</f>
        <v>0</v>
      </c>
      <c r="G73" s="116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Y73" s="102">
        <f t="shared" ref="Y73:Y77" si="107">SUM(G73:I73)</f>
        <v>0</v>
      </c>
      <c r="Z73" s="102">
        <f t="shared" ref="Z73:Z77" si="108">SUM(J73:L73)</f>
        <v>0</v>
      </c>
      <c r="AA73" s="102">
        <f t="shared" ref="AA73:AA77" si="109">SUM(M73:O73)</f>
        <v>0</v>
      </c>
      <c r="AB73" s="102">
        <f t="shared" ref="AB73:AB77" si="110">SUM(P73:R73)</f>
        <v>0</v>
      </c>
    </row>
    <row r="74" spans="1:28" ht="13.5" customHeight="1" x14ac:dyDescent="0.2">
      <c r="A74" s="259"/>
      <c r="B74" s="259"/>
      <c r="C74" s="257"/>
      <c r="D74" s="113" t="s">
        <v>83</v>
      </c>
      <c r="E74" s="102">
        <f t="shared" si="106"/>
        <v>0</v>
      </c>
      <c r="F74" s="102">
        <f>IF($T$1=0,0,E74/$T$1)</f>
        <v>0</v>
      </c>
      <c r="G74" s="38">
        <f t="shared" ref="G74:R74" si="111">G70+G71+G73</f>
        <v>0</v>
      </c>
      <c r="H74" s="38">
        <f t="shared" si="111"/>
        <v>0</v>
      </c>
      <c r="I74" s="38">
        <f t="shared" si="111"/>
        <v>0</v>
      </c>
      <c r="J74" s="38">
        <f t="shared" si="111"/>
        <v>0</v>
      </c>
      <c r="K74" s="38">
        <f t="shared" si="111"/>
        <v>0</v>
      </c>
      <c r="L74" s="38">
        <f t="shared" si="111"/>
        <v>0</v>
      </c>
      <c r="M74" s="38">
        <f t="shared" si="111"/>
        <v>0</v>
      </c>
      <c r="N74" s="38">
        <f t="shared" si="111"/>
        <v>0</v>
      </c>
      <c r="O74" s="38">
        <f t="shared" si="111"/>
        <v>0</v>
      </c>
      <c r="P74" s="38">
        <f t="shared" si="111"/>
        <v>0</v>
      </c>
      <c r="Q74" s="38">
        <f t="shared" si="111"/>
        <v>0</v>
      </c>
      <c r="R74" s="38">
        <f t="shared" si="111"/>
        <v>0</v>
      </c>
      <c r="Y74" s="102">
        <f t="shared" si="107"/>
        <v>0</v>
      </c>
      <c r="Z74" s="102">
        <f t="shared" si="108"/>
        <v>0</v>
      </c>
      <c r="AA74" s="102">
        <f t="shared" si="109"/>
        <v>0</v>
      </c>
      <c r="AB74" s="102">
        <f t="shared" si="110"/>
        <v>0</v>
      </c>
    </row>
    <row r="75" spans="1:28" ht="13.5" customHeight="1" x14ac:dyDescent="0.2">
      <c r="A75" s="259"/>
      <c r="B75" s="259"/>
      <c r="C75" s="338" t="s">
        <v>114</v>
      </c>
      <c r="D75" s="114" t="s">
        <v>36</v>
      </c>
      <c r="E75" s="37">
        <f t="shared" si="106"/>
        <v>0</v>
      </c>
      <c r="F75" s="115">
        <f>IF($T$1=0,0,E75/$T$1)</f>
        <v>0</v>
      </c>
      <c r="G75" s="116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Y75" s="37">
        <f t="shared" si="107"/>
        <v>0</v>
      </c>
      <c r="Z75" s="37">
        <f t="shared" si="108"/>
        <v>0</v>
      </c>
      <c r="AA75" s="37">
        <f t="shared" si="109"/>
        <v>0</v>
      </c>
      <c r="AB75" s="37">
        <f t="shared" si="110"/>
        <v>0</v>
      </c>
    </row>
    <row r="76" spans="1:28" ht="13.5" customHeight="1" x14ac:dyDescent="0.2">
      <c r="A76" s="259"/>
      <c r="B76" s="259"/>
      <c r="C76" s="338"/>
      <c r="D76" s="114" t="s">
        <v>80</v>
      </c>
      <c r="E76" s="37">
        <f t="shared" si="106"/>
        <v>0</v>
      </c>
      <c r="F76" s="37">
        <f>IF($T$1=0,0,E76/$T$1)</f>
        <v>0</v>
      </c>
      <c r="G76" s="116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Y76" s="37">
        <f t="shared" si="107"/>
        <v>0</v>
      </c>
      <c r="Z76" s="37">
        <f t="shared" si="108"/>
        <v>0</v>
      </c>
      <c r="AA76" s="37">
        <f t="shared" si="109"/>
        <v>0</v>
      </c>
      <c r="AB76" s="37">
        <f t="shared" si="110"/>
        <v>0</v>
      </c>
    </row>
    <row r="77" spans="1:28" ht="13.5" customHeight="1" x14ac:dyDescent="0.2">
      <c r="A77" s="259"/>
      <c r="B77" s="259"/>
      <c r="C77" s="338"/>
      <c r="D77" s="114" t="s">
        <v>81</v>
      </c>
      <c r="E77" s="37">
        <f t="shared" si="106"/>
        <v>0</v>
      </c>
      <c r="F77" s="37">
        <f>IF($T$1=0,0,E77/$T$1)</f>
        <v>0</v>
      </c>
      <c r="G77" s="116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Y77" s="37">
        <f t="shared" si="107"/>
        <v>0</v>
      </c>
      <c r="Z77" s="37">
        <f t="shared" si="108"/>
        <v>0</v>
      </c>
      <c r="AA77" s="37">
        <f t="shared" si="109"/>
        <v>0</v>
      </c>
      <c r="AB77" s="37">
        <f t="shared" si="110"/>
        <v>0</v>
      </c>
    </row>
    <row r="78" spans="1:28" ht="13.5" customHeight="1" x14ac:dyDescent="0.2">
      <c r="A78" s="259"/>
      <c r="B78" s="259"/>
      <c r="C78" s="338"/>
      <c r="D78" s="114" t="s">
        <v>70</v>
      </c>
      <c r="E78" s="37">
        <f t="shared" ref="E78:R78" si="112">IF(E75&lt;&gt;0,(E76+E77)/E75,)</f>
        <v>0</v>
      </c>
      <c r="F78" s="37">
        <f t="shared" si="112"/>
        <v>0</v>
      </c>
      <c r="G78" s="38">
        <f t="shared" si="112"/>
        <v>0</v>
      </c>
      <c r="H78" s="38">
        <f t="shared" si="112"/>
        <v>0</v>
      </c>
      <c r="I78" s="38">
        <f t="shared" si="112"/>
        <v>0</v>
      </c>
      <c r="J78" s="38">
        <f t="shared" si="112"/>
        <v>0</v>
      </c>
      <c r="K78" s="38">
        <f t="shared" si="112"/>
        <v>0</v>
      </c>
      <c r="L78" s="38">
        <f t="shared" si="112"/>
        <v>0</v>
      </c>
      <c r="M78" s="38">
        <f t="shared" si="112"/>
        <v>0</v>
      </c>
      <c r="N78" s="38">
        <f t="shared" si="112"/>
        <v>0</v>
      </c>
      <c r="O78" s="38">
        <f t="shared" si="112"/>
        <v>0</v>
      </c>
      <c r="P78" s="38">
        <f t="shared" si="112"/>
        <v>0</v>
      </c>
      <c r="Q78" s="38">
        <f t="shared" si="112"/>
        <v>0</v>
      </c>
      <c r="R78" s="38">
        <f t="shared" si="112"/>
        <v>0</v>
      </c>
      <c r="Y78" s="37">
        <f t="shared" ref="Y78:AB78" si="113">IF(Y75&lt;&gt;0,(Y76+Y77)/Y75,)</f>
        <v>0</v>
      </c>
      <c r="Z78" s="37">
        <f t="shared" si="113"/>
        <v>0</v>
      </c>
      <c r="AA78" s="37">
        <f t="shared" si="113"/>
        <v>0</v>
      </c>
      <c r="AB78" s="37">
        <f t="shared" si="113"/>
        <v>0</v>
      </c>
    </row>
    <row r="79" spans="1:28" ht="13.5" customHeight="1" x14ac:dyDescent="0.2">
      <c r="A79" s="259"/>
      <c r="B79" s="259"/>
      <c r="C79" s="338"/>
      <c r="D79" s="114" t="s">
        <v>82</v>
      </c>
      <c r="E79" s="37">
        <f t="shared" ref="E79:E83" si="114">SUM(G79:R79)</f>
        <v>0</v>
      </c>
      <c r="F79" s="37">
        <f>IF($T$1=0,0,E79/$T$1)</f>
        <v>0</v>
      </c>
      <c r="G79" s="116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Y79" s="37">
        <f t="shared" ref="Y79:Y83" si="115">SUM(G79:I79)</f>
        <v>0</v>
      </c>
      <c r="Z79" s="37">
        <f t="shared" ref="Z79:Z83" si="116">SUM(J79:L79)</f>
        <v>0</v>
      </c>
      <c r="AA79" s="37">
        <f t="shared" ref="AA79:AA83" si="117">SUM(M79:O79)</f>
        <v>0</v>
      </c>
      <c r="AB79" s="37">
        <f t="shared" ref="AB79:AB83" si="118">SUM(P79:R79)</f>
        <v>0</v>
      </c>
    </row>
    <row r="80" spans="1:28" ht="13.5" customHeight="1" x14ac:dyDescent="0.2">
      <c r="A80" s="259"/>
      <c r="B80" s="259"/>
      <c r="C80" s="338"/>
      <c r="D80" s="114" t="s">
        <v>83</v>
      </c>
      <c r="E80" s="37">
        <f t="shared" si="114"/>
        <v>0</v>
      </c>
      <c r="F80" s="37">
        <f>IF($T$1=0,0,E80/$T$1)</f>
        <v>0</v>
      </c>
      <c r="G80" s="38">
        <f t="shared" ref="G80:R80" si="119">G76+G77+G79</f>
        <v>0</v>
      </c>
      <c r="H80" s="38">
        <f t="shared" si="119"/>
        <v>0</v>
      </c>
      <c r="I80" s="38">
        <f t="shared" si="119"/>
        <v>0</v>
      </c>
      <c r="J80" s="38">
        <f t="shared" si="119"/>
        <v>0</v>
      </c>
      <c r="K80" s="38">
        <f t="shared" si="119"/>
        <v>0</v>
      </c>
      <c r="L80" s="38">
        <f t="shared" si="119"/>
        <v>0</v>
      </c>
      <c r="M80" s="38">
        <f t="shared" si="119"/>
        <v>0</v>
      </c>
      <c r="N80" s="38">
        <f t="shared" si="119"/>
        <v>0</v>
      </c>
      <c r="O80" s="38">
        <f t="shared" si="119"/>
        <v>0</v>
      </c>
      <c r="P80" s="38">
        <f t="shared" si="119"/>
        <v>0</v>
      </c>
      <c r="Q80" s="38">
        <f t="shared" si="119"/>
        <v>0</v>
      </c>
      <c r="R80" s="38">
        <f t="shared" si="119"/>
        <v>0</v>
      </c>
      <c r="Y80" s="37">
        <f t="shared" si="115"/>
        <v>0</v>
      </c>
      <c r="Z80" s="37">
        <f t="shared" si="116"/>
        <v>0</v>
      </c>
      <c r="AA80" s="37">
        <f t="shared" si="117"/>
        <v>0</v>
      </c>
      <c r="AB80" s="37">
        <f t="shared" si="118"/>
        <v>0</v>
      </c>
    </row>
    <row r="81" spans="1:28" ht="13.5" customHeight="1" x14ac:dyDescent="0.2">
      <c r="A81" s="259"/>
      <c r="B81" s="259"/>
      <c r="C81" s="257" t="s">
        <v>206</v>
      </c>
      <c r="D81" s="113" t="s">
        <v>36</v>
      </c>
      <c r="E81" s="102">
        <f t="shared" si="114"/>
        <v>0</v>
      </c>
      <c r="F81" s="102">
        <f>IF($T$1=0,0,E81/$T$1)</f>
        <v>0</v>
      </c>
      <c r="G81" s="116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Y81" s="102">
        <f t="shared" si="115"/>
        <v>0</v>
      </c>
      <c r="Z81" s="102">
        <f t="shared" si="116"/>
        <v>0</v>
      </c>
      <c r="AA81" s="102">
        <f t="shared" si="117"/>
        <v>0</v>
      </c>
      <c r="AB81" s="102">
        <f t="shared" si="118"/>
        <v>0</v>
      </c>
    </row>
    <row r="82" spans="1:28" ht="13.5" customHeight="1" x14ac:dyDescent="0.2">
      <c r="A82" s="259"/>
      <c r="B82" s="259"/>
      <c r="C82" s="257"/>
      <c r="D82" s="113" t="s">
        <v>80</v>
      </c>
      <c r="E82" s="102">
        <f t="shared" si="114"/>
        <v>0</v>
      </c>
      <c r="F82" s="102">
        <f>IF($T$1=0,0,E82/$T$1)</f>
        <v>0</v>
      </c>
      <c r="G82" s="116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Y82" s="102">
        <f t="shared" si="115"/>
        <v>0</v>
      </c>
      <c r="Z82" s="102">
        <f t="shared" si="116"/>
        <v>0</v>
      </c>
      <c r="AA82" s="102">
        <f t="shared" si="117"/>
        <v>0</v>
      </c>
      <c r="AB82" s="102">
        <f t="shared" si="118"/>
        <v>0</v>
      </c>
    </row>
    <row r="83" spans="1:28" ht="13.5" customHeight="1" x14ac:dyDescent="0.2">
      <c r="A83" s="259"/>
      <c r="B83" s="259"/>
      <c r="C83" s="257"/>
      <c r="D83" s="113" t="s">
        <v>81</v>
      </c>
      <c r="E83" s="102">
        <f t="shared" si="114"/>
        <v>0</v>
      </c>
      <c r="F83" s="102">
        <f>IF($T$1=0,0,E83/$T$1)</f>
        <v>0</v>
      </c>
      <c r="G83" s="116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Y83" s="102">
        <f t="shared" si="115"/>
        <v>0</v>
      </c>
      <c r="Z83" s="102">
        <f t="shared" si="116"/>
        <v>0</v>
      </c>
      <c r="AA83" s="102">
        <f t="shared" si="117"/>
        <v>0</v>
      </c>
      <c r="AB83" s="102">
        <f t="shared" si="118"/>
        <v>0</v>
      </c>
    </row>
    <row r="84" spans="1:28" ht="13.5" customHeight="1" x14ac:dyDescent="0.2">
      <c r="A84" s="259"/>
      <c r="B84" s="259"/>
      <c r="C84" s="257"/>
      <c r="D84" s="113" t="s">
        <v>70</v>
      </c>
      <c r="E84" s="102">
        <f t="shared" ref="E84:R84" si="120">IF(E81&lt;&gt;0,(E82+E83)/E81,)</f>
        <v>0</v>
      </c>
      <c r="F84" s="88">
        <f t="shared" si="120"/>
        <v>0</v>
      </c>
      <c r="G84" s="38">
        <f t="shared" si="120"/>
        <v>0</v>
      </c>
      <c r="H84" s="38">
        <f t="shared" si="120"/>
        <v>0</v>
      </c>
      <c r="I84" s="38">
        <f t="shared" si="120"/>
        <v>0</v>
      </c>
      <c r="J84" s="38">
        <f t="shared" si="120"/>
        <v>0</v>
      </c>
      <c r="K84" s="38">
        <f t="shared" si="120"/>
        <v>0</v>
      </c>
      <c r="L84" s="38">
        <f t="shared" si="120"/>
        <v>0</v>
      </c>
      <c r="M84" s="38">
        <f t="shared" si="120"/>
        <v>0</v>
      </c>
      <c r="N84" s="38">
        <f t="shared" si="120"/>
        <v>0</v>
      </c>
      <c r="O84" s="38">
        <f t="shared" si="120"/>
        <v>0</v>
      </c>
      <c r="P84" s="38">
        <f t="shared" si="120"/>
        <v>0</v>
      </c>
      <c r="Q84" s="38">
        <f t="shared" si="120"/>
        <v>0</v>
      </c>
      <c r="R84" s="38">
        <f t="shared" si="120"/>
        <v>0</v>
      </c>
      <c r="Y84" s="102">
        <f t="shared" ref="Y84:AB84" si="121">IF(Y81&lt;&gt;0,(Y82+Y83)/Y81,)</f>
        <v>0</v>
      </c>
      <c r="Z84" s="102">
        <f t="shared" si="121"/>
        <v>0</v>
      </c>
      <c r="AA84" s="102">
        <f t="shared" si="121"/>
        <v>0</v>
      </c>
      <c r="AB84" s="102">
        <f t="shared" si="121"/>
        <v>0</v>
      </c>
    </row>
    <row r="85" spans="1:28" ht="13.5" customHeight="1" x14ac:dyDescent="0.2">
      <c r="A85" s="259"/>
      <c r="B85" s="259"/>
      <c r="C85" s="257"/>
      <c r="D85" s="113" t="s">
        <v>82</v>
      </c>
      <c r="E85" s="102">
        <f t="shared" ref="E85:E89" si="122">SUM(G85:R85)</f>
        <v>0</v>
      </c>
      <c r="F85" s="102">
        <f>IF($T$1=0,0,E85/$T$1)</f>
        <v>0</v>
      </c>
      <c r="G85" s="116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Y85" s="102">
        <f t="shared" ref="Y85:Y89" si="123">SUM(G85:I85)</f>
        <v>0</v>
      </c>
      <c r="Z85" s="102">
        <f t="shared" ref="Z85:Z89" si="124">SUM(J85:L85)</f>
        <v>0</v>
      </c>
      <c r="AA85" s="102">
        <f t="shared" ref="AA85:AA89" si="125">SUM(M85:O85)</f>
        <v>0</v>
      </c>
      <c r="AB85" s="102">
        <f t="shared" ref="AB85:AB89" si="126">SUM(P85:R85)</f>
        <v>0</v>
      </c>
    </row>
    <row r="86" spans="1:28" ht="13.5" customHeight="1" x14ac:dyDescent="0.2">
      <c r="A86" s="259"/>
      <c r="B86" s="259"/>
      <c r="C86" s="257"/>
      <c r="D86" s="113" t="s">
        <v>83</v>
      </c>
      <c r="E86" s="102">
        <f t="shared" si="122"/>
        <v>0</v>
      </c>
      <c r="F86" s="102">
        <f>IF($T$1=0,0,E86/$T$1)</f>
        <v>0</v>
      </c>
      <c r="G86" s="38">
        <f t="shared" ref="G86:R86" si="127">G82+G83+G85</f>
        <v>0</v>
      </c>
      <c r="H86" s="38">
        <f t="shared" si="127"/>
        <v>0</v>
      </c>
      <c r="I86" s="38">
        <f t="shared" si="127"/>
        <v>0</v>
      </c>
      <c r="J86" s="38">
        <f t="shared" si="127"/>
        <v>0</v>
      </c>
      <c r="K86" s="38">
        <f t="shared" si="127"/>
        <v>0</v>
      </c>
      <c r="L86" s="38">
        <f t="shared" si="127"/>
        <v>0</v>
      </c>
      <c r="M86" s="38">
        <f t="shared" si="127"/>
        <v>0</v>
      </c>
      <c r="N86" s="38">
        <f t="shared" si="127"/>
        <v>0</v>
      </c>
      <c r="O86" s="38">
        <f t="shared" si="127"/>
        <v>0</v>
      </c>
      <c r="P86" s="38">
        <f t="shared" si="127"/>
        <v>0</v>
      </c>
      <c r="Q86" s="38">
        <f t="shared" si="127"/>
        <v>0</v>
      </c>
      <c r="R86" s="38">
        <f t="shared" si="127"/>
        <v>0</v>
      </c>
      <c r="Y86" s="102">
        <f t="shared" si="123"/>
        <v>0</v>
      </c>
      <c r="Z86" s="102">
        <f t="shared" si="124"/>
        <v>0</v>
      </c>
      <c r="AA86" s="102">
        <f t="shared" si="125"/>
        <v>0</v>
      </c>
      <c r="AB86" s="102">
        <f t="shared" si="126"/>
        <v>0</v>
      </c>
    </row>
    <row r="87" spans="1:28" ht="13.5" customHeight="1" x14ac:dyDescent="0.2">
      <c r="A87" s="259"/>
      <c r="B87" s="259"/>
      <c r="C87" s="338" t="s">
        <v>115</v>
      </c>
      <c r="D87" s="114" t="s">
        <v>36</v>
      </c>
      <c r="E87" s="37">
        <f t="shared" si="122"/>
        <v>0</v>
      </c>
      <c r="F87" s="115">
        <f>IF($T$1=0,0,E87/$T$1)</f>
        <v>0</v>
      </c>
      <c r="G87" s="116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Y87" s="37">
        <f t="shared" si="123"/>
        <v>0</v>
      </c>
      <c r="Z87" s="37">
        <f t="shared" si="124"/>
        <v>0</v>
      </c>
      <c r="AA87" s="37">
        <f t="shared" si="125"/>
        <v>0</v>
      </c>
      <c r="AB87" s="37">
        <f t="shared" si="126"/>
        <v>0</v>
      </c>
    </row>
    <row r="88" spans="1:28" ht="13.5" customHeight="1" x14ac:dyDescent="0.2">
      <c r="A88" s="259"/>
      <c r="B88" s="259"/>
      <c r="C88" s="338"/>
      <c r="D88" s="114" t="s">
        <v>80</v>
      </c>
      <c r="E88" s="37">
        <f t="shared" si="122"/>
        <v>0</v>
      </c>
      <c r="F88" s="37">
        <f>IF($T$1=0,0,E88/$T$1)</f>
        <v>0</v>
      </c>
      <c r="G88" s="116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Y88" s="37">
        <f t="shared" si="123"/>
        <v>0</v>
      </c>
      <c r="Z88" s="37">
        <f t="shared" si="124"/>
        <v>0</v>
      </c>
      <c r="AA88" s="37">
        <f t="shared" si="125"/>
        <v>0</v>
      </c>
      <c r="AB88" s="37">
        <f t="shared" si="126"/>
        <v>0</v>
      </c>
    </row>
    <row r="89" spans="1:28" ht="13.5" customHeight="1" x14ac:dyDescent="0.2">
      <c r="A89" s="259"/>
      <c r="B89" s="259"/>
      <c r="C89" s="338"/>
      <c r="D89" s="114" t="s">
        <v>81</v>
      </c>
      <c r="E89" s="37">
        <f t="shared" si="122"/>
        <v>0</v>
      </c>
      <c r="F89" s="37">
        <f>IF($T$1=0,0,E89/$T$1)</f>
        <v>0</v>
      </c>
      <c r="G89" s="116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Y89" s="37">
        <f t="shared" si="123"/>
        <v>0</v>
      </c>
      <c r="Z89" s="37">
        <f t="shared" si="124"/>
        <v>0</v>
      </c>
      <c r="AA89" s="37">
        <f t="shared" si="125"/>
        <v>0</v>
      </c>
      <c r="AB89" s="37">
        <f t="shared" si="126"/>
        <v>0</v>
      </c>
    </row>
    <row r="90" spans="1:28" ht="13.5" customHeight="1" x14ac:dyDescent="0.2">
      <c r="A90" s="259"/>
      <c r="B90" s="259"/>
      <c r="C90" s="338"/>
      <c r="D90" s="114" t="s">
        <v>70</v>
      </c>
      <c r="E90" s="37">
        <f t="shared" ref="E90:R90" si="128">IF(E87&lt;&gt;0,(E88+E89)/E87,)</f>
        <v>0</v>
      </c>
      <c r="F90" s="37">
        <f t="shared" si="128"/>
        <v>0</v>
      </c>
      <c r="G90" s="38">
        <f t="shared" si="128"/>
        <v>0</v>
      </c>
      <c r="H90" s="38">
        <f t="shared" si="128"/>
        <v>0</v>
      </c>
      <c r="I90" s="38">
        <f t="shared" si="128"/>
        <v>0</v>
      </c>
      <c r="J90" s="38">
        <f t="shared" si="128"/>
        <v>0</v>
      </c>
      <c r="K90" s="38">
        <f t="shared" si="128"/>
        <v>0</v>
      </c>
      <c r="L90" s="38">
        <f t="shared" si="128"/>
        <v>0</v>
      </c>
      <c r="M90" s="38">
        <f t="shared" si="128"/>
        <v>0</v>
      </c>
      <c r="N90" s="38">
        <f t="shared" si="128"/>
        <v>0</v>
      </c>
      <c r="O90" s="38">
        <f t="shared" si="128"/>
        <v>0</v>
      </c>
      <c r="P90" s="38">
        <f t="shared" si="128"/>
        <v>0</v>
      </c>
      <c r="Q90" s="38">
        <f t="shared" si="128"/>
        <v>0</v>
      </c>
      <c r="R90" s="38">
        <f t="shared" si="128"/>
        <v>0</v>
      </c>
      <c r="Y90" s="37">
        <f t="shared" ref="Y90:AB90" si="129">IF(Y87&lt;&gt;0,(Y88+Y89)/Y87,)</f>
        <v>0</v>
      </c>
      <c r="Z90" s="37">
        <f t="shared" si="129"/>
        <v>0</v>
      </c>
      <c r="AA90" s="37">
        <f t="shared" si="129"/>
        <v>0</v>
      </c>
      <c r="AB90" s="37">
        <f t="shared" si="129"/>
        <v>0</v>
      </c>
    </row>
    <row r="91" spans="1:28" ht="13.5" customHeight="1" x14ac:dyDescent="0.2">
      <c r="A91" s="259"/>
      <c r="B91" s="259"/>
      <c r="C91" s="338"/>
      <c r="D91" s="114" t="s">
        <v>82</v>
      </c>
      <c r="E91" s="37">
        <f t="shared" ref="E91:E95" si="130">SUM(G91:R91)</f>
        <v>0</v>
      </c>
      <c r="F91" s="37">
        <f>IF($T$1=0,0,E91/$T$1)</f>
        <v>0</v>
      </c>
      <c r="G91" s="116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Y91" s="37">
        <f t="shared" ref="Y91:Y95" si="131">SUM(G91:I91)</f>
        <v>0</v>
      </c>
      <c r="Z91" s="37">
        <f t="shared" ref="Z91:Z95" si="132">SUM(J91:L91)</f>
        <v>0</v>
      </c>
      <c r="AA91" s="37">
        <f t="shared" ref="AA91:AA95" si="133">SUM(M91:O91)</f>
        <v>0</v>
      </c>
      <c r="AB91" s="37">
        <f t="shared" ref="AB91:AB95" si="134">SUM(P91:R91)</f>
        <v>0</v>
      </c>
    </row>
    <row r="92" spans="1:28" ht="13.5" customHeight="1" x14ac:dyDescent="0.2">
      <c r="A92" s="259"/>
      <c r="B92" s="259"/>
      <c r="C92" s="338"/>
      <c r="D92" s="114" t="s">
        <v>83</v>
      </c>
      <c r="E92" s="37">
        <f t="shared" si="130"/>
        <v>0</v>
      </c>
      <c r="F92" s="37">
        <f>IF($T$1=0,0,E92/$T$1)</f>
        <v>0</v>
      </c>
      <c r="G92" s="38">
        <f t="shared" ref="G92:R92" si="135">G88+G89+G91</f>
        <v>0</v>
      </c>
      <c r="H92" s="38">
        <f t="shared" si="135"/>
        <v>0</v>
      </c>
      <c r="I92" s="38">
        <f t="shared" si="135"/>
        <v>0</v>
      </c>
      <c r="J92" s="38">
        <f t="shared" si="135"/>
        <v>0</v>
      </c>
      <c r="K92" s="38">
        <f t="shared" si="135"/>
        <v>0</v>
      </c>
      <c r="L92" s="38">
        <f t="shared" si="135"/>
        <v>0</v>
      </c>
      <c r="M92" s="38">
        <f t="shared" si="135"/>
        <v>0</v>
      </c>
      <c r="N92" s="38">
        <f t="shared" si="135"/>
        <v>0</v>
      </c>
      <c r="O92" s="38">
        <f t="shared" si="135"/>
        <v>0</v>
      </c>
      <c r="P92" s="38">
        <f t="shared" si="135"/>
        <v>0</v>
      </c>
      <c r="Q92" s="38">
        <f t="shared" si="135"/>
        <v>0</v>
      </c>
      <c r="R92" s="38">
        <f t="shared" si="135"/>
        <v>0</v>
      </c>
      <c r="Y92" s="37">
        <f t="shared" si="131"/>
        <v>0</v>
      </c>
      <c r="Z92" s="37">
        <f t="shared" si="132"/>
        <v>0</v>
      </c>
      <c r="AA92" s="37">
        <f t="shared" si="133"/>
        <v>0</v>
      </c>
      <c r="AB92" s="37">
        <f t="shared" si="134"/>
        <v>0</v>
      </c>
    </row>
    <row r="93" spans="1:28" ht="13.5" customHeight="1" x14ac:dyDescent="0.2">
      <c r="A93" s="259"/>
      <c r="B93" s="259"/>
      <c r="C93" s="257" t="s">
        <v>116</v>
      </c>
      <c r="D93" s="113" t="s">
        <v>36</v>
      </c>
      <c r="E93" s="102">
        <f t="shared" si="130"/>
        <v>0</v>
      </c>
      <c r="F93" s="102">
        <f>IF($T$1=0,0,E93/$T$1)</f>
        <v>0</v>
      </c>
      <c r="G93" s="116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Y93" s="102">
        <f t="shared" si="131"/>
        <v>0</v>
      </c>
      <c r="Z93" s="102">
        <f t="shared" si="132"/>
        <v>0</v>
      </c>
      <c r="AA93" s="102">
        <f t="shared" si="133"/>
        <v>0</v>
      </c>
      <c r="AB93" s="102">
        <f t="shared" si="134"/>
        <v>0</v>
      </c>
    </row>
    <row r="94" spans="1:28" ht="13.5" customHeight="1" x14ac:dyDescent="0.2">
      <c r="A94" s="259"/>
      <c r="B94" s="259"/>
      <c r="C94" s="257"/>
      <c r="D94" s="113" t="s">
        <v>80</v>
      </c>
      <c r="E94" s="102">
        <f t="shared" si="130"/>
        <v>0</v>
      </c>
      <c r="F94" s="102">
        <f>IF($T$1=0,0,E94/$T$1)</f>
        <v>0</v>
      </c>
      <c r="G94" s="116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Y94" s="102">
        <f t="shared" si="131"/>
        <v>0</v>
      </c>
      <c r="Z94" s="102">
        <f t="shared" si="132"/>
        <v>0</v>
      </c>
      <c r="AA94" s="102">
        <f t="shared" si="133"/>
        <v>0</v>
      </c>
      <c r="AB94" s="102">
        <f t="shared" si="134"/>
        <v>0</v>
      </c>
    </row>
    <row r="95" spans="1:28" ht="13.5" customHeight="1" x14ac:dyDescent="0.2">
      <c r="A95" s="259"/>
      <c r="B95" s="259"/>
      <c r="C95" s="257"/>
      <c r="D95" s="113" t="s">
        <v>81</v>
      </c>
      <c r="E95" s="102">
        <f t="shared" si="130"/>
        <v>0</v>
      </c>
      <c r="F95" s="102">
        <f>IF($T$1=0,0,E95/$T$1)</f>
        <v>0</v>
      </c>
      <c r="G95" s="116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Y95" s="102">
        <f t="shared" si="131"/>
        <v>0</v>
      </c>
      <c r="Z95" s="102">
        <f t="shared" si="132"/>
        <v>0</v>
      </c>
      <c r="AA95" s="102">
        <f t="shared" si="133"/>
        <v>0</v>
      </c>
      <c r="AB95" s="102">
        <f t="shared" si="134"/>
        <v>0</v>
      </c>
    </row>
    <row r="96" spans="1:28" ht="13.5" customHeight="1" x14ac:dyDescent="0.2">
      <c r="A96" s="259"/>
      <c r="B96" s="259"/>
      <c r="C96" s="257"/>
      <c r="D96" s="113" t="s">
        <v>70</v>
      </c>
      <c r="E96" s="102">
        <f t="shared" ref="E96:R96" si="136">IF(E93&lt;&gt;0,(E94+E95)/E93,)</f>
        <v>0</v>
      </c>
      <c r="F96" s="88">
        <f t="shared" si="136"/>
        <v>0</v>
      </c>
      <c r="G96" s="38">
        <f t="shared" si="136"/>
        <v>0</v>
      </c>
      <c r="H96" s="38">
        <f t="shared" si="136"/>
        <v>0</v>
      </c>
      <c r="I96" s="38">
        <f t="shared" si="136"/>
        <v>0</v>
      </c>
      <c r="J96" s="38">
        <f t="shared" si="136"/>
        <v>0</v>
      </c>
      <c r="K96" s="38">
        <f t="shared" si="136"/>
        <v>0</v>
      </c>
      <c r="L96" s="38">
        <f t="shared" si="136"/>
        <v>0</v>
      </c>
      <c r="M96" s="38">
        <f t="shared" si="136"/>
        <v>0</v>
      </c>
      <c r="N96" s="38">
        <f t="shared" si="136"/>
        <v>0</v>
      </c>
      <c r="O96" s="38">
        <f t="shared" si="136"/>
        <v>0</v>
      </c>
      <c r="P96" s="38">
        <f t="shared" si="136"/>
        <v>0</v>
      </c>
      <c r="Q96" s="38">
        <f t="shared" si="136"/>
        <v>0</v>
      </c>
      <c r="R96" s="38">
        <f t="shared" si="136"/>
        <v>0</v>
      </c>
      <c r="Y96" s="102">
        <f t="shared" ref="Y96:AB96" si="137">IF(Y93&lt;&gt;0,(Y94+Y95)/Y93,)</f>
        <v>0</v>
      </c>
      <c r="Z96" s="102">
        <f t="shared" si="137"/>
        <v>0</v>
      </c>
      <c r="AA96" s="102">
        <f t="shared" si="137"/>
        <v>0</v>
      </c>
      <c r="AB96" s="102">
        <f t="shared" si="137"/>
        <v>0</v>
      </c>
    </row>
    <row r="97" spans="1:28" ht="13.5" customHeight="1" x14ac:dyDescent="0.2">
      <c r="A97" s="259"/>
      <c r="B97" s="259"/>
      <c r="C97" s="257"/>
      <c r="D97" s="113" t="s">
        <v>82</v>
      </c>
      <c r="E97" s="102">
        <f t="shared" ref="E97:E128" si="138">SUM(G97:R97)</f>
        <v>0</v>
      </c>
      <c r="F97" s="102">
        <f t="shared" ref="F97:F128" si="139">IF($T$1=0,0,E97/$T$1)</f>
        <v>0</v>
      </c>
      <c r="G97" s="116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Y97" s="102">
        <f t="shared" ref="Y97:Y128" si="140">SUM(G97:I97)</f>
        <v>0</v>
      </c>
      <c r="Z97" s="102">
        <f t="shared" ref="Z97:Z128" si="141">SUM(J97:L97)</f>
        <v>0</v>
      </c>
      <c r="AA97" s="102">
        <f t="shared" ref="AA97:AA128" si="142">SUM(M97:O97)</f>
        <v>0</v>
      </c>
      <c r="AB97" s="102">
        <f t="shared" ref="AB97:AB128" si="143">SUM(P97:R97)</f>
        <v>0</v>
      </c>
    </row>
    <row r="98" spans="1:28" ht="13.5" customHeight="1" x14ac:dyDescent="0.2">
      <c r="A98" s="259"/>
      <c r="B98" s="259"/>
      <c r="C98" s="257"/>
      <c r="D98" s="113" t="s">
        <v>83</v>
      </c>
      <c r="E98" s="102">
        <f t="shared" si="138"/>
        <v>0</v>
      </c>
      <c r="F98" s="102">
        <f t="shared" si="139"/>
        <v>0</v>
      </c>
      <c r="G98" s="38">
        <f t="shared" ref="G98:R98" si="144">G94+G95+G97</f>
        <v>0</v>
      </c>
      <c r="H98" s="38">
        <f t="shared" si="144"/>
        <v>0</v>
      </c>
      <c r="I98" s="38">
        <f t="shared" si="144"/>
        <v>0</v>
      </c>
      <c r="J98" s="38">
        <f t="shared" si="144"/>
        <v>0</v>
      </c>
      <c r="K98" s="38">
        <f t="shared" si="144"/>
        <v>0</v>
      </c>
      <c r="L98" s="38">
        <f t="shared" si="144"/>
        <v>0</v>
      </c>
      <c r="M98" s="38">
        <f t="shared" si="144"/>
        <v>0</v>
      </c>
      <c r="N98" s="38">
        <f t="shared" si="144"/>
        <v>0</v>
      </c>
      <c r="O98" s="38">
        <f t="shared" si="144"/>
        <v>0</v>
      </c>
      <c r="P98" s="38">
        <f t="shared" si="144"/>
        <v>0</v>
      </c>
      <c r="Q98" s="38">
        <f t="shared" si="144"/>
        <v>0</v>
      </c>
      <c r="R98" s="38">
        <f t="shared" si="144"/>
        <v>0</v>
      </c>
      <c r="Y98" s="102">
        <f t="shared" si="140"/>
        <v>0</v>
      </c>
      <c r="Z98" s="102">
        <f t="shared" si="141"/>
        <v>0</v>
      </c>
      <c r="AA98" s="102">
        <f t="shared" si="142"/>
        <v>0</v>
      </c>
      <c r="AB98" s="102">
        <f t="shared" si="143"/>
        <v>0</v>
      </c>
    </row>
    <row r="99" spans="1:28" ht="13.5" customHeight="1" x14ac:dyDescent="0.2">
      <c r="A99" s="259"/>
      <c r="B99" s="259"/>
      <c r="C99" s="340" t="s">
        <v>84</v>
      </c>
      <c r="D99" s="106" t="s">
        <v>117</v>
      </c>
      <c r="E99" s="37">
        <f t="shared" si="138"/>
        <v>0</v>
      </c>
      <c r="F99" s="115">
        <f t="shared" si="139"/>
        <v>0</v>
      </c>
      <c r="G99" s="116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Y99" s="37">
        <f t="shared" si="140"/>
        <v>0</v>
      </c>
      <c r="Z99" s="37">
        <f t="shared" si="141"/>
        <v>0</v>
      </c>
      <c r="AA99" s="37">
        <f t="shared" si="142"/>
        <v>0</v>
      </c>
      <c r="AB99" s="37">
        <f t="shared" si="143"/>
        <v>0</v>
      </c>
    </row>
    <row r="100" spans="1:28" ht="13.5" customHeight="1" x14ac:dyDescent="0.2">
      <c r="A100" s="259"/>
      <c r="B100" s="259"/>
      <c r="C100" s="340"/>
      <c r="D100" s="106" t="s">
        <v>118</v>
      </c>
      <c r="E100" s="37">
        <f t="shared" si="138"/>
        <v>0</v>
      </c>
      <c r="F100" s="115">
        <f t="shared" si="139"/>
        <v>0</v>
      </c>
      <c r="G100" s="116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Y100" s="37">
        <f t="shared" si="140"/>
        <v>0</v>
      </c>
      <c r="Z100" s="37">
        <f t="shared" si="141"/>
        <v>0</v>
      </c>
      <c r="AA100" s="37">
        <f t="shared" si="142"/>
        <v>0</v>
      </c>
      <c r="AB100" s="37">
        <f t="shared" si="143"/>
        <v>0</v>
      </c>
    </row>
    <row r="101" spans="1:28" ht="13.5" customHeight="1" x14ac:dyDescent="0.2">
      <c r="A101" s="259"/>
      <c r="B101" s="259"/>
      <c r="C101" s="340"/>
      <c r="D101" s="106" t="s">
        <v>124</v>
      </c>
      <c r="E101" s="37">
        <f t="shared" si="138"/>
        <v>0</v>
      </c>
      <c r="F101" s="115">
        <f t="shared" si="139"/>
        <v>0</v>
      </c>
      <c r="G101" s="116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Y101" s="37">
        <f t="shared" si="140"/>
        <v>0</v>
      </c>
      <c r="Z101" s="37">
        <f t="shared" si="141"/>
        <v>0</v>
      </c>
      <c r="AA101" s="37">
        <f t="shared" si="142"/>
        <v>0</v>
      </c>
      <c r="AB101" s="37">
        <f t="shared" si="143"/>
        <v>0</v>
      </c>
    </row>
    <row r="102" spans="1:28" ht="13.5" customHeight="1" x14ac:dyDescent="0.2">
      <c r="A102" s="259"/>
      <c r="B102" s="259"/>
      <c r="C102" s="340"/>
      <c r="D102" s="106">
        <v>360</v>
      </c>
      <c r="E102" s="37">
        <f t="shared" si="138"/>
        <v>0</v>
      </c>
      <c r="F102" s="115">
        <f t="shared" si="139"/>
        <v>0</v>
      </c>
      <c r="G102" s="116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Y102" s="37">
        <f t="shared" si="140"/>
        <v>0</v>
      </c>
      <c r="Z102" s="37">
        <f t="shared" si="141"/>
        <v>0</v>
      </c>
      <c r="AA102" s="37">
        <f t="shared" si="142"/>
        <v>0</v>
      </c>
      <c r="AB102" s="37">
        <f t="shared" si="143"/>
        <v>0</v>
      </c>
    </row>
    <row r="103" spans="1:28" ht="13.5" customHeight="1" x14ac:dyDescent="0.2">
      <c r="A103" s="259"/>
      <c r="B103" s="259"/>
      <c r="C103" s="340"/>
      <c r="D103" s="106" t="s">
        <v>119</v>
      </c>
      <c r="E103" s="37">
        <f t="shared" si="138"/>
        <v>0</v>
      </c>
      <c r="F103" s="115">
        <f t="shared" si="139"/>
        <v>0</v>
      </c>
      <c r="G103" s="116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Y103" s="37">
        <f t="shared" si="140"/>
        <v>0</v>
      </c>
      <c r="Z103" s="37">
        <f t="shared" si="141"/>
        <v>0</v>
      </c>
      <c r="AA103" s="37">
        <f t="shared" si="142"/>
        <v>0</v>
      </c>
      <c r="AB103" s="37">
        <f t="shared" si="143"/>
        <v>0</v>
      </c>
    </row>
    <row r="104" spans="1:28" ht="13.5" customHeight="1" x14ac:dyDescent="0.2">
      <c r="A104" s="259"/>
      <c r="B104" s="259"/>
      <c r="C104" s="340"/>
      <c r="D104" s="106" t="s">
        <v>120</v>
      </c>
      <c r="E104" s="37">
        <f t="shared" si="138"/>
        <v>0</v>
      </c>
      <c r="F104" s="115">
        <f t="shared" si="139"/>
        <v>0</v>
      </c>
      <c r="G104" s="116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Y104" s="37">
        <f t="shared" si="140"/>
        <v>0</v>
      </c>
      <c r="Z104" s="37">
        <f t="shared" si="141"/>
        <v>0</v>
      </c>
      <c r="AA104" s="37">
        <f t="shared" si="142"/>
        <v>0</v>
      </c>
      <c r="AB104" s="37">
        <f t="shared" si="143"/>
        <v>0</v>
      </c>
    </row>
    <row r="105" spans="1:28" ht="13.5" customHeight="1" x14ac:dyDescent="0.2">
      <c r="A105" s="259"/>
      <c r="B105" s="259"/>
      <c r="C105" s="340"/>
      <c r="D105" s="106" t="s">
        <v>128</v>
      </c>
      <c r="E105" s="37">
        <f t="shared" si="138"/>
        <v>0</v>
      </c>
      <c r="F105" s="115">
        <f t="shared" si="139"/>
        <v>0</v>
      </c>
      <c r="G105" s="116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Y105" s="37">
        <f t="shared" si="140"/>
        <v>0</v>
      </c>
      <c r="Z105" s="37">
        <f t="shared" si="141"/>
        <v>0</v>
      </c>
      <c r="AA105" s="37">
        <f t="shared" si="142"/>
        <v>0</v>
      </c>
      <c r="AB105" s="37">
        <f t="shared" si="143"/>
        <v>0</v>
      </c>
    </row>
    <row r="106" spans="1:28" ht="13.5" customHeight="1" x14ac:dyDescent="0.2">
      <c r="A106" s="259"/>
      <c r="B106" s="259"/>
      <c r="C106" s="340"/>
      <c r="D106" s="106" t="s">
        <v>129</v>
      </c>
      <c r="E106" s="37">
        <f t="shared" si="138"/>
        <v>0</v>
      </c>
      <c r="F106" s="115">
        <f t="shared" si="139"/>
        <v>0</v>
      </c>
      <c r="G106" s="116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Y106" s="37">
        <f t="shared" si="140"/>
        <v>0</v>
      </c>
      <c r="Z106" s="37">
        <f t="shared" si="141"/>
        <v>0</v>
      </c>
      <c r="AA106" s="37">
        <f t="shared" si="142"/>
        <v>0</v>
      </c>
      <c r="AB106" s="37">
        <f t="shared" si="143"/>
        <v>0</v>
      </c>
    </row>
    <row r="107" spans="1:28" ht="13.5" customHeight="1" x14ac:dyDescent="0.2">
      <c r="A107" s="259"/>
      <c r="B107" s="259"/>
      <c r="C107" s="340"/>
      <c r="D107" s="106" t="s">
        <v>207</v>
      </c>
      <c r="E107" s="37">
        <f t="shared" si="138"/>
        <v>0</v>
      </c>
      <c r="F107" s="115">
        <f t="shared" si="139"/>
        <v>0</v>
      </c>
      <c r="G107" s="116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Y107" s="37">
        <f t="shared" si="140"/>
        <v>0</v>
      </c>
      <c r="Z107" s="37">
        <f t="shared" si="141"/>
        <v>0</v>
      </c>
      <c r="AA107" s="37">
        <f t="shared" si="142"/>
        <v>0</v>
      </c>
      <c r="AB107" s="37">
        <f t="shared" si="143"/>
        <v>0</v>
      </c>
    </row>
    <row r="108" spans="1:28" ht="13.5" customHeight="1" x14ac:dyDescent="0.2">
      <c r="A108" s="259"/>
      <c r="B108" s="259"/>
      <c r="C108" s="340"/>
      <c r="D108" s="114" t="s">
        <v>208</v>
      </c>
      <c r="E108" s="37">
        <f t="shared" si="138"/>
        <v>0</v>
      </c>
      <c r="F108" s="115">
        <f t="shared" si="139"/>
        <v>0</v>
      </c>
      <c r="G108" s="116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Y108" s="37">
        <f t="shared" si="140"/>
        <v>0</v>
      </c>
      <c r="Z108" s="37">
        <f t="shared" si="141"/>
        <v>0</v>
      </c>
      <c r="AA108" s="37">
        <f t="shared" si="142"/>
        <v>0</v>
      </c>
      <c r="AB108" s="37">
        <f t="shared" si="143"/>
        <v>0</v>
      </c>
    </row>
    <row r="109" spans="1:28" ht="13.5" customHeight="1" x14ac:dyDescent="0.2">
      <c r="A109" s="259"/>
      <c r="B109" s="259"/>
      <c r="C109" s="340"/>
      <c r="D109" s="114" t="s">
        <v>131</v>
      </c>
      <c r="E109" s="37">
        <f t="shared" si="138"/>
        <v>0</v>
      </c>
      <c r="F109" s="115">
        <f t="shared" si="139"/>
        <v>0</v>
      </c>
      <c r="G109" s="116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Y109" s="37">
        <f t="shared" si="140"/>
        <v>0</v>
      </c>
      <c r="Z109" s="37">
        <f t="shared" si="141"/>
        <v>0</v>
      </c>
      <c r="AA109" s="37">
        <f t="shared" si="142"/>
        <v>0</v>
      </c>
      <c r="AB109" s="37">
        <f t="shared" si="143"/>
        <v>0</v>
      </c>
    </row>
    <row r="110" spans="1:28" ht="13.5" customHeight="1" x14ac:dyDescent="0.2">
      <c r="A110" s="259"/>
      <c r="B110" s="259"/>
      <c r="C110" s="340"/>
      <c r="D110" s="114" t="s">
        <v>209</v>
      </c>
      <c r="E110" s="115">
        <f t="shared" si="138"/>
        <v>0</v>
      </c>
      <c r="F110" s="115">
        <f t="shared" si="139"/>
        <v>0</v>
      </c>
      <c r="G110" s="116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Y110" s="115">
        <f t="shared" si="140"/>
        <v>0</v>
      </c>
      <c r="Z110" s="115">
        <f t="shared" si="141"/>
        <v>0</v>
      </c>
      <c r="AA110" s="115">
        <f t="shared" si="142"/>
        <v>0</v>
      </c>
      <c r="AB110" s="115">
        <f t="shared" si="143"/>
        <v>0</v>
      </c>
    </row>
    <row r="111" spans="1:28" ht="13.5" customHeight="1" x14ac:dyDescent="0.2">
      <c r="A111" s="259"/>
      <c r="B111" s="259"/>
      <c r="C111" s="340"/>
      <c r="D111" s="114" t="s">
        <v>210</v>
      </c>
      <c r="E111" s="37">
        <f t="shared" si="138"/>
        <v>0</v>
      </c>
      <c r="F111" s="115">
        <f t="shared" si="139"/>
        <v>0</v>
      </c>
      <c r="G111" s="116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Y111" s="37">
        <f t="shared" si="140"/>
        <v>0</v>
      </c>
      <c r="Z111" s="37">
        <f t="shared" si="141"/>
        <v>0</v>
      </c>
      <c r="AA111" s="37">
        <f t="shared" si="142"/>
        <v>0</v>
      </c>
      <c r="AB111" s="37">
        <f t="shared" si="143"/>
        <v>0</v>
      </c>
    </row>
    <row r="112" spans="1:28" ht="13.5" customHeight="1" x14ac:dyDescent="0.2">
      <c r="A112" s="259"/>
      <c r="B112" s="259"/>
      <c r="C112" s="340"/>
      <c r="D112" s="114" t="s">
        <v>211</v>
      </c>
      <c r="E112" s="37">
        <f t="shared" si="138"/>
        <v>0</v>
      </c>
      <c r="F112" s="115">
        <f t="shared" si="139"/>
        <v>0</v>
      </c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Y112" s="37">
        <f t="shared" si="140"/>
        <v>0</v>
      </c>
      <c r="Z112" s="37">
        <f t="shared" si="141"/>
        <v>0</v>
      </c>
      <c r="AA112" s="37">
        <f t="shared" si="142"/>
        <v>0</v>
      </c>
      <c r="AB112" s="37">
        <f t="shared" si="143"/>
        <v>0</v>
      </c>
    </row>
    <row r="113" spans="1:28" ht="13.5" customHeight="1" x14ac:dyDescent="0.2">
      <c r="A113" s="259"/>
      <c r="B113" s="259"/>
      <c r="C113" s="340"/>
      <c r="D113" s="114" t="s">
        <v>212</v>
      </c>
      <c r="E113" s="37">
        <f t="shared" si="138"/>
        <v>0</v>
      </c>
      <c r="F113" s="115">
        <f t="shared" si="139"/>
        <v>0</v>
      </c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Y113" s="37">
        <f t="shared" si="140"/>
        <v>0</v>
      </c>
      <c r="Z113" s="37">
        <f t="shared" si="141"/>
        <v>0</v>
      </c>
      <c r="AA113" s="37">
        <f t="shared" si="142"/>
        <v>0</v>
      </c>
      <c r="AB113" s="37">
        <f t="shared" si="143"/>
        <v>0</v>
      </c>
    </row>
    <row r="114" spans="1:28" ht="13.5" customHeight="1" x14ac:dyDescent="0.2">
      <c r="A114" s="259"/>
      <c r="B114" s="259"/>
      <c r="C114" s="340"/>
      <c r="D114" s="114" t="s">
        <v>142</v>
      </c>
      <c r="E114" s="37">
        <f t="shared" si="138"/>
        <v>0</v>
      </c>
      <c r="F114" s="115">
        <f t="shared" si="139"/>
        <v>0</v>
      </c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Y114" s="37">
        <f t="shared" si="140"/>
        <v>0</v>
      </c>
      <c r="Z114" s="37">
        <f t="shared" si="141"/>
        <v>0</v>
      </c>
      <c r="AA114" s="37">
        <f t="shared" si="142"/>
        <v>0</v>
      </c>
      <c r="AB114" s="37">
        <f t="shared" si="143"/>
        <v>0</v>
      </c>
    </row>
    <row r="115" spans="1:28" ht="13.5" customHeight="1" x14ac:dyDescent="0.2">
      <c r="A115" s="259"/>
      <c r="B115" s="259"/>
      <c r="C115" s="340"/>
      <c r="D115" s="114" t="s">
        <v>143</v>
      </c>
      <c r="E115" s="37">
        <f t="shared" si="138"/>
        <v>0</v>
      </c>
      <c r="F115" s="115">
        <f t="shared" si="139"/>
        <v>0</v>
      </c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Y115" s="37">
        <f t="shared" si="140"/>
        <v>0</v>
      </c>
      <c r="Z115" s="37">
        <f t="shared" si="141"/>
        <v>0</v>
      </c>
      <c r="AA115" s="37">
        <f t="shared" si="142"/>
        <v>0</v>
      </c>
      <c r="AB115" s="37">
        <f t="shared" si="143"/>
        <v>0</v>
      </c>
    </row>
    <row r="116" spans="1:28" ht="13.5" customHeight="1" x14ac:dyDescent="0.2">
      <c r="A116" s="259"/>
      <c r="B116" s="259"/>
      <c r="C116" s="340"/>
      <c r="D116" s="114" t="s">
        <v>144</v>
      </c>
      <c r="E116" s="37">
        <f t="shared" si="138"/>
        <v>0</v>
      </c>
      <c r="F116" s="115">
        <f t="shared" si="139"/>
        <v>0</v>
      </c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Y116" s="37">
        <f t="shared" si="140"/>
        <v>0</v>
      </c>
      <c r="Z116" s="37">
        <f t="shared" si="141"/>
        <v>0</v>
      </c>
      <c r="AA116" s="37">
        <f t="shared" si="142"/>
        <v>0</v>
      </c>
      <c r="AB116" s="37">
        <f t="shared" si="143"/>
        <v>0</v>
      </c>
    </row>
    <row r="117" spans="1:28" ht="13.5" customHeight="1" x14ac:dyDescent="0.2">
      <c r="A117" s="259"/>
      <c r="B117" s="259"/>
      <c r="C117" s="340"/>
      <c r="D117" s="114" t="s">
        <v>145</v>
      </c>
      <c r="E117" s="37">
        <f t="shared" si="138"/>
        <v>0</v>
      </c>
      <c r="F117" s="115">
        <f t="shared" si="139"/>
        <v>0</v>
      </c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Y117" s="37">
        <f t="shared" si="140"/>
        <v>0</v>
      </c>
      <c r="Z117" s="37">
        <f t="shared" si="141"/>
        <v>0</v>
      </c>
      <c r="AA117" s="37">
        <f t="shared" si="142"/>
        <v>0</v>
      </c>
      <c r="AB117" s="37">
        <f t="shared" si="143"/>
        <v>0</v>
      </c>
    </row>
    <row r="118" spans="1:28" ht="13.5" customHeight="1" x14ac:dyDescent="0.2">
      <c r="A118" s="259"/>
      <c r="B118" s="259"/>
      <c r="C118" s="340"/>
      <c r="D118" s="114" t="s">
        <v>146</v>
      </c>
      <c r="E118" s="37">
        <f t="shared" si="138"/>
        <v>0</v>
      </c>
      <c r="F118" s="115">
        <f t="shared" si="139"/>
        <v>0</v>
      </c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Y118" s="37">
        <f t="shared" si="140"/>
        <v>0</v>
      </c>
      <c r="Z118" s="37">
        <f t="shared" si="141"/>
        <v>0</v>
      </c>
      <c r="AA118" s="37">
        <f t="shared" si="142"/>
        <v>0</v>
      </c>
      <c r="AB118" s="37">
        <f t="shared" si="143"/>
        <v>0</v>
      </c>
    </row>
    <row r="119" spans="1:28" ht="13.5" customHeight="1" x14ac:dyDescent="0.2">
      <c r="A119" s="259"/>
      <c r="B119" s="259"/>
      <c r="C119" s="340"/>
      <c r="D119" s="114" t="s">
        <v>147</v>
      </c>
      <c r="E119" s="37">
        <f t="shared" si="138"/>
        <v>0</v>
      </c>
      <c r="F119" s="115">
        <f t="shared" si="139"/>
        <v>0</v>
      </c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Y119" s="37">
        <f t="shared" si="140"/>
        <v>0</v>
      </c>
      <c r="Z119" s="37">
        <f t="shared" si="141"/>
        <v>0</v>
      </c>
      <c r="AA119" s="37">
        <f t="shared" si="142"/>
        <v>0</v>
      </c>
      <c r="AB119" s="37">
        <f t="shared" si="143"/>
        <v>0</v>
      </c>
    </row>
    <row r="120" spans="1:28" ht="13.5" customHeight="1" x14ac:dyDescent="0.2">
      <c r="A120" s="259"/>
      <c r="B120" s="259"/>
      <c r="C120" s="340"/>
      <c r="D120" s="114" t="s">
        <v>148</v>
      </c>
      <c r="E120" s="37">
        <f t="shared" si="138"/>
        <v>0</v>
      </c>
      <c r="F120" s="115">
        <f t="shared" si="139"/>
        <v>0</v>
      </c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Y120" s="37">
        <f t="shared" si="140"/>
        <v>0</v>
      </c>
      <c r="Z120" s="37">
        <f t="shared" si="141"/>
        <v>0</v>
      </c>
      <c r="AA120" s="37">
        <f t="shared" si="142"/>
        <v>0</v>
      </c>
      <c r="AB120" s="37">
        <f t="shared" si="143"/>
        <v>0</v>
      </c>
    </row>
    <row r="121" spans="1:28" ht="13.5" customHeight="1" x14ac:dyDescent="0.2">
      <c r="A121" s="259"/>
      <c r="B121" s="259"/>
      <c r="C121" s="340"/>
      <c r="D121" s="114" t="s">
        <v>149</v>
      </c>
      <c r="E121" s="37">
        <f t="shared" si="138"/>
        <v>0</v>
      </c>
      <c r="F121" s="115">
        <f t="shared" si="139"/>
        <v>0</v>
      </c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Y121" s="37">
        <f t="shared" si="140"/>
        <v>0</v>
      </c>
      <c r="Z121" s="37">
        <f t="shared" si="141"/>
        <v>0</v>
      </c>
      <c r="AA121" s="37">
        <f t="shared" si="142"/>
        <v>0</v>
      </c>
      <c r="AB121" s="37">
        <f t="shared" si="143"/>
        <v>0</v>
      </c>
    </row>
    <row r="122" spans="1:28" ht="13.5" customHeight="1" x14ac:dyDescent="0.2">
      <c r="A122" s="259"/>
      <c r="B122" s="259"/>
      <c r="C122" s="340"/>
      <c r="D122" s="114" t="s">
        <v>150</v>
      </c>
      <c r="E122" s="37">
        <f t="shared" si="138"/>
        <v>0</v>
      </c>
      <c r="F122" s="115">
        <f t="shared" si="139"/>
        <v>0</v>
      </c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Y122" s="37">
        <f t="shared" si="140"/>
        <v>0</v>
      </c>
      <c r="Z122" s="37">
        <f t="shared" si="141"/>
        <v>0</v>
      </c>
      <c r="AA122" s="37">
        <f t="shared" si="142"/>
        <v>0</v>
      </c>
      <c r="AB122" s="37">
        <f t="shared" si="143"/>
        <v>0</v>
      </c>
    </row>
    <row r="123" spans="1:28" ht="13.5" customHeight="1" x14ac:dyDescent="0.2">
      <c r="A123" s="259"/>
      <c r="B123" s="259"/>
      <c r="C123" s="340"/>
      <c r="D123" s="114" t="s">
        <v>151</v>
      </c>
      <c r="E123" s="37">
        <f t="shared" si="138"/>
        <v>0</v>
      </c>
      <c r="F123" s="115">
        <f t="shared" si="139"/>
        <v>0</v>
      </c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Y123" s="37">
        <f t="shared" si="140"/>
        <v>0</v>
      </c>
      <c r="Z123" s="37">
        <f t="shared" si="141"/>
        <v>0</v>
      </c>
      <c r="AA123" s="37">
        <f t="shared" si="142"/>
        <v>0</v>
      </c>
      <c r="AB123" s="37">
        <f t="shared" si="143"/>
        <v>0</v>
      </c>
    </row>
    <row r="124" spans="1:28" ht="13.5" customHeight="1" x14ac:dyDescent="0.2">
      <c r="A124" s="259"/>
      <c r="B124" s="259"/>
      <c r="C124" s="340"/>
      <c r="D124" s="114" t="s">
        <v>152</v>
      </c>
      <c r="E124" s="37">
        <f t="shared" si="138"/>
        <v>0</v>
      </c>
      <c r="F124" s="115">
        <f t="shared" si="139"/>
        <v>0</v>
      </c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Y124" s="37">
        <f t="shared" si="140"/>
        <v>0</v>
      </c>
      <c r="Z124" s="37">
        <f t="shared" si="141"/>
        <v>0</v>
      </c>
      <c r="AA124" s="37">
        <f t="shared" si="142"/>
        <v>0</v>
      </c>
      <c r="AB124" s="37">
        <f t="shared" si="143"/>
        <v>0</v>
      </c>
    </row>
    <row r="125" spans="1:28" ht="13.5" customHeight="1" x14ac:dyDescent="0.2">
      <c r="A125" s="259"/>
      <c r="B125" s="259"/>
      <c r="C125" s="340"/>
      <c r="D125" s="114" t="s">
        <v>153</v>
      </c>
      <c r="E125" s="37">
        <f t="shared" si="138"/>
        <v>0</v>
      </c>
      <c r="F125" s="115">
        <f t="shared" si="139"/>
        <v>0</v>
      </c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Y125" s="37">
        <f t="shared" si="140"/>
        <v>0</v>
      </c>
      <c r="Z125" s="37">
        <f t="shared" si="141"/>
        <v>0</v>
      </c>
      <c r="AA125" s="37">
        <f t="shared" si="142"/>
        <v>0</v>
      </c>
      <c r="AB125" s="37">
        <f t="shared" si="143"/>
        <v>0</v>
      </c>
    </row>
    <row r="126" spans="1:28" ht="13.5" customHeight="1" x14ac:dyDescent="0.2">
      <c r="A126" s="259"/>
      <c r="B126" s="259"/>
      <c r="C126" s="340"/>
      <c r="D126" s="114" t="s">
        <v>154</v>
      </c>
      <c r="E126" s="37">
        <f t="shared" si="138"/>
        <v>0</v>
      </c>
      <c r="F126" s="115">
        <f t="shared" si="139"/>
        <v>0</v>
      </c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Y126" s="37">
        <f t="shared" si="140"/>
        <v>0</v>
      </c>
      <c r="Z126" s="37">
        <f t="shared" si="141"/>
        <v>0</v>
      </c>
      <c r="AA126" s="37">
        <f t="shared" si="142"/>
        <v>0</v>
      </c>
      <c r="AB126" s="37">
        <f t="shared" si="143"/>
        <v>0</v>
      </c>
    </row>
    <row r="127" spans="1:28" ht="13.5" customHeight="1" x14ac:dyDescent="0.2">
      <c r="A127" s="259"/>
      <c r="B127" s="259"/>
      <c r="C127" s="340"/>
      <c r="D127" s="114" t="s">
        <v>180</v>
      </c>
      <c r="E127" s="37">
        <f t="shared" si="138"/>
        <v>0</v>
      </c>
      <c r="F127" s="115">
        <f t="shared" si="139"/>
        <v>0</v>
      </c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Y127" s="37">
        <f t="shared" si="140"/>
        <v>0</v>
      </c>
      <c r="Z127" s="37">
        <f t="shared" si="141"/>
        <v>0</v>
      </c>
      <c r="AA127" s="37">
        <f t="shared" si="142"/>
        <v>0</v>
      </c>
      <c r="AB127" s="37">
        <f t="shared" si="143"/>
        <v>0</v>
      </c>
    </row>
    <row r="128" spans="1:28" ht="13.5" customHeight="1" x14ac:dyDescent="0.2">
      <c r="A128" s="259"/>
      <c r="B128" s="259"/>
      <c r="C128" s="340"/>
      <c r="D128" s="121" t="s">
        <v>156</v>
      </c>
      <c r="E128" s="37">
        <f t="shared" si="138"/>
        <v>0</v>
      </c>
      <c r="F128" s="115">
        <f t="shared" si="139"/>
        <v>0</v>
      </c>
      <c r="G128" s="38">
        <f t="shared" ref="G128:R128" si="145">SUM(G99:G127)</f>
        <v>0</v>
      </c>
      <c r="H128" s="38">
        <f t="shared" si="145"/>
        <v>0</v>
      </c>
      <c r="I128" s="38">
        <f t="shared" si="145"/>
        <v>0</v>
      </c>
      <c r="J128" s="38">
        <f t="shared" si="145"/>
        <v>0</v>
      </c>
      <c r="K128" s="38">
        <f t="shared" si="145"/>
        <v>0</v>
      </c>
      <c r="L128" s="38">
        <f t="shared" si="145"/>
        <v>0</v>
      </c>
      <c r="M128" s="38">
        <f t="shared" si="145"/>
        <v>0</v>
      </c>
      <c r="N128" s="38">
        <f t="shared" si="145"/>
        <v>0</v>
      </c>
      <c r="O128" s="38">
        <f t="shared" si="145"/>
        <v>0</v>
      </c>
      <c r="P128" s="38">
        <f t="shared" si="145"/>
        <v>0</v>
      </c>
      <c r="Q128" s="38">
        <f t="shared" si="145"/>
        <v>0</v>
      </c>
      <c r="R128" s="38">
        <f t="shared" si="145"/>
        <v>0</v>
      </c>
      <c r="Y128" s="37">
        <f t="shared" si="140"/>
        <v>0</v>
      </c>
      <c r="Z128" s="37">
        <f t="shared" si="141"/>
        <v>0</v>
      </c>
      <c r="AA128" s="37">
        <f t="shared" si="142"/>
        <v>0</v>
      </c>
      <c r="AB128" s="37">
        <f t="shared" si="143"/>
        <v>0</v>
      </c>
    </row>
    <row r="129" spans="1:28" ht="13.5" customHeight="1" x14ac:dyDescent="0.2">
      <c r="A129" s="259"/>
      <c r="B129" s="259"/>
      <c r="C129" s="341" t="s">
        <v>57</v>
      </c>
      <c r="D129" s="122" t="s">
        <v>157</v>
      </c>
      <c r="E129" s="88">
        <f t="shared" ref="E129:R129" si="146">IF(E$23&lt;&gt;0,(E65+E71+E77+E89+E83)/E$23,)</f>
        <v>0</v>
      </c>
      <c r="F129" s="88">
        <f t="shared" si="146"/>
        <v>0</v>
      </c>
      <c r="G129" s="38">
        <f t="shared" si="146"/>
        <v>0</v>
      </c>
      <c r="H129" s="38">
        <f t="shared" si="146"/>
        <v>0</v>
      </c>
      <c r="I129" s="38">
        <f t="shared" si="146"/>
        <v>0</v>
      </c>
      <c r="J129" s="38">
        <f t="shared" si="146"/>
        <v>0</v>
      </c>
      <c r="K129" s="38">
        <f t="shared" si="146"/>
        <v>0</v>
      </c>
      <c r="L129" s="38">
        <f t="shared" si="146"/>
        <v>0</v>
      </c>
      <c r="M129" s="38">
        <f t="shared" si="146"/>
        <v>0</v>
      </c>
      <c r="N129" s="38">
        <f t="shared" si="146"/>
        <v>0</v>
      </c>
      <c r="O129" s="38">
        <f t="shared" si="146"/>
        <v>0</v>
      </c>
      <c r="P129" s="38">
        <f t="shared" si="146"/>
        <v>0</v>
      </c>
      <c r="Q129" s="38">
        <f t="shared" si="146"/>
        <v>0</v>
      </c>
      <c r="R129" s="38">
        <f t="shared" si="146"/>
        <v>0</v>
      </c>
      <c r="Y129" s="88">
        <f t="shared" ref="Y129:AB129" si="147">IF(Y$23&lt;&gt;0,(Y65+Y71+Y77+Y89+Y83)/Y$23,)</f>
        <v>0</v>
      </c>
      <c r="Z129" s="88">
        <f t="shared" si="147"/>
        <v>0</v>
      </c>
      <c r="AA129" s="88">
        <f t="shared" si="147"/>
        <v>0</v>
      </c>
      <c r="AB129" s="88">
        <f t="shared" si="147"/>
        <v>0</v>
      </c>
    </row>
    <row r="130" spans="1:28" ht="13.5" customHeight="1" x14ac:dyDescent="0.2">
      <c r="A130" s="259"/>
      <c r="B130" s="259"/>
      <c r="C130" s="341"/>
      <c r="D130" s="123" t="s">
        <v>158</v>
      </c>
      <c r="E130" s="92">
        <f t="shared" ref="E130:R130" si="148">IF(E$24&lt;&gt;0,(E65+E71+E77+E89+E83)/E$24,)</f>
        <v>0</v>
      </c>
      <c r="F130" s="92">
        <f t="shared" si="148"/>
        <v>0</v>
      </c>
      <c r="G130" s="93">
        <f t="shared" si="148"/>
        <v>0</v>
      </c>
      <c r="H130" s="93">
        <f t="shared" si="148"/>
        <v>0</v>
      </c>
      <c r="I130" s="93">
        <f t="shared" si="148"/>
        <v>0</v>
      </c>
      <c r="J130" s="93">
        <f t="shared" si="148"/>
        <v>0</v>
      </c>
      <c r="K130" s="93">
        <f t="shared" si="148"/>
        <v>0</v>
      </c>
      <c r="L130" s="93">
        <f t="shared" si="148"/>
        <v>0</v>
      </c>
      <c r="M130" s="93">
        <f t="shared" si="148"/>
        <v>0</v>
      </c>
      <c r="N130" s="93">
        <f t="shared" si="148"/>
        <v>0</v>
      </c>
      <c r="O130" s="93">
        <f t="shared" si="148"/>
        <v>0</v>
      </c>
      <c r="P130" s="93">
        <f t="shared" si="148"/>
        <v>0</v>
      </c>
      <c r="Q130" s="93">
        <f t="shared" si="148"/>
        <v>0</v>
      </c>
      <c r="R130" s="93">
        <f t="shared" si="148"/>
        <v>0</v>
      </c>
      <c r="Y130" s="92">
        <f t="shared" ref="Y130:AB130" si="149">IF(Y$24&lt;&gt;0,(Y65+Y71+Y77+Y89+Y83)/Y$24,)</f>
        <v>0</v>
      </c>
      <c r="Z130" s="92">
        <f t="shared" si="149"/>
        <v>0</v>
      </c>
      <c r="AA130" s="92">
        <f t="shared" si="149"/>
        <v>0</v>
      </c>
      <c r="AB130" s="92">
        <f t="shared" si="149"/>
        <v>0</v>
      </c>
    </row>
    <row r="131" spans="1:28" ht="13.5" customHeight="1" x14ac:dyDescent="0.2">
      <c r="A131" s="259"/>
      <c r="B131" s="259"/>
      <c r="C131" s="341"/>
      <c r="D131" s="122" t="s">
        <v>159</v>
      </c>
      <c r="E131" s="88">
        <f t="shared" ref="E131:R131" si="150">IF(E$23&lt;&gt;0,E95/E$23,)</f>
        <v>0</v>
      </c>
      <c r="F131" s="88">
        <f t="shared" si="150"/>
        <v>0</v>
      </c>
      <c r="G131" s="38">
        <f t="shared" si="150"/>
        <v>0</v>
      </c>
      <c r="H131" s="38">
        <f t="shared" si="150"/>
        <v>0</v>
      </c>
      <c r="I131" s="38">
        <f t="shared" si="150"/>
        <v>0</v>
      </c>
      <c r="J131" s="38">
        <f t="shared" si="150"/>
        <v>0</v>
      </c>
      <c r="K131" s="38">
        <f t="shared" si="150"/>
        <v>0</v>
      </c>
      <c r="L131" s="38">
        <f t="shared" si="150"/>
        <v>0</v>
      </c>
      <c r="M131" s="38">
        <f t="shared" si="150"/>
        <v>0</v>
      </c>
      <c r="N131" s="38">
        <f t="shared" si="150"/>
        <v>0</v>
      </c>
      <c r="O131" s="38">
        <f t="shared" si="150"/>
        <v>0</v>
      </c>
      <c r="P131" s="38">
        <f t="shared" si="150"/>
        <v>0</v>
      </c>
      <c r="Q131" s="38">
        <f t="shared" si="150"/>
        <v>0</v>
      </c>
      <c r="R131" s="38">
        <f t="shared" si="150"/>
        <v>0</v>
      </c>
      <c r="Y131" s="88">
        <f t="shared" ref="Y131:AB131" si="151">IF(Y$23&lt;&gt;0,Y95/Y$23,)</f>
        <v>0</v>
      </c>
      <c r="Z131" s="88">
        <f t="shared" si="151"/>
        <v>0</v>
      </c>
      <c r="AA131" s="88">
        <f t="shared" si="151"/>
        <v>0</v>
      </c>
      <c r="AB131" s="88">
        <f t="shared" si="151"/>
        <v>0</v>
      </c>
    </row>
    <row r="132" spans="1:28" ht="13.5" customHeight="1" x14ac:dyDescent="0.2">
      <c r="A132" s="259"/>
      <c r="B132" s="259"/>
      <c r="C132" s="341"/>
      <c r="D132" s="123" t="s">
        <v>158</v>
      </c>
      <c r="E132" s="92">
        <f t="shared" ref="E132:R132" si="152">IF(E$24&lt;&gt;0,E95/E$24,)</f>
        <v>0</v>
      </c>
      <c r="F132" s="92">
        <f t="shared" si="152"/>
        <v>0</v>
      </c>
      <c r="G132" s="93">
        <f t="shared" si="152"/>
        <v>0</v>
      </c>
      <c r="H132" s="93">
        <f t="shared" si="152"/>
        <v>0</v>
      </c>
      <c r="I132" s="93">
        <f t="shared" si="152"/>
        <v>0</v>
      </c>
      <c r="J132" s="93">
        <f t="shared" si="152"/>
        <v>0</v>
      </c>
      <c r="K132" s="93">
        <f t="shared" si="152"/>
        <v>0</v>
      </c>
      <c r="L132" s="93">
        <f t="shared" si="152"/>
        <v>0</v>
      </c>
      <c r="M132" s="93">
        <f t="shared" si="152"/>
        <v>0</v>
      </c>
      <c r="N132" s="93">
        <f t="shared" si="152"/>
        <v>0</v>
      </c>
      <c r="O132" s="93">
        <f t="shared" si="152"/>
        <v>0</v>
      </c>
      <c r="P132" s="93">
        <f t="shared" si="152"/>
        <v>0</v>
      </c>
      <c r="Q132" s="93">
        <f t="shared" si="152"/>
        <v>0</v>
      </c>
      <c r="R132" s="93">
        <f t="shared" si="152"/>
        <v>0</v>
      </c>
      <c r="Y132" s="92">
        <f t="shared" ref="Y132:AB132" si="153">IF(Y$24&lt;&gt;0,Y95/Y$24,)</f>
        <v>0</v>
      </c>
      <c r="Z132" s="92">
        <f t="shared" si="153"/>
        <v>0</v>
      </c>
      <c r="AA132" s="92">
        <f t="shared" si="153"/>
        <v>0</v>
      </c>
      <c r="AB132" s="92">
        <f t="shared" si="153"/>
        <v>0</v>
      </c>
    </row>
    <row r="133" spans="1:28" ht="13.5" customHeight="1" x14ac:dyDescent="0.2">
      <c r="A133" s="259"/>
      <c r="B133" s="259"/>
      <c r="C133" s="124" t="s">
        <v>3</v>
      </c>
      <c r="D133" s="125"/>
      <c r="E133" s="37">
        <f t="shared" ref="E133:E136" si="154">SUM(G133:R133)</f>
        <v>0</v>
      </c>
      <c r="F133" s="115">
        <f>IF($T$1=0,0,E133/$T$1)</f>
        <v>0</v>
      </c>
      <c r="G133" s="38">
        <f t="shared" ref="G133:R133" si="155">G68+G74+G80+G92+G98+G128+G86</f>
        <v>0</v>
      </c>
      <c r="H133" s="38">
        <f t="shared" si="155"/>
        <v>0</v>
      </c>
      <c r="I133" s="38">
        <f t="shared" si="155"/>
        <v>0</v>
      </c>
      <c r="J133" s="38">
        <f t="shared" si="155"/>
        <v>0</v>
      </c>
      <c r="K133" s="38">
        <f t="shared" si="155"/>
        <v>0</v>
      </c>
      <c r="L133" s="38">
        <f t="shared" si="155"/>
        <v>0</v>
      </c>
      <c r="M133" s="38">
        <f t="shared" si="155"/>
        <v>0</v>
      </c>
      <c r="N133" s="38">
        <f t="shared" si="155"/>
        <v>0</v>
      </c>
      <c r="O133" s="38">
        <f t="shared" si="155"/>
        <v>0</v>
      </c>
      <c r="P133" s="38">
        <f t="shared" si="155"/>
        <v>0</v>
      </c>
      <c r="Q133" s="38">
        <f t="shared" si="155"/>
        <v>0</v>
      </c>
      <c r="R133" s="38">
        <f t="shared" si="155"/>
        <v>0</v>
      </c>
      <c r="Y133" s="37">
        <f t="shared" ref="Y133:Y136" si="156">SUM(G133:I133)</f>
        <v>0</v>
      </c>
      <c r="Z133" s="37">
        <f t="shared" ref="Z133:Z136" si="157">SUM(J133:L133)</f>
        <v>0</v>
      </c>
      <c r="AA133" s="37">
        <f t="shared" ref="AA133:AA136" si="158">SUM(M133:O133)</f>
        <v>0</v>
      </c>
      <c r="AB133" s="37">
        <f t="shared" ref="AB133:AB136" si="159">SUM(P133:R133)</f>
        <v>0</v>
      </c>
    </row>
    <row r="134" spans="1:28" ht="13.5" customHeight="1" x14ac:dyDescent="0.2">
      <c r="A134" s="322" t="s">
        <v>29</v>
      </c>
      <c r="B134" s="323"/>
      <c r="C134" s="335" t="s">
        <v>86</v>
      </c>
      <c r="D134" s="126" t="s">
        <v>36</v>
      </c>
      <c r="E134" s="127">
        <f t="shared" si="154"/>
        <v>0</v>
      </c>
      <c r="F134" s="127">
        <f>IF($T$1=0,0,E134/$T$1)</f>
        <v>0</v>
      </c>
      <c r="G134" s="38">
        <f t="shared" ref="G134:R136" si="160">G140+G147+G153</f>
        <v>0</v>
      </c>
      <c r="H134" s="38">
        <f t="shared" si="160"/>
        <v>0</v>
      </c>
      <c r="I134" s="38">
        <f t="shared" si="160"/>
        <v>0</v>
      </c>
      <c r="J134" s="38">
        <f t="shared" si="160"/>
        <v>0</v>
      </c>
      <c r="K134" s="38">
        <f t="shared" si="160"/>
        <v>0</v>
      </c>
      <c r="L134" s="38">
        <f t="shared" si="160"/>
        <v>0</v>
      </c>
      <c r="M134" s="38">
        <f t="shared" si="160"/>
        <v>0</v>
      </c>
      <c r="N134" s="38">
        <f t="shared" si="160"/>
        <v>0</v>
      </c>
      <c r="O134" s="38">
        <f t="shared" si="160"/>
        <v>0</v>
      </c>
      <c r="P134" s="38">
        <f t="shared" si="160"/>
        <v>0</v>
      </c>
      <c r="Q134" s="38">
        <f t="shared" si="160"/>
        <v>0</v>
      </c>
      <c r="R134" s="38">
        <f t="shared" si="160"/>
        <v>0</v>
      </c>
      <c r="Y134" s="127">
        <f t="shared" si="156"/>
        <v>0</v>
      </c>
      <c r="Z134" s="127">
        <f t="shared" si="157"/>
        <v>0</v>
      </c>
      <c r="AA134" s="127">
        <f t="shared" si="158"/>
        <v>0</v>
      </c>
      <c r="AB134" s="127">
        <f t="shared" si="159"/>
        <v>0</v>
      </c>
    </row>
    <row r="135" spans="1:28" ht="13.5" customHeight="1" x14ac:dyDescent="0.2">
      <c r="A135" s="324"/>
      <c r="B135" s="325"/>
      <c r="C135" s="336"/>
      <c r="D135" s="126" t="s">
        <v>80</v>
      </c>
      <c r="E135" s="127">
        <f t="shared" si="154"/>
        <v>0</v>
      </c>
      <c r="F135" s="127">
        <f>IF($T$1=0,0,E135/$T$1)</f>
        <v>0</v>
      </c>
      <c r="G135" s="38">
        <f t="shared" si="160"/>
        <v>0</v>
      </c>
      <c r="H135" s="38">
        <f t="shared" si="160"/>
        <v>0</v>
      </c>
      <c r="I135" s="38">
        <f t="shared" si="160"/>
        <v>0</v>
      </c>
      <c r="J135" s="38">
        <f t="shared" si="160"/>
        <v>0</v>
      </c>
      <c r="K135" s="38">
        <f t="shared" si="160"/>
        <v>0</v>
      </c>
      <c r="L135" s="38">
        <f t="shared" si="160"/>
        <v>0</v>
      </c>
      <c r="M135" s="38">
        <f t="shared" si="160"/>
        <v>0</v>
      </c>
      <c r="N135" s="38">
        <f t="shared" si="160"/>
        <v>0</v>
      </c>
      <c r="O135" s="38">
        <f t="shared" si="160"/>
        <v>0</v>
      </c>
      <c r="P135" s="38">
        <f t="shared" si="160"/>
        <v>0</v>
      </c>
      <c r="Q135" s="38">
        <f t="shared" si="160"/>
        <v>0</v>
      </c>
      <c r="R135" s="38">
        <f t="shared" si="160"/>
        <v>0</v>
      </c>
      <c r="Y135" s="127">
        <f t="shared" si="156"/>
        <v>0</v>
      </c>
      <c r="Z135" s="127">
        <f t="shared" si="157"/>
        <v>0</v>
      </c>
      <c r="AA135" s="127">
        <f t="shared" si="158"/>
        <v>0</v>
      </c>
      <c r="AB135" s="127">
        <f t="shared" si="159"/>
        <v>0</v>
      </c>
    </row>
    <row r="136" spans="1:28" ht="13.5" customHeight="1" x14ac:dyDescent="0.2">
      <c r="A136" s="324"/>
      <c r="B136" s="325"/>
      <c r="C136" s="336"/>
      <c r="D136" s="126" t="s">
        <v>81</v>
      </c>
      <c r="E136" s="127">
        <f t="shared" si="154"/>
        <v>0</v>
      </c>
      <c r="F136" s="127">
        <f>IF($T$1=0,0,E136/$T$1)</f>
        <v>0</v>
      </c>
      <c r="G136" s="38">
        <f t="shared" si="160"/>
        <v>0</v>
      </c>
      <c r="H136" s="38">
        <f t="shared" si="160"/>
        <v>0</v>
      </c>
      <c r="I136" s="38">
        <f t="shared" si="160"/>
        <v>0</v>
      </c>
      <c r="J136" s="38">
        <f t="shared" si="160"/>
        <v>0</v>
      </c>
      <c r="K136" s="38">
        <f t="shared" si="160"/>
        <v>0</v>
      </c>
      <c r="L136" s="38">
        <f t="shared" si="160"/>
        <v>0</v>
      </c>
      <c r="M136" s="38">
        <f t="shared" si="160"/>
        <v>0</v>
      </c>
      <c r="N136" s="38">
        <f t="shared" si="160"/>
        <v>0</v>
      </c>
      <c r="O136" s="38">
        <f t="shared" si="160"/>
        <v>0</v>
      </c>
      <c r="P136" s="38">
        <f t="shared" si="160"/>
        <v>0</v>
      </c>
      <c r="Q136" s="38">
        <f t="shared" si="160"/>
        <v>0</v>
      </c>
      <c r="R136" s="38">
        <f t="shared" si="160"/>
        <v>0</v>
      </c>
      <c r="Y136" s="127">
        <f t="shared" si="156"/>
        <v>0</v>
      </c>
      <c r="Z136" s="127">
        <f t="shared" si="157"/>
        <v>0</v>
      </c>
      <c r="AA136" s="127">
        <f t="shared" si="158"/>
        <v>0</v>
      </c>
      <c r="AB136" s="127">
        <f t="shared" si="159"/>
        <v>0</v>
      </c>
    </row>
    <row r="137" spans="1:28" ht="13.5" customHeight="1" x14ac:dyDescent="0.2">
      <c r="A137" s="324"/>
      <c r="B137" s="325"/>
      <c r="C137" s="336"/>
      <c r="D137" s="126" t="s">
        <v>70</v>
      </c>
      <c r="E137" s="127">
        <f t="shared" ref="E137:R137" si="161">IF(E134&lt;&gt;0,(E135+E136)/E134,)</f>
        <v>0</v>
      </c>
      <c r="F137" s="127">
        <f t="shared" si="161"/>
        <v>0</v>
      </c>
      <c r="G137" s="38">
        <f t="shared" si="161"/>
        <v>0</v>
      </c>
      <c r="H137" s="38">
        <f t="shared" si="161"/>
        <v>0</v>
      </c>
      <c r="I137" s="38">
        <f t="shared" si="161"/>
        <v>0</v>
      </c>
      <c r="J137" s="38">
        <f t="shared" si="161"/>
        <v>0</v>
      </c>
      <c r="K137" s="38">
        <f t="shared" si="161"/>
        <v>0</v>
      </c>
      <c r="L137" s="38">
        <f t="shared" si="161"/>
        <v>0</v>
      </c>
      <c r="M137" s="38">
        <f t="shared" si="161"/>
        <v>0</v>
      </c>
      <c r="N137" s="38">
        <f t="shared" si="161"/>
        <v>0</v>
      </c>
      <c r="O137" s="38">
        <f t="shared" si="161"/>
        <v>0</v>
      </c>
      <c r="P137" s="38">
        <f t="shared" si="161"/>
        <v>0</v>
      </c>
      <c r="Q137" s="38">
        <f t="shared" si="161"/>
        <v>0</v>
      </c>
      <c r="R137" s="38">
        <f t="shared" si="161"/>
        <v>0</v>
      </c>
      <c r="Y137" s="127">
        <f t="shared" ref="Y137:AB137" si="162">IF(Y134&lt;&gt;0,(Y135+Y136)/Y134,)</f>
        <v>0</v>
      </c>
      <c r="Z137" s="127">
        <f t="shared" si="162"/>
        <v>0</v>
      </c>
      <c r="AA137" s="127">
        <f t="shared" si="162"/>
        <v>0</v>
      </c>
      <c r="AB137" s="127">
        <f t="shared" si="162"/>
        <v>0</v>
      </c>
    </row>
    <row r="138" spans="1:28" ht="13.5" customHeight="1" x14ac:dyDescent="0.2">
      <c r="A138" s="324"/>
      <c r="B138" s="325"/>
      <c r="C138" s="336"/>
      <c r="D138" s="126" t="s">
        <v>82</v>
      </c>
      <c r="E138" s="127">
        <f t="shared" ref="E138:E142" si="163">SUM(G138:R138)</f>
        <v>0</v>
      </c>
      <c r="F138" s="127">
        <f>IF($T$1=0,0,E138/$T$1)</f>
        <v>0</v>
      </c>
      <c r="G138" s="38">
        <f t="shared" ref="G138:R138" si="164">G144+G151+G157</f>
        <v>0</v>
      </c>
      <c r="H138" s="38">
        <f t="shared" si="164"/>
        <v>0</v>
      </c>
      <c r="I138" s="38">
        <f t="shared" si="164"/>
        <v>0</v>
      </c>
      <c r="J138" s="38">
        <f t="shared" si="164"/>
        <v>0</v>
      </c>
      <c r="K138" s="38">
        <f t="shared" si="164"/>
        <v>0</v>
      </c>
      <c r="L138" s="38">
        <f t="shared" si="164"/>
        <v>0</v>
      </c>
      <c r="M138" s="38">
        <f t="shared" si="164"/>
        <v>0</v>
      </c>
      <c r="N138" s="38">
        <f t="shared" si="164"/>
        <v>0</v>
      </c>
      <c r="O138" s="38">
        <f t="shared" si="164"/>
        <v>0</v>
      </c>
      <c r="P138" s="38">
        <f t="shared" si="164"/>
        <v>0</v>
      </c>
      <c r="Q138" s="38">
        <f t="shared" si="164"/>
        <v>0</v>
      </c>
      <c r="R138" s="38">
        <f t="shared" si="164"/>
        <v>0</v>
      </c>
      <c r="Y138" s="127">
        <f t="shared" ref="Y138:Y142" si="165">SUM(G138:I138)</f>
        <v>0</v>
      </c>
      <c r="Z138" s="127">
        <f t="shared" ref="Z138:Z142" si="166">SUM(J138:L138)</f>
        <v>0</v>
      </c>
      <c r="AA138" s="127">
        <f t="shared" ref="AA138:AA142" si="167">SUM(M138:O138)</f>
        <v>0</v>
      </c>
      <c r="AB138" s="127">
        <f t="shared" ref="AB138:AB142" si="168">SUM(P138:R138)</f>
        <v>0</v>
      </c>
    </row>
    <row r="139" spans="1:28" ht="13.5" customHeight="1" x14ac:dyDescent="0.2">
      <c r="A139" s="324"/>
      <c r="B139" s="325"/>
      <c r="C139" s="336"/>
      <c r="D139" s="126" t="s">
        <v>83</v>
      </c>
      <c r="E139" s="127">
        <f t="shared" si="163"/>
        <v>0</v>
      </c>
      <c r="F139" s="127">
        <f>IF($T$1=0,0,E139/$T$1)</f>
        <v>0</v>
      </c>
      <c r="G139" s="38">
        <f t="shared" ref="G139:R139" si="169">G135+G136+G138+G145</f>
        <v>0</v>
      </c>
      <c r="H139" s="38">
        <f t="shared" si="169"/>
        <v>0</v>
      </c>
      <c r="I139" s="38">
        <f t="shared" si="169"/>
        <v>0</v>
      </c>
      <c r="J139" s="38">
        <f t="shared" si="169"/>
        <v>0</v>
      </c>
      <c r="K139" s="38">
        <f t="shared" si="169"/>
        <v>0</v>
      </c>
      <c r="L139" s="38">
        <f t="shared" si="169"/>
        <v>0</v>
      </c>
      <c r="M139" s="38">
        <f t="shared" si="169"/>
        <v>0</v>
      </c>
      <c r="N139" s="38">
        <f t="shared" si="169"/>
        <v>0</v>
      </c>
      <c r="O139" s="38">
        <f t="shared" si="169"/>
        <v>0</v>
      </c>
      <c r="P139" s="38">
        <f t="shared" si="169"/>
        <v>0</v>
      </c>
      <c r="Q139" s="38">
        <f t="shared" si="169"/>
        <v>0</v>
      </c>
      <c r="R139" s="38">
        <f t="shared" si="169"/>
        <v>0</v>
      </c>
      <c r="Y139" s="127">
        <f t="shared" si="165"/>
        <v>0</v>
      </c>
      <c r="Z139" s="127">
        <f t="shared" si="166"/>
        <v>0</v>
      </c>
      <c r="AA139" s="127">
        <f t="shared" si="167"/>
        <v>0</v>
      </c>
      <c r="AB139" s="127">
        <f t="shared" si="168"/>
        <v>0</v>
      </c>
    </row>
    <row r="140" spans="1:28" ht="13.5" customHeight="1" x14ac:dyDescent="0.2">
      <c r="A140" s="324"/>
      <c r="B140" s="325"/>
      <c r="C140" s="313" t="s">
        <v>213</v>
      </c>
      <c r="D140" s="114" t="s">
        <v>36</v>
      </c>
      <c r="E140" s="37">
        <f t="shared" si="163"/>
        <v>0</v>
      </c>
      <c r="F140" s="115">
        <f>IF($T$1=0,0,E140/$T$1)</f>
        <v>0</v>
      </c>
      <c r="G140" s="116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Y140" s="37">
        <f t="shared" si="165"/>
        <v>0</v>
      </c>
      <c r="Z140" s="37">
        <f t="shared" si="166"/>
        <v>0</v>
      </c>
      <c r="AA140" s="37">
        <f t="shared" si="167"/>
        <v>0</v>
      </c>
      <c r="AB140" s="37">
        <f t="shared" si="168"/>
        <v>0</v>
      </c>
    </row>
    <row r="141" spans="1:28" ht="13.5" customHeight="1" x14ac:dyDescent="0.2">
      <c r="A141" s="324"/>
      <c r="B141" s="325"/>
      <c r="C141" s="313"/>
      <c r="D141" s="114" t="s">
        <v>80</v>
      </c>
      <c r="E141" s="37">
        <f t="shared" si="163"/>
        <v>0</v>
      </c>
      <c r="F141" s="115">
        <f>IF($T$1=0,0,E141/$T$1)</f>
        <v>0</v>
      </c>
      <c r="G141" s="116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Y141" s="37">
        <f t="shared" si="165"/>
        <v>0</v>
      </c>
      <c r="Z141" s="37">
        <f t="shared" si="166"/>
        <v>0</v>
      </c>
      <c r="AA141" s="37">
        <f t="shared" si="167"/>
        <v>0</v>
      </c>
      <c r="AB141" s="37">
        <f t="shared" si="168"/>
        <v>0</v>
      </c>
    </row>
    <row r="142" spans="1:28" ht="13.5" customHeight="1" x14ac:dyDescent="0.2">
      <c r="A142" s="324"/>
      <c r="B142" s="325"/>
      <c r="C142" s="313"/>
      <c r="D142" s="114" t="s">
        <v>81</v>
      </c>
      <c r="E142" s="37">
        <f t="shared" si="163"/>
        <v>0</v>
      </c>
      <c r="F142" s="115">
        <f>IF($T$1=0,0,E142/$T$1)</f>
        <v>0</v>
      </c>
      <c r="G142" s="116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Y142" s="37">
        <f t="shared" si="165"/>
        <v>0</v>
      </c>
      <c r="Z142" s="37">
        <f t="shared" si="166"/>
        <v>0</v>
      </c>
      <c r="AA142" s="37">
        <f t="shared" si="167"/>
        <v>0</v>
      </c>
      <c r="AB142" s="37">
        <f t="shared" si="168"/>
        <v>0</v>
      </c>
    </row>
    <row r="143" spans="1:28" ht="13.5" customHeight="1" x14ac:dyDescent="0.2">
      <c r="A143" s="324"/>
      <c r="B143" s="325"/>
      <c r="C143" s="313"/>
      <c r="D143" s="114" t="s">
        <v>70</v>
      </c>
      <c r="E143" s="37">
        <f t="shared" ref="E143:R143" si="170">IF(E140&lt;&gt;0,(E141+E142)/E140,)</f>
        <v>0</v>
      </c>
      <c r="F143" s="129">
        <f t="shared" si="170"/>
        <v>0</v>
      </c>
      <c r="G143" s="38">
        <f t="shared" si="170"/>
        <v>0</v>
      </c>
      <c r="H143" s="38">
        <f t="shared" si="170"/>
        <v>0</v>
      </c>
      <c r="I143" s="38">
        <f t="shared" si="170"/>
        <v>0</v>
      </c>
      <c r="J143" s="38">
        <f t="shared" si="170"/>
        <v>0</v>
      </c>
      <c r="K143" s="38">
        <f t="shared" si="170"/>
        <v>0</v>
      </c>
      <c r="L143" s="38">
        <f t="shared" si="170"/>
        <v>0</v>
      </c>
      <c r="M143" s="38">
        <f t="shared" si="170"/>
        <v>0</v>
      </c>
      <c r="N143" s="38">
        <f t="shared" si="170"/>
        <v>0</v>
      </c>
      <c r="O143" s="38">
        <f t="shared" si="170"/>
        <v>0</v>
      </c>
      <c r="P143" s="38">
        <f t="shared" si="170"/>
        <v>0</v>
      </c>
      <c r="Q143" s="38">
        <f t="shared" si="170"/>
        <v>0</v>
      </c>
      <c r="R143" s="139">
        <f t="shared" si="170"/>
        <v>0</v>
      </c>
      <c r="Y143" s="37">
        <f t="shared" ref="Y143:AB143" si="171">IF(Y140&lt;&gt;0,(Y141+Y142)/Y140,)</f>
        <v>0</v>
      </c>
      <c r="Z143" s="37">
        <f t="shared" si="171"/>
        <v>0</v>
      </c>
      <c r="AA143" s="37">
        <f t="shared" si="171"/>
        <v>0</v>
      </c>
      <c r="AB143" s="37">
        <f t="shared" si="171"/>
        <v>0</v>
      </c>
    </row>
    <row r="144" spans="1:28" ht="13.5" customHeight="1" x14ac:dyDescent="0.2">
      <c r="A144" s="324"/>
      <c r="B144" s="325"/>
      <c r="C144" s="313"/>
      <c r="D144" s="114" t="s">
        <v>82</v>
      </c>
      <c r="E144" s="37">
        <f t="shared" ref="E144:E149" si="172">SUM(G144:R144)</f>
        <v>0</v>
      </c>
      <c r="F144" s="115">
        <f t="shared" ref="F144:F149" si="173">IF($T$1=0,0,E144/$T$1)</f>
        <v>0</v>
      </c>
      <c r="G144" s="116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Y144" s="37">
        <f t="shared" ref="Y144:Y149" si="174">SUM(G144:I144)</f>
        <v>0</v>
      </c>
      <c r="Z144" s="37">
        <f t="shared" ref="Z144:Z149" si="175">SUM(J144:L144)</f>
        <v>0</v>
      </c>
      <c r="AA144" s="37">
        <f t="shared" ref="AA144:AA149" si="176">SUM(M144:O144)</f>
        <v>0</v>
      </c>
      <c r="AB144" s="37">
        <f t="shared" ref="AB144:AB149" si="177">SUM(P144:R144)</f>
        <v>0</v>
      </c>
    </row>
    <row r="145" spans="1:28" ht="13.5" customHeight="1" x14ac:dyDescent="0.2">
      <c r="A145" s="324"/>
      <c r="B145" s="325"/>
      <c r="C145" s="313"/>
      <c r="D145" s="114" t="s">
        <v>214</v>
      </c>
      <c r="E145" s="37">
        <f t="shared" si="172"/>
        <v>0</v>
      </c>
      <c r="F145" s="115">
        <f t="shared" si="173"/>
        <v>0</v>
      </c>
      <c r="G145" s="116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Y145" s="37">
        <f t="shared" si="174"/>
        <v>0</v>
      </c>
      <c r="Z145" s="37">
        <f t="shared" si="175"/>
        <v>0</v>
      </c>
      <c r="AA145" s="37">
        <f t="shared" si="176"/>
        <v>0</v>
      </c>
      <c r="AB145" s="37">
        <f t="shared" si="177"/>
        <v>0</v>
      </c>
    </row>
    <row r="146" spans="1:28" ht="13.5" customHeight="1" x14ac:dyDescent="0.2">
      <c r="A146" s="324"/>
      <c r="B146" s="325"/>
      <c r="C146" s="313"/>
      <c r="D146" s="114" t="s">
        <v>83</v>
      </c>
      <c r="E146" s="37">
        <f t="shared" si="172"/>
        <v>0</v>
      </c>
      <c r="F146" s="115">
        <f t="shared" si="173"/>
        <v>0</v>
      </c>
      <c r="G146" s="38">
        <f t="shared" ref="G146:R146" si="178">G141+G142+G144+G145</f>
        <v>0</v>
      </c>
      <c r="H146" s="38">
        <f t="shared" si="178"/>
        <v>0</v>
      </c>
      <c r="I146" s="38">
        <f t="shared" si="178"/>
        <v>0</v>
      </c>
      <c r="J146" s="38">
        <f t="shared" si="178"/>
        <v>0</v>
      </c>
      <c r="K146" s="38">
        <f t="shared" si="178"/>
        <v>0</v>
      </c>
      <c r="L146" s="38">
        <f t="shared" si="178"/>
        <v>0</v>
      </c>
      <c r="M146" s="38">
        <f t="shared" si="178"/>
        <v>0</v>
      </c>
      <c r="N146" s="38">
        <f t="shared" si="178"/>
        <v>0</v>
      </c>
      <c r="O146" s="38">
        <f t="shared" si="178"/>
        <v>0</v>
      </c>
      <c r="P146" s="38">
        <f t="shared" si="178"/>
        <v>0</v>
      </c>
      <c r="Q146" s="38">
        <f t="shared" si="178"/>
        <v>0</v>
      </c>
      <c r="R146" s="38">
        <f t="shared" si="178"/>
        <v>0</v>
      </c>
      <c r="Y146" s="37">
        <f t="shared" si="174"/>
        <v>0</v>
      </c>
      <c r="Z146" s="37">
        <f t="shared" si="175"/>
        <v>0</v>
      </c>
      <c r="AA146" s="37">
        <f t="shared" si="176"/>
        <v>0</v>
      </c>
      <c r="AB146" s="37">
        <f t="shared" si="177"/>
        <v>0</v>
      </c>
    </row>
    <row r="147" spans="1:28" ht="13.5" customHeight="1" x14ac:dyDescent="0.2">
      <c r="A147" s="324"/>
      <c r="B147" s="325"/>
      <c r="C147" s="337" t="s">
        <v>215</v>
      </c>
      <c r="D147" s="126" t="s">
        <v>36</v>
      </c>
      <c r="E147" s="127">
        <f t="shared" si="172"/>
        <v>0</v>
      </c>
      <c r="F147" s="127">
        <f t="shared" si="173"/>
        <v>0</v>
      </c>
      <c r="G147" s="116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Y147" s="127">
        <f t="shared" si="174"/>
        <v>0</v>
      </c>
      <c r="Z147" s="127">
        <f t="shared" si="175"/>
        <v>0</v>
      </c>
      <c r="AA147" s="127">
        <f t="shared" si="176"/>
        <v>0</v>
      </c>
      <c r="AB147" s="127">
        <f t="shared" si="177"/>
        <v>0</v>
      </c>
    </row>
    <row r="148" spans="1:28" ht="13.5" customHeight="1" x14ac:dyDescent="0.2">
      <c r="A148" s="324"/>
      <c r="B148" s="325"/>
      <c r="C148" s="337"/>
      <c r="D148" s="126" t="s">
        <v>80</v>
      </c>
      <c r="E148" s="127">
        <f t="shared" si="172"/>
        <v>0</v>
      </c>
      <c r="F148" s="127">
        <f t="shared" si="173"/>
        <v>0</v>
      </c>
      <c r="G148" s="116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Y148" s="127">
        <f t="shared" si="174"/>
        <v>0</v>
      </c>
      <c r="Z148" s="127">
        <f t="shared" si="175"/>
        <v>0</v>
      </c>
      <c r="AA148" s="127">
        <f t="shared" si="176"/>
        <v>0</v>
      </c>
      <c r="AB148" s="127">
        <f t="shared" si="177"/>
        <v>0</v>
      </c>
    </row>
    <row r="149" spans="1:28" ht="13.5" customHeight="1" x14ac:dyDescent="0.2">
      <c r="A149" s="324"/>
      <c r="B149" s="325"/>
      <c r="C149" s="337"/>
      <c r="D149" s="126" t="s">
        <v>81</v>
      </c>
      <c r="E149" s="127">
        <f t="shared" si="172"/>
        <v>0</v>
      </c>
      <c r="F149" s="127">
        <f t="shared" si="173"/>
        <v>0</v>
      </c>
      <c r="G149" s="116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Y149" s="127">
        <f t="shared" si="174"/>
        <v>0</v>
      </c>
      <c r="Z149" s="127">
        <f t="shared" si="175"/>
        <v>0</v>
      </c>
      <c r="AA149" s="127">
        <f t="shared" si="176"/>
        <v>0</v>
      </c>
      <c r="AB149" s="127">
        <f t="shared" si="177"/>
        <v>0</v>
      </c>
    </row>
    <row r="150" spans="1:28" ht="13.5" customHeight="1" x14ac:dyDescent="0.2">
      <c r="A150" s="324"/>
      <c r="B150" s="325"/>
      <c r="C150" s="337"/>
      <c r="D150" s="126" t="s">
        <v>70</v>
      </c>
      <c r="E150" s="127">
        <f t="shared" ref="E150:R150" si="179">IF(E147&lt;&gt;0,(E148+E149)/E147,)</f>
        <v>0</v>
      </c>
      <c r="F150" s="127">
        <f t="shared" si="179"/>
        <v>0</v>
      </c>
      <c r="G150" s="38">
        <f t="shared" si="179"/>
        <v>0</v>
      </c>
      <c r="H150" s="38">
        <f t="shared" si="179"/>
        <v>0</v>
      </c>
      <c r="I150" s="38">
        <f t="shared" si="179"/>
        <v>0</v>
      </c>
      <c r="J150" s="38">
        <f t="shared" si="179"/>
        <v>0</v>
      </c>
      <c r="K150" s="38">
        <f t="shared" si="179"/>
        <v>0</v>
      </c>
      <c r="L150" s="38">
        <f t="shared" si="179"/>
        <v>0</v>
      </c>
      <c r="M150" s="38">
        <f t="shared" si="179"/>
        <v>0</v>
      </c>
      <c r="N150" s="38">
        <f t="shared" si="179"/>
        <v>0</v>
      </c>
      <c r="O150" s="38">
        <f t="shared" si="179"/>
        <v>0</v>
      </c>
      <c r="P150" s="38">
        <f t="shared" si="179"/>
        <v>0</v>
      </c>
      <c r="Q150" s="38">
        <f t="shared" si="179"/>
        <v>0</v>
      </c>
      <c r="R150" s="139">
        <f t="shared" si="179"/>
        <v>0</v>
      </c>
      <c r="Y150" s="127">
        <f t="shared" ref="Y150:AB150" si="180">IF(Y147&lt;&gt;0,(Y148+Y149)/Y147,)</f>
        <v>0</v>
      </c>
      <c r="Z150" s="127">
        <f t="shared" si="180"/>
        <v>0</v>
      </c>
      <c r="AA150" s="127">
        <f t="shared" si="180"/>
        <v>0</v>
      </c>
      <c r="AB150" s="127">
        <f t="shared" si="180"/>
        <v>0</v>
      </c>
    </row>
    <row r="151" spans="1:28" ht="13.5" customHeight="1" x14ac:dyDescent="0.2">
      <c r="A151" s="324"/>
      <c r="B151" s="325"/>
      <c r="C151" s="337"/>
      <c r="D151" s="126" t="s">
        <v>82</v>
      </c>
      <c r="E151" s="127">
        <f t="shared" ref="E151:E155" si="181">SUM(G151:R151)</f>
        <v>0</v>
      </c>
      <c r="F151" s="127">
        <f>IF($T$1=0,0,E151/$T$1)</f>
        <v>0</v>
      </c>
      <c r="G151" s="116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Y151" s="127">
        <f t="shared" ref="Y151:Y155" si="182">SUM(G151:I151)</f>
        <v>0</v>
      </c>
      <c r="Z151" s="127">
        <f t="shared" ref="Z151:Z155" si="183">SUM(J151:L151)</f>
        <v>0</v>
      </c>
      <c r="AA151" s="127">
        <f t="shared" ref="AA151:AA155" si="184">SUM(M151:O151)</f>
        <v>0</v>
      </c>
      <c r="AB151" s="127">
        <f t="shared" ref="AB151:AB155" si="185">SUM(P151:R151)</f>
        <v>0</v>
      </c>
    </row>
    <row r="152" spans="1:28" ht="13.5" customHeight="1" x14ac:dyDescent="0.2">
      <c r="A152" s="324"/>
      <c r="B152" s="325"/>
      <c r="C152" s="337"/>
      <c r="D152" s="126" t="s">
        <v>83</v>
      </c>
      <c r="E152" s="127">
        <f t="shared" si="181"/>
        <v>0</v>
      </c>
      <c r="F152" s="127">
        <f>IF($T$1=0,0,E152/$T$1)</f>
        <v>0</v>
      </c>
      <c r="G152" s="38">
        <f t="shared" ref="G152:R152" si="186">G148+G149+G151</f>
        <v>0</v>
      </c>
      <c r="H152" s="38">
        <f t="shared" si="186"/>
        <v>0</v>
      </c>
      <c r="I152" s="38">
        <f t="shared" si="186"/>
        <v>0</v>
      </c>
      <c r="J152" s="38">
        <f t="shared" si="186"/>
        <v>0</v>
      </c>
      <c r="K152" s="38">
        <f t="shared" si="186"/>
        <v>0</v>
      </c>
      <c r="L152" s="38">
        <f t="shared" si="186"/>
        <v>0</v>
      </c>
      <c r="M152" s="38">
        <f t="shared" si="186"/>
        <v>0</v>
      </c>
      <c r="N152" s="38">
        <f t="shared" si="186"/>
        <v>0</v>
      </c>
      <c r="O152" s="38">
        <f t="shared" si="186"/>
        <v>0</v>
      </c>
      <c r="P152" s="38">
        <f t="shared" si="186"/>
        <v>0</v>
      </c>
      <c r="Q152" s="38">
        <f t="shared" si="186"/>
        <v>0</v>
      </c>
      <c r="R152" s="139">
        <f t="shared" si="186"/>
        <v>0</v>
      </c>
      <c r="Y152" s="127">
        <f t="shared" si="182"/>
        <v>0</v>
      </c>
      <c r="Z152" s="127">
        <f t="shared" si="183"/>
        <v>0</v>
      </c>
      <c r="AA152" s="127">
        <f t="shared" si="184"/>
        <v>0</v>
      </c>
      <c r="AB152" s="127">
        <f t="shared" si="185"/>
        <v>0</v>
      </c>
    </row>
    <row r="153" spans="1:28" ht="13.5" customHeight="1" x14ac:dyDescent="0.2">
      <c r="A153" s="324"/>
      <c r="B153" s="325"/>
      <c r="C153" s="338" t="s">
        <v>216</v>
      </c>
      <c r="D153" s="114" t="s">
        <v>36</v>
      </c>
      <c r="E153" s="37">
        <f t="shared" si="181"/>
        <v>0</v>
      </c>
      <c r="F153" s="115">
        <f>IF($T$1=0,0,E153/$T$1)</f>
        <v>0</v>
      </c>
      <c r="G153" s="116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Y153" s="37">
        <f t="shared" si="182"/>
        <v>0</v>
      </c>
      <c r="Z153" s="37">
        <f t="shared" si="183"/>
        <v>0</v>
      </c>
      <c r="AA153" s="37">
        <f t="shared" si="184"/>
        <v>0</v>
      </c>
      <c r="AB153" s="37">
        <f t="shared" si="185"/>
        <v>0</v>
      </c>
    </row>
    <row r="154" spans="1:28" ht="13.5" customHeight="1" x14ac:dyDescent="0.2">
      <c r="A154" s="324"/>
      <c r="B154" s="325"/>
      <c r="C154" s="338"/>
      <c r="D154" s="114" t="s">
        <v>80</v>
      </c>
      <c r="E154" s="37">
        <f t="shared" si="181"/>
        <v>0</v>
      </c>
      <c r="F154" s="115">
        <f>IF($T$1=0,0,E154/$T$1)</f>
        <v>0</v>
      </c>
      <c r="G154" s="116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Y154" s="37">
        <f t="shared" si="182"/>
        <v>0</v>
      </c>
      <c r="Z154" s="37">
        <f t="shared" si="183"/>
        <v>0</v>
      </c>
      <c r="AA154" s="37">
        <f t="shared" si="184"/>
        <v>0</v>
      </c>
      <c r="AB154" s="37">
        <f t="shared" si="185"/>
        <v>0</v>
      </c>
    </row>
    <row r="155" spans="1:28" ht="13.5" customHeight="1" x14ac:dyDescent="0.2">
      <c r="A155" s="324"/>
      <c r="B155" s="325"/>
      <c r="C155" s="338"/>
      <c r="D155" s="114" t="s">
        <v>81</v>
      </c>
      <c r="E155" s="37">
        <f t="shared" si="181"/>
        <v>0</v>
      </c>
      <c r="F155" s="115">
        <f>IF($T$1=0,0,E155/$T$1)</f>
        <v>0</v>
      </c>
      <c r="G155" s="116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Y155" s="37">
        <f t="shared" si="182"/>
        <v>0</v>
      </c>
      <c r="Z155" s="37">
        <f t="shared" si="183"/>
        <v>0</v>
      </c>
      <c r="AA155" s="37">
        <f t="shared" si="184"/>
        <v>0</v>
      </c>
      <c r="AB155" s="37">
        <f t="shared" si="185"/>
        <v>0</v>
      </c>
    </row>
    <row r="156" spans="1:28" ht="13.5" customHeight="1" x14ac:dyDescent="0.2">
      <c r="A156" s="324"/>
      <c r="B156" s="325"/>
      <c r="C156" s="338"/>
      <c r="D156" s="114" t="s">
        <v>70</v>
      </c>
      <c r="E156" s="37">
        <f t="shared" ref="E156:R156" si="187">IF(E153&lt;&gt;0,(E154+E155)/E153,)</f>
        <v>0</v>
      </c>
      <c r="F156" s="129">
        <f t="shared" si="187"/>
        <v>0</v>
      </c>
      <c r="G156" s="38">
        <f t="shared" si="187"/>
        <v>0</v>
      </c>
      <c r="H156" s="38">
        <f t="shared" si="187"/>
        <v>0</v>
      </c>
      <c r="I156" s="38">
        <f t="shared" si="187"/>
        <v>0</v>
      </c>
      <c r="J156" s="38">
        <f t="shared" si="187"/>
        <v>0</v>
      </c>
      <c r="K156" s="38">
        <f t="shared" si="187"/>
        <v>0</v>
      </c>
      <c r="L156" s="38">
        <f t="shared" si="187"/>
        <v>0</v>
      </c>
      <c r="M156" s="38">
        <f t="shared" si="187"/>
        <v>0</v>
      </c>
      <c r="N156" s="38">
        <f t="shared" si="187"/>
        <v>0</v>
      </c>
      <c r="O156" s="38">
        <f t="shared" si="187"/>
        <v>0</v>
      </c>
      <c r="P156" s="38">
        <f t="shared" si="187"/>
        <v>0</v>
      </c>
      <c r="Q156" s="38">
        <f t="shared" si="187"/>
        <v>0</v>
      </c>
      <c r="R156" s="139">
        <f t="shared" si="187"/>
        <v>0</v>
      </c>
      <c r="Y156" s="37">
        <f t="shared" ref="Y156:AB156" si="188">IF(Y153&lt;&gt;0,(Y154+Y155)/Y153,)</f>
        <v>0</v>
      </c>
      <c r="Z156" s="37">
        <f t="shared" si="188"/>
        <v>0</v>
      </c>
      <c r="AA156" s="37">
        <f t="shared" si="188"/>
        <v>0</v>
      </c>
      <c r="AB156" s="37">
        <f t="shared" si="188"/>
        <v>0</v>
      </c>
    </row>
    <row r="157" spans="1:28" ht="13.5" customHeight="1" x14ac:dyDescent="0.2">
      <c r="A157" s="324"/>
      <c r="B157" s="325"/>
      <c r="C157" s="338"/>
      <c r="D157" s="114" t="s">
        <v>82</v>
      </c>
      <c r="E157" s="37">
        <f t="shared" ref="E157:E162" si="189">SUM(G157:R157)</f>
        <v>0</v>
      </c>
      <c r="F157" s="115">
        <f t="shared" ref="F157:F162" si="190">IF($T$1=0,0,E157/$T$1)</f>
        <v>0</v>
      </c>
      <c r="G157" s="116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Y157" s="37">
        <f t="shared" ref="Y157:Y162" si="191">SUM(G157:I157)</f>
        <v>0</v>
      </c>
      <c r="Z157" s="37">
        <f t="shared" ref="Z157:Z162" si="192">SUM(J157:L157)</f>
        <v>0</v>
      </c>
      <c r="AA157" s="37">
        <f t="shared" ref="AA157:AA162" si="193">SUM(M157:O157)</f>
        <v>0</v>
      </c>
      <c r="AB157" s="37">
        <f t="shared" ref="AB157:AB162" si="194">SUM(P157:R157)</f>
        <v>0</v>
      </c>
    </row>
    <row r="158" spans="1:28" ht="13.5" customHeight="1" x14ac:dyDescent="0.2">
      <c r="A158" s="324"/>
      <c r="B158" s="325"/>
      <c r="C158" s="338"/>
      <c r="D158" s="114" t="s">
        <v>83</v>
      </c>
      <c r="E158" s="37">
        <f t="shared" si="189"/>
        <v>0</v>
      </c>
      <c r="F158" s="115">
        <f t="shared" si="190"/>
        <v>0</v>
      </c>
      <c r="G158" s="38">
        <f t="shared" ref="G158:R158" si="195">G154+G155+G157</f>
        <v>0</v>
      </c>
      <c r="H158" s="38">
        <f t="shared" si="195"/>
        <v>0</v>
      </c>
      <c r="I158" s="38">
        <f t="shared" si="195"/>
        <v>0</v>
      </c>
      <c r="J158" s="38">
        <f t="shared" si="195"/>
        <v>0</v>
      </c>
      <c r="K158" s="38">
        <f t="shared" si="195"/>
        <v>0</v>
      </c>
      <c r="L158" s="38">
        <f t="shared" si="195"/>
        <v>0</v>
      </c>
      <c r="M158" s="38">
        <f t="shared" si="195"/>
        <v>0</v>
      </c>
      <c r="N158" s="38">
        <f t="shared" si="195"/>
        <v>0</v>
      </c>
      <c r="O158" s="38">
        <f t="shared" si="195"/>
        <v>0</v>
      </c>
      <c r="P158" s="38">
        <f t="shared" si="195"/>
        <v>0</v>
      </c>
      <c r="Q158" s="38">
        <f t="shared" si="195"/>
        <v>0</v>
      </c>
      <c r="R158" s="139">
        <f t="shared" si="195"/>
        <v>0</v>
      </c>
      <c r="Y158" s="37">
        <f t="shared" si="191"/>
        <v>0</v>
      </c>
      <c r="Z158" s="37">
        <f t="shared" si="192"/>
        <v>0</v>
      </c>
      <c r="AA158" s="37">
        <f t="shared" si="193"/>
        <v>0</v>
      </c>
      <c r="AB158" s="37">
        <f t="shared" si="194"/>
        <v>0</v>
      </c>
    </row>
    <row r="159" spans="1:28" ht="13.5" customHeight="1" x14ac:dyDescent="0.2">
      <c r="A159" s="324"/>
      <c r="B159" s="325"/>
      <c r="C159" s="339" t="s">
        <v>87</v>
      </c>
      <c r="D159" s="130" t="s">
        <v>163</v>
      </c>
      <c r="E159" s="127">
        <f t="shared" si="189"/>
        <v>0</v>
      </c>
      <c r="F159" s="127">
        <f t="shared" si="190"/>
        <v>0</v>
      </c>
      <c r="G159" s="116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Y159" s="127">
        <f t="shared" si="191"/>
        <v>0</v>
      </c>
      <c r="Z159" s="127">
        <f t="shared" si="192"/>
        <v>0</v>
      </c>
      <c r="AA159" s="127">
        <f t="shared" si="193"/>
        <v>0</v>
      </c>
      <c r="AB159" s="127">
        <f t="shared" si="194"/>
        <v>0</v>
      </c>
    </row>
    <row r="160" spans="1:28" ht="13.5" customHeight="1" x14ac:dyDescent="0.2">
      <c r="A160" s="324"/>
      <c r="B160" s="325"/>
      <c r="C160" s="339"/>
      <c r="D160" s="130" t="s">
        <v>164</v>
      </c>
      <c r="E160" s="127">
        <f t="shared" si="189"/>
        <v>0</v>
      </c>
      <c r="F160" s="127">
        <f t="shared" si="190"/>
        <v>0</v>
      </c>
      <c r="G160" s="116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Y160" s="127">
        <f t="shared" si="191"/>
        <v>0</v>
      </c>
      <c r="Z160" s="127">
        <f t="shared" si="192"/>
        <v>0</v>
      </c>
      <c r="AA160" s="127">
        <f t="shared" si="193"/>
        <v>0</v>
      </c>
      <c r="AB160" s="127">
        <f t="shared" si="194"/>
        <v>0</v>
      </c>
    </row>
    <row r="161" spans="1:28" ht="13.5" customHeight="1" x14ac:dyDescent="0.2">
      <c r="A161" s="324"/>
      <c r="B161" s="325"/>
      <c r="C161" s="339"/>
      <c r="D161" s="130" t="s">
        <v>165</v>
      </c>
      <c r="E161" s="127">
        <f t="shared" si="189"/>
        <v>0</v>
      </c>
      <c r="F161" s="127">
        <f t="shared" si="190"/>
        <v>0</v>
      </c>
      <c r="G161" s="116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Y161" s="127">
        <f t="shared" si="191"/>
        <v>0</v>
      </c>
      <c r="Z161" s="127">
        <f t="shared" si="192"/>
        <v>0</v>
      </c>
      <c r="AA161" s="127">
        <f t="shared" si="193"/>
        <v>0</v>
      </c>
      <c r="AB161" s="127">
        <f t="shared" si="194"/>
        <v>0</v>
      </c>
    </row>
    <row r="162" spans="1:28" ht="13.5" customHeight="1" x14ac:dyDescent="0.2">
      <c r="A162" s="324"/>
      <c r="B162" s="325"/>
      <c r="C162" s="339"/>
      <c r="D162" s="130" t="s">
        <v>166</v>
      </c>
      <c r="E162" s="127">
        <f t="shared" si="189"/>
        <v>0</v>
      </c>
      <c r="F162" s="127">
        <f t="shared" si="190"/>
        <v>0</v>
      </c>
      <c r="G162" s="116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Y162" s="127">
        <f t="shared" si="191"/>
        <v>0</v>
      </c>
      <c r="Z162" s="127">
        <f t="shared" si="192"/>
        <v>0</v>
      </c>
      <c r="AA162" s="127">
        <f t="shared" si="193"/>
        <v>0</v>
      </c>
      <c r="AB162" s="127">
        <f t="shared" si="194"/>
        <v>0</v>
      </c>
    </row>
    <row r="163" spans="1:28" ht="13.5" customHeight="1" x14ac:dyDescent="0.2">
      <c r="A163" s="324"/>
      <c r="B163" s="325"/>
      <c r="C163" s="339"/>
      <c r="D163" s="130" t="s">
        <v>167</v>
      </c>
      <c r="E163" s="131">
        <f>IF(SUM(G16:R16)&lt;&gt;0,E159/SUM(G16:R16)/30,)</f>
        <v>0</v>
      </c>
      <c r="F163" s="131">
        <f t="shared" ref="F163:R163" si="196">IF(F16&lt;&gt;0,F159/F16/30,)</f>
        <v>0</v>
      </c>
      <c r="G163" s="98">
        <f t="shared" si="196"/>
        <v>0</v>
      </c>
      <c r="H163" s="98">
        <f t="shared" si="196"/>
        <v>0</v>
      </c>
      <c r="I163" s="98">
        <f t="shared" si="196"/>
        <v>0</v>
      </c>
      <c r="J163" s="98">
        <f t="shared" si="196"/>
        <v>0</v>
      </c>
      <c r="K163" s="98">
        <f t="shared" si="196"/>
        <v>0</v>
      </c>
      <c r="L163" s="98">
        <f t="shared" si="196"/>
        <v>0</v>
      </c>
      <c r="M163" s="98">
        <f t="shared" si="196"/>
        <v>0</v>
      </c>
      <c r="N163" s="98">
        <f t="shared" si="196"/>
        <v>0</v>
      </c>
      <c r="O163" s="98">
        <f t="shared" si="196"/>
        <v>0</v>
      </c>
      <c r="P163" s="98">
        <f t="shared" si="196"/>
        <v>0</v>
      </c>
      <c r="Q163" s="98">
        <f t="shared" si="196"/>
        <v>0</v>
      </c>
      <c r="R163" s="98">
        <f t="shared" si="196"/>
        <v>0</v>
      </c>
      <c r="Y163" s="131">
        <f>IF(SUM(G16:I16)&lt;&gt;0,Y159/SUM(G16:I16)/30,)</f>
        <v>0</v>
      </c>
      <c r="Z163" s="131">
        <f>IF(SUM(J16:L16)&lt;&gt;0,Z159/SUM(J16:L16)/30,)</f>
        <v>0</v>
      </c>
      <c r="AA163" s="131">
        <f>IF(SUM(M16:O16)&lt;&gt;0,AA159/SUM(M16:O16)/30,)</f>
        <v>0</v>
      </c>
      <c r="AB163" s="131">
        <f>IF(SUM(P16:R16)&lt;&gt;0,AB159/SUM(P16:R16)/30,)</f>
        <v>0</v>
      </c>
    </row>
    <row r="164" spans="1:28" ht="13.5" customHeight="1" x14ac:dyDescent="0.2">
      <c r="A164" s="324"/>
      <c r="B164" s="325"/>
      <c r="C164" s="339"/>
      <c r="D164" s="130" t="s">
        <v>168</v>
      </c>
      <c r="E164" s="127">
        <f>IF(SUM(G17:R17)&lt;&gt;0,E161/SUM(G17:R17),)</f>
        <v>0</v>
      </c>
      <c r="F164" s="127">
        <f t="shared" ref="F164:R164" si="197">IF(F17&lt;&gt;0,F161/F17,)</f>
        <v>0</v>
      </c>
      <c r="G164" s="38">
        <f t="shared" si="197"/>
        <v>0</v>
      </c>
      <c r="H164" s="38">
        <f t="shared" si="197"/>
        <v>0</v>
      </c>
      <c r="I164" s="38">
        <f t="shared" si="197"/>
        <v>0</v>
      </c>
      <c r="J164" s="38">
        <f t="shared" si="197"/>
        <v>0</v>
      </c>
      <c r="K164" s="38">
        <f t="shared" si="197"/>
        <v>0</v>
      </c>
      <c r="L164" s="38">
        <f t="shared" si="197"/>
        <v>0</v>
      </c>
      <c r="M164" s="38">
        <f t="shared" si="197"/>
        <v>0</v>
      </c>
      <c r="N164" s="38">
        <f t="shared" si="197"/>
        <v>0</v>
      </c>
      <c r="O164" s="38">
        <f t="shared" si="197"/>
        <v>0</v>
      </c>
      <c r="P164" s="38">
        <f t="shared" si="197"/>
        <v>0</v>
      </c>
      <c r="Q164" s="38">
        <f t="shared" si="197"/>
        <v>0</v>
      </c>
      <c r="R164" s="38">
        <f t="shared" si="197"/>
        <v>0</v>
      </c>
      <c r="Y164" s="127">
        <f>IF(SUM(G17:I17)&lt;&gt;0,Y161/SUM(G17:I17),)</f>
        <v>0</v>
      </c>
      <c r="Z164" s="127">
        <f>IF(SUM(J17:L17)&lt;&gt;0,Z161/SUM(J17:L17),)</f>
        <v>0</v>
      </c>
      <c r="AA164" s="127">
        <f>IF(SUM(M17:O17)&lt;&gt;0,AA161/SUM(M17:O17),)</f>
        <v>0</v>
      </c>
      <c r="AB164" s="127">
        <f>IF(SUM(P17:R17)&lt;&gt;0,AB161/SUM(P17:R17),)</f>
        <v>0</v>
      </c>
    </row>
    <row r="165" spans="1:28" ht="13.5" customHeight="1" x14ac:dyDescent="0.2">
      <c r="A165" s="324"/>
      <c r="B165" s="325"/>
      <c r="C165" s="339"/>
      <c r="D165" s="126" t="s">
        <v>169</v>
      </c>
      <c r="E165" s="127">
        <f t="shared" ref="E165:E185" si="198">SUM(G165:R165)</f>
        <v>0</v>
      </c>
      <c r="F165" s="127">
        <f t="shared" ref="F165:F185" si="199">IF($T$1=0,0,E165/$T$1)</f>
        <v>0</v>
      </c>
      <c r="G165" s="116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Y165" s="127">
        <f t="shared" ref="Y165:Y185" si="200">SUM(G165:I165)</f>
        <v>0</v>
      </c>
      <c r="Z165" s="127">
        <f t="shared" ref="Z165:Z185" si="201">SUM(J165:L165)</f>
        <v>0</v>
      </c>
      <c r="AA165" s="127">
        <f t="shared" ref="AA165:AA185" si="202">SUM(M165:O165)</f>
        <v>0</v>
      </c>
      <c r="AB165" s="127">
        <f t="shared" ref="AB165:AB185" si="203">SUM(P165:R165)</f>
        <v>0</v>
      </c>
    </row>
    <row r="166" spans="1:28" ht="13.5" customHeight="1" x14ac:dyDescent="0.2">
      <c r="A166" s="324"/>
      <c r="B166" s="325"/>
      <c r="C166" s="339"/>
      <c r="D166" s="126" t="s">
        <v>177</v>
      </c>
      <c r="E166" s="127">
        <f t="shared" si="198"/>
        <v>0</v>
      </c>
      <c r="F166" s="127">
        <f t="shared" si="199"/>
        <v>0</v>
      </c>
      <c r="G166" s="116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Y166" s="127">
        <f t="shared" si="200"/>
        <v>0</v>
      </c>
      <c r="Z166" s="127">
        <f t="shared" si="201"/>
        <v>0</v>
      </c>
      <c r="AA166" s="127">
        <f t="shared" si="202"/>
        <v>0</v>
      </c>
      <c r="AB166" s="127">
        <f t="shared" si="203"/>
        <v>0</v>
      </c>
    </row>
    <row r="167" spans="1:28" ht="13.5" customHeight="1" x14ac:dyDescent="0.2">
      <c r="A167" s="324"/>
      <c r="B167" s="325"/>
      <c r="C167" s="339"/>
      <c r="D167" s="126" t="s">
        <v>170</v>
      </c>
      <c r="E167" s="127">
        <f t="shared" si="198"/>
        <v>0</v>
      </c>
      <c r="F167" s="127">
        <f t="shared" si="199"/>
        <v>0</v>
      </c>
      <c r="G167" s="116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Y167" s="127">
        <f t="shared" si="200"/>
        <v>0</v>
      </c>
      <c r="Z167" s="127">
        <f t="shared" si="201"/>
        <v>0</v>
      </c>
      <c r="AA167" s="127">
        <f t="shared" si="202"/>
        <v>0</v>
      </c>
      <c r="AB167" s="127">
        <f t="shared" si="203"/>
        <v>0</v>
      </c>
    </row>
    <row r="168" spans="1:28" ht="13.5" customHeight="1" x14ac:dyDescent="0.2">
      <c r="A168" s="324"/>
      <c r="B168" s="325"/>
      <c r="C168" s="339"/>
      <c r="D168" s="126" t="s">
        <v>171</v>
      </c>
      <c r="E168" s="127">
        <f t="shared" si="198"/>
        <v>0</v>
      </c>
      <c r="F168" s="127">
        <f t="shared" si="199"/>
        <v>0</v>
      </c>
      <c r="G168" s="116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Y168" s="127">
        <f t="shared" si="200"/>
        <v>0</v>
      </c>
      <c r="Z168" s="127">
        <f t="shared" si="201"/>
        <v>0</v>
      </c>
      <c r="AA168" s="127">
        <f t="shared" si="202"/>
        <v>0</v>
      </c>
      <c r="AB168" s="127">
        <f t="shared" si="203"/>
        <v>0</v>
      </c>
    </row>
    <row r="169" spans="1:28" ht="13.5" customHeight="1" x14ac:dyDescent="0.2">
      <c r="A169" s="324"/>
      <c r="B169" s="325"/>
      <c r="C169" s="339"/>
      <c r="D169" s="126" t="s">
        <v>172</v>
      </c>
      <c r="E169" s="127">
        <f t="shared" si="198"/>
        <v>0</v>
      </c>
      <c r="F169" s="127">
        <f t="shared" si="199"/>
        <v>0</v>
      </c>
      <c r="G169" s="116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Y169" s="127">
        <f t="shared" si="200"/>
        <v>0</v>
      </c>
      <c r="Z169" s="127">
        <f t="shared" si="201"/>
        <v>0</v>
      </c>
      <c r="AA169" s="127">
        <f t="shared" si="202"/>
        <v>0</v>
      </c>
      <c r="AB169" s="127">
        <f t="shared" si="203"/>
        <v>0</v>
      </c>
    </row>
    <row r="170" spans="1:28" ht="13.5" customHeight="1" x14ac:dyDescent="0.2">
      <c r="A170" s="324"/>
      <c r="B170" s="325"/>
      <c r="C170" s="339"/>
      <c r="D170" s="126" t="s">
        <v>144</v>
      </c>
      <c r="E170" s="127">
        <f t="shared" si="198"/>
        <v>0</v>
      </c>
      <c r="F170" s="127">
        <f t="shared" si="199"/>
        <v>0</v>
      </c>
      <c r="G170" s="116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Y170" s="127">
        <f t="shared" si="200"/>
        <v>0</v>
      </c>
      <c r="Z170" s="127">
        <f t="shared" si="201"/>
        <v>0</v>
      </c>
      <c r="AA170" s="127">
        <f t="shared" si="202"/>
        <v>0</v>
      </c>
      <c r="AB170" s="127">
        <f t="shared" si="203"/>
        <v>0</v>
      </c>
    </row>
    <row r="171" spans="1:28" ht="13.5" customHeight="1" x14ac:dyDescent="0.2">
      <c r="A171" s="324"/>
      <c r="B171" s="325"/>
      <c r="C171" s="339"/>
      <c r="D171" s="126" t="s">
        <v>217</v>
      </c>
      <c r="E171" s="127">
        <f t="shared" si="198"/>
        <v>0</v>
      </c>
      <c r="F171" s="127">
        <f t="shared" si="199"/>
        <v>0</v>
      </c>
      <c r="G171" s="116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Y171" s="127">
        <f t="shared" si="200"/>
        <v>0</v>
      </c>
      <c r="Z171" s="127">
        <f t="shared" si="201"/>
        <v>0</v>
      </c>
      <c r="AA171" s="127">
        <f t="shared" si="202"/>
        <v>0</v>
      </c>
      <c r="AB171" s="127">
        <f t="shared" si="203"/>
        <v>0</v>
      </c>
    </row>
    <row r="172" spans="1:28" ht="13.5" customHeight="1" x14ac:dyDescent="0.2">
      <c r="A172" s="324"/>
      <c r="B172" s="325"/>
      <c r="C172" s="339"/>
      <c r="D172" s="126" t="s">
        <v>173</v>
      </c>
      <c r="E172" s="127">
        <f t="shared" si="198"/>
        <v>0</v>
      </c>
      <c r="F172" s="127">
        <f t="shared" si="199"/>
        <v>0</v>
      </c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7"/>
      <c r="Y172" s="127">
        <f t="shared" si="200"/>
        <v>0</v>
      </c>
      <c r="Z172" s="127">
        <f t="shared" si="201"/>
        <v>0</v>
      </c>
      <c r="AA172" s="127">
        <f t="shared" si="202"/>
        <v>0</v>
      </c>
      <c r="AB172" s="127">
        <f t="shared" si="203"/>
        <v>0</v>
      </c>
    </row>
    <row r="173" spans="1:28" ht="13.5" customHeight="1" x14ac:dyDescent="0.2">
      <c r="A173" s="324"/>
      <c r="B173" s="325"/>
      <c r="C173" s="339"/>
      <c r="D173" s="126" t="s">
        <v>218</v>
      </c>
      <c r="E173" s="127">
        <f t="shared" si="198"/>
        <v>0</v>
      </c>
      <c r="F173" s="127">
        <f t="shared" si="199"/>
        <v>0</v>
      </c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7"/>
      <c r="Y173" s="127">
        <f t="shared" si="200"/>
        <v>0</v>
      </c>
      <c r="Z173" s="127">
        <f t="shared" si="201"/>
        <v>0</v>
      </c>
      <c r="AA173" s="127">
        <f t="shared" si="202"/>
        <v>0</v>
      </c>
      <c r="AB173" s="127">
        <f t="shared" si="203"/>
        <v>0</v>
      </c>
    </row>
    <row r="174" spans="1:28" ht="13.5" customHeight="1" x14ac:dyDescent="0.2">
      <c r="A174" s="324"/>
      <c r="B174" s="325"/>
      <c r="C174" s="339"/>
      <c r="D174" s="126" t="s">
        <v>146</v>
      </c>
      <c r="E174" s="127">
        <f t="shared" si="198"/>
        <v>0</v>
      </c>
      <c r="F174" s="127">
        <f t="shared" si="199"/>
        <v>0</v>
      </c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7"/>
      <c r="Y174" s="127">
        <f t="shared" si="200"/>
        <v>0</v>
      </c>
      <c r="Z174" s="127">
        <f t="shared" si="201"/>
        <v>0</v>
      </c>
      <c r="AA174" s="127">
        <f t="shared" si="202"/>
        <v>0</v>
      </c>
      <c r="AB174" s="127">
        <f t="shared" si="203"/>
        <v>0</v>
      </c>
    </row>
    <row r="175" spans="1:28" ht="13.5" customHeight="1" x14ac:dyDescent="0.2">
      <c r="A175" s="324"/>
      <c r="B175" s="325"/>
      <c r="C175" s="339"/>
      <c r="D175" s="126" t="s">
        <v>147</v>
      </c>
      <c r="E175" s="127">
        <f t="shared" si="198"/>
        <v>0</v>
      </c>
      <c r="F175" s="127">
        <f t="shared" si="199"/>
        <v>0</v>
      </c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7"/>
      <c r="Y175" s="127">
        <f t="shared" si="200"/>
        <v>0</v>
      </c>
      <c r="Z175" s="127">
        <f t="shared" si="201"/>
        <v>0</v>
      </c>
      <c r="AA175" s="127">
        <f t="shared" si="202"/>
        <v>0</v>
      </c>
      <c r="AB175" s="127">
        <f t="shared" si="203"/>
        <v>0</v>
      </c>
    </row>
    <row r="176" spans="1:28" ht="13.5" customHeight="1" x14ac:dyDescent="0.2">
      <c r="A176" s="324"/>
      <c r="B176" s="325"/>
      <c r="C176" s="339"/>
      <c r="D176" s="126" t="s">
        <v>148</v>
      </c>
      <c r="E176" s="127">
        <f t="shared" si="198"/>
        <v>0</v>
      </c>
      <c r="F176" s="127">
        <f t="shared" si="199"/>
        <v>0</v>
      </c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7"/>
      <c r="Y176" s="127">
        <f t="shared" si="200"/>
        <v>0</v>
      </c>
      <c r="Z176" s="127">
        <f t="shared" si="201"/>
        <v>0</v>
      </c>
      <c r="AA176" s="127">
        <f t="shared" si="202"/>
        <v>0</v>
      </c>
      <c r="AB176" s="127">
        <f t="shared" si="203"/>
        <v>0</v>
      </c>
    </row>
    <row r="177" spans="1:28" ht="13.5" customHeight="1" x14ac:dyDescent="0.2">
      <c r="A177" s="324"/>
      <c r="B177" s="325"/>
      <c r="C177" s="339"/>
      <c r="D177" s="126" t="s">
        <v>149</v>
      </c>
      <c r="E177" s="127">
        <f t="shared" si="198"/>
        <v>0</v>
      </c>
      <c r="F177" s="127">
        <f t="shared" si="199"/>
        <v>0</v>
      </c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7"/>
      <c r="Y177" s="127">
        <f t="shared" si="200"/>
        <v>0</v>
      </c>
      <c r="Z177" s="127">
        <f t="shared" si="201"/>
        <v>0</v>
      </c>
      <c r="AA177" s="127">
        <f t="shared" si="202"/>
        <v>0</v>
      </c>
      <c r="AB177" s="127">
        <f t="shared" si="203"/>
        <v>0</v>
      </c>
    </row>
    <row r="178" spans="1:28" ht="13.5" customHeight="1" x14ac:dyDescent="0.2">
      <c r="A178" s="324"/>
      <c r="B178" s="325"/>
      <c r="C178" s="339"/>
      <c r="D178" s="126" t="s">
        <v>150</v>
      </c>
      <c r="E178" s="127">
        <f t="shared" si="198"/>
        <v>0</v>
      </c>
      <c r="F178" s="127">
        <f t="shared" si="199"/>
        <v>0</v>
      </c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7"/>
      <c r="Y178" s="127">
        <f t="shared" si="200"/>
        <v>0</v>
      </c>
      <c r="Z178" s="127">
        <f t="shared" si="201"/>
        <v>0</v>
      </c>
      <c r="AA178" s="127">
        <f t="shared" si="202"/>
        <v>0</v>
      </c>
      <c r="AB178" s="127">
        <f t="shared" si="203"/>
        <v>0</v>
      </c>
    </row>
    <row r="179" spans="1:28" ht="13.5" customHeight="1" x14ac:dyDescent="0.2">
      <c r="A179" s="324"/>
      <c r="B179" s="325"/>
      <c r="C179" s="339"/>
      <c r="D179" s="126" t="s">
        <v>153</v>
      </c>
      <c r="E179" s="127">
        <f t="shared" si="198"/>
        <v>0</v>
      </c>
      <c r="F179" s="127">
        <f t="shared" si="199"/>
        <v>0</v>
      </c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7"/>
      <c r="Y179" s="127">
        <f t="shared" si="200"/>
        <v>0</v>
      </c>
      <c r="Z179" s="127">
        <f t="shared" si="201"/>
        <v>0</v>
      </c>
      <c r="AA179" s="127">
        <f t="shared" si="202"/>
        <v>0</v>
      </c>
      <c r="AB179" s="127">
        <f t="shared" si="203"/>
        <v>0</v>
      </c>
    </row>
    <row r="180" spans="1:28" ht="13.5" customHeight="1" x14ac:dyDescent="0.2">
      <c r="A180" s="324"/>
      <c r="B180" s="325"/>
      <c r="C180" s="339"/>
      <c r="D180" s="126" t="s">
        <v>154</v>
      </c>
      <c r="E180" s="127">
        <f t="shared" si="198"/>
        <v>0</v>
      </c>
      <c r="F180" s="127">
        <f t="shared" si="199"/>
        <v>0</v>
      </c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7"/>
      <c r="Y180" s="127">
        <f t="shared" si="200"/>
        <v>0</v>
      </c>
      <c r="Z180" s="127">
        <f t="shared" si="201"/>
        <v>0</v>
      </c>
      <c r="AA180" s="127">
        <f t="shared" si="202"/>
        <v>0</v>
      </c>
      <c r="AB180" s="127">
        <f t="shared" si="203"/>
        <v>0</v>
      </c>
    </row>
    <row r="181" spans="1:28" ht="13.5" customHeight="1" x14ac:dyDescent="0.2">
      <c r="A181" s="324"/>
      <c r="B181" s="325"/>
      <c r="C181" s="339"/>
      <c r="D181" s="126" t="s">
        <v>180</v>
      </c>
      <c r="E181" s="127">
        <f t="shared" si="198"/>
        <v>0</v>
      </c>
      <c r="F181" s="127">
        <f t="shared" si="199"/>
        <v>0</v>
      </c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7"/>
      <c r="Y181" s="127">
        <f t="shared" si="200"/>
        <v>0</v>
      </c>
      <c r="Z181" s="127">
        <f t="shared" si="201"/>
        <v>0</v>
      </c>
      <c r="AA181" s="127">
        <f t="shared" si="202"/>
        <v>0</v>
      </c>
      <c r="AB181" s="127">
        <f t="shared" si="203"/>
        <v>0</v>
      </c>
    </row>
    <row r="182" spans="1:28" ht="13.5" customHeight="1" x14ac:dyDescent="0.2">
      <c r="A182" s="324"/>
      <c r="B182" s="325"/>
      <c r="C182" s="339"/>
      <c r="D182" s="126" t="s">
        <v>83</v>
      </c>
      <c r="E182" s="127">
        <f t="shared" si="198"/>
        <v>0</v>
      </c>
      <c r="F182" s="127">
        <f t="shared" si="199"/>
        <v>0</v>
      </c>
      <c r="G182" s="38">
        <f t="shared" ref="G182:R182" si="204">SUM(G159:G162)+SUM(G165:G181)</f>
        <v>0</v>
      </c>
      <c r="H182" s="38">
        <f t="shared" si="204"/>
        <v>0</v>
      </c>
      <c r="I182" s="38">
        <f t="shared" si="204"/>
        <v>0</v>
      </c>
      <c r="J182" s="38">
        <f t="shared" si="204"/>
        <v>0</v>
      </c>
      <c r="K182" s="38">
        <f t="shared" si="204"/>
        <v>0</v>
      </c>
      <c r="L182" s="38">
        <f t="shared" si="204"/>
        <v>0</v>
      </c>
      <c r="M182" s="38">
        <f t="shared" si="204"/>
        <v>0</v>
      </c>
      <c r="N182" s="38">
        <f t="shared" si="204"/>
        <v>0</v>
      </c>
      <c r="O182" s="38">
        <f t="shared" si="204"/>
        <v>0</v>
      </c>
      <c r="P182" s="38">
        <f t="shared" si="204"/>
        <v>0</v>
      </c>
      <c r="Q182" s="38">
        <f t="shared" si="204"/>
        <v>0</v>
      </c>
      <c r="R182" s="38">
        <f t="shared" si="204"/>
        <v>0</v>
      </c>
      <c r="Y182" s="127">
        <f t="shared" si="200"/>
        <v>0</v>
      </c>
      <c r="Z182" s="127">
        <f t="shared" si="201"/>
        <v>0</v>
      </c>
      <c r="AA182" s="127">
        <f t="shared" si="202"/>
        <v>0</v>
      </c>
      <c r="AB182" s="127">
        <f t="shared" si="203"/>
        <v>0</v>
      </c>
    </row>
    <row r="183" spans="1:28" ht="13.5" customHeight="1" x14ac:dyDescent="0.2">
      <c r="A183" s="324"/>
      <c r="B183" s="325"/>
      <c r="C183" s="328" t="s">
        <v>181</v>
      </c>
      <c r="D183" s="114" t="s">
        <v>182</v>
      </c>
      <c r="E183" s="37">
        <f t="shared" si="198"/>
        <v>0</v>
      </c>
      <c r="F183" s="115">
        <f t="shared" si="199"/>
        <v>0</v>
      </c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40"/>
      <c r="Y183" s="37">
        <f t="shared" si="200"/>
        <v>0</v>
      </c>
      <c r="Z183" s="37">
        <f t="shared" si="201"/>
        <v>0</v>
      </c>
      <c r="AA183" s="37">
        <f t="shared" si="202"/>
        <v>0</v>
      </c>
      <c r="AB183" s="37">
        <f t="shared" si="203"/>
        <v>0</v>
      </c>
    </row>
    <row r="184" spans="1:28" ht="13.5" customHeight="1" x14ac:dyDescent="0.2">
      <c r="A184" s="324"/>
      <c r="B184" s="325"/>
      <c r="C184" s="329"/>
      <c r="D184" s="114" t="s">
        <v>183</v>
      </c>
      <c r="E184" s="37">
        <f t="shared" si="198"/>
        <v>0</v>
      </c>
      <c r="F184" s="115">
        <f t="shared" si="199"/>
        <v>0</v>
      </c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40"/>
      <c r="Y184" s="37">
        <f t="shared" si="200"/>
        <v>0</v>
      </c>
      <c r="Z184" s="37">
        <f t="shared" si="201"/>
        <v>0</v>
      </c>
      <c r="AA184" s="37">
        <f t="shared" si="202"/>
        <v>0</v>
      </c>
      <c r="AB184" s="37">
        <f t="shared" si="203"/>
        <v>0</v>
      </c>
    </row>
    <row r="185" spans="1:28" ht="13.5" customHeight="1" x14ac:dyDescent="0.2">
      <c r="A185" s="324"/>
      <c r="B185" s="325"/>
      <c r="C185" s="330"/>
      <c r="D185" s="133" t="s">
        <v>83</v>
      </c>
      <c r="E185" s="37">
        <f t="shared" si="198"/>
        <v>0</v>
      </c>
      <c r="F185" s="115">
        <f t="shared" si="199"/>
        <v>0</v>
      </c>
      <c r="G185" s="14">
        <f t="shared" ref="G185:R185" si="205">G183-G184</f>
        <v>0</v>
      </c>
      <c r="H185" s="14">
        <f t="shared" si="205"/>
        <v>0</v>
      </c>
      <c r="I185" s="14">
        <f t="shared" si="205"/>
        <v>0</v>
      </c>
      <c r="J185" s="14">
        <f t="shared" si="205"/>
        <v>0</v>
      </c>
      <c r="K185" s="14">
        <f t="shared" si="205"/>
        <v>0</v>
      </c>
      <c r="L185" s="14">
        <f t="shared" si="205"/>
        <v>0</v>
      </c>
      <c r="M185" s="14">
        <f t="shared" si="205"/>
        <v>0</v>
      </c>
      <c r="N185" s="14">
        <f t="shared" si="205"/>
        <v>0</v>
      </c>
      <c r="O185" s="14">
        <f t="shared" si="205"/>
        <v>0</v>
      </c>
      <c r="P185" s="14">
        <f t="shared" si="205"/>
        <v>0</v>
      </c>
      <c r="Q185" s="14">
        <f t="shared" si="205"/>
        <v>0</v>
      </c>
      <c r="R185" s="14">
        <f t="shared" si="205"/>
        <v>0</v>
      </c>
      <c r="Y185" s="37">
        <f t="shared" si="200"/>
        <v>0</v>
      </c>
      <c r="Z185" s="37">
        <f t="shared" si="201"/>
        <v>0</v>
      </c>
      <c r="AA185" s="37">
        <f t="shared" si="202"/>
        <v>0</v>
      </c>
      <c r="AB185" s="37">
        <f t="shared" si="203"/>
        <v>0</v>
      </c>
    </row>
    <row r="186" spans="1:28" ht="13.5" customHeight="1" x14ac:dyDescent="0.2">
      <c r="A186" s="324"/>
      <c r="B186" s="325"/>
      <c r="C186" s="331" t="s">
        <v>57</v>
      </c>
      <c r="D186" s="134" t="s">
        <v>184</v>
      </c>
      <c r="E186" s="127">
        <f t="shared" ref="E186:R186" si="206">IF(E$23&lt;&gt;0,E142/E$23,)</f>
        <v>0</v>
      </c>
      <c r="F186" s="135">
        <f t="shared" si="206"/>
        <v>0</v>
      </c>
      <c r="G186" s="38">
        <f t="shared" si="206"/>
        <v>0</v>
      </c>
      <c r="H186" s="38">
        <f t="shared" si="206"/>
        <v>0</v>
      </c>
      <c r="I186" s="38">
        <f t="shared" si="206"/>
        <v>0</v>
      </c>
      <c r="J186" s="38">
        <f t="shared" si="206"/>
        <v>0</v>
      </c>
      <c r="K186" s="38">
        <f t="shared" si="206"/>
        <v>0</v>
      </c>
      <c r="L186" s="38">
        <f t="shared" si="206"/>
        <v>0</v>
      </c>
      <c r="M186" s="38">
        <f t="shared" si="206"/>
        <v>0</v>
      </c>
      <c r="N186" s="38">
        <f t="shared" si="206"/>
        <v>0</v>
      </c>
      <c r="O186" s="38">
        <f t="shared" si="206"/>
        <v>0</v>
      </c>
      <c r="P186" s="38">
        <f t="shared" si="206"/>
        <v>0</v>
      </c>
      <c r="Q186" s="38">
        <f t="shared" si="206"/>
        <v>0</v>
      </c>
      <c r="R186" s="139">
        <f t="shared" si="206"/>
        <v>0</v>
      </c>
      <c r="Y186" s="127">
        <f t="shared" ref="Y186:AB186" si="207">IF(Y$23&lt;&gt;0,Y142/Y$23,)</f>
        <v>0</v>
      </c>
      <c r="Z186" s="127">
        <f t="shared" si="207"/>
        <v>0</v>
      </c>
      <c r="AA186" s="127">
        <f t="shared" si="207"/>
        <v>0</v>
      </c>
      <c r="AB186" s="127">
        <f t="shared" si="207"/>
        <v>0</v>
      </c>
    </row>
    <row r="187" spans="1:28" ht="13.5" customHeight="1" x14ac:dyDescent="0.2">
      <c r="A187" s="324"/>
      <c r="B187" s="325"/>
      <c r="C187" s="331"/>
      <c r="D187" s="136" t="s">
        <v>158</v>
      </c>
      <c r="E187" s="137">
        <f t="shared" ref="E187:R187" si="208">IF(E$24&lt;&gt;0,E142/E$24,)</f>
        <v>0</v>
      </c>
      <c r="F187" s="138">
        <f t="shared" si="208"/>
        <v>0</v>
      </c>
      <c r="G187" s="93">
        <f t="shared" si="208"/>
        <v>0</v>
      </c>
      <c r="H187" s="93">
        <f t="shared" si="208"/>
        <v>0</v>
      </c>
      <c r="I187" s="93">
        <f t="shared" si="208"/>
        <v>0</v>
      </c>
      <c r="J187" s="93">
        <f t="shared" si="208"/>
        <v>0</v>
      </c>
      <c r="K187" s="93">
        <f t="shared" si="208"/>
        <v>0</v>
      </c>
      <c r="L187" s="93">
        <f t="shared" si="208"/>
        <v>0</v>
      </c>
      <c r="M187" s="93">
        <f t="shared" si="208"/>
        <v>0</v>
      </c>
      <c r="N187" s="93">
        <f t="shared" si="208"/>
        <v>0</v>
      </c>
      <c r="O187" s="93">
        <f t="shared" si="208"/>
        <v>0</v>
      </c>
      <c r="P187" s="93">
        <f t="shared" si="208"/>
        <v>0</v>
      </c>
      <c r="Q187" s="93">
        <f t="shared" si="208"/>
        <v>0</v>
      </c>
      <c r="R187" s="93">
        <f t="shared" si="208"/>
        <v>0</v>
      </c>
      <c r="Y187" s="137">
        <f t="shared" ref="Y187:AB187" si="209">IF(Y$24&lt;&gt;0,Y142/Y$24,)</f>
        <v>0</v>
      </c>
      <c r="Z187" s="137">
        <f t="shared" si="209"/>
        <v>0</v>
      </c>
      <c r="AA187" s="137">
        <f t="shared" si="209"/>
        <v>0</v>
      </c>
      <c r="AB187" s="137">
        <f t="shared" si="209"/>
        <v>0</v>
      </c>
    </row>
    <row r="188" spans="1:28" ht="13.5" customHeight="1" x14ac:dyDescent="0.2">
      <c r="A188" s="324"/>
      <c r="B188" s="325"/>
      <c r="C188" s="331"/>
      <c r="D188" s="134" t="s">
        <v>185</v>
      </c>
      <c r="E188" s="135">
        <f t="shared" ref="E188:R188" si="210">IF(E$23&lt;&gt;0,(E149+E155)/E$23,)</f>
        <v>0</v>
      </c>
      <c r="F188" s="135">
        <f t="shared" si="210"/>
        <v>0</v>
      </c>
      <c r="G188" s="38">
        <f t="shared" si="210"/>
        <v>0</v>
      </c>
      <c r="H188" s="38">
        <f t="shared" si="210"/>
        <v>0</v>
      </c>
      <c r="I188" s="38">
        <f t="shared" si="210"/>
        <v>0</v>
      </c>
      <c r="J188" s="38">
        <f t="shared" si="210"/>
        <v>0</v>
      </c>
      <c r="K188" s="38">
        <f t="shared" si="210"/>
        <v>0</v>
      </c>
      <c r="L188" s="38">
        <f t="shared" si="210"/>
        <v>0</v>
      </c>
      <c r="M188" s="38">
        <f t="shared" si="210"/>
        <v>0</v>
      </c>
      <c r="N188" s="38">
        <f t="shared" si="210"/>
        <v>0</v>
      </c>
      <c r="O188" s="38">
        <f t="shared" si="210"/>
        <v>0</v>
      </c>
      <c r="P188" s="38">
        <f t="shared" si="210"/>
        <v>0</v>
      </c>
      <c r="Q188" s="38">
        <f t="shared" si="210"/>
        <v>0</v>
      </c>
      <c r="R188" s="139">
        <f t="shared" si="210"/>
        <v>0</v>
      </c>
      <c r="Y188" s="135">
        <f t="shared" ref="Y188:AB188" si="211">IF(Y$23&lt;&gt;0,(Y149+Y155)/Y$23,)</f>
        <v>0</v>
      </c>
      <c r="Z188" s="135">
        <f t="shared" si="211"/>
        <v>0</v>
      </c>
      <c r="AA188" s="135">
        <f t="shared" si="211"/>
        <v>0</v>
      </c>
      <c r="AB188" s="135">
        <f t="shared" si="211"/>
        <v>0</v>
      </c>
    </row>
    <row r="189" spans="1:28" ht="13.5" customHeight="1" x14ac:dyDescent="0.2">
      <c r="A189" s="324"/>
      <c r="B189" s="325"/>
      <c r="C189" s="331"/>
      <c r="D189" s="136" t="s">
        <v>158</v>
      </c>
      <c r="E189" s="138">
        <f t="shared" ref="E189:R189" si="212">IF(E$24&lt;&gt;0,(E149+E155)/E$24,)</f>
        <v>0</v>
      </c>
      <c r="F189" s="138">
        <f t="shared" si="212"/>
        <v>0</v>
      </c>
      <c r="G189" s="93">
        <f t="shared" si="212"/>
        <v>0</v>
      </c>
      <c r="H189" s="93">
        <f t="shared" si="212"/>
        <v>0</v>
      </c>
      <c r="I189" s="93">
        <f t="shared" si="212"/>
        <v>0</v>
      </c>
      <c r="J189" s="93">
        <f t="shared" si="212"/>
        <v>0</v>
      </c>
      <c r="K189" s="93">
        <f t="shared" si="212"/>
        <v>0</v>
      </c>
      <c r="L189" s="93">
        <f t="shared" si="212"/>
        <v>0</v>
      </c>
      <c r="M189" s="93">
        <f t="shared" si="212"/>
        <v>0</v>
      </c>
      <c r="N189" s="93">
        <f t="shared" si="212"/>
        <v>0</v>
      </c>
      <c r="O189" s="93">
        <f t="shared" si="212"/>
        <v>0</v>
      </c>
      <c r="P189" s="93">
        <f t="shared" si="212"/>
        <v>0</v>
      </c>
      <c r="Q189" s="93">
        <f t="shared" si="212"/>
        <v>0</v>
      </c>
      <c r="R189" s="93">
        <f t="shared" si="212"/>
        <v>0</v>
      </c>
      <c r="Y189" s="138">
        <f t="shared" ref="Y189:AB189" si="213">IF(Y$24&lt;&gt;0,(Y149+Y155)/Y$24,)</f>
        <v>0</v>
      </c>
      <c r="Z189" s="138">
        <f t="shared" si="213"/>
        <v>0</v>
      </c>
      <c r="AA189" s="138">
        <f t="shared" si="213"/>
        <v>0</v>
      </c>
      <c r="AB189" s="138">
        <f t="shared" si="213"/>
        <v>0</v>
      </c>
    </row>
    <row r="190" spans="1:28" ht="13.5" customHeight="1" x14ac:dyDescent="0.2">
      <c r="A190" s="326"/>
      <c r="B190" s="327"/>
      <c r="C190" s="124" t="s">
        <v>3</v>
      </c>
      <c r="D190" s="114"/>
      <c r="E190" s="37">
        <f t="shared" ref="E190:E193" si="214">SUM(G190:R190)</f>
        <v>0</v>
      </c>
      <c r="F190" s="37">
        <f>IF($T$1=0,0,E190/$T$1)</f>
        <v>0</v>
      </c>
      <c r="G190" s="38">
        <f t="shared" ref="G190:R190" si="215">G146+G152+G158+G182+G185</f>
        <v>0</v>
      </c>
      <c r="H190" s="38">
        <f t="shared" si="215"/>
        <v>0</v>
      </c>
      <c r="I190" s="38">
        <f t="shared" si="215"/>
        <v>0</v>
      </c>
      <c r="J190" s="38">
        <f t="shared" si="215"/>
        <v>0</v>
      </c>
      <c r="K190" s="38">
        <f t="shared" si="215"/>
        <v>0</v>
      </c>
      <c r="L190" s="38">
        <f t="shared" si="215"/>
        <v>0</v>
      </c>
      <c r="M190" s="38">
        <f t="shared" si="215"/>
        <v>0</v>
      </c>
      <c r="N190" s="38">
        <f t="shared" si="215"/>
        <v>0</v>
      </c>
      <c r="O190" s="38">
        <f t="shared" si="215"/>
        <v>0</v>
      </c>
      <c r="P190" s="38">
        <f t="shared" si="215"/>
        <v>0</v>
      </c>
      <c r="Q190" s="38">
        <f t="shared" si="215"/>
        <v>0</v>
      </c>
      <c r="R190" s="139">
        <f t="shared" si="215"/>
        <v>0</v>
      </c>
      <c r="Y190" s="37">
        <f t="shared" ref="Y190:Y193" si="216">SUM(G190:I190)</f>
        <v>0</v>
      </c>
      <c r="Z190" s="37">
        <f t="shared" ref="Z190:Z193" si="217">SUM(J190:L190)</f>
        <v>0</v>
      </c>
      <c r="AA190" s="37">
        <f t="shared" ref="AA190:AA193" si="218">SUM(M190:O190)</f>
        <v>0</v>
      </c>
      <c r="AB190" s="37">
        <f t="shared" ref="AB190:AB193" si="219">SUM(P190:R190)</f>
        <v>0</v>
      </c>
    </row>
    <row r="191" spans="1:28" ht="13.5" customHeight="1" x14ac:dyDescent="0.2">
      <c r="A191" s="266" t="s">
        <v>30</v>
      </c>
      <c r="B191" s="267"/>
      <c r="C191" s="258" t="s">
        <v>89</v>
      </c>
      <c r="D191" s="113" t="s">
        <v>36</v>
      </c>
      <c r="E191" s="102">
        <f t="shared" si="214"/>
        <v>0</v>
      </c>
      <c r="F191" s="100">
        <f>IF($T$1=0,0,E191/$T$1)</f>
        <v>0</v>
      </c>
      <c r="G191" s="38">
        <f t="shared" ref="G191:R193" si="220">G197+G203</f>
        <v>0</v>
      </c>
      <c r="H191" s="38">
        <f t="shared" si="220"/>
        <v>0</v>
      </c>
      <c r="I191" s="38">
        <f t="shared" si="220"/>
        <v>0</v>
      </c>
      <c r="J191" s="38">
        <f t="shared" si="220"/>
        <v>0</v>
      </c>
      <c r="K191" s="38">
        <f t="shared" si="220"/>
        <v>0</v>
      </c>
      <c r="L191" s="38">
        <f t="shared" si="220"/>
        <v>0</v>
      </c>
      <c r="M191" s="38">
        <f t="shared" si="220"/>
        <v>0</v>
      </c>
      <c r="N191" s="38">
        <f t="shared" si="220"/>
        <v>0</v>
      </c>
      <c r="O191" s="38">
        <f t="shared" si="220"/>
        <v>0</v>
      </c>
      <c r="P191" s="38">
        <f t="shared" si="220"/>
        <v>0</v>
      </c>
      <c r="Q191" s="38">
        <f t="shared" si="220"/>
        <v>0</v>
      </c>
      <c r="R191" s="139">
        <f t="shared" si="220"/>
        <v>0</v>
      </c>
      <c r="Y191" s="102">
        <f t="shared" si="216"/>
        <v>0</v>
      </c>
      <c r="Z191" s="102">
        <f t="shared" si="217"/>
        <v>0</v>
      </c>
      <c r="AA191" s="102">
        <f t="shared" si="218"/>
        <v>0</v>
      </c>
      <c r="AB191" s="102">
        <f t="shared" si="219"/>
        <v>0</v>
      </c>
    </row>
    <row r="192" spans="1:28" ht="13.5" customHeight="1" x14ac:dyDescent="0.2">
      <c r="A192" s="268"/>
      <c r="B192" s="269"/>
      <c r="C192" s="258"/>
      <c r="D192" s="113" t="s">
        <v>80</v>
      </c>
      <c r="E192" s="102">
        <f t="shared" si="214"/>
        <v>0</v>
      </c>
      <c r="F192" s="100">
        <f>IF($T$1=0,0,E192/$T$1)</f>
        <v>0</v>
      </c>
      <c r="G192" s="38">
        <f t="shared" si="220"/>
        <v>0</v>
      </c>
      <c r="H192" s="38">
        <f t="shared" si="220"/>
        <v>0</v>
      </c>
      <c r="I192" s="38">
        <f t="shared" si="220"/>
        <v>0</v>
      </c>
      <c r="J192" s="38">
        <f t="shared" si="220"/>
        <v>0</v>
      </c>
      <c r="K192" s="38">
        <f t="shared" si="220"/>
        <v>0</v>
      </c>
      <c r="L192" s="38">
        <f t="shared" si="220"/>
        <v>0</v>
      </c>
      <c r="M192" s="38">
        <f t="shared" si="220"/>
        <v>0</v>
      </c>
      <c r="N192" s="38">
        <f t="shared" si="220"/>
        <v>0</v>
      </c>
      <c r="O192" s="38">
        <f t="shared" si="220"/>
        <v>0</v>
      </c>
      <c r="P192" s="38">
        <f t="shared" si="220"/>
        <v>0</v>
      </c>
      <c r="Q192" s="38">
        <f t="shared" si="220"/>
        <v>0</v>
      </c>
      <c r="R192" s="139">
        <f t="shared" si="220"/>
        <v>0</v>
      </c>
      <c r="Y192" s="102">
        <f t="shared" si="216"/>
        <v>0</v>
      </c>
      <c r="Z192" s="102">
        <f t="shared" si="217"/>
        <v>0</v>
      </c>
      <c r="AA192" s="102">
        <f t="shared" si="218"/>
        <v>0</v>
      </c>
      <c r="AB192" s="102">
        <f t="shared" si="219"/>
        <v>0</v>
      </c>
    </row>
    <row r="193" spans="1:28" ht="13.5" customHeight="1" x14ac:dyDescent="0.2">
      <c r="A193" s="268"/>
      <c r="B193" s="269"/>
      <c r="C193" s="258"/>
      <c r="D193" s="113" t="s">
        <v>81</v>
      </c>
      <c r="E193" s="102">
        <f t="shared" si="214"/>
        <v>0</v>
      </c>
      <c r="F193" s="100">
        <f>IF($T$1=0,0,E193/$T$1)</f>
        <v>0</v>
      </c>
      <c r="G193" s="38">
        <f t="shared" si="220"/>
        <v>0</v>
      </c>
      <c r="H193" s="38">
        <f t="shared" si="220"/>
        <v>0</v>
      </c>
      <c r="I193" s="38">
        <f t="shared" si="220"/>
        <v>0</v>
      </c>
      <c r="J193" s="38">
        <f t="shared" si="220"/>
        <v>0</v>
      </c>
      <c r="K193" s="38">
        <f t="shared" si="220"/>
        <v>0</v>
      </c>
      <c r="L193" s="38">
        <f t="shared" si="220"/>
        <v>0</v>
      </c>
      <c r="M193" s="38">
        <f t="shared" si="220"/>
        <v>0</v>
      </c>
      <c r="N193" s="38">
        <f t="shared" si="220"/>
        <v>0</v>
      </c>
      <c r="O193" s="38">
        <f t="shared" si="220"/>
        <v>0</v>
      </c>
      <c r="P193" s="38">
        <f t="shared" si="220"/>
        <v>0</v>
      </c>
      <c r="Q193" s="38">
        <f t="shared" si="220"/>
        <v>0</v>
      </c>
      <c r="R193" s="139">
        <f t="shared" si="220"/>
        <v>0</v>
      </c>
      <c r="Y193" s="102">
        <f t="shared" si="216"/>
        <v>0</v>
      </c>
      <c r="Z193" s="102">
        <f t="shared" si="217"/>
        <v>0</v>
      </c>
      <c r="AA193" s="102">
        <f t="shared" si="218"/>
        <v>0</v>
      </c>
      <c r="AB193" s="102">
        <f t="shared" si="219"/>
        <v>0</v>
      </c>
    </row>
    <row r="194" spans="1:28" ht="13.5" customHeight="1" x14ac:dyDescent="0.2">
      <c r="A194" s="268"/>
      <c r="B194" s="269"/>
      <c r="C194" s="258"/>
      <c r="D194" s="113" t="s">
        <v>70</v>
      </c>
      <c r="E194" s="102">
        <f t="shared" ref="E194:R194" si="221">IF(E191&lt;&gt;0,(E192+E193)/E191,)</f>
        <v>0</v>
      </c>
      <c r="F194" s="88">
        <f t="shared" si="221"/>
        <v>0</v>
      </c>
      <c r="G194" s="38">
        <f t="shared" si="221"/>
        <v>0</v>
      </c>
      <c r="H194" s="38">
        <f t="shared" si="221"/>
        <v>0</v>
      </c>
      <c r="I194" s="38">
        <f t="shared" si="221"/>
        <v>0</v>
      </c>
      <c r="J194" s="38">
        <f t="shared" si="221"/>
        <v>0</v>
      </c>
      <c r="K194" s="38">
        <f t="shared" si="221"/>
        <v>0</v>
      </c>
      <c r="L194" s="38">
        <f t="shared" si="221"/>
        <v>0</v>
      </c>
      <c r="M194" s="38">
        <f t="shared" si="221"/>
        <v>0</v>
      </c>
      <c r="N194" s="38">
        <f t="shared" si="221"/>
        <v>0</v>
      </c>
      <c r="O194" s="38">
        <f t="shared" si="221"/>
        <v>0</v>
      </c>
      <c r="P194" s="38">
        <f t="shared" si="221"/>
        <v>0</v>
      </c>
      <c r="Q194" s="38">
        <f t="shared" si="221"/>
        <v>0</v>
      </c>
      <c r="R194" s="139">
        <f t="shared" si="221"/>
        <v>0</v>
      </c>
      <c r="Y194" s="102">
        <f t="shared" ref="Y194:AB194" si="222">IF(Y191&lt;&gt;0,(Y192+Y193)/Y191,)</f>
        <v>0</v>
      </c>
      <c r="Z194" s="102">
        <f t="shared" si="222"/>
        <v>0</v>
      </c>
      <c r="AA194" s="102">
        <f t="shared" si="222"/>
        <v>0</v>
      </c>
      <c r="AB194" s="102">
        <f t="shared" si="222"/>
        <v>0</v>
      </c>
    </row>
    <row r="195" spans="1:28" ht="13.5" customHeight="1" x14ac:dyDescent="0.2">
      <c r="A195" s="268"/>
      <c r="B195" s="269"/>
      <c r="C195" s="258"/>
      <c r="D195" s="113" t="s">
        <v>82</v>
      </c>
      <c r="E195" s="102">
        <f t="shared" ref="E195:E199" si="223">SUM(G195:R195)</f>
        <v>0</v>
      </c>
      <c r="F195" s="100">
        <f>IF($T$1=0,0,E195/$T$1)</f>
        <v>0</v>
      </c>
      <c r="G195" s="38">
        <f t="shared" ref="G195:R195" si="224">G201+G207</f>
        <v>0</v>
      </c>
      <c r="H195" s="38">
        <f t="shared" si="224"/>
        <v>0</v>
      </c>
      <c r="I195" s="38">
        <f t="shared" si="224"/>
        <v>0</v>
      </c>
      <c r="J195" s="38">
        <f t="shared" si="224"/>
        <v>0</v>
      </c>
      <c r="K195" s="38">
        <f t="shared" si="224"/>
        <v>0</v>
      </c>
      <c r="L195" s="38">
        <f t="shared" si="224"/>
        <v>0</v>
      </c>
      <c r="M195" s="38">
        <f t="shared" si="224"/>
        <v>0</v>
      </c>
      <c r="N195" s="38">
        <f t="shared" si="224"/>
        <v>0</v>
      </c>
      <c r="O195" s="38">
        <f t="shared" si="224"/>
        <v>0</v>
      </c>
      <c r="P195" s="38">
        <f t="shared" si="224"/>
        <v>0</v>
      </c>
      <c r="Q195" s="38">
        <f t="shared" si="224"/>
        <v>0</v>
      </c>
      <c r="R195" s="139">
        <f t="shared" si="224"/>
        <v>0</v>
      </c>
      <c r="Y195" s="102">
        <f t="shared" ref="Y195:Y199" si="225">SUM(G195:I195)</f>
        <v>0</v>
      </c>
      <c r="Z195" s="102">
        <f t="shared" ref="Z195:Z199" si="226">SUM(J195:L195)</f>
        <v>0</v>
      </c>
      <c r="AA195" s="102">
        <f t="shared" ref="AA195:AA199" si="227">SUM(M195:O195)</f>
        <v>0</v>
      </c>
      <c r="AB195" s="102">
        <f t="shared" ref="AB195:AB199" si="228">SUM(P195:R195)</f>
        <v>0</v>
      </c>
    </row>
    <row r="196" spans="1:28" ht="13.5" customHeight="1" x14ac:dyDescent="0.2">
      <c r="A196" s="268"/>
      <c r="B196" s="269"/>
      <c r="C196" s="258"/>
      <c r="D196" s="113" t="s">
        <v>83</v>
      </c>
      <c r="E196" s="102">
        <f t="shared" si="223"/>
        <v>0</v>
      </c>
      <c r="F196" s="100">
        <f>IF($T$1=0,0,E196/$T$1)</f>
        <v>0</v>
      </c>
      <c r="G196" s="38">
        <f t="shared" ref="G196:R196" si="229">G192+G193+G195</f>
        <v>0</v>
      </c>
      <c r="H196" s="38">
        <f t="shared" si="229"/>
        <v>0</v>
      </c>
      <c r="I196" s="38">
        <f t="shared" si="229"/>
        <v>0</v>
      </c>
      <c r="J196" s="38">
        <f t="shared" si="229"/>
        <v>0</v>
      </c>
      <c r="K196" s="38">
        <f t="shared" si="229"/>
        <v>0</v>
      </c>
      <c r="L196" s="38">
        <f t="shared" si="229"/>
        <v>0</v>
      </c>
      <c r="M196" s="38">
        <f t="shared" si="229"/>
        <v>0</v>
      </c>
      <c r="N196" s="38">
        <f t="shared" si="229"/>
        <v>0</v>
      </c>
      <c r="O196" s="38">
        <f t="shared" si="229"/>
        <v>0</v>
      </c>
      <c r="P196" s="38">
        <f t="shared" si="229"/>
        <v>0</v>
      </c>
      <c r="Q196" s="38">
        <f t="shared" si="229"/>
        <v>0</v>
      </c>
      <c r="R196" s="139">
        <f t="shared" si="229"/>
        <v>0</v>
      </c>
      <c r="Y196" s="102">
        <f t="shared" si="225"/>
        <v>0</v>
      </c>
      <c r="Z196" s="102">
        <f t="shared" si="226"/>
        <v>0</v>
      </c>
      <c r="AA196" s="102">
        <f t="shared" si="227"/>
        <v>0</v>
      </c>
      <c r="AB196" s="102">
        <f t="shared" si="228"/>
        <v>0</v>
      </c>
    </row>
    <row r="197" spans="1:28" ht="13.5" customHeight="1" x14ac:dyDescent="0.2">
      <c r="A197" s="268"/>
      <c r="B197" s="269"/>
      <c r="C197" s="332" t="s">
        <v>186</v>
      </c>
      <c r="D197" s="114" t="s">
        <v>36</v>
      </c>
      <c r="E197" s="37">
        <f t="shared" si="223"/>
        <v>0</v>
      </c>
      <c r="F197" s="115">
        <f>IF($T$1=0,0,E197/$T$1)</f>
        <v>0</v>
      </c>
      <c r="G197" s="116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Y197" s="37">
        <f t="shared" si="225"/>
        <v>0</v>
      </c>
      <c r="Z197" s="37">
        <f t="shared" si="226"/>
        <v>0</v>
      </c>
      <c r="AA197" s="37">
        <f t="shared" si="227"/>
        <v>0</v>
      </c>
      <c r="AB197" s="37">
        <f t="shared" si="228"/>
        <v>0</v>
      </c>
    </row>
    <row r="198" spans="1:28" ht="13.5" customHeight="1" x14ac:dyDescent="0.2">
      <c r="A198" s="268"/>
      <c r="B198" s="269"/>
      <c r="C198" s="333"/>
      <c r="D198" s="114" t="s">
        <v>80</v>
      </c>
      <c r="E198" s="37">
        <f t="shared" si="223"/>
        <v>0</v>
      </c>
      <c r="F198" s="37">
        <f>IF($T$1=0,0,E198/$T$1)</f>
        <v>0</v>
      </c>
      <c r="G198" s="116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Y198" s="37">
        <f t="shared" si="225"/>
        <v>0</v>
      </c>
      <c r="Z198" s="37">
        <f t="shared" si="226"/>
        <v>0</v>
      </c>
      <c r="AA198" s="37">
        <f t="shared" si="227"/>
        <v>0</v>
      </c>
      <c r="AB198" s="37">
        <f t="shared" si="228"/>
        <v>0</v>
      </c>
    </row>
    <row r="199" spans="1:28" ht="13.5" customHeight="1" x14ac:dyDescent="0.2">
      <c r="A199" s="268"/>
      <c r="B199" s="269"/>
      <c r="C199" s="333"/>
      <c r="D199" s="114" t="s">
        <v>81</v>
      </c>
      <c r="E199" s="37">
        <f t="shared" si="223"/>
        <v>0</v>
      </c>
      <c r="F199" s="37">
        <f>IF($T$1=0,0,E199/$T$1)</f>
        <v>0</v>
      </c>
      <c r="G199" s="116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Y199" s="37">
        <f t="shared" si="225"/>
        <v>0</v>
      </c>
      <c r="Z199" s="37">
        <f t="shared" si="226"/>
        <v>0</v>
      </c>
      <c r="AA199" s="37">
        <f t="shared" si="227"/>
        <v>0</v>
      </c>
      <c r="AB199" s="37">
        <f t="shared" si="228"/>
        <v>0</v>
      </c>
    </row>
    <row r="200" spans="1:28" ht="13.5" customHeight="1" x14ac:dyDescent="0.2">
      <c r="A200" s="268"/>
      <c r="B200" s="269"/>
      <c r="C200" s="333"/>
      <c r="D200" s="114" t="s">
        <v>70</v>
      </c>
      <c r="E200" s="37">
        <f t="shared" ref="E200:R200" si="230">IF(E197&lt;&gt;0,(E198+E199)/E197,)</f>
        <v>0</v>
      </c>
      <c r="F200" s="37">
        <f t="shared" si="230"/>
        <v>0</v>
      </c>
      <c r="G200" s="38">
        <f t="shared" si="230"/>
        <v>0</v>
      </c>
      <c r="H200" s="38">
        <f t="shared" si="230"/>
        <v>0</v>
      </c>
      <c r="I200" s="38">
        <f t="shared" si="230"/>
        <v>0</v>
      </c>
      <c r="J200" s="38">
        <f t="shared" si="230"/>
        <v>0</v>
      </c>
      <c r="K200" s="38">
        <f t="shared" si="230"/>
        <v>0</v>
      </c>
      <c r="L200" s="38">
        <f t="shared" si="230"/>
        <v>0</v>
      </c>
      <c r="M200" s="38">
        <f t="shared" si="230"/>
        <v>0</v>
      </c>
      <c r="N200" s="38">
        <f t="shared" si="230"/>
        <v>0</v>
      </c>
      <c r="O200" s="38">
        <f t="shared" si="230"/>
        <v>0</v>
      </c>
      <c r="P200" s="38">
        <f t="shared" si="230"/>
        <v>0</v>
      </c>
      <c r="Q200" s="38">
        <f t="shared" si="230"/>
        <v>0</v>
      </c>
      <c r="R200" s="139">
        <f t="shared" si="230"/>
        <v>0</v>
      </c>
      <c r="Y200" s="37">
        <f t="shared" ref="Y200:AB200" si="231">IF(Y197&lt;&gt;0,(Y198+Y199)/Y197,)</f>
        <v>0</v>
      </c>
      <c r="Z200" s="37">
        <f t="shared" si="231"/>
        <v>0</v>
      </c>
      <c r="AA200" s="37">
        <f t="shared" si="231"/>
        <v>0</v>
      </c>
      <c r="AB200" s="37">
        <f t="shared" si="231"/>
        <v>0</v>
      </c>
    </row>
    <row r="201" spans="1:28" ht="13.5" customHeight="1" x14ac:dyDescent="0.2">
      <c r="A201" s="268"/>
      <c r="B201" s="269"/>
      <c r="C201" s="333"/>
      <c r="D201" s="114" t="s">
        <v>82</v>
      </c>
      <c r="E201" s="37">
        <f t="shared" ref="E201:E205" si="232">SUM(G201:R201)</f>
        <v>0</v>
      </c>
      <c r="F201" s="37">
        <f>IF($T$1=0,0,E201/$T$1)</f>
        <v>0</v>
      </c>
      <c r="G201" s="116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Y201" s="37">
        <f t="shared" ref="Y201:Y205" si="233">SUM(G201:I201)</f>
        <v>0</v>
      </c>
      <c r="Z201" s="37">
        <f t="shared" ref="Z201:Z205" si="234">SUM(J201:L201)</f>
        <v>0</v>
      </c>
      <c r="AA201" s="37">
        <f t="shared" ref="AA201:AA205" si="235">SUM(M201:O201)</f>
        <v>0</v>
      </c>
      <c r="AB201" s="37">
        <f t="shared" ref="AB201:AB205" si="236">SUM(P201:R201)</f>
        <v>0</v>
      </c>
    </row>
    <row r="202" spans="1:28" ht="13.5" customHeight="1" x14ac:dyDescent="0.2">
      <c r="A202" s="268"/>
      <c r="B202" s="269"/>
      <c r="C202" s="334"/>
      <c r="D202" s="114" t="s">
        <v>83</v>
      </c>
      <c r="E202" s="37">
        <f t="shared" si="232"/>
        <v>0</v>
      </c>
      <c r="F202" s="37">
        <f>IF($T$1=0,0,E202/$T$1)</f>
        <v>0</v>
      </c>
      <c r="G202" s="38">
        <f t="shared" ref="G202:R202" si="237">G198+G199+G201</f>
        <v>0</v>
      </c>
      <c r="H202" s="38">
        <f t="shared" si="237"/>
        <v>0</v>
      </c>
      <c r="I202" s="38">
        <f t="shared" si="237"/>
        <v>0</v>
      </c>
      <c r="J202" s="38">
        <f t="shared" si="237"/>
        <v>0</v>
      </c>
      <c r="K202" s="38">
        <f t="shared" si="237"/>
        <v>0</v>
      </c>
      <c r="L202" s="38">
        <f t="shared" si="237"/>
        <v>0</v>
      </c>
      <c r="M202" s="38">
        <f t="shared" si="237"/>
        <v>0</v>
      </c>
      <c r="N202" s="38">
        <f t="shared" si="237"/>
        <v>0</v>
      </c>
      <c r="O202" s="38">
        <f t="shared" si="237"/>
        <v>0</v>
      </c>
      <c r="P202" s="38">
        <f t="shared" si="237"/>
        <v>0</v>
      </c>
      <c r="Q202" s="38">
        <f t="shared" si="237"/>
        <v>0</v>
      </c>
      <c r="R202" s="139">
        <f t="shared" si="237"/>
        <v>0</v>
      </c>
      <c r="Y202" s="37">
        <f t="shared" si="233"/>
        <v>0</v>
      </c>
      <c r="Z202" s="37">
        <f t="shared" si="234"/>
        <v>0</v>
      </c>
      <c r="AA202" s="37">
        <f t="shared" si="235"/>
        <v>0</v>
      </c>
      <c r="AB202" s="37">
        <f t="shared" si="236"/>
        <v>0</v>
      </c>
    </row>
    <row r="203" spans="1:28" ht="13.5" customHeight="1" x14ac:dyDescent="0.2">
      <c r="A203" s="268"/>
      <c r="B203" s="269"/>
      <c r="C203" s="256" t="s">
        <v>187</v>
      </c>
      <c r="D203" s="113" t="s">
        <v>36</v>
      </c>
      <c r="E203" s="102">
        <f t="shared" si="232"/>
        <v>0</v>
      </c>
      <c r="F203" s="100">
        <f>IF($T$1=0,0,E203/$T$1)</f>
        <v>0</v>
      </c>
      <c r="G203" s="116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Y203" s="102">
        <f t="shared" si="233"/>
        <v>0</v>
      </c>
      <c r="Z203" s="102">
        <f t="shared" si="234"/>
        <v>0</v>
      </c>
      <c r="AA203" s="102">
        <f t="shared" si="235"/>
        <v>0</v>
      </c>
      <c r="AB203" s="102">
        <f t="shared" si="236"/>
        <v>0</v>
      </c>
    </row>
    <row r="204" spans="1:28" ht="13.5" customHeight="1" x14ac:dyDescent="0.2">
      <c r="A204" s="268"/>
      <c r="B204" s="269"/>
      <c r="C204" s="256"/>
      <c r="D204" s="113" t="s">
        <v>80</v>
      </c>
      <c r="E204" s="102">
        <f t="shared" si="232"/>
        <v>0</v>
      </c>
      <c r="F204" s="100">
        <f>IF($T$1=0,0,E204/$T$1)</f>
        <v>0</v>
      </c>
      <c r="G204" s="116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Y204" s="102">
        <f t="shared" si="233"/>
        <v>0</v>
      </c>
      <c r="Z204" s="102">
        <f t="shared" si="234"/>
        <v>0</v>
      </c>
      <c r="AA204" s="102">
        <f t="shared" si="235"/>
        <v>0</v>
      </c>
      <c r="AB204" s="102">
        <f t="shared" si="236"/>
        <v>0</v>
      </c>
    </row>
    <row r="205" spans="1:28" ht="13.5" customHeight="1" x14ac:dyDescent="0.2">
      <c r="A205" s="268"/>
      <c r="B205" s="269"/>
      <c r="C205" s="256"/>
      <c r="D205" s="113" t="s">
        <v>81</v>
      </c>
      <c r="E205" s="102">
        <f t="shared" si="232"/>
        <v>0</v>
      </c>
      <c r="F205" s="100">
        <f>IF($T$1=0,0,E205/$T$1)</f>
        <v>0</v>
      </c>
      <c r="G205" s="116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Y205" s="102">
        <f t="shared" si="233"/>
        <v>0</v>
      </c>
      <c r="Z205" s="102">
        <f t="shared" si="234"/>
        <v>0</v>
      </c>
      <c r="AA205" s="102">
        <f t="shared" si="235"/>
        <v>0</v>
      </c>
      <c r="AB205" s="102">
        <f t="shared" si="236"/>
        <v>0</v>
      </c>
    </row>
    <row r="206" spans="1:28" ht="13.5" customHeight="1" x14ac:dyDescent="0.2">
      <c r="A206" s="268"/>
      <c r="B206" s="269"/>
      <c r="C206" s="256"/>
      <c r="D206" s="113" t="s">
        <v>70</v>
      </c>
      <c r="E206" s="102">
        <f t="shared" ref="E206:R206" si="238">IF(E203&lt;&gt;0,(E204+E205)/E203,)</f>
        <v>0</v>
      </c>
      <c r="F206" s="88">
        <f t="shared" si="238"/>
        <v>0</v>
      </c>
      <c r="G206" s="38">
        <f t="shared" si="238"/>
        <v>0</v>
      </c>
      <c r="H206" s="38">
        <f t="shared" si="238"/>
        <v>0</v>
      </c>
      <c r="I206" s="38">
        <f t="shared" si="238"/>
        <v>0</v>
      </c>
      <c r="J206" s="38">
        <f t="shared" si="238"/>
        <v>0</v>
      </c>
      <c r="K206" s="38">
        <f t="shared" si="238"/>
        <v>0</v>
      </c>
      <c r="L206" s="38">
        <f t="shared" si="238"/>
        <v>0</v>
      </c>
      <c r="M206" s="38">
        <f t="shared" si="238"/>
        <v>0</v>
      </c>
      <c r="N206" s="38">
        <f t="shared" si="238"/>
        <v>0</v>
      </c>
      <c r="O206" s="38">
        <f t="shared" si="238"/>
        <v>0</v>
      </c>
      <c r="P206" s="38">
        <f t="shared" si="238"/>
        <v>0</v>
      </c>
      <c r="Q206" s="38">
        <f t="shared" si="238"/>
        <v>0</v>
      </c>
      <c r="R206" s="139">
        <f t="shared" si="238"/>
        <v>0</v>
      </c>
      <c r="Y206" s="102">
        <f t="shared" ref="Y206:AB206" si="239">IF(Y203&lt;&gt;0,(Y204+Y205)/Y203,)</f>
        <v>0</v>
      </c>
      <c r="Z206" s="102">
        <f t="shared" si="239"/>
        <v>0</v>
      </c>
      <c r="AA206" s="102">
        <f t="shared" si="239"/>
        <v>0</v>
      </c>
      <c r="AB206" s="102">
        <f t="shared" si="239"/>
        <v>0</v>
      </c>
    </row>
    <row r="207" spans="1:28" ht="13.5" customHeight="1" x14ac:dyDescent="0.2">
      <c r="A207" s="268"/>
      <c r="B207" s="269"/>
      <c r="C207" s="256"/>
      <c r="D207" s="113" t="s">
        <v>82</v>
      </c>
      <c r="E207" s="102">
        <f t="shared" ref="E207:E223" si="240">SUM(G207:R207)</f>
        <v>0</v>
      </c>
      <c r="F207" s="100">
        <f t="shared" ref="F207:F223" si="241">IF($T$1=0,0,E207/$T$1)</f>
        <v>0</v>
      </c>
      <c r="G207" s="116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Y207" s="102">
        <f t="shared" ref="Y207:Y223" si="242">SUM(G207:I207)</f>
        <v>0</v>
      </c>
      <c r="Z207" s="102">
        <f t="shared" ref="Z207:Z223" si="243">SUM(J207:L207)</f>
        <v>0</v>
      </c>
      <c r="AA207" s="102">
        <f t="shared" ref="AA207:AA223" si="244">SUM(M207:O207)</f>
        <v>0</v>
      </c>
      <c r="AB207" s="102">
        <f t="shared" ref="AB207:AB223" si="245">SUM(P207:R207)</f>
        <v>0</v>
      </c>
    </row>
    <row r="208" spans="1:28" ht="13.5" customHeight="1" x14ac:dyDescent="0.2">
      <c r="A208" s="268"/>
      <c r="B208" s="269"/>
      <c r="C208" s="256"/>
      <c r="D208" s="113" t="s">
        <v>83</v>
      </c>
      <c r="E208" s="102">
        <f t="shared" si="240"/>
        <v>0</v>
      </c>
      <c r="F208" s="100">
        <f t="shared" si="241"/>
        <v>0</v>
      </c>
      <c r="G208" s="38">
        <f t="shared" ref="G208:R208" si="246">G204+G205+G207</f>
        <v>0</v>
      </c>
      <c r="H208" s="38">
        <f t="shared" si="246"/>
        <v>0</v>
      </c>
      <c r="I208" s="38">
        <f t="shared" si="246"/>
        <v>0</v>
      </c>
      <c r="J208" s="38">
        <f t="shared" si="246"/>
        <v>0</v>
      </c>
      <c r="K208" s="38">
        <f t="shared" si="246"/>
        <v>0</v>
      </c>
      <c r="L208" s="38">
        <f t="shared" si="246"/>
        <v>0</v>
      </c>
      <c r="M208" s="38">
        <f t="shared" si="246"/>
        <v>0</v>
      </c>
      <c r="N208" s="38">
        <f t="shared" si="246"/>
        <v>0</v>
      </c>
      <c r="O208" s="38">
        <f t="shared" si="246"/>
        <v>0</v>
      </c>
      <c r="P208" s="38">
        <f t="shared" si="246"/>
        <v>0</v>
      </c>
      <c r="Q208" s="38">
        <f t="shared" si="246"/>
        <v>0</v>
      </c>
      <c r="R208" s="139">
        <f t="shared" si="246"/>
        <v>0</v>
      </c>
      <c r="Y208" s="102">
        <f t="shared" si="242"/>
        <v>0</v>
      </c>
      <c r="Z208" s="102">
        <f t="shared" si="243"/>
        <v>0</v>
      </c>
      <c r="AA208" s="102">
        <f t="shared" si="244"/>
        <v>0</v>
      </c>
      <c r="AB208" s="102">
        <f t="shared" si="245"/>
        <v>0</v>
      </c>
    </row>
    <row r="209" spans="1:28" ht="13.5" customHeight="1" x14ac:dyDescent="0.2">
      <c r="A209" s="268"/>
      <c r="B209" s="269"/>
      <c r="C209" s="313" t="s">
        <v>188</v>
      </c>
      <c r="D209" s="114" t="s">
        <v>144</v>
      </c>
      <c r="E209" s="37">
        <f t="shared" si="240"/>
        <v>0</v>
      </c>
      <c r="F209" s="115">
        <f t="shared" si="241"/>
        <v>0</v>
      </c>
      <c r="G209" s="116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Y209" s="37">
        <f t="shared" si="242"/>
        <v>0</v>
      </c>
      <c r="Z209" s="37">
        <f t="shared" si="243"/>
        <v>0</v>
      </c>
      <c r="AA209" s="37">
        <f t="shared" si="244"/>
        <v>0</v>
      </c>
      <c r="AB209" s="37">
        <f t="shared" si="245"/>
        <v>0</v>
      </c>
    </row>
    <row r="210" spans="1:28" ht="13.5" customHeight="1" x14ac:dyDescent="0.2">
      <c r="A210" s="268"/>
      <c r="B210" s="269"/>
      <c r="C210" s="313"/>
      <c r="D210" s="114" t="s">
        <v>189</v>
      </c>
      <c r="E210" s="37">
        <f t="shared" si="240"/>
        <v>0</v>
      </c>
      <c r="F210" s="115">
        <f t="shared" si="241"/>
        <v>0</v>
      </c>
      <c r="G210" s="116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Y210" s="37">
        <f t="shared" si="242"/>
        <v>0</v>
      </c>
      <c r="Z210" s="37">
        <f t="shared" si="243"/>
        <v>0</v>
      </c>
      <c r="AA210" s="37">
        <f t="shared" si="244"/>
        <v>0</v>
      </c>
      <c r="AB210" s="37">
        <f t="shared" si="245"/>
        <v>0</v>
      </c>
    </row>
    <row r="211" spans="1:28" ht="13.5" customHeight="1" x14ac:dyDescent="0.2">
      <c r="A211" s="268"/>
      <c r="B211" s="269"/>
      <c r="C211" s="313"/>
      <c r="D211" s="114" t="s">
        <v>190</v>
      </c>
      <c r="E211" s="37">
        <f t="shared" si="240"/>
        <v>0</v>
      </c>
      <c r="F211" s="115">
        <f t="shared" si="241"/>
        <v>0</v>
      </c>
      <c r="G211" s="116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Y211" s="37">
        <f t="shared" si="242"/>
        <v>0</v>
      </c>
      <c r="Z211" s="37">
        <f t="shared" si="243"/>
        <v>0</v>
      </c>
      <c r="AA211" s="37">
        <f t="shared" si="244"/>
        <v>0</v>
      </c>
      <c r="AB211" s="37">
        <f t="shared" si="245"/>
        <v>0</v>
      </c>
    </row>
    <row r="212" spans="1:28" ht="13.5" customHeight="1" x14ac:dyDescent="0.2">
      <c r="A212" s="268"/>
      <c r="B212" s="269"/>
      <c r="C212" s="313"/>
      <c r="D212" s="114" t="s">
        <v>170</v>
      </c>
      <c r="E212" s="37">
        <f t="shared" si="240"/>
        <v>0</v>
      </c>
      <c r="F212" s="115">
        <f t="shared" si="241"/>
        <v>0</v>
      </c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7"/>
      <c r="Y212" s="37">
        <f t="shared" si="242"/>
        <v>0</v>
      </c>
      <c r="Z212" s="37">
        <f t="shared" si="243"/>
        <v>0</v>
      </c>
      <c r="AA212" s="37">
        <f t="shared" si="244"/>
        <v>0</v>
      </c>
      <c r="AB212" s="37">
        <f t="shared" si="245"/>
        <v>0</v>
      </c>
    </row>
    <row r="213" spans="1:28" ht="13.5" customHeight="1" x14ac:dyDescent="0.2">
      <c r="A213" s="268"/>
      <c r="B213" s="269"/>
      <c r="C213" s="313"/>
      <c r="D213" s="114" t="s">
        <v>191</v>
      </c>
      <c r="E213" s="37">
        <f t="shared" si="240"/>
        <v>0</v>
      </c>
      <c r="F213" s="115">
        <f t="shared" si="241"/>
        <v>0</v>
      </c>
      <c r="G213" s="116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Y213" s="37">
        <f t="shared" si="242"/>
        <v>0</v>
      </c>
      <c r="Z213" s="37">
        <f t="shared" si="243"/>
        <v>0</v>
      </c>
      <c r="AA213" s="37">
        <f t="shared" si="244"/>
        <v>0</v>
      </c>
      <c r="AB213" s="37">
        <f t="shared" si="245"/>
        <v>0</v>
      </c>
    </row>
    <row r="214" spans="1:28" ht="13.5" customHeight="1" x14ac:dyDescent="0.2">
      <c r="A214" s="268"/>
      <c r="B214" s="269"/>
      <c r="C214" s="313"/>
      <c r="D214" s="114" t="s">
        <v>146</v>
      </c>
      <c r="E214" s="37">
        <f t="shared" si="240"/>
        <v>0</v>
      </c>
      <c r="F214" s="115">
        <f t="shared" si="241"/>
        <v>0</v>
      </c>
      <c r="G214" s="116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Y214" s="37">
        <f t="shared" si="242"/>
        <v>0</v>
      </c>
      <c r="Z214" s="37">
        <f t="shared" si="243"/>
        <v>0</v>
      </c>
      <c r="AA214" s="37">
        <f t="shared" si="244"/>
        <v>0</v>
      </c>
      <c r="AB214" s="37">
        <f t="shared" si="245"/>
        <v>0</v>
      </c>
    </row>
    <row r="215" spans="1:28" ht="13.5" customHeight="1" x14ac:dyDescent="0.2">
      <c r="A215" s="268"/>
      <c r="B215" s="269"/>
      <c r="C215" s="313"/>
      <c r="D215" s="114" t="s">
        <v>147</v>
      </c>
      <c r="E215" s="37">
        <f t="shared" si="240"/>
        <v>0</v>
      </c>
      <c r="F215" s="115">
        <f t="shared" si="241"/>
        <v>0</v>
      </c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7"/>
      <c r="Y215" s="37">
        <f t="shared" si="242"/>
        <v>0</v>
      </c>
      <c r="Z215" s="37">
        <f t="shared" si="243"/>
        <v>0</v>
      </c>
      <c r="AA215" s="37">
        <f t="shared" si="244"/>
        <v>0</v>
      </c>
      <c r="AB215" s="37">
        <f t="shared" si="245"/>
        <v>0</v>
      </c>
    </row>
    <row r="216" spans="1:28" ht="13.5" customHeight="1" x14ac:dyDescent="0.2">
      <c r="A216" s="268"/>
      <c r="B216" s="269"/>
      <c r="C216" s="313"/>
      <c r="D216" s="114" t="s">
        <v>148</v>
      </c>
      <c r="E216" s="37">
        <f t="shared" si="240"/>
        <v>0</v>
      </c>
      <c r="F216" s="115">
        <f t="shared" si="241"/>
        <v>0</v>
      </c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7"/>
      <c r="Y216" s="37">
        <f t="shared" si="242"/>
        <v>0</v>
      </c>
      <c r="Z216" s="37">
        <f t="shared" si="243"/>
        <v>0</v>
      </c>
      <c r="AA216" s="37">
        <f t="shared" si="244"/>
        <v>0</v>
      </c>
      <c r="AB216" s="37">
        <f t="shared" si="245"/>
        <v>0</v>
      </c>
    </row>
    <row r="217" spans="1:28" ht="13.5" customHeight="1" x14ac:dyDescent="0.2">
      <c r="A217" s="268"/>
      <c r="B217" s="269"/>
      <c r="C217" s="313"/>
      <c r="D217" s="114" t="s">
        <v>149</v>
      </c>
      <c r="E217" s="37">
        <f t="shared" si="240"/>
        <v>0</v>
      </c>
      <c r="F217" s="115">
        <f t="shared" si="241"/>
        <v>0</v>
      </c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7"/>
      <c r="Y217" s="37">
        <f t="shared" si="242"/>
        <v>0</v>
      </c>
      <c r="Z217" s="37">
        <f t="shared" si="243"/>
        <v>0</v>
      </c>
      <c r="AA217" s="37">
        <f t="shared" si="244"/>
        <v>0</v>
      </c>
      <c r="AB217" s="37">
        <f t="shared" si="245"/>
        <v>0</v>
      </c>
    </row>
    <row r="218" spans="1:28" ht="13.5" customHeight="1" x14ac:dyDescent="0.2">
      <c r="A218" s="268"/>
      <c r="B218" s="269"/>
      <c r="C218" s="313"/>
      <c r="D218" s="114" t="s">
        <v>150</v>
      </c>
      <c r="E218" s="37">
        <f t="shared" si="240"/>
        <v>0</v>
      </c>
      <c r="F218" s="115">
        <f t="shared" si="241"/>
        <v>0</v>
      </c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7"/>
      <c r="Y218" s="37">
        <f t="shared" si="242"/>
        <v>0</v>
      </c>
      <c r="Z218" s="37">
        <f t="shared" si="243"/>
        <v>0</v>
      </c>
      <c r="AA218" s="37">
        <f t="shared" si="244"/>
        <v>0</v>
      </c>
      <c r="AB218" s="37">
        <f t="shared" si="245"/>
        <v>0</v>
      </c>
    </row>
    <row r="219" spans="1:28" ht="13.5" customHeight="1" x14ac:dyDescent="0.2">
      <c r="A219" s="268"/>
      <c r="B219" s="269"/>
      <c r="C219" s="313"/>
      <c r="D219" s="114" t="s">
        <v>153</v>
      </c>
      <c r="E219" s="37">
        <f t="shared" si="240"/>
        <v>0</v>
      </c>
      <c r="F219" s="115">
        <f t="shared" si="241"/>
        <v>0</v>
      </c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7"/>
      <c r="Y219" s="37">
        <f t="shared" si="242"/>
        <v>0</v>
      </c>
      <c r="Z219" s="37">
        <f t="shared" si="243"/>
        <v>0</v>
      </c>
      <c r="AA219" s="37">
        <f t="shared" si="244"/>
        <v>0</v>
      </c>
      <c r="AB219" s="37">
        <f t="shared" si="245"/>
        <v>0</v>
      </c>
    </row>
    <row r="220" spans="1:28" ht="13.5" customHeight="1" x14ac:dyDescent="0.2">
      <c r="A220" s="268"/>
      <c r="B220" s="269"/>
      <c r="C220" s="313"/>
      <c r="D220" s="114" t="s">
        <v>154</v>
      </c>
      <c r="E220" s="37">
        <f t="shared" si="240"/>
        <v>0</v>
      </c>
      <c r="F220" s="115">
        <f t="shared" si="241"/>
        <v>0</v>
      </c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7"/>
      <c r="Y220" s="37">
        <f t="shared" si="242"/>
        <v>0</v>
      </c>
      <c r="Z220" s="37">
        <f t="shared" si="243"/>
        <v>0</v>
      </c>
      <c r="AA220" s="37">
        <f t="shared" si="244"/>
        <v>0</v>
      </c>
      <c r="AB220" s="37">
        <f t="shared" si="245"/>
        <v>0</v>
      </c>
    </row>
    <row r="221" spans="1:28" ht="13.5" customHeight="1" x14ac:dyDescent="0.2">
      <c r="A221" s="268"/>
      <c r="B221" s="269"/>
      <c r="C221" s="313"/>
      <c r="D221" s="114" t="s">
        <v>180</v>
      </c>
      <c r="E221" s="37">
        <f t="shared" si="240"/>
        <v>0</v>
      </c>
      <c r="F221" s="115">
        <f t="shared" si="241"/>
        <v>0</v>
      </c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7"/>
      <c r="Y221" s="37">
        <f t="shared" si="242"/>
        <v>0</v>
      </c>
      <c r="Z221" s="37">
        <f t="shared" si="243"/>
        <v>0</v>
      </c>
      <c r="AA221" s="37">
        <f t="shared" si="244"/>
        <v>0</v>
      </c>
      <c r="AB221" s="37">
        <f t="shared" si="245"/>
        <v>0</v>
      </c>
    </row>
    <row r="222" spans="1:28" ht="13.5" customHeight="1" x14ac:dyDescent="0.2">
      <c r="A222" s="268"/>
      <c r="B222" s="269"/>
      <c r="C222" s="313"/>
      <c r="D222" s="114" t="s">
        <v>83</v>
      </c>
      <c r="E222" s="37">
        <f t="shared" si="240"/>
        <v>0</v>
      </c>
      <c r="F222" s="115">
        <f t="shared" si="241"/>
        <v>0</v>
      </c>
      <c r="G222" s="38">
        <f t="shared" ref="G222:R222" si="247">SUM(G209:G221)</f>
        <v>0</v>
      </c>
      <c r="H222" s="38">
        <f t="shared" si="247"/>
        <v>0</v>
      </c>
      <c r="I222" s="38">
        <f t="shared" si="247"/>
        <v>0</v>
      </c>
      <c r="J222" s="38">
        <f t="shared" si="247"/>
        <v>0</v>
      </c>
      <c r="K222" s="38">
        <f t="shared" si="247"/>
        <v>0</v>
      </c>
      <c r="L222" s="38">
        <f t="shared" si="247"/>
        <v>0</v>
      </c>
      <c r="M222" s="38">
        <f t="shared" si="247"/>
        <v>0</v>
      </c>
      <c r="N222" s="38">
        <f t="shared" si="247"/>
        <v>0</v>
      </c>
      <c r="O222" s="38">
        <f t="shared" si="247"/>
        <v>0</v>
      </c>
      <c r="P222" s="38">
        <f t="shared" si="247"/>
        <v>0</v>
      </c>
      <c r="Q222" s="38">
        <f t="shared" si="247"/>
        <v>0</v>
      </c>
      <c r="R222" s="38">
        <f t="shared" si="247"/>
        <v>0</v>
      </c>
      <c r="Y222" s="37">
        <f t="shared" si="242"/>
        <v>0</v>
      </c>
      <c r="Z222" s="37">
        <f t="shared" si="243"/>
        <v>0</v>
      </c>
      <c r="AA222" s="37">
        <f t="shared" si="244"/>
        <v>0</v>
      </c>
      <c r="AB222" s="37">
        <f t="shared" si="245"/>
        <v>0</v>
      </c>
    </row>
    <row r="223" spans="1:28" ht="13.5" customHeight="1" x14ac:dyDescent="0.2">
      <c r="A223" s="270"/>
      <c r="B223" s="271"/>
      <c r="C223" s="141" t="s">
        <v>3</v>
      </c>
      <c r="D223" s="126"/>
      <c r="E223" s="127">
        <f t="shared" si="240"/>
        <v>0</v>
      </c>
      <c r="F223" s="127">
        <f t="shared" si="241"/>
        <v>0</v>
      </c>
      <c r="G223" s="38">
        <f t="shared" ref="G223:R223" si="248">G202+G208+G222</f>
        <v>0</v>
      </c>
      <c r="H223" s="38">
        <f t="shared" si="248"/>
        <v>0</v>
      </c>
      <c r="I223" s="38">
        <f t="shared" si="248"/>
        <v>0</v>
      </c>
      <c r="J223" s="38">
        <f t="shared" si="248"/>
        <v>0</v>
      </c>
      <c r="K223" s="38">
        <f t="shared" si="248"/>
        <v>0</v>
      </c>
      <c r="L223" s="38">
        <f t="shared" si="248"/>
        <v>0</v>
      </c>
      <c r="M223" s="38">
        <f t="shared" si="248"/>
        <v>0</v>
      </c>
      <c r="N223" s="38">
        <f t="shared" si="248"/>
        <v>0</v>
      </c>
      <c r="O223" s="38">
        <f t="shared" si="248"/>
        <v>0</v>
      </c>
      <c r="P223" s="38">
        <f t="shared" si="248"/>
        <v>0</v>
      </c>
      <c r="Q223" s="38">
        <f t="shared" si="248"/>
        <v>0</v>
      </c>
      <c r="R223" s="139">
        <f t="shared" si="248"/>
        <v>0</v>
      </c>
      <c r="Y223" s="127">
        <f t="shared" si="242"/>
        <v>0</v>
      </c>
      <c r="Z223" s="127">
        <f t="shared" si="243"/>
        <v>0</v>
      </c>
      <c r="AA223" s="127">
        <f t="shared" si="244"/>
        <v>0</v>
      </c>
      <c r="AB223" s="127">
        <f t="shared" si="245"/>
        <v>0</v>
      </c>
    </row>
    <row r="266" ht="20.100000000000001" customHeight="1" x14ac:dyDescent="0.2"/>
  </sheetData>
  <mergeCells count="32">
    <mergeCell ref="A1:B1"/>
    <mergeCell ref="C18:C20"/>
    <mergeCell ref="C21:C22"/>
    <mergeCell ref="C23:C37"/>
    <mergeCell ref="C38:C46"/>
    <mergeCell ref="C47:C55"/>
    <mergeCell ref="C57:C62"/>
    <mergeCell ref="C63:C68"/>
    <mergeCell ref="C69:C74"/>
    <mergeCell ref="C75:C80"/>
    <mergeCell ref="C159:C182"/>
    <mergeCell ref="C81:C86"/>
    <mergeCell ref="C87:C92"/>
    <mergeCell ref="C93:C98"/>
    <mergeCell ref="C99:C128"/>
    <mergeCell ref="C129:C132"/>
    <mergeCell ref="C209:C222"/>
    <mergeCell ref="A2:B11"/>
    <mergeCell ref="A12:B22"/>
    <mergeCell ref="A23:B55"/>
    <mergeCell ref="A57:B133"/>
    <mergeCell ref="A191:B223"/>
    <mergeCell ref="A134:B190"/>
    <mergeCell ref="C183:C185"/>
    <mergeCell ref="C186:C189"/>
    <mergeCell ref="C191:C196"/>
    <mergeCell ref="C197:C202"/>
    <mergeCell ref="C203:C208"/>
    <mergeCell ref="C134:C139"/>
    <mergeCell ref="C140:C146"/>
    <mergeCell ref="C147:C152"/>
    <mergeCell ref="C153:C15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H197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3.5" customHeight="1" x14ac:dyDescent="0.2"/>
  <cols>
    <col min="1" max="1" width="4.125" style="6" customWidth="1"/>
    <col min="2" max="2" width="5.625" style="6" customWidth="1"/>
    <col min="3" max="3" width="13" style="6" customWidth="1"/>
    <col min="4" max="4" width="20.25" style="6" customWidth="1"/>
    <col min="5" max="5" width="14" style="6" customWidth="1"/>
    <col min="6" max="18" width="12.25" style="6" customWidth="1"/>
    <col min="19" max="19" width="17.75" style="6" customWidth="1"/>
    <col min="20" max="20" width="3.75" style="6" customWidth="1"/>
    <col min="21" max="21" width="8.25" style="6" customWidth="1"/>
    <col min="22" max="22" width="3.75" style="6" customWidth="1"/>
    <col min="23" max="23" width="8.25" style="6" customWidth="1"/>
    <col min="24" max="24" width="9" style="6"/>
    <col min="25" max="28" width="10.625" style="6" hidden="1" customWidth="1"/>
    <col min="29" max="16384" width="9" style="6"/>
  </cols>
  <sheetData>
    <row r="1" spans="1:34" ht="13.5" customHeight="1" x14ac:dyDescent="0.2">
      <c r="A1" s="304" t="s">
        <v>0</v>
      </c>
      <c r="B1" s="304"/>
      <c r="C1" s="7" t="s">
        <v>1</v>
      </c>
      <c r="D1" s="8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34" s="1" customFormat="1" ht="13.5" customHeight="1" x14ac:dyDescent="0.2">
      <c r="A2" s="350" t="s">
        <v>24</v>
      </c>
      <c r="B2" s="350"/>
      <c r="C2" s="11" t="s">
        <v>25</v>
      </c>
      <c r="D2" s="12">
        <f t="shared" ref="D2:D7" si="0">IF($E$8&lt;&gt;0,E2/$E$8,)</f>
        <v>0</v>
      </c>
      <c r="E2" s="13">
        <f t="shared" ref="E2:E11" si="1">SUM(G2:R2)</f>
        <v>0</v>
      </c>
      <c r="F2" s="13">
        <f t="shared" ref="F2:F11" si="2">IF($T$1=0,0,E2/$T$1)</f>
        <v>0</v>
      </c>
      <c r="G2" s="14">
        <f t="shared" ref="G2:R3" si="3">G59+G104+G166</f>
        <v>0</v>
      </c>
      <c r="H2" s="14">
        <f t="shared" si="3"/>
        <v>0</v>
      </c>
      <c r="I2" s="14">
        <f t="shared" si="3"/>
        <v>0</v>
      </c>
      <c r="J2" s="14">
        <f t="shared" si="3"/>
        <v>0</v>
      </c>
      <c r="K2" s="14">
        <f t="shared" si="3"/>
        <v>0</v>
      </c>
      <c r="L2" s="14">
        <f t="shared" si="3"/>
        <v>0</v>
      </c>
      <c r="M2" s="14">
        <f t="shared" si="3"/>
        <v>0</v>
      </c>
      <c r="N2" s="14">
        <f t="shared" si="3"/>
        <v>0</v>
      </c>
      <c r="O2" s="14">
        <f t="shared" si="3"/>
        <v>0</v>
      </c>
      <c r="P2" s="14">
        <f t="shared" si="3"/>
        <v>0</v>
      </c>
      <c r="Q2" s="14">
        <f t="shared" si="3"/>
        <v>0</v>
      </c>
      <c r="R2" s="14">
        <f t="shared" si="3"/>
        <v>0</v>
      </c>
      <c r="Y2" s="13">
        <f t="shared" ref="Y2:Y14" si="4">SUM(G2:I2)</f>
        <v>0</v>
      </c>
      <c r="Z2" s="13">
        <f t="shared" ref="Z2:Z14" si="5">SUM(J2:L2)</f>
        <v>0</v>
      </c>
      <c r="AA2" s="13">
        <f t="shared" ref="AA2:AA14" si="6">SUM(M2:O2)</f>
        <v>0</v>
      </c>
      <c r="AB2" s="13">
        <f t="shared" ref="AB2:AB14" si="7">SUM(P2:R2)</f>
        <v>0</v>
      </c>
    </row>
    <row r="3" spans="1:34" s="1" customFormat="1" ht="13.5" customHeight="1" x14ac:dyDescent="0.2">
      <c r="A3" s="350"/>
      <c r="B3" s="350"/>
      <c r="C3" s="11" t="s">
        <v>26</v>
      </c>
      <c r="D3" s="12">
        <f t="shared" si="0"/>
        <v>0</v>
      </c>
      <c r="E3" s="13">
        <f t="shared" si="1"/>
        <v>0</v>
      </c>
      <c r="F3" s="13">
        <f t="shared" si="2"/>
        <v>0</v>
      </c>
      <c r="G3" s="14">
        <f t="shared" si="3"/>
        <v>0</v>
      </c>
      <c r="H3" s="14">
        <f t="shared" si="3"/>
        <v>0</v>
      </c>
      <c r="I3" s="14">
        <f t="shared" si="3"/>
        <v>0</v>
      </c>
      <c r="J3" s="14">
        <f t="shared" si="3"/>
        <v>0</v>
      </c>
      <c r="K3" s="14">
        <f t="shared" si="3"/>
        <v>0</v>
      </c>
      <c r="L3" s="14">
        <f t="shared" si="3"/>
        <v>0</v>
      </c>
      <c r="M3" s="14">
        <f t="shared" si="3"/>
        <v>0</v>
      </c>
      <c r="N3" s="14">
        <f t="shared" si="3"/>
        <v>0</v>
      </c>
      <c r="O3" s="14">
        <f t="shared" si="3"/>
        <v>0</v>
      </c>
      <c r="P3" s="14">
        <f t="shared" si="3"/>
        <v>0</v>
      </c>
      <c r="Q3" s="14">
        <f t="shared" si="3"/>
        <v>0</v>
      </c>
      <c r="R3" s="14">
        <f t="shared" si="3"/>
        <v>0</v>
      </c>
      <c r="Y3" s="13">
        <f t="shared" si="4"/>
        <v>0</v>
      </c>
      <c r="Z3" s="13">
        <f t="shared" si="5"/>
        <v>0</v>
      </c>
      <c r="AA3" s="13">
        <f t="shared" si="6"/>
        <v>0</v>
      </c>
      <c r="AB3" s="13">
        <f t="shared" si="7"/>
        <v>0</v>
      </c>
    </row>
    <row r="4" spans="1:34" s="1" customFormat="1" ht="13.5" customHeight="1" x14ac:dyDescent="0.2">
      <c r="A4" s="350"/>
      <c r="B4" s="350"/>
      <c r="C4" s="11" t="s">
        <v>27</v>
      </c>
      <c r="D4" s="12">
        <f t="shared" si="0"/>
        <v>0</v>
      </c>
      <c r="E4" s="13">
        <f t="shared" si="1"/>
        <v>0</v>
      </c>
      <c r="F4" s="13">
        <f t="shared" si="2"/>
        <v>0</v>
      </c>
      <c r="G4" s="14">
        <f t="shared" ref="G4:R4" si="8">G62+G107+G169</f>
        <v>0</v>
      </c>
      <c r="H4" s="14">
        <f t="shared" si="8"/>
        <v>0</v>
      </c>
      <c r="I4" s="14">
        <f t="shared" si="8"/>
        <v>0</v>
      </c>
      <c r="J4" s="14">
        <f t="shared" si="8"/>
        <v>0</v>
      </c>
      <c r="K4" s="14">
        <f t="shared" si="8"/>
        <v>0</v>
      </c>
      <c r="L4" s="14">
        <f t="shared" si="8"/>
        <v>0</v>
      </c>
      <c r="M4" s="14">
        <f t="shared" si="8"/>
        <v>0</v>
      </c>
      <c r="N4" s="14">
        <f t="shared" si="8"/>
        <v>0</v>
      </c>
      <c r="O4" s="14">
        <f t="shared" si="8"/>
        <v>0</v>
      </c>
      <c r="P4" s="14">
        <f t="shared" si="8"/>
        <v>0</v>
      </c>
      <c r="Q4" s="14">
        <f t="shared" si="8"/>
        <v>0</v>
      </c>
      <c r="R4" s="14">
        <f t="shared" si="8"/>
        <v>0</v>
      </c>
      <c r="Y4" s="13">
        <f t="shared" si="4"/>
        <v>0</v>
      </c>
      <c r="Z4" s="13">
        <f t="shared" si="5"/>
        <v>0</v>
      </c>
      <c r="AA4" s="13">
        <f t="shared" si="6"/>
        <v>0</v>
      </c>
      <c r="AB4" s="13">
        <f t="shared" si="7"/>
        <v>0</v>
      </c>
    </row>
    <row r="5" spans="1:34" s="1" customFormat="1" ht="13.5" customHeight="1" x14ac:dyDescent="0.2">
      <c r="A5" s="350"/>
      <c r="B5" s="350"/>
      <c r="C5" s="11" t="s">
        <v>219</v>
      </c>
      <c r="D5" s="12">
        <f t="shared" si="0"/>
        <v>0</v>
      </c>
      <c r="E5" s="13">
        <f t="shared" si="1"/>
        <v>0</v>
      </c>
      <c r="F5" s="13">
        <f t="shared" si="2"/>
        <v>0</v>
      </c>
      <c r="G5" s="14">
        <f t="shared" ref="G5:R5" si="9">G97</f>
        <v>0</v>
      </c>
      <c r="H5" s="14">
        <f t="shared" si="9"/>
        <v>0</v>
      </c>
      <c r="I5" s="14">
        <f t="shared" si="9"/>
        <v>0</v>
      </c>
      <c r="J5" s="14">
        <f t="shared" si="9"/>
        <v>0</v>
      </c>
      <c r="K5" s="14">
        <f t="shared" si="9"/>
        <v>0</v>
      </c>
      <c r="L5" s="14">
        <f t="shared" si="9"/>
        <v>0</v>
      </c>
      <c r="M5" s="14">
        <f t="shared" si="9"/>
        <v>0</v>
      </c>
      <c r="N5" s="14">
        <f t="shared" si="9"/>
        <v>0</v>
      </c>
      <c r="O5" s="14">
        <f t="shared" si="9"/>
        <v>0</v>
      </c>
      <c r="P5" s="14">
        <f t="shared" si="9"/>
        <v>0</v>
      </c>
      <c r="Q5" s="14">
        <f t="shared" si="9"/>
        <v>0</v>
      </c>
      <c r="R5" s="14">
        <f t="shared" si="9"/>
        <v>0</v>
      </c>
      <c r="Y5" s="13">
        <f t="shared" si="4"/>
        <v>0</v>
      </c>
      <c r="Z5" s="13">
        <f t="shared" si="5"/>
        <v>0</v>
      </c>
      <c r="AA5" s="13">
        <f t="shared" si="6"/>
        <v>0</v>
      </c>
      <c r="AB5" s="13">
        <f t="shared" si="7"/>
        <v>0</v>
      </c>
    </row>
    <row r="6" spans="1:34" s="1" customFormat="1" ht="13.5" customHeight="1" x14ac:dyDescent="0.2">
      <c r="A6" s="350"/>
      <c r="B6" s="350"/>
      <c r="C6" s="11" t="s">
        <v>29</v>
      </c>
      <c r="D6" s="12">
        <f t="shared" si="0"/>
        <v>0</v>
      </c>
      <c r="E6" s="13">
        <f t="shared" si="1"/>
        <v>0</v>
      </c>
      <c r="F6" s="13">
        <f t="shared" si="2"/>
        <v>0</v>
      </c>
      <c r="G6" s="14">
        <f t="shared" ref="G6:R6" si="10">G156+G159</f>
        <v>0</v>
      </c>
      <c r="H6" s="14">
        <f t="shared" si="10"/>
        <v>0</v>
      </c>
      <c r="I6" s="14">
        <f t="shared" si="10"/>
        <v>0</v>
      </c>
      <c r="J6" s="14">
        <f t="shared" si="10"/>
        <v>0</v>
      </c>
      <c r="K6" s="14">
        <f t="shared" si="10"/>
        <v>0</v>
      </c>
      <c r="L6" s="14">
        <f t="shared" si="10"/>
        <v>0</v>
      </c>
      <c r="M6" s="14">
        <f t="shared" si="10"/>
        <v>0</v>
      </c>
      <c r="N6" s="14">
        <f t="shared" si="10"/>
        <v>0</v>
      </c>
      <c r="O6" s="14">
        <f t="shared" si="10"/>
        <v>0</v>
      </c>
      <c r="P6" s="14">
        <f t="shared" si="10"/>
        <v>0</v>
      </c>
      <c r="Q6" s="14">
        <f t="shared" si="10"/>
        <v>0</v>
      </c>
      <c r="R6" s="14">
        <f t="shared" si="10"/>
        <v>0</v>
      </c>
      <c r="Y6" s="13">
        <f t="shared" si="4"/>
        <v>0</v>
      </c>
      <c r="Z6" s="13">
        <f t="shared" si="5"/>
        <v>0</v>
      </c>
      <c r="AA6" s="13">
        <f t="shared" si="6"/>
        <v>0</v>
      </c>
      <c r="AB6" s="13">
        <f t="shared" si="7"/>
        <v>0</v>
      </c>
    </row>
    <row r="7" spans="1:34" s="1" customFormat="1" ht="13.5" customHeight="1" x14ac:dyDescent="0.2">
      <c r="A7" s="350"/>
      <c r="B7" s="350"/>
      <c r="C7" s="11" t="s">
        <v>30</v>
      </c>
      <c r="D7" s="12">
        <f t="shared" si="0"/>
        <v>0</v>
      </c>
      <c r="E7" s="13">
        <f t="shared" si="1"/>
        <v>0</v>
      </c>
      <c r="F7" s="13">
        <f t="shared" si="2"/>
        <v>0</v>
      </c>
      <c r="G7" s="14">
        <f t="shared" ref="G7:R7" si="11">G196</f>
        <v>0</v>
      </c>
      <c r="H7" s="14">
        <f t="shared" si="11"/>
        <v>0</v>
      </c>
      <c r="I7" s="14">
        <f t="shared" si="11"/>
        <v>0</v>
      </c>
      <c r="J7" s="14">
        <f t="shared" si="11"/>
        <v>0</v>
      </c>
      <c r="K7" s="14">
        <f t="shared" si="11"/>
        <v>0</v>
      </c>
      <c r="L7" s="14">
        <f t="shared" si="11"/>
        <v>0</v>
      </c>
      <c r="M7" s="14">
        <f t="shared" si="11"/>
        <v>0</v>
      </c>
      <c r="N7" s="14">
        <f t="shared" si="11"/>
        <v>0</v>
      </c>
      <c r="O7" s="14">
        <f t="shared" si="11"/>
        <v>0</v>
      </c>
      <c r="P7" s="14">
        <f t="shared" si="11"/>
        <v>0</v>
      </c>
      <c r="Q7" s="14">
        <f t="shared" si="11"/>
        <v>0</v>
      </c>
      <c r="R7" s="14">
        <f t="shared" si="11"/>
        <v>0</v>
      </c>
      <c r="Y7" s="13">
        <f t="shared" si="4"/>
        <v>0</v>
      </c>
      <c r="Z7" s="13">
        <f t="shared" si="5"/>
        <v>0</v>
      </c>
      <c r="AA7" s="13">
        <f t="shared" si="6"/>
        <v>0</v>
      </c>
      <c r="AB7" s="13">
        <f t="shared" si="7"/>
        <v>0</v>
      </c>
    </row>
    <row r="8" spans="1:34" s="1" customFormat="1" ht="13.5" customHeight="1" x14ac:dyDescent="0.2">
      <c r="A8" s="350"/>
      <c r="B8" s="350"/>
      <c r="C8" s="11" t="s">
        <v>31</v>
      </c>
      <c r="D8" s="12">
        <f>SUM(D2:D7)</f>
        <v>0</v>
      </c>
      <c r="E8" s="13">
        <f t="shared" si="1"/>
        <v>0</v>
      </c>
      <c r="F8" s="13">
        <f t="shared" si="2"/>
        <v>0</v>
      </c>
      <c r="G8" s="15">
        <f t="shared" ref="G8:R8" si="12">SUM(G2:G7)+G116</f>
        <v>0</v>
      </c>
      <c r="H8" s="15">
        <f t="shared" si="12"/>
        <v>0</v>
      </c>
      <c r="I8" s="15">
        <f t="shared" si="12"/>
        <v>0</v>
      </c>
      <c r="J8" s="15">
        <f t="shared" si="12"/>
        <v>0</v>
      </c>
      <c r="K8" s="15">
        <f t="shared" si="12"/>
        <v>0</v>
      </c>
      <c r="L8" s="15">
        <f t="shared" si="12"/>
        <v>0</v>
      </c>
      <c r="M8" s="15">
        <f t="shared" si="12"/>
        <v>0</v>
      </c>
      <c r="N8" s="15">
        <f t="shared" si="12"/>
        <v>0</v>
      </c>
      <c r="O8" s="15">
        <f t="shared" si="12"/>
        <v>0</v>
      </c>
      <c r="P8" s="15">
        <f t="shared" si="12"/>
        <v>0</v>
      </c>
      <c r="Q8" s="15">
        <f t="shared" si="12"/>
        <v>0</v>
      </c>
      <c r="R8" s="15">
        <f t="shared" si="12"/>
        <v>0</v>
      </c>
      <c r="Y8" s="13">
        <f t="shared" si="4"/>
        <v>0</v>
      </c>
      <c r="Z8" s="13">
        <f t="shared" si="5"/>
        <v>0</v>
      </c>
      <c r="AA8" s="13">
        <f t="shared" si="6"/>
        <v>0</v>
      </c>
      <c r="AB8" s="13">
        <f t="shared" si="7"/>
        <v>0</v>
      </c>
    </row>
    <row r="9" spans="1:34" s="1" customFormat="1" ht="13.5" customHeight="1" x14ac:dyDescent="0.2">
      <c r="A9" s="350"/>
      <c r="B9" s="350"/>
      <c r="C9" s="11" t="s">
        <v>32</v>
      </c>
      <c r="D9" s="12">
        <f t="shared" ref="D9:D11" si="13">IF($E$8&lt;&gt;0,E9/$E$8,)</f>
        <v>0</v>
      </c>
      <c r="E9" s="13">
        <f t="shared" si="1"/>
        <v>0</v>
      </c>
      <c r="F9" s="13">
        <f t="shared" si="2"/>
        <v>0</v>
      </c>
      <c r="G9" s="14">
        <f t="shared" ref="G9:R9" si="14">G132+G135</f>
        <v>0</v>
      </c>
      <c r="H9" s="14">
        <f t="shared" si="14"/>
        <v>0</v>
      </c>
      <c r="I9" s="14">
        <f t="shared" si="14"/>
        <v>0</v>
      </c>
      <c r="J9" s="14">
        <f t="shared" si="14"/>
        <v>0</v>
      </c>
      <c r="K9" s="14">
        <f t="shared" si="14"/>
        <v>0</v>
      </c>
      <c r="L9" s="14">
        <f t="shared" si="14"/>
        <v>0</v>
      </c>
      <c r="M9" s="14">
        <f t="shared" si="14"/>
        <v>0</v>
      </c>
      <c r="N9" s="14">
        <f t="shared" si="14"/>
        <v>0</v>
      </c>
      <c r="O9" s="14">
        <f t="shared" si="14"/>
        <v>0</v>
      </c>
      <c r="P9" s="14">
        <f t="shared" si="14"/>
        <v>0</v>
      </c>
      <c r="Q9" s="14">
        <f t="shared" si="14"/>
        <v>0</v>
      </c>
      <c r="R9" s="14">
        <f t="shared" si="14"/>
        <v>0</v>
      </c>
      <c r="Y9" s="13">
        <f t="shared" si="4"/>
        <v>0</v>
      </c>
      <c r="Z9" s="13">
        <f t="shared" si="5"/>
        <v>0</v>
      </c>
      <c r="AA9" s="13">
        <f t="shared" si="6"/>
        <v>0</v>
      </c>
      <c r="AB9" s="13">
        <f t="shared" si="7"/>
        <v>0</v>
      </c>
    </row>
    <row r="10" spans="1:34" s="1" customFormat="1" ht="13.5" customHeight="1" x14ac:dyDescent="0.2">
      <c r="A10" s="350"/>
      <c r="B10" s="350"/>
      <c r="C10" s="11" t="s">
        <v>33</v>
      </c>
      <c r="D10" s="12">
        <f t="shared" si="13"/>
        <v>0</v>
      </c>
      <c r="E10" s="13">
        <f t="shared" si="1"/>
        <v>0</v>
      </c>
      <c r="F10" s="13">
        <f t="shared" si="2"/>
        <v>0</v>
      </c>
      <c r="G10" s="14">
        <f t="shared" ref="G10:R10" si="15">G138</f>
        <v>0</v>
      </c>
      <c r="H10" s="14">
        <f t="shared" si="15"/>
        <v>0</v>
      </c>
      <c r="I10" s="14">
        <f t="shared" si="15"/>
        <v>0</v>
      </c>
      <c r="J10" s="14">
        <f t="shared" si="15"/>
        <v>0</v>
      </c>
      <c r="K10" s="14">
        <f t="shared" si="15"/>
        <v>0</v>
      </c>
      <c r="L10" s="14">
        <f t="shared" si="15"/>
        <v>0</v>
      </c>
      <c r="M10" s="14">
        <f t="shared" si="15"/>
        <v>0</v>
      </c>
      <c r="N10" s="14">
        <f t="shared" si="15"/>
        <v>0</v>
      </c>
      <c r="O10" s="14">
        <f t="shared" si="15"/>
        <v>0</v>
      </c>
      <c r="P10" s="14">
        <f t="shared" si="15"/>
        <v>0</v>
      </c>
      <c r="Q10" s="14">
        <f t="shared" si="15"/>
        <v>0</v>
      </c>
      <c r="R10" s="14">
        <f t="shared" si="15"/>
        <v>0</v>
      </c>
      <c r="Y10" s="13">
        <f t="shared" si="4"/>
        <v>0</v>
      </c>
      <c r="Z10" s="13">
        <f t="shared" si="5"/>
        <v>0</v>
      </c>
      <c r="AA10" s="13">
        <f t="shared" si="6"/>
        <v>0</v>
      </c>
      <c r="AB10" s="13">
        <f t="shared" si="7"/>
        <v>0</v>
      </c>
    </row>
    <row r="11" spans="1:34" s="1" customFormat="1" ht="13.5" customHeight="1" x14ac:dyDescent="0.2">
      <c r="A11" s="350"/>
      <c r="B11" s="350"/>
      <c r="C11" s="11" t="s">
        <v>34</v>
      </c>
      <c r="D11" s="12">
        <f t="shared" si="13"/>
        <v>0</v>
      </c>
      <c r="E11" s="13">
        <f t="shared" si="1"/>
        <v>0</v>
      </c>
      <c r="F11" s="13">
        <f t="shared" si="2"/>
        <v>0</v>
      </c>
      <c r="G11" s="14">
        <f t="shared" ref="G11:R11" si="16">G83+G143+G183</f>
        <v>0</v>
      </c>
      <c r="H11" s="14">
        <f t="shared" si="16"/>
        <v>0</v>
      </c>
      <c r="I11" s="14">
        <f t="shared" si="16"/>
        <v>0</v>
      </c>
      <c r="J11" s="14">
        <f t="shared" si="16"/>
        <v>0</v>
      </c>
      <c r="K11" s="14">
        <f t="shared" si="16"/>
        <v>0</v>
      </c>
      <c r="L11" s="14">
        <f t="shared" si="16"/>
        <v>0</v>
      </c>
      <c r="M11" s="14">
        <f t="shared" si="16"/>
        <v>0</v>
      </c>
      <c r="N11" s="14">
        <f t="shared" si="16"/>
        <v>0</v>
      </c>
      <c r="O11" s="14">
        <f t="shared" si="16"/>
        <v>0</v>
      </c>
      <c r="P11" s="14">
        <f t="shared" si="16"/>
        <v>0</v>
      </c>
      <c r="Q11" s="14">
        <f t="shared" si="16"/>
        <v>0</v>
      </c>
      <c r="R11" s="14">
        <f t="shared" si="16"/>
        <v>0</v>
      </c>
      <c r="Y11" s="13">
        <f t="shared" si="4"/>
        <v>0</v>
      </c>
      <c r="Z11" s="13">
        <f t="shared" si="5"/>
        <v>0</v>
      </c>
      <c r="AA11" s="13">
        <f t="shared" si="6"/>
        <v>0</v>
      </c>
      <c r="AB11" s="13">
        <f t="shared" si="7"/>
        <v>0</v>
      </c>
    </row>
    <row r="12" spans="1:34" s="2" customFormat="1" ht="13.5" customHeight="1" x14ac:dyDescent="0.2">
      <c r="A12" s="351" t="s">
        <v>35</v>
      </c>
      <c r="B12" s="352"/>
      <c r="C12" s="16" t="s">
        <v>36</v>
      </c>
      <c r="D12" s="17"/>
      <c r="E12" s="18">
        <f t="shared" ref="E12:E23" ca="1" si="17">INDIRECT(ADDRESS(ROW(),$T$1+6))</f>
        <v>0</v>
      </c>
      <c r="F12" s="18">
        <f>IF($T$1=0,,SUM(G12:R12)/$T$1)</f>
        <v>0</v>
      </c>
      <c r="G12" s="14">
        <f t="shared" ref="G12:R12" si="18">G58+G103+G165</f>
        <v>0</v>
      </c>
      <c r="H12" s="14">
        <f t="shared" si="18"/>
        <v>0</v>
      </c>
      <c r="I12" s="14">
        <f t="shared" si="18"/>
        <v>0</v>
      </c>
      <c r="J12" s="14">
        <f t="shared" si="18"/>
        <v>0</v>
      </c>
      <c r="K12" s="14">
        <f t="shared" si="18"/>
        <v>0</v>
      </c>
      <c r="L12" s="14">
        <f t="shared" si="18"/>
        <v>0</v>
      </c>
      <c r="M12" s="14">
        <f t="shared" si="18"/>
        <v>0</v>
      </c>
      <c r="N12" s="14">
        <f t="shared" si="18"/>
        <v>0</v>
      </c>
      <c r="O12" s="14">
        <f t="shared" si="18"/>
        <v>0</v>
      </c>
      <c r="P12" s="14">
        <f t="shared" si="18"/>
        <v>0</v>
      </c>
      <c r="Q12" s="14">
        <f t="shared" si="18"/>
        <v>0</v>
      </c>
      <c r="R12" s="14">
        <f t="shared" si="18"/>
        <v>0</v>
      </c>
      <c r="S12" s="1"/>
      <c r="T12" s="1"/>
      <c r="U12" s="1"/>
      <c r="V12" s="1"/>
      <c r="W12" s="1"/>
      <c r="X12" s="1"/>
      <c r="Y12" s="52">
        <f t="shared" si="4"/>
        <v>0</v>
      </c>
      <c r="Z12" s="52">
        <f t="shared" si="5"/>
        <v>0</v>
      </c>
      <c r="AA12" s="52">
        <f t="shared" si="6"/>
        <v>0</v>
      </c>
      <c r="AB12" s="52">
        <f t="shared" si="7"/>
        <v>0</v>
      </c>
      <c r="AC12" s="1"/>
      <c r="AD12" s="1"/>
      <c r="AE12" s="1"/>
      <c r="AF12" s="1"/>
      <c r="AG12" s="1"/>
      <c r="AH12" s="1"/>
    </row>
    <row r="13" spans="1:34" s="2" customFormat="1" ht="13.5" customHeight="1" x14ac:dyDescent="0.2">
      <c r="A13" s="353"/>
      <c r="B13" s="354"/>
      <c r="C13" s="16" t="s">
        <v>37</v>
      </c>
      <c r="D13" s="17"/>
      <c r="E13" s="18">
        <f t="shared" ca="1" si="17"/>
        <v>0</v>
      </c>
      <c r="F13" s="18">
        <f>IF($T$1=0,,SUM(G13:R13)/$T$1)</f>
        <v>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52">
        <f t="shared" si="4"/>
        <v>0</v>
      </c>
      <c r="Z13" s="52">
        <f t="shared" si="5"/>
        <v>0</v>
      </c>
      <c r="AA13" s="52">
        <f t="shared" si="6"/>
        <v>0</v>
      </c>
      <c r="AB13" s="52">
        <f t="shared" si="7"/>
        <v>0</v>
      </c>
      <c r="AC13" s="1"/>
      <c r="AD13" s="1"/>
      <c r="AE13" s="1"/>
      <c r="AF13" s="1"/>
      <c r="AG13" s="1"/>
      <c r="AH13" s="1"/>
    </row>
    <row r="14" spans="1:34" s="2" customFormat="1" ht="13.5" customHeight="1" x14ac:dyDescent="0.2">
      <c r="A14" s="353"/>
      <c r="B14" s="354"/>
      <c r="C14" s="16" t="s">
        <v>38</v>
      </c>
      <c r="D14" s="17"/>
      <c r="E14" s="18">
        <f t="shared" ca="1" si="17"/>
        <v>0</v>
      </c>
      <c r="F14" s="18">
        <f>IF($T$1=0,,SUM(G14:R14)/$T$1)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52">
        <f t="shared" si="4"/>
        <v>0</v>
      </c>
      <c r="Z14" s="52">
        <f t="shared" si="5"/>
        <v>0</v>
      </c>
      <c r="AA14" s="52">
        <f t="shared" si="6"/>
        <v>0</v>
      </c>
      <c r="AB14" s="52">
        <f t="shared" si="7"/>
        <v>0</v>
      </c>
      <c r="AC14" s="1"/>
      <c r="AD14" s="1"/>
      <c r="AE14" s="1"/>
      <c r="AF14" s="1"/>
      <c r="AG14" s="1"/>
      <c r="AH14" s="1"/>
    </row>
    <row r="15" spans="1:34" s="2" customFormat="1" ht="13.5" customHeight="1" x14ac:dyDescent="0.2">
      <c r="A15" s="353"/>
      <c r="B15" s="354"/>
      <c r="C15" s="16" t="s">
        <v>200</v>
      </c>
      <c r="D15" s="17"/>
      <c r="E15" s="18">
        <f t="shared" ca="1" si="17"/>
        <v>0</v>
      </c>
      <c r="F15" s="18">
        <f t="shared" ref="F15:R15" si="19">IF(F14&lt;&gt;0,F19/F14,)</f>
        <v>0</v>
      </c>
      <c r="G15" s="14">
        <f t="shared" si="19"/>
        <v>0</v>
      </c>
      <c r="H15" s="14">
        <f t="shared" si="19"/>
        <v>0</v>
      </c>
      <c r="I15" s="14">
        <f t="shared" si="19"/>
        <v>0</v>
      </c>
      <c r="J15" s="14">
        <f t="shared" si="19"/>
        <v>0</v>
      </c>
      <c r="K15" s="14">
        <f t="shared" si="19"/>
        <v>0</v>
      </c>
      <c r="L15" s="14">
        <f t="shared" si="19"/>
        <v>0</v>
      </c>
      <c r="M15" s="14">
        <f t="shared" si="19"/>
        <v>0</v>
      </c>
      <c r="N15" s="14">
        <f t="shared" si="19"/>
        <v>0</v>
      </c>
      <c r="O15" s="14">
        <f t="shared" si="19"/>
        <v>0</v>
      </c>
      <c r="P15" s="14">
        <f t="shared" si="19"/>
        <v>0</v>
      </c>
      <c r="Q15" s="14">
        <f t="shared" si="19"/>
        <v>0</v>
      </c>
      <c r="R15" s="14">
        <f t="shared" si="19"/>
        <v>0</v>
      </c>
      <c r="S15" s="1"/>
      <c r="T15" s="1"/>
      <c r="U15" s="1"/>
      <c r="V15" s="1"/>
      <c r="W15" s="1"/>
      <c r="X15" s="1"/>
      <c r="Y15" s="53">
        <f t="shared" ref="Y15:AB15" si="20">IF(Y14&lt;&gt;0,Y19/Y14,)</f>
        <v>0</v>
      </c>
      <c r="Z15" s="53">
        <f t="shared" si="20"/>
        <v>0</v>
      </c>
      <c r="AA15" s="53">
        <f t="shared" si="20"/>
        <v>0</v>
      </c>
      <c r="AB15" s="53">
        <f t="shared" si="20"/>
        <v>0</v>
      </c>
      <c r="AC15" s="1"/>
      <c r="AD15" s="1"/>
      <c r="AE15" s="1"/>
      <c r="AF15" s="1"/>
      <c r="AG15" s="1"/>
      <c r="AH15" s="1"/>
    </row>
    <row r="16" spans="1:34" s="3" customFormat="1" ht="13.5" customHeight="1" x14ac:dyDescent="0.2">
      <c r="A16" s="353"/>
      <c r="B16" s="354"/>
      <c r="C16" s="16" t="s">
        <v>96</v>
      </c>
      <c r="D16" s="17"/>
      <c r="E16" s="18">
        <f t="shared" ca="1" si="17"/>
        <v>0</v>
      </c>
      <c r="F16" s="18">
        <f t="shared" ref="F16:F21" si="21">IF($T$1=0,,SUM(G16:R16)/$T$1)</f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52">
        <f t="shared" ref="Y16:Y21" si="22">SUM(G16:I16)</f>
        <v>0</v>
      </c>
      <c r="Z16" s="52">
        <f t="shared" ref="Z16:Z21" si="23">SUM(J16:L16)</f>
        <v>0</v>
      </c>
      <c r="AA16" s="52">
        <f t="shared" ref="AA16:AA21" si="24">SUM(M16:O16)</f>
        <v>0</v>
      </c>
      <c r="AB16" s="52">
        <f t="shared" ref="AB16:AB21" si="25">SUM(P16:R16)</f>
        <v>0</v>
      </c>
      <c r="AC16" s="1"/>
      <c r="AD16" s="1"/>
      <c r="AE16" s="1"/>
      <c r="AF16" s="1"/>
      <c r="AG16" s="1"/>
      <c r="AH16" s="1"/>
    </row>
    <row r="17" spans="1:34" s="2" customFormat="1" ht="12" customHeight="1" x14ac:dyDescent="0.2">
      <c r="A17" s="353"/>
      <c r="B17" s="354"/>
      <c r="C17" s="16" t="s">
        <v>40</v>
      </c>
      <c r="D17" s="17"/>
      <c r="E17" s="18">
        <f t="shared" ca="1" si="17"/>
        <v>0</v>
      </c>
      <c r="F17" s="18">
        <f t="shared" si="21"/>
        <v>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52">
        <f t="shared" si="22"/>
        <v>0</v>
      </c>
      <c r="Z17" s="52">
        <f t="shared" si="23"/>
        <v>0</v>
      </c>
      <c r="AA17" s="52">
        <f t="shared" si="24"/>
        <v>0</v>
      </c>
      <c r="AB17" s="52">
        <f t="shared" si="25"/>
        <v>0</v>
      </c>
      <c r="AC17" s="1"/>
      <c r="AD17" s="1"/>
      <c r="AE17" s="1"/>
      <c r="AF17" s="1"/>
      <c r="AG17" s="1"/>
      <c r="AH17" s="1"/>
    </row>
    <row r="18" spans="1:34" s="2" customFormat="1" ht="13.5" customHeight="1" x14ac:dyDescent="0.2">
      <c r="A18" s="353"/>
      <c r="B18" s="354"/>
      <c r="C18" s="16" t="s">
        <v>220</v>
      </c>
      <c r="D18" s="17"/>
      <c r="E18" s="18">
        <f t="shared" ca="1" si="17"/>
        <v>0</v>
      </c>
      <c r="F18" s="18">
        <f t="shared" si="21"/>
        <v>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52">
        <f t="shared" si="22"/>
        <v>0</v>
      </c>
      <c r="Z18" s="52">
        <f t="shared" si="23"/>
        <v>0</v>
      </c>
      <c r="AA18" s="52">
        <f t="shared" si="24"/>
        <v>0</v>
      </c>
      <c r="AB18" s="52">
        <f t="shared" si="25"/>
        <v>0</v>
      </c>
      <c r="AC18" s="1"/>
      <c r="AD18" s="1"/>
      <c r="AE18" s="1"/>
      <c r="AF18" s="1"/>
      <c r="AG18" s="1"/>
      <c r="AH18" s="1"/>
    </row>
    <row r="19" spans="1:34" s="2" customFormat="1" ht="13.5" customHeight="1" x14ac:dyDescent="0.2">
      <c r="A19" s="353"/>
      <c r="B19" s="354"/>
      <c r="C19" s="382" t="s">
        <v>41</v>
      </c>
      <c r="D19" s="17" t="s">
        <v>31</v>
      </c>
      <c r="E19" s="18">
        <f t="shared" ca="1" si="17"/>
        <v>0</v>
      </c>
      <c r="F19" s="18">
        <f t="shared" si="21"/>
        <v>0</v>
      </c>
      <c r="G19" s="14">
        <f t="shared" ref="G19:R19" si="26">G20+G21</f>
        <v>0</v>
      </c>
      <c r="H19" s="14">
        <f t="shared" si="26"/>
        <v>0</v>
      </c>
      <c r="I19" s="14">
        <f t="shared" si="26"/>
        <v>0</v>
      </c>
      <c r="J19" s="14">
        <f t="shared" si="26"/>
        <v>0</v>
      </c>
      <c r="K19" s="14">
        <f t="shared" si="26"/>
        <v>0</v>
      </c>
      <c r="L19" s="14">
        <f t="shared" si="26"/>
        <v>0</v>
      </c>
      <c r="M19" s="14">
        <f t="shared" si="26"/>
        <v>0</v>
      </c>
      <c r="N19" s="14">
        <f t="shared" si="26"/>
        <v>0</v>
      </c>
      <c r="O19" s="14">
        <f t="shared" si="26"/>
        <v>0</v>
      </c>
      <c r="P19" s="14">
        <f t="shared" si="26"/>
        <v>0</v>
      </c>
      <c r="Q19" s="14">
        <f t="shared" si="26"/>
        <v>0</v>
      </c>
      <c r="R19" s="14">
        <f t="shared" si="26"/>
        <v>0</v>
      </c>
      <c r="S19" s="1"/>
      <c r="T19" s="1"/>
      <c r="U19" s="1"/>
      <c r="V19" s="1"/>
      <c r="W19" s="1"/>
      <c r="X19" s="1"/>
      <c r="Y19" s="52">
        <f t="shared" si="22"/>
        <v>0</v>
      </c>
      <c r="Z19" s="52">
        <f t="shared" si="23"/>
        <v>0</v>
      </c>
      <c r="AA19" s="52">
        <f t="shared" si="24"/>
        <v>0</v>
      </c>
      <c r="AB19" s="52">
        <f t="shared" si="25"/>
        <v>0</v>
      </c>
      <c r="AC19" s="1"/>
      <c r="AD19" s="1"/>
      <c r="AE19" s="1"/>
      <c r="AF19" s="1"/>
      <c r="AG19" s="1"/>
      <c r="AH19" s="1"/>
    </row>
    <row r="20" spans="1:34" s="2" customFormat="1" ht="13.5" customHeight="1" x14ac:dyDescent="0.2">
      <c r="A20" s="353"/>
      <c r="B20" s="354"/>
      <c r="C20" s="383"/>
      <c r="D20" s="20" t="s">
        <v>221</v>
      </c>
      <c r="E20" s="18">
        <f t="shared" ca="1" si="17"/>
        <v>0</v>
      </c>
      <c r="F20" s="18">
        <f t="shared" si="21"/>
        <v>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52">
        <f t="shared" si="22"/>
        <v>0</v>
      </c>
      <c r="Z20" s="52">
        <f t="shared" si="23"/>
        <v>0</v>
      </c>
      <c r="AA20" s="52">
        <f t="shared" si="24"/>
        <v>0</v>
      </c>
      <c r="AB20" s="52">
        <f t="shared" si="25"/>
        <v>0</v>
      </c>
      <c r="AC20" s="1"/>
      <c r="AD20" s="1"/>
      <c r="AE20" s="1"/>
      <c r="AF20" s="1"/>
      <c r="AG20" s="1"/>
      <c r="AH20" s="1"/>
    </row>
    <row r="21" spans="1:34" s="2" customFormat="1" ht="13.5" customHeight="1" x14ac:dyDescent="0.2">
      <c r="A21" s="353"/>
      <c r="B21" s="354"/>
      <c r="C21" s="384"/>
      <c r="D21" s="17" t="s">
        <v>222</v>
      </c>
      <c r="E21" s="18">
        <f t="shared" ca="1" si="17"/>
        <v>0</v>
      </c>
      <c r="F21" s="18">
        <f t="shared" si="21"/>
        <v>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52">
        <f t="shared" si="22"/>
        <v>0</v>
      </c>
      <c r="Z21" s="52">
        <f t="shared" si="23"/>
        <v>0</v>
      </c>
      <c r="AA21" s="52">
        <f t="shared" si="24"/>
        <v>0</v>
      </c>
      <c r="AB21" s="52">
        <f t="shared" si="25"/>
        <v>0</v>
      </c>
      <c r="AC21" s="1"/>
      <c r="AD21" s="1"/>
      <c r="AE21" s="1"/>
      <c r="AF21" s="1"/>
      <c r="AG21" s="1"/>
      <c r="AH21" s="1"/>
    </row>
    <row r="22" spans="1:34" s="2" customFormat="1" ht="13.5" customHeight="1" x14ac:dyDescent="0.2">
      <c r="A22" s="353"/>
      <c r="B22" s="354"/>
      <c r="C22" s="385" t="s">
        <v>45</v>
      </c>
      <c r="D22" s="21" t="s">
        <v>223</v>
      </c>
      <c r="E22" s="22">
        <f t="shared" ca="1" si="17"/>
        <v>0</v>
      </c>
      <c r="F22" s="22">
        <f>IF(F17=0,,F20/F17)</f>
        <v>0</v>
      </c>
      <c r="G22" s="23">
        <f t="shared" ref="G22:R22" si="27">IF(G17=0,,G20/G17)</f>
        <v>0</v>
      </c>
      <c r="H22" s="23">
        <f t="shared" si="27"/>
        <v>0</v>
      </c>
      <c r="I22" s="23">
        <f t="shared" si="27"/>
        <v>0</v>
      </c>
      <c r="J22" s="23">
        <f t="shared" si="27"/>
        <v>0</v>
      </c>
      <c r="K22" s="23">
        <f t="shared" si="27"/>
        <v>0</v>
      </c>
      <c r="L22" s="23">
        <f t="shared" si="27"/>
        <v>0</v>
      </c>
      <c r="M22" s="23">
        <f t="shared" si="27"/>
        <v>0</v>
      </c>
      <c r="N22" s="23">
        <f t="shared" si="27"/>
        <v>0</v>
      </c>
      <c r="O22" s="23">
        <f t="shared" si="27"/>
        <v>0</v>
      </c>
      <c r="P22" s="23">
        <f t="shared" si="27"/>
        <v>0</v>
      </c>
      <c r="Q22" s="23">
        <f t="shared" si="27"/>
        <v>0</v>
      </c>
      <c r="R22" s="23">
        <f t="shared" si="27"/>
        <v>0</v>
      </c>
      <c r="S22" s="1"/>
      <c r="T22" s="1"/>
      <c r="U22" s="1"/>
      <c r="V22" s="1"/>
      <c r="W22" s="1"/>
      <c r="X22" s="1"/>
      <c r="Y22" s="54">
        <f t="shared" ref="Y22:AB22" si="28">IF(Y17=0,,Y19/Y17)</f>
        <v>0</v>
      </c>
      <c r="Z22" s="54">
        <f t="shared" si="28"/>
        <v>0</v>
      </c>
      <c r="AA22" s="54">
        <f t="shared" si="28"/>
        <v>0</v>
      </c>
      <c r="AB22" s="54">
        <f t="shared" si="28"/>
        <v>0</v>
      </c>
      <c r="AC22" s="1"/>
      <c r="AD22" s="1"/>
      <c r="AE22" s="1"/>
      <c r="AF22" s="1"/>
      <c r="AG22" s="1"/>
      <c r="AH22" s="1"/>
    </row>
    <row r="23" spans="1:34" s="2" customFormat="1" ht="13.5" customHeight="1" x14ac:dyDescent="0.2">
      <c r="A23" s="355"/>
      <c r="B23" s="356"/>
      <c r="C23" s="386"/>
      <c r="D23" s="21" t="s">
        <v>224</v>
      </c>
      <c r="E23" s="22">
        <f t="shared" ca="1" si="17"/>
        <v>0</v>
      </c>
      <c r="F23" s="22">
        <f>IF(F17=0,,F21/F17)</f>
        <v>0</v>
      </c>
      <c r="G23" s="23">
        <f t="shared" ref="G23:R23" si="29">IF(G17=0,,G21/G17)</f>
        <v>0</v>
      </c>
      <c r="H23" s="23">
        <f t="shared" si="29"/>
        <v>0</v>
      </c>
      <c r="I23" s="23">
        <f t="shared" si="29"/>
        <v>0</v>
      </c>
      <c r="J23" s="23">
        <f t="shared" si="29"/>
        <v>0</v>
      </c>
      <c r="K23" s="23">
        <f t="shared" si="29"/>
        <v>0</v>
      </c>
      <c r="L23" s="23">
        <f t="shared" si="29"/>
        <v>0</v>
      </c>
      <c r="M23" s="23">
        <f t="shared" si="29"/>
        <v>0</v>
      </c>
      <c r="N23" s="23">
        <f t="shared" si="29"/>
        <v>0</v>
      </c>
      <c r="O23" s="23">
        <f t="shared" si="29"/>
        <v>0</v>
      </c>
      <c r="P23" s="23">
        <f t="shared" si="29"/>
        <v>0</v>
      </c>
      <c r="Q23" s="23">
        <f t="shared" si="29"/>
        <v>0</v>
      </c>
      <c r="R23" s="23">
        <f t="shared" si="29"/>
        <v>0</v>
      </c>
      <c r="S23" s="1"/>
      <c r="T23" s="1"/>
      <c r="U23" s="1"/>
      <c r="V23" s="1"/>
      <c r="W23" s="1"/>
      <c r="X23" s="1"/>
      <c r="Y23" s="54">
        <f t="shared" ref="Y23:AB23" si="30">IF(Y17=0,,Y20/Y17)</f>
        <v>0</v>
      </c>
      <c r="Z23" s="54">
        <f t="shared" si="30"/>
        <v>0</v>
      </c>
      <c r="AA23" s="54">
        <f t="shared" si="30"/>
        <v>0</v>
      </c>
      <c r="AB23" s="54">
        <f t="shared" si="30"/>
        <v>0</v>
      </c>
      <c r="AC23" s="1"/>
      <c r="AD23" s="1"/>
      <c r="AE23" s="1"/>
      <c r="AF23" s="1"/>
      <c r="AG23" s="1"/>
      <c r="AH23" s="1"/>
    </row>
    <row r="24" spans="1:34" s="1" customFormat="1" ht="13.5" customHeight="1" x14ac:dyDescent="0.2">
      <c r="A24" s="357" t="s">
        <v>49</v>
      </c>
      <c r="B24" s="357"/>
      <c r="C24" s="372" t="s">
        <v>50</v>
      </c>
      <c r="D24" s="24" t="s">
        <v>51</v>
      </c>
      <c r="E24" s="13">
        <f>SUM(G24:R24)</f>
        <v>0</v>
      </c>
      <c r="F24" s="13">
        <f>IF($T$1=0,0,E24/$T$1)</f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Y24" s="13">
        <f>SUM(G24:I24)</f>
        <v>0</v>
      </c>
      <c r="Z24" s="13">
        <f>SUM(J24:L24)</f>
        <v>0</v>
      </c>
      <c r="AA24" s="13">
        <f>SUM(M24:O24)</f>
        <v>0</v>
      </c>
      <c r="AB24" s="13">
        <f>SUM(P24:R24)</f>
        <v>0</v>
      </c>
    </row>
    <row r="25" spans="1:34" s="1" customFormat="1" ht="13.5" customHeight="1" x14ac:dyDescent="0.2">
      <c r="A25" s="357"/>
      <c r="B25" s="357"/>
      <c r="C25" s="372"/>
      <c r="D25" s="24" t="s">
        <v>205</v>
      </c>
      <c r="E25" s="13">
        <f>SUM(G25:R25)</f>
        <v>0</v>
      </c>
      <c r="F25" s="13">
        <f>IF($T$1=0,0,E25/$T$1)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Y25" s="13">
        <f>SUM(G25:I25)</f>
        <v>0</v>
      </c>
      <c r="Z25" s="13">
        <f>SUM(J25:L25)</f>
        <v>0</v>
      </c>
      <c r="AA25" s="13">
        <f>SUM(M25:O25)</f>
        <v>0</v>
      </c>
      <c r="AB25" s="13">
        <f>SUM(P25:R25)</f>
        <v>0</v>
      </c>
    </row>
    <row r="26" spans="1:34" s="4" customFormat="1" ht="13.5" customHeight="1" x14ac:dyDescent="0.2">
      <c r="A26" s="357"/>
      <c r="B26" s="357"/>
      <c r="C26" s="372"/>
      <c r="D26" s="25" t="s">
        <v>52</v>
      </c>
      <c r="E26" s="13">
        <f t="shared" ref="E26:R26" si="31">IF(E$24&lt;&gt;0,E8/E$24,)</f>
        <v>0</v>
      </c>
      <c r="F26" s="13">
        <f t="shared" si="31"/>
        <v>0</v>
      </c>
      <c r="G26" s="14">
        <f t="shared" si="31"/>
        <v>0</v>
      </c>
      <c r="H26" s="14">
        <f t="shared" si="31"/>
        <v>0</v>
      </c>
      <c r="I26" s="14">
        <f t="shared" si="31"/>
        <v>0</v>
      </c>
      <c r="J26" s="14">
        <f t="shared" si="31"/>
        <v>0</v>
      </c>
      <c r="K26" s="14">
        <f t="shared" si="31"/>
        <v>0</v>
      </c>
      <c r="L26" s="14">
        <f t="shared" si="31"/>
        <v>0</v>
      </c>
      <c r="M26" s="14">
        <f t="shared" si="31"/>
        <v>0</v>
      </c>
      <c r="N26" s="14">
        <f t="shared" si="31"/>
        <v>0</v>
      </c>
      <c r="O26" s="14">
        <f t="shared" si="31"/>
        <v>0</v>
      </c>
      <c r="P26" s="14">
        <f t="shared" si="31"/>
        <v>0</v>
      </c>
      <c r="Q26" s="14">
        <f t="shared" si="31"/>
        <v>0</v>
      </c>
      <c r="R26" s="14">
        <f t="shared" si="31"/>
        <v>0</v>
      </c>
      <c r="S26" s="1"/>
      <c r="T26" s="1"/>
      <c r="U26" s="1"/>
      <c r="V26" s="1"/>
      <c r="W26" s="1"/>
      <c r="X26" s="1"/>
      <c r="Y26" s="13">
        <f t="shared" ref="Y26:AB26" si="32">IF(Y$24&lt;&gt;0,Y8/Y$24,)</f>
        <v>0</v>
      </c>
      <c r="Z26" s="13">
        <f t="shared" si="32"/>
        <v>0</v>
      </c>
      <c r="AA26" s="13">
        <f t="shared" si="32"/>
        <v>0</v>
      </c>
      <c r="AB26" s="13">
        <f t="shared" si="32"/>
        <v>0</v>
      </c>
      <c r="AC26" s="1"/>
      <c r="AD26" s="1"/>
      <c r="AE26" s="1"/>
      <c r="AF26" s="1"/>
      <c r="AG26" s="1"/>
      <c r="AH26" s="1"/>
    </row>
    <row r="27" spans="1:34" s="1" customFormat="1" ht="13.5" customHeight="1" x14ac:dyDescent="0.2">
      <c r="A27" s="357"/>
      <c r="B27" s="357"/>
      <c r="C27" s="372"/>
      <c r="D27" s="24" t="s">
        <v>53</v>
      </c>
      <c r="E27" s="13">
        <f t="shared" ref="E27:R27" si="33">IF(E$24&lt;&gt;0,E102/E$24,)</f>
        <v>0</v>
      </c>
      <c r="F27" s="13">
        <f t="shared" si="33"/>
        <v>0</v>
      </c>
      <c r="G27" s="14">
        <f t="shared" si="33"/>
        <v>0</v>
      </c>
      <c r="H27" s="14">
        <f t="shared" si="33"/>
        <v>0</v>
      </c>
      <c r="I27" s="14">
        <f t="shared" si="33"/>
        <v>0</v>
      </c>
      <c r="J27" s="14">
        <f t="shared" si="33"/>
        <v>0</v>
      </c>
      <c r="K27" s="14">
        <f t="shared" si="33"/>
        <v>0</v>
      </c>
      <c r="L27" s="14">
        <f t="shared" si="33"/>
        <v>0</v>
      </c>
      <c r="M27" s="14">
        <f t="shared" si="33"/>
        <v>0</v>
      </c>
      <c r="N27" s="14">
        <f t="shared" si="33"/>
        <v>0</v>
      </c>
      <c r="O27" s="14">
        <f t="shared" si="33"/>
        <v>0</v>
      </c>
      <c r="P27" s="14">
        <f t="shared" si="33"/>
        <v>0</v>
      </c>
      <c r="Q27" s="14">
        <f t="shared" si="33"/>
        <v>0</v>
      </c>
      <c r="R27" s="14">
        <f t="shared" si="33"/>
        <v>0</v>
      </c>
      <c r="Y27" s="13">
        <f t="shared" ref="Y27:AB27" si="34">IF(Y$24&lt;&gt;0,Y102/Y$24,)</f>
        <v>0</v>
      </c>
      <c r="Z27" s="13">
        <f t="shared" si="34"/>
        <v>0</v>
      </c>
      <c r="AA27" s="13">
        <f t="shared" si="34"/>
        <v>0</v>
      </c>
      <c r="AB27" s="13">
        <f t="shared" si="34"/>
        <v>0</v>
      </c>
    </row>
    <row r="28" spans="1:34" s="1" customFormat="1" ht="13.5" customHeight="1" x14ac:dyDescent="0.2">
      <c r="A28" s="357"/>
      <c r="B28" s="357"/>
      <c r="C28" s="372"/>
      <c r="D28" s="25" t="s">
        <v>54</v>
      </c>
      <c r="E28" s="13">
        <f t="shared" ref="E28:R28" si="35">IF(E$24&lt;&gt;0,E97/E$24,)</f>
        <v>0</v>
      </c>
      <c r="F28" s="13">
        <f t="shared" si="35"/>
        <v>0</v>
      </c>
      <c r="G28" s="14">
        <f t="shared" si="35"/>
        <v>0</v>
      </c>
      <c r="H28" s="14">
        <f t="shared" si="35"/>
        <v>0</v>
      </c>
      <c r="I28" s="14">
        <f t="shared" si="35"/>
        <v>0</v>
      </c>
      <c r="J28" s="14">
        <f t="shared" si="35"/>
        <v>0</v>
      </c>
      <c r="K28" s="14">
        <f t="shared" si="35"/>
        <v>0</v>
      </c>
      <c r="L28" s="14">
        <f t="shared" si="35"/>
        <v>0</v>
      </c>
      <c r="M28" s="14">
        <f t="shared" si="35"/>
        <v>0</v>
      </c>
      <c r="N28" s="14">
        <f t="shared" si="35"/>
        <v>0</v>
      </c>
      <c r="O28" s="14">
        <f t="shared" si="35"/>
        <v>0</v>
      </c>
      <c r="P28" s="14">
        <f t="shared" si="35"/>
        <v>0</v>
      </c>
      <c r="Q28" s="14">
        <f t="shared" si="35"/>
        <v>0</v>
      </c>
      <c r="R28" s="14">
        <f t="shared" si="35"/>
        <v>0</v>
      </c>
      <c r="Y28" s="13">
        <f t="shared" ref="Y28:AB28" si="36">IF(Y$24&lt;&gt;0,Y97/Y$24,)</f>
        <v>0</v>
      </c>
      <c r="Z28" s="13">
        <f t="shared" si="36"/>
        <v>0</v>
      </c>
      <c r="AA28" s="13">
        <f t="shared" si="36"/>
        <v>0</v>
      </c>
      <c r="AB28" s="13">
        <f t="shared" si="36"/>
        <v>0</v>
      </c>
    </row>
    <row r="29" spans="1:34" s="1" customFormat="1" ht="13.5" customHeight="1" x14ac:dyDescent="0.2">
      <c r="A29" s="357"/>
      <c r="B29" s="357"/>
      <c r="C29" s="372"/>
      <c r="D29" s="24" t="s">
        <v>55</v>
      </c>
      <c r="E29" s="13">
        <f t="shared" ref="E29:R29" si="37">IF(E$24&lt;&gt;0,E164/E$24,)</f>
        <v>0</v>
      </c>
      <c r="F29" s="13">
        <f t="shared" si="37"/>
        <v>0</v>
      </c>
      <c r="G29" s="14">
        <f t="shared" si="37"/>
        <v>0</v>
      </c>
      <c r="H29" s="14">
        <f t="shared" si="37"/>
        <v>0</v>
      </c>
      <c r="I29" s="14">
        <f t="shared" si="37"/>
        <v>0</v>
      </c>
      <c r="J29" s="14">
        <f t="shared" si="37"/>
        <v>0</v>
      </c>
      <c r="K29" s="14">
        <f t="shared" si="37"/>
        <v>0</v>
      </c>
      <c r="L29" s="14">
        <f t="shared" si="37"/>
        <v>0</v>
      </c>
      <c r="M29" s="14">
        <f t="shared" si="37"/>
        <v>0</v>
      </c>
      <c r="N29" s="14">
        <f t="shared" si="37"/>
        <v>0</v>
      </c>
      <c r="O29" s="14">
        <f t="shared" si="37"/>
        <v>0</v>
      </c>
      <c r="P29" s="14">
        <f t="shared" si="37"/>
        <v>0</v>
      </c>
      <c r="Q29" s="14">
        <f t="shared" si="37"/>
        <v>0</v>
      </c>
      <c r="R29" s="14">
        <f t="shared" si="37"/>
        <v>0</v>
      </c>
      <c r="Y29" s="13">
        <f t="shared" ref="Y29:AB29" si="38">IF(Y$24&lt;&gt;0,Y164/Y$24,)</f>
        <v>0</v>
      </c>
      <c r="Z29" s="13">
        <f t="shared" si="38"/>
        <v>0</v>
      </c>
      <c r="AA29" s="13">
        <f t="shared" si="38"/>
        <v>0</v>
      </c>
      <c r="AB29" s="13">
        <f t="shared" si="38"/>
        <v>0</v>
      </c>
    </row>
    <row r="30" spans="1:34" s="1" customFormat="1" ht="13.5" customHeight="1" x14ac:dyDescent="0.2">
      <c r="A30" s="357"/>
      <c r="B30" s="357"/>
      <c r="C30" s="372"/>
      <c r="D30" s="24" t="s">
        <v>56</v>
      </c>
      <c r="E30" s="13">
        <f t="shared" ref="E30:R30" si="39">IF(E$24&lt;&gt;0,E197/E$24,)</f>
        <v>0</v>
      </c>
      <c r="F30" s="13">
        <f t="shared" si="39"/>
        <v>0</v>
      </c>
      <c r="G30" s="14">
        <f t="shared" si="39"/>
        <v>0</v>
      </c>
      <c r="H30" s="14">
        <f t="shared" si="39"/>
        <v>0</v>
      </c>
      <c r="I30" s="14">
        <f t="shared" si="39"/>
        <v>0</v>
      </c>
      <c r="J30" s="14">
        <f t="shared" si="39"/>
        <v>0</v>
      </c>
      <c r="K30" s="14">
        <f t="shared" si="39"/>
        <v>0</v>
      </c>
      <c r="L30" s="14">
        <f t="shared" si="39"/>
        <v>0</v>
      </c>
      <c r="M30" s="14">
        <f t="shared" si="39"/>
        <v>0</v>
      </c>
      <c r="N30" s="14">
        <f t="shared" si="39"/>
        <v>0</v>
      </c>
      <c r="O30" s="14">
        <f t="shared" si="39"/>
        <v>0</v>
      </c>
      <c r="P30" s="14">
        <f t="shared" si="39"/>
        <v>0</v>
      </c>
      <c r="Q30" s="14">
        <f t="shared" si="39"/>
        <v>0</v>
      </c>
      <c r="R30" s="14">
        <f t="shared" si="39"/>
        <v>0</v>
      </c>
      <c r="Y30" s="13">
        <f t="shared" ref="Y30:AB30" si="40">IF(Y$24&lt;&gt;0,Y197/Y$24,)</f>
        <v>0</v>
      </c>
      <c r="Z30" s="13">
        <f t="shared" si="40"/>
        <v>0</v>
      </c>
      <c r="AA30" s="13">
        <f t="shared" si="40"/>
        <v>0</v>
      </c>
      <c r="AB30" s="13">
        <f t="shared" si="40"/>
        <v>0</v>
      </c>
    </row>
    <row r="31" spans="1:34" s="1" customFormat="1" ht="13.5" customHeight="1" x14ac:dyDescent="0.2">
      <c r="A31" s="357"/>
      <c r="B31" s="357"/>
      <c r="C31" s="372"/>
      <c r="D31" s="24" t="s">
        <v>106</v>
      </c>
      <c r="E31" s="13" t="s">
        <v>107</v>
      </c>
      <c r="F31" s="13" t="s">
        <v>107</v>
      </c>
      <c r="G31" s="14" t="s">
        <v>107</v>
      </c>
      <c r="H31" s="14" t="s">
        <v>107</v>
      </c>
      <c r="I31" s="14" t="s">
        <v>107</v>
      </c>
      <c r="J31" s="14" t="s">
        <v>107</v>
      </c>
      <c r="K31" s="14" t="s">
        <v>107</v>
      </c>
      <c r="L31" s="14" t="s">
        <v>107</v>
      </c>
      <c r="M31" s="14" t="s">
        <v>107</v>
      </c>
      <c r="N31" s="14" t="s">
        <v>107</v>
      </c>
      <c r="O31" s="14" t="s">
        <v>107</v>
      </c>
      <c r="P31" s="14" t="s">
        <v>107</v>
      </c>
      <c r="Q31" s="14" t="s">
        <v>107</v>
      </c>
      <c r="R31" s="14" t="s">
        <v>107</v>
      </c>
      <c r="Y31" s="13" t="s">
        <v>107</v>
      </c>
      <c r="Z31" s="13" t="s">
        <v>107</v>
      </c>
      <c r="AA31" s="13" t="s">
        <v>107</v>
      </c>
      <c r="AB31" s="13" t="s">
        <v>107</v>
      </c>
    </row>
    <row r="32" spans="1:34" s="4" customFormat="1" ht="13.5" customHeight="1" x14ac:dyDescent="0.2">
      <c r="A32" s="357"/>
      <c r="B32" s="357"/>
      <c r="C32" s="372"/>
      <c r="D32" s="24" t="s">
        <v>57</v>
      </c>
      <c r="E32" s="13">
        <f t="shared" ref="E32:R32" si="41">IF(E$24&lt;&gt;0,E3/E$24,)</f>
        <v>0</v>
      </c>
      <c r="F32" s="13">
        <f t="shared" si="41"/>
        <v>0</v>
      </c>
      <c r="G32" s="14">
        <f t="shared" si="41"/>
        <v>0</v>
      </c>
      <c r="H32" s="14">
        <f t="shared" si="41"/>
        <v>0</v>
      </c>
      <c r="I32" s="14">
        <f t="shared" si="41"/>
        <v>0</v>
      </c>
      <c r="J32" s="14">
        <f t="shared" si="41"/>
        <v>0</v>
      </c>
      <c r="K32" s="14">
        <f t="shared" si="41"/>
        <v>0</v>
      </c>
      <c r="L32" s="14">
        <f t="shared" si="41"/>
        <v>0</v>
      </c>
      <c r="M32" s="14">
        <f t="shared" si="41"/>
        <v>0</v>
      </c>
      <c r="N32" s="14">
        <f t="shared" si="41"/>
        <v>0</v>
      </c>
      <c r="O32" s="14">
        <f t="shared" si="41"/>
        <v>0</v>
      </c>
      <c r="P32" s="14">
        <f t="shared" si="41"/>
        <v>0</v>
      </c>
      <c r="Q32" s="14">
        <f t="shared" si="41"/>
        <v>0</v>
      </c>
      <c r="R32" s="14">
        <f t="shared" si="41"/>
        <v>0</v>
      </c>
      <c r="S32" s="1"/>
      <c r="T32" s="1"/>
      <c r="U32" s="1"/>
      <c r="V32" s="1"/>
      <c r="W32" s="1"/>
      <c r="X32" s="1"/>
      <c r="Y32" s="13">
        <f t="shared" ref="Y32:AB32" si="42">IF(Y$24&lt;&gt;0,Y3/Y$24,)</f>
        <v>0</v>
      </c>
      <c r="Z32" s="13">
        <f t="shared" si="42"/>
        <v>0</v>
      </c>
      <c r="AA32" s="13">
        <f t="shared" si="42"/>
        <v>0</v>
      </c>
      <c r="AB32" s="13">
        <f t="shared" si="42"/>
        <v>0</v>
      </c>
      <c r="AC32" s="1"/>
      <c r="AD32" s="1"/>
      <c r="AE32" s="1"/>
      <c r="AF32" s="1"/>
      <c r="AG32" s="1"/>
      <c r="AH32" s="1"/>
    </row>
    <row r="33" spans="1:34" s="4" customFormat="1" ht="13.5" customHeight="1" x14ac:dyDescent="0.2">
      <c r="A33" s="357"/>
      <c r="B33" s="357"/>
      <c r="C33" s="372"/>
      <c r="D33" s="24" t="s">
        <v>58</v>
      </c>
      <c r="E33" s="26">
        <f>IF(SUM(G12:R12)&lt;&gt;0,E24/SUM(G12:R12),)</f>
        <v>0</v>
      </c>
      <c r="F33" s="26">
        <f t="shared" ref="F33:R33" si="43">IF(F12&lt;&gt;0,F24/F12,)</f>
        <v>0</v>
      </c>
      <c r="G33" s="27">
        <f t="shared" si="43"/>
        <v>0</v>
      </c>
      <c r="H33" s="27">
        <f t="shared" si="43"/>
        <v>0</v>
      </c>
      <c r="I33" s="27">
        <f t="shared" si="43"/>
        <v>0</v>
      </c>
      <c r="J33" s="27">
        <f t="shared" si="43"/>
        <v>0</v>
      </c>
      <c r="K33" s="27">
        <f t="shared" si="43"/>
        <v>0</v>
      </c>
      <c r="L33" s="27">
        <f t="shared" si="43"/>
        <v>0</v>
      </c>
      <c r="M33" s="27">
        <f t="shared" si="43"/>
        <v>0</v>
      </c>
      <c r="N33" s="27">
        <f t="shared" si="43"/>
        <v>0</v>
      </c>
      <c r="O33" s="27">
        <f t="shared" si="43"/>
        <v>0</v>
      </c>
      <c r="P33" s="27">
        <f t="shared" si="43"/>
        <v>0</v>
      </c>
      <c r="Q33" s="27">
        <f t="shared" si="43"/>
        <v>0</v>
      </c>
      <c r="R33" s="27">
        <f t="shared" si="43"/>
        <v>0</v>
      </c>
      <c r="S33" s="1"/>
      <c r="T33" s="1"/>
      <c r="U33" s="1"/>
      <c r="V33" s="1"/>
      <c r="W33" s="1"/>
      <c r="X33" s="1"/>
      <c r="Y33" s="26">
        <f>IF(SUM(G12:I12)&lt;&gt;0,Y24/SUM(G12:I12),)</f>
        <v>0</v>
      </c>
      <c r="Z33" s="26">
        <f>IF(SUM(J12:L12)&lt;&gt;0,Z24/SUM(J12:L12),)</f>
        <v>0</v>
      </c>
      <c r="AA33" s="26">
        <f>IF(SUM(M12:O12)&lt;&gt;0,AA24/SUM(M12:O12),)</f>
        <v>0</v>
      </c>
      <c r="AB33" s="26">
        <f>IF(SUM(P12:R12)&lt;&gt;0,AB24/SUM(P12:R12),)</f>
        <v>0</v>
      </c>
      <c r="AC33" s="1"/>
      <c r="AD33" s="1"/>
      <c r="AE33" s="1"/>
      <c r="AF33" s="1"/>
      <c r="AG33" s="1"/>
      <c r="AH33" s="1"/>
    </row>
    <row r="34" spans="1:34" s="1" customFormat="1" ht="13.5" customHeight="1" x14ac:dyDescent="0.2">
      <c r="A34" s="357"/>
      <c r="B34" s="357"/>
      <c r="C34" s="372"/>
      <c r="D34" s="24" t="s">
        <v>59</v>
      </c>
      <c r="E34" s="13">
        <f>IF(SUM(G12:R12)&lt;&gt;0,E2/SUM(G12:R12),)</f>
        <v>0</v>
      </c>
      <c r="F34" s="13">
        <f t="shared" ref="F34:R34" si="44">IF(F12&lt;&gt;0,F2/F12,)</f>
        <v>0</v>
      </c>
      <c r="G34" s="14">
        <f t="shared" si="44"/>
        <v>0</v>
      </c>
      <c r="H34" s="14">
        <f t="shared" si="44"/>
        <v>0</v>
      </c>
      <c r="I34" s="14">
        <f t="shared" si="44"/>
        <v>0</v>
      </c>
      <c r="J34" s="14">
        <f t="shared" si="44"/>
        <v>0</v>
      </c>
      <c r="K34" s="14">
        <f t="shared" si="44"/>
        <v>0</v>
      </c>
      <c r="L34" s="14">
        <f t="shared" si="44"/>
        <v>0</v>
      </c>
      <c r="M34" s="14">
        <f t="shared" si="44"/>
        <v>0</v>
      </c>
      <c r="N34" s="14">
        <f t="shared" si="44"/>
        <v>0</v>
      </c>
      <c r="O34" s="14">
        <f t="shared" si="44"/>
        <v>0</v>
      </c>
      <c r="P34" s="14">
        <f t="shared" si="44"/>
        <v>0</v>
      </c>
      <c r="Q34" s="14">
        <f t="shared" si="44"/>
        <v>0</v>
      </c>
      <c r="R34" s="14">
        <f t="shared" si="44"/>
        <v>0</v>
      </c>
      <c r="Y34" s="13">
        <f>IF(SUM(G12:I12)&lt;&gt;0,Y2/SUM(G12:I12),)</f>
        <v>0</v>
      </c>
      <c r="Z34" s="13">
        <f>IF(SUM(J12:L12)&lt;&gt;0,Z2/SUM(J12:L12),)</f>
        <v>0</v>
      </c>
      <c r="AA34" s="13">
        <f>IF(SUM(M12:O12)&lt;&gt;0,AA2/SUM(M12:O12),)</f>
        <v>0</v>
      </c>
      <c r="AB34" s="13">
        <f>IF(SUM(P12:R12)&lt;&gt;0,AB2/SUM(P12:R12),)</f>
        <v>0</v>
      </c>
    </row>
    <row r="35" spans="1:34" s="1" customFormat="1" ht="13.5" customHeight="1" x14ac:dyDescent="0.2">
      <c r="A35" s="357"/>
      <c r="B35" s="357"/>
      <c r="C35" s="372"/>
      <c r="D35" s="24" t="s">
        <v>60</v>
      </c>
      <c r="E35" s="13">
        <f>IF(SUM(G12:R12)&lt;&gt;0,E3/SUM(G12:R12),)</f>
        <v>0</v>
      </c>
      <c r="F35" s="13">
        <f t="shared" ref="F35:R35" si="45">IF(F12&lt;&gt;0,F3/F12,)</f>
        <v>0</v>
      </c>
      <c r="G35" s="14">
        <f t="shared" si="45"/>
        <v>0</v>
      </c>
      <c r="H35" s="14">
        <f t="shared" si="45"/>
        <v>0</v>
      </c>
      <c r="I35" s="14">
        <f t="shared" si="45"/>
        <v>0</v>
      </c>
      <c r="J35" s="14">
        <f t="shared" si="45"/>
        <v>0</v>
      </c>
      <c r="K35" s="14">
        <f t="shared" si="45"/>
        <v>0</v>
      </c>
      <c r="L35" s="14">
        <f t="shared" si="45"/>
        <v>0</v>
      </c>
      <c r="M35" s="14">
        <f t="shared" si="45"/>
        <v>0</v>
      </c>
      <c r="N35" s="14">
        <f t="shared" si="45"/>
        <v>0</v>
      </c>
      <c r="O35" s="14">
        <f t="shared" si="45"/>
        <v>0</v>
      </c>
      <c r="P35" s="14">
        <f t="shared" si="45"/>
        <v>0</v>
      </c>
      <c r="Q35" s="14">
        <f t="shared" si="45"/>
        <v>0</v>
      </c>
      <c r="R35" s="14">
        <f t="shared" si="45"/>
        <v>0</v>
      </c>
      <c r="Y35" s="13">
        <f>IF(SUM(G12:I12)&lt;&gt;0,Y3/SUM(G12:I12),)</f>
        <v>0</v>
      </c>
      <c r="Z35" s="13">
        <f>IF(SUM(J12:L12)&lt;&gt;0,Z3/SUM(J12:L12),)</f>
        <v>0</v>
      </c>
      <c r="AA35" s="13">
        <f>IF(SUM(M12:O12)&lt;&gt;0,AA3/SUM(M12:O12),)</f>
        <v>0</v>
      </c>
      <c r="AB35" s="13">
        <f>IF(SUM(P12:R12)&lt;&gt;0,AB3/SUM(P12:R12),)</f>
        <v>0</v>
      </c>
    </row>
    <row r="36" spans="1:34" s="4" customFormat="1" ht="13.5" customHeight="1" x14ac:dyDescent="0.2">
      <c r="A36" s="357"/>
      <c r="B36" s="357"/>
      <c r="C36" s="372"/>
      <c r="D36" s="24" t="s">
        <v>70</v>
      </c>
      <c r="E36" s="13">
        <f>IF(SUM(G12:R12)=0,,(E2+E3)/SUM(G12:R12))</f>
        <v>0</v>
      </c>
      <c r="F36" s="13">
        <f t="shared" ref="F36:R36" si="46">IF(F12=0,,(F2+F3)/F12)</f>
        <v>0</v>
      </c>
      <c r="G36" s="14">
        <f t="shared" si="46"/>
        <v>0</v>
      </c>
      <c r="H36" s="14">
        <f t="shared" si="46"/>
        <v>0</v>
      </c>
      <c r="I36" s="14">
        <f t="shared" si="46"/>
        <v>0</v>
      </c>
      <c r="J36" s="14">
        <f t="shared" si="46"/>
        <v>0</v>
      </c>
      <c r="K36" s="14">
        <f t="shared" si="46"/>
        <v>0</v>
      </c>
      <c r="L36" s="14">
        <f t="shared" si="46"/>
        <v>0</v>
      </c>
      <c r="M36" s="14">
        <f t="shared" si="46"/>
        <v>0</v>
      </c>
      <c r="N36" s="14">
        <f t="shared" si="46"/>
        <v>0</v>
      </c>
      <c r="O36" s="14">
        <f t="shared" si="46"/>
        <v>0</v>
      </c>
      <c r="P36" s="14">
        <f t="shared" si="46"/>
        <v>0</v>
      </c>
      <c r="Q36" s="14">
        <f t="shared" si="46"/>
        <v>0</v>
      </c>
      <c r="R36" s="14">
        <f t="shared" si="46"/>
        <v>0</v>
      </c>
      <c r="S36" s="1"/>
      <c r="T36" s="1"/>
      <c r="U36" s="1"/>
      <c r="V36" s="1"/>
      <c r="W36" s="1"/>
      <c r="X36" s="1"/>
      <c r="Y36" s="13">
        <f>IF(SUM(G12:I12)=0,,(Y2+Y3)/SUM(G12:I12))</f>
        <v>0</v>
      </c>
      <c r="Z36" s="13">
        <f>IF(SUM(J12:L12)=0,,(Z2+Z3)/SUM(J12:L12))</f>
        <v>0</v>
      </c>
      <c r="AA36" s="13">
        <f>IF(SUM(M12:O12)=0,,(AA2+AA3)/SUM(M12:O12))</f>
        <v>0</v>
      </c>
      <c r="AB36" s="13">
        <f>IF(SUM(P12:R12)=0,,(AB2+AB3)/SUM(P12:R12))</f>
        <v>0</v>
      </c>
      <c r="AC36" s="1"/>
      <c r="AD36" s="1"/>
      <c r="AE36" s="1"/>
      <c r="AF36" s="1"/>
      <c r="AG36" s="1"/>
      <c r="AH36" s="1"/>
    </row>
    <row r="37" spans="1:34" s="1" customFormat="1" ht="13.5" customHeight="1" x14ac:dyDescent="0.2">
      <c r="A37" s="357"/>
      <c r="B37" s="357"/>
      <c r="C37" s="372"/>
      <c r="D37" s="24" t="s">
        <v>109</v>
      </c>
      <c r="E37" s="13" t="s">
        <v>107</v>
      </c>
      <c r="F37" s="13" t="s">
        <v>107</v>
      </c>
      <c r="G37" s="23"/>
      <c r="H37" s="23" t="str">
        <f t="shared" ref="H37:R37" si="47">IF(G2&lt;&gt;0,(H2-G2)/G2,"-")</f>
        <v>-</v>
      </c>
      <c r="I37" s="23" t="str">
        <f t="shared" si="47"/>
        <v>-</v>
      </c>
      <c r="J37" s="23" t="str">
        <f t="shared" si="47"/>
        <v>-</v>
      </c>
      <c r="K37" s="23" t="str">
        <f t="shared" si="47"/>
        <v>-</v>
      </c>
      <c r="L37" s="23" t="str">
        <f t="shared" si="47"/>
        <v>-</v>
      </c>
      <c r="M37" s="23" t="str">
        <f t="shared" si="47"/>
        <v>-</v>
      </c>
      <c r="N37" s="23" t="str">
        <f t="shared" si="47"/>
        <v>-</v>
      </c>
      <c r="O37" s="23" t="str">
        <f t="shared" si="47"/>
        <v>-</v>
      </c>
      <c r="P37" s="23" t="str">
        <f t="shared" si="47"/>
        <v>-</v>
      </c>
      <c r="Q37" s="23" t="str">
        <f t="shared" si="47"/>
        <v>-</v>
      </c>
      <c r="R37" s="23" t="str">
        <f t="shared" si="47"/>
        <v>-</v>
      </c>
      <c r="Y37" s="13" t="s">
        <v>107</v>
      </c>
      <c r="Z37" s="13" t="s">
        <v>107</v>
      </c>
      <c r="AA37" s="13" t="s">
        <v>107</v>
      </c>
      <c r="AB37" s="13" t="s">
        <v>107</v>
      </c>
    </row>
    <row r="38" spans="1:34" s="1" customFormat="1" ht="13.5" customHeight="1" x14ac:dyDescent="0.2">
      <c r="A38" s="357"/>
      <c r="B38" s="357"/>
      <c r="C38" s="372"/>
      <c r="D38" s="24" t="s">
        <v>61</v>
      </c>
      <c r="E38" s="13" t="str">
        <f>IF(SUM(G12:R12)&lt;&gt;0,E8/SUM(G12:R12),"-")</f>
        <v>-</v>
      </c>
      <c r="F38" s="13">
        <f t="shared" ref="F38:R38" si="48">IF(F12&lt;&gt;0,F8/F12,)</f>
        <v>0</v>
      </c>
      <c r="G38" s="14">
        <f t="shared" si="48"/>
        <v>0</v>
      </c>
      <c r="H38" s="14">
        <f t="shared" si="48"/>
        <v>0</v>
      </c>
      <c r="I38" s="14">
        <f t="shared" si="48"/>
        <v>0</v>
      </c>
      <c r="J38" s="14">
        <f t="shared" si="48"/>
        <v>0</v>
      </c>
      <c r="K38" s="14">
        <f t="shared" si="48"/>
        <v>0</v>
      </c>
      <c r="L38" s="14">
        <f t="shared" si="48"/>
        <v>0</v>
      </c>
      <c r="M38" s="14">
        <f t="shared" si="48"/>
        <v>0</v>
      </c>
      <c r="N38" s="14">
        <f t="shared" si="48"/>
        <v>0</v>
      </c>
      <c r="O38" s="14">
        <f t="shared" si="48"/>
        <v>0</v>
      </c>
      <c r="P38" s="14">
        <f t="shared" si="48"/>
        <v>0</v>
      </c>
      <c r="Q38" s="14">
        <f t="shared" si="48"/>
        <v>0</v>
      </c>
      <c r="R38" s="14">
        <f t="shared" si="48"/>
        <v>0</v>
      </c>
      <c r="Y38" s="13" t="str">
        <f>IF(SUM(G12:I12)&lt;&gt;0,Y8/SUM(G12:I12),"-")</f>
        <v>-</v>
      </c>
      <c r="Z38" s="13" t="str">
        <f>IF(SUM(J12:L12)&lt;&gt;0,Z8/SUM(J12:L12),"-")</f>
        <v>-</v>
      </c>
      <c r="AA38" s="13" t="str">
        <f>IF(SUM(M12:O12)&lt;&gt;0,AA8/SUM(M12:O12),"-")</f>
        <v>-</v>
      </c>
      <c r="AB38" s="13" t="str">
        <f>IF(SUM(P12:R12)&lt;&gt;0,AB8/SUM(P12:R12),"-")</f>
        <v>-</v>
      </c>
    </row>
    <row r="39" spans="1:34" s="4" customFormat="1" ht="13.5" customHeight="1" x14ac:dyDescent="0.2">
      <c r="A39" s="357"/>
      <c r="B39" s="357"/>
      <c r="C39" s="378" t="s">
        <v>62</v>
      </c>
      <c r="D39" s="28" t="s">
        <v>63</v>
      </c>
      <c r="E39" s="29">
        <f t="shared" ref="E39:R39" si="49">IF(E$24&lt;&gt;0,E102/E$24,)</f>
        <v>0</v>
      </c>
      <c r="F39" s="18">
        <f t="shared" si="49"/>
        <v>0</v>
      </c>
      <c r="G39" s="14">
        <f t="shared" si="49"/>
        <v>0</v>
      </c>
      <c r="H39" s="14">
        <f t="shared" si="49"/>
        <v>0</v>
      </c>
      <c r="I39" s="14">
        <f t="shared" si="49"/>
        <v>0</v>
      </c>
      <c r="J39" s="14">
        <f t="shared" si="49"/>
        <v>0</v>
      </c>
      <c r="K39" s="14">
        <f t="shared" si="49"/>
        <v>0</v>
      </c>
      <c r="L39" s="14">
        <f t="shared" si="49"/>
        <v>0</v>
      </c>
      <c r="M39" s="14">
        <f t="shared" si="49"/>
        <v>0</v>
      </c>
      <c r="N39" s="14">
        <f t="shared" si="49"/>
        <v>0</v>
      </c>
      <c r="O39" s="14">
        <f t="shared" si="49"/>
        <v>0</v>
      </c>
      <c r="P39" s="14">
        <f t="shared" si="49"/>
        <v>0</v>
      </c>
      <c r="Q39" s="14">
        <f t="shared" si="49"/>
        <v>0</v>
      </c>
      <c r="R39" s="14">
        <f t="shared" si="49"/>
        <v>0</v>
      </c>
      <c r="S39" s="1"/>
      <c r="T39" s="1"/>
      <c r="U39" s="1"/>
      <c r="V39" s="1"/>
      <c r="W39" s="1"/>
      <c r="X39" s="1"/>
      <c r="Y39" s="29">
        <f t="shared" ref="Y39:AB39" si="50">IF(Y$24&lt;&gt;0,Y102/Y$24,)</f>
        <v>0</v>
      </c>
      <c r="Z39" s="29">
        <f t="shared" si="50"/>
        <v>0</v>
      </c>
      <c r="AA39" s="29">
        <f t="shared" si="50"/>
        <v>0</v>
      </c>
      <c r="AB39" s="29">
        <f t="shared" si="50"/>
        <v>0</v>
      </c>
      <c r="AC39" s="1"/>
      <c r="AD39" s="1"/>
      <c r="AE39" s="1"/>
      <c r="AF39" s="1"/>
      <c r="AG39" s="1"/>
      <c r="AH39" s="1"/>
    </row>
    <row r="40" spans="1:34" s="1" customFormat="1" ht="13.5" customHeight="1" x14ac:dyDescent="0.2">
      <c r="A40" s="357"/>
      <c r="B40" s="357"/>
      <c r="C40" s="378"/>
      <c r="D40" s="30" t="s">
        <v>64</v>
      </c>
      <c r="E40" s="29">
        <f t="shared" ref="E40:R40" si="51">IF(E$24&lt;&gt;0,(E59+E60)/E$24,0)</f>
        <v>0</v>
      </c>
      <c r="F40" s="18">
        <f t="shared" si="51"/>
        <v>0</v>
      </c>
      <c r="G40" s="14">
        <f t="shared" si="51"/>
        <v>0</v>
      </c>
      <c r="H40" s="14">
        <f t="shared" si="51"/>
        <v>0</v>
      </c>
      <c r="I40" s="14">
        <f t="shared" si="51"/>
        <v>0</v>
      </c>
      <c r="J40" s="14">
        <f t="shared" si="51"/>
        <v>0</v>
      </c>
      <c r="K40" s="14">
        <f t="shared" si="51"/>
        <v>0</v>
      </c>
      <c r="L40" s="14">
        <f t="shared" si="51"/>
        <v>0</v>
      </c>
      <c r="M40" s="14">
        <f t="shared" si="51"/>
        <v>0</v>
      </c>
      <c r="N40" s="14">
        <f t="shared" si="51"/>
        <v>0</v>
      </c>
      <c r="O40" s="14">
        <f t="shared" si="51"/>
        <v>0</v>
      </c>
      <c r="P40" s="14">
        <f t="shared" si="51"/>
        <v>0</v>
      </c>
      <c r="Q40" s="14">
        <f t="shared" si="51"/>
        <v>0</v>
      </c>
      <c r="R40" s="14">
        <f t="shared" si="51"/>
        <v>0</v>
      </c>
      <c r="Y40" s="29">
        <f t="shared" ref="Y40:AB40" si="52">IF(Y$24&lt;&gt;0,(Y59+Y60)/Y$24,0)</f>
        <v>0</v>
      </c>
      <c r="Z40" s="29">
        <f t="shared" si="52"/>
        <v>0</v>
      </c>
      <c r="AA40" s="29">
        <f t="shared" si="52"/>
        <v>0</v>
      </c>
      <c r="AB40" s="29">
        <f t="shared" si="52"/>
        <v>0</v>
      </c>
    </row>
    <row r="41" spans="1:34" s="1" customFormat="1" ht="13.5" customHeight="1" x14ac:dyDescent="0.2">
      <c r="A41" s="357"/>
      <c r="B41" s="357"/>
      <c r="C41" s="378"/>
      <c r="D41" s="30" t="s">
        <v>225</v>
      </c>
      <c r="E41" s="29">
        <f t="shared" ref="E41:R41" si="53">IF(E$24&lt;&gt;0,(E65+E66)/E$24,0)</f>
        <v>0</v>
      </c>
      <c r="F41" s="18">
        <f t="shared" si="53"/>
        <v>0</v>
      </c>
      <c r="G41" s="14">
        <f t="shared" si="53"/>
        <v>0</v>
      </c>
      <c r="H41" s="14">
        <f t="shared" si="53"/>
        <v>0</v>
      </c>
      <c r="I41" s="14">
        <f t="shared" si="53"/>
        <v>0</v>
      </c>
      <c r="J41" s="14">
        <f t="shared" si="53"/>
        <v>0</v>
      </c>
      <c r="K41" s="14">
        <f t="shared" si="53"/>
        <v>0</v>
      </c>
      <c r="L41" s="14">
        <f t="shared" si="53"/>
        <v>0</v>
      </c>
      <c r="M41" s="14">
        <f t="shared" si="53"/>
        <v>0</v>
      </c>
      <c r="N41" s="14">
        <f t="shared" si="53"/>
        <v>0</v>
      </c>
      <c r="O41" s="14">
        <f t="shared" si="53"/>
        <v>0</v>
      </c>
      <c r="P41" s="14">
        <f t="shared" si="53"/>
        <v>0</v>
      </c>
      <c r="Q41" s="14">
        <f t="shared" si="53"/>
        <v>0</v>
      </c>
      <c r="R41" s="14">
        <f t="shared" si="53"/>
        <v>0</v>
      </c>
      <c r="Y41" s="29">
        <f t="shared" ref="Y41:AB41" si="54">IF(Y$24&lt;&gt;0,(Y65+Y66)/Y$24,0)</f>
        <v>0</v>
      </c>
      <c r="Z41" s="29">
        <f t="shared" si="54"/>
        <v>0</v>
      </c>
      <c r="AA41" s="29">
        <f t="shared" si="54"/>
        <v>0</v>
      </c>
      <c r="AB41" s="29">
        <f t="shared" si="54"/>
        <v>0</v>
      </c>
    </row>
    <row r="42" spans="1:34" s="1" customFormat="1" ht="13.5" customHeight="1" x14ac:dyDescent="0.2">
      <c r="A42" s="357"/>
      <c r="B42" s="357"/>
      <c r="C42" s="378"/>
      <c r="D42" s="30" t="s">
        <v>66</v>
      </c>
      <c r="E42" s="29">
        <f t="shared" ref="E42:R42" si="55">IF(E$24&lt;&gt;0,(E77+E78)/E$24,0)</f>
        <v>0</v>
      </c>
      <c r="F42" s="18">
        <f t="shared" si="55"/>
        <v>0</v>
      </c>
      <c r="G42" s="14">
        <f t="shared" si="55"/>
        <v>0</v>
      </c>
      <c r="H42" s="14">
        <f t="shared" si="55"/>
        <v>0</v>
      </c>
      <c r="I42" s="14">
        <f t="shared" si="55"/>
        <v>0</v>
      </c>
      <c r="J42" s="14">
        <f t="shared" si="55"/>
        <v>0</v>
      </c>
      <c r="K42" s="14">
        <f t="shared" si="55"/>
        <v>0</v>
      </c>
      <c r="L42" s="14">
        <f t="shared" si="55"/>
        <v>0</v>
      </c>
      <c r="M42" s="14">
        <f t="shared" si="55"/>
        <v>0</v>
      </c>
      <c r="N42" s="14">
        <f t="shared" si="55"/>
        <v>0</v>
      </c>
      <c r="O42" s="14">
        <f t="shared" si="55"/>
        <v>0</v>
      </c>
      <c r="P42" s="14">
        <f t="shared" si="55"/>
        <v>0</v>
      </c>
      <c r="Q42" s="14">
        <f t="shared" si="55"/>
        <v>0</v>
      </c>
      <c r="R42" s="14">
        <f t="shared" si="55"/>
        <v>0</v>
      </c>
      <c r="Y42" s="29">
        <f t="shared" ref="Y42:AB42" si="56">IF(Y$24&lt;&gt;0,(Y77+Y78)/Y$24,0)</f>
        <v>0</v>
      </c>
      <c r="Z42" s="29">
        <f t="shared" si="56"/>
        <v>0</v>
      </c>
      <c r="AA42" s="29">
        <f t="shared" si="56"/>
        <v>0</v>
      </c>
      <c r="AB42" s="29">
        <f t="shared" si="56"/>
        <v>0</v>
      </c>
    </row>
    <row r="43" spans="1:34" s="4" customFormat="1" ht="13.5" customHeight="1" x14ac:dyDescent="0.2">
      <c r="A43" s="357"/>
      <c r="B43" s="357"/>
      <c r="C43" s="378"/>
      <c r="D43" s="31" t="s">
        <v>67</v>
      </c>
      <c r="E43" s="32" t="str">
        <f>IF(E$24&lt;&gt;0,E97/E$24,"-")</f>
        <v>-</v>
      </c>
      <c r="F43" s="32" t="str">
        <f>IF(F$24&lt;&gt;0,F97/F$24,"-")</f>
        <v>-</v>
      </c>
      <c r="G43" s="14">
        <f t="shared" ref="G43:R43" si="57">IF(G$24&lt;&gt;0,G97/G$24,0)</f>
        <v>0</v>
      </c>
      <c r="H43" s="14">
        <f t="shared" si="57"/>
        <v>0</v>
      </c>
      <c r="I43" s="14">
        <f t="shared" si="57"/>
        <v>0</v>
      </c>
      <c r="J43" s="14">
        <f t="shared" si="57"/>
        <v>0</v>
      </c>
      <c r="K43" s="14">
        <f t="shared" si="57"/>
        <v>0</v>
      </c>
      <c r="L43" s="14">
        <f t="shared" si="57"/>
        <v>0</v>
      </c>
      <c r="M43" s="14">
        <f t="shared" si="57"/>
        <v>0</v>
      </c>
      <c r="N43" s="14">
        <f t="shared" si="57"/>
        <v>0</v>
      </c>
      <c r="O43" s="14">
        <f t="shared" si="57"/>
        <v>0</v>
      </c>
      <c r="P43" s="14">
        <f t="shared" si="57"/>
        <v>0</v>
      </c>
      <c r="Q43" s="14">
        <f t="shared" si="57"/>
        <v>0</v>
      </c>
      <c r="R43" s="14">
        <f t="shared" si="57"/>
        <v>0</v>
      </c>
      <c r="S43" s="1"/>
      <c r="T43" s="1"/>
      <c r="U43" s="1"/>
      <c r="V43" s="1"/>
      <c r="W43" s="1"/>
      <c r="X43" s="1"/>
      <c r="Y43" s="32" t="str">
        <f t="shared" ref="Y43:AB43" si="58">IF(Y$24&lt;&gt;0,Y97/Y$24,"-")</f>
        <v>-</v>
      </c>
      <c r="Z43" s="32" t="str">
        <f t="shared" si="58"/>
        <v>-</v>
      </c>
      <c r="AA43" s="32" t="str">
        <f t="shared" si="58"/>
        <v>-</v>
      </c>
      <c r="AB43" s="32" t="str">
        <f t="shared" si="58"/>
        <v>-</v>
      </c>
      <c r="AC43" s="1"/>
      <c r="AD43" s="1"/>
      <c r="AE43" s="1"/>
      <c r="AF43" s="1"/>
      <c r="AG43" s="1"/>
      <c r="AH43" s="1"/>
    </row>
    <row r="44" spans="1:34" s="4" customFormat="1" ht="13.5" customHeight="1" x14ac:dyDescent="0.2">
      <c r="A44" s="357"/>
      <c r="B44" s="357"/>
      <c r="C44" s="378"/>
      <c r="D44" s="28" t="s">
        <v>226</v>
      </c>
      <c r="E44" s="33">
        <f t="shared" ref="E44:R44" si="59">IF(E64&lt;&gt;0,E$24/E64,0)</f>
        <v>0</v>
      </c>
      <c r="F44" s="33">
        <f t="shared" si="59"/>
        <v>0</v>
      </c>
      <c r="G44" s="34">
        <f t="shared" si="59"/>
        <v>0</v>
      </c>
      <c r="H44" s="34">
        <f t="shared" si="59"/>
        <v>0</v>
      </c>
      <c r="I44" s="34">
        <f t="shared" si="59"/>
        <v>0</v>
      </c>
      <c r="J44" s="34">
        <f t="shared" si="59"/>
        <v>0</v>
      </c>
      <c r="K44" s="34">
        <f t="shared" si="59"/>
        <v>0</v>
      </c>
      <c r="L44" s="34">
        <f t="shared" si="59"/>
        <v>0</v>
      </c>
      <c r="M44" s="34">
        <f t="shared" si="59"/>
        <v>0</v>
      </c>
      <c r="N44" s="34">
        <f t="shared" si="59"/>
        <v>0</v>
      </c>
      <c r="O44" s="34">
        <f t="shared" si="59"/>
        <v>0</v>
      </c>
      <c r="P44" s="34">
        <f t="shared" si="59"/>
        <v>0</v>
      </c>
      <c r="Q44" s="34">
        <f t="shared" si="59"/>
        <v>0</v>
      </c>
      <c r="R44" s="34">
        <f t="shared" si="59"/>
        <v>0</v>
      </c>
      <c r="S44" s="1"/>
      <c r="T44" s="1"/>
      <c r="U44" s="1"/>
      <c r="V44" s="1"/>
      <c r="W44" s="1"/>
      <c r="X44" s="1"/>
      <c r="Y44" s="33">
        <f t="shared" ref="Y44:AB44" si="60">IF(Y64&lt;&gt;0,Y$24/Y64,0)</f>
        <v>0</v>
      </c>
      <c r="Z44" s="33">
        <f t="shared" si="60"/>
        <v>0</v>
      </c>
      <c r="AA44" s="33">
        <f t="shared" si="60"/>
        <v>0</v>
      </c>
      <c r="AB44" s="33">
        <f t="shared" si="60"/>
        <v>0</v>
      </c>
      <c r="AC44" s="1"/>
      <c r="AD44" s="1"/>
      <c r="AE44" s="1"/>
      <c r="AF44" s="1"/>
      <c r="AG44" s="1"/>
      <c r="AH44" s="1"/>
    </row>
    <row r="45" spans="1:34" s="4" customFormat="1" ht="13.5" customHeight="1" x14ac:dyDescent="0.2">
      <c r="A45" s="357"/>
      <c r="B45" s="357"/>
      <c r="C45" s="378"/>
      <c r="D45" s="28" t="s">
        <v>69</v>
      </c>
      <c r="E45" s="33">
        <f t="shared" ref="E45:R45" si="61">IF(E76&lt;&gt;0,E$24/E76,0)</f>
        <v>0</v>
      </c>
      <c r="F45" s="33">
        <f t="shared" si="61"/>
        <v>0</v>
      </c>
      <c r="G45" s="34">
        <f t="shared" si="61"/>
        <v>0</v>
      </c>
      <c r="H45" s="34">
        <f t="shared" si="61"/>
        <v>0</v>
      </c>
      <c r="I45" s="34">
        <f t="shared" si="61"/>
        <v>0</v>
      </c>
      <c r="J45" s="34">
        <f t="shared" si="61"/>
        <v>0</v>
      </c>
      <c r="K45" s="34">
        <f t="shared" si="61"/>
        <v>0</v>
      </c>
      <c r="L45" s="34">
        <f t="shared" si="61"/>
        <v>0</v>
      </c>
      <c r="M45" s="34">
        <f t="shared" si="61"/>
        <v>0</v>
      </c>
      <c r="N45" s="34">
        <f t="shared" si="61"/>
        <v>0</v>
      </c>
      <c r="O45" s="34">
        <f t="shared" si="61"/>
        <v>0</v>
      </c>
      <c r="P45" s="34">
        <f t="shared" si="61"/>
        <v>0</v>
      </c>
      <c r="Q45" s="34">
        <f t="shared" si="61"/>
        <v>0</v>
      </c>
      <c r="R45" s="34">
        <f t="shared" si="61"/>
        <v>0</v>
      </c>
      <c r="S45" s="1"/>
      <c r="T45" s="1"/>
      <c r="U45" s="1"/>
      <c r="V45" s="1"/>
      <c r="W45" s="1"/>
      <c r="X45" s="1"/>
      <c r="Y45" s="33">
        <f t="shared" ref="Y45:AB45" si="62">IF(Y76&lt;&gt;0,Y$24/Y76,0)</f>
        <v>0</v>
      </c>
      <c r="Z45" s="33">
        <f t="shared" si="62"/>
        <v>0</v>
      </c>
      <c r="AA45" s="33">
        <f t="shared" si="62"/>
        <v>0</v>
      </c>
      <c r="AB45" s="33">
        <f t="shared" si="62"/>
        <v>0</v>
      </c>
      <c r="AC45" s="1"/>
      <c r="AD45" s="1"/>
      <c r="AE45" s="1"/>
      <c r="AF45" s="1"/>
      <c r="AG45" s="1"/>
      <c r="AH45" s="1"/>
    </row>
    <row r="46" spans="1:34" s="4" customFormat="1" ht="13.5" customHeight="1" x14ac:dyDescent="0.2">
      <c r="A46" s="357"/>
      <c r="B46" s="357"/>
      <c r="C46" s="378"/>
      <c r="D46" s="24" t="s">
        <v>197</v>
      </c>
      <c r="E46" s="26">
        <f>IF(SUM(G58:R58)&lt;&gt;0,E24/SUM(G58:R58),)</f>
        <v>0</v>
      </c>
      <c r="F46" s="26">
        <f t="shared" ref="F46:R46" si="63">IF(F58&lt;&gt;0,F24/F58,)</f>
        <v>0</v>
      </c>
      <c r="G46" s="27">
        <f t="shared" si="63"/>
        <v>0</v>
      </c>
      <c r="H46" s="27">
        <f t="shared" si="63"/>
        <v>0</v>
      </c>
      <c r="I46" s="27">
        <f t="shared" si="63"/>
        <v>0</v>
      </c>
      <c r="J46" s="27">
        <f t="shared" si="63"/>
        <v>0</v>
      </c>
      <c r="K46" s="27">
        <f t="shared" si="63"/>
        <v>0</v>
      </c>
      <c r="L46" s="27">
        <f t="shared" si="63"/>
        <v>0</v>
      </c>
      <c r="M46" s="27">
        <f t="shared" si="63"/>
        <v>0</v>
      </c>
      <c r="N46" s="27">
        <f t="shared" si="63"/>
        <v>0</v>
      </c>
      <c r="O46" s="27">
        <f t="shared" si="63"/>
        <v>0</v>
      </c>
      <c r="P46" s="27">
        <f t="shared" si="63"/>
        <v>0</v>
      </c>
      <c r="Q46" s="27">
        <f t="shared" si="63"/>
        <v>0</v>
      </c>
      <c r="R46" s="27">
        <f t="shared" si="63"/>
        <v>0</v>
      </c>
      <c r="S46" s="1"/>
      <c r="T46" s="1"/>
      <c r="U46" s="1"/>
      <c r="V46" s="1"/>
      <c r="W46" s="1"/>
      <c r="X46" s="1"/>
      <c r="Y46" s="26">
        <f>IF(SUM(G58:I58)&lt;&gt;0,Y24/SUM(G58:I58),)</f>
        <v>0</v>
      </c>
      <c r="Z46" s="26">
        <f>IF(SUM(J58:L58)&lt;&gt;0,Z24/SUM(J58:L58),)</f>
        <v>0</v>
      </c>
      <c r="AA46" s="26">
        <f>IF(SUM(M58:O58)&lt;&gt;0,AA24/SUM(M58:O58),)</f>
        <v>0</v>
      </c>
      <c r="AB46" s="26">
        <f>IF(SUM(P58:R58)&lt;&gt;0,AB24/SUM(P58:R58),)</f>
        <v>0</v>
      </c>
      <c r="AC46" s="1"/>
      <c r="AD46" s="1"/>
      <c r="AE46" s="1"/>
      <c r="AF46" s="1"/>
      <c r="AG46" s="1"/>
      <c r="AH46" s="1"/>
    </row>
    <row r="47" spans="1:34" s="1" customFormat="1" ht="13.5" customHeight="1" x14ac:dyDescent="0.2">
      <c r="A47" s="357"/>
      <c r="B47" s="357"/>
      <c r="C47" s="378"/>
      <c r="D47" s="28" t="s">
        <v>70</v>
      </c>
      <c r="E47" s="32">
        <f t="shared" ref="E47:R47" si="64">IF(E58&lt;&gt;0,(E59+E60)/E58,0)</f>
        <v>0</v>
      </c>
      <c r="F47" s="18">
        <f t="shared" si="64"/>
        <v>0</v>
      </c>
      <c r="G47" s="14">
        <f t="shared" si="64"/>
        <v>0</v>
      </c>
      <c r="H47" s="14">
        <f t="shared" si="64"/>
        <v>0</v>
      </c>
      <c r="I47" s="14">
        <f t="shared" si="64"/>
        <v>0</v>
      </c>
      <c r="J47" s="14">
        <f t="shared" si="64"/>
        <v>0</v>
      </c>
      <c r="K47" s="14">
        <f t="shared" si="64"/>
        <v>0</v>
      </c>
      <c r="L47" s="14">
        <f t="shared" si="64"/>
        <v>0</v>
      </c>
      <c r="M47" s="14">
        <f t="shared" si="64"/>
        <v>0</v>
      </c>
      <c r="N47" s="14">
        <f t="shared" si="64"/>
        <v>0</v>
      </c>
      <c r="O47" s="14">
        <f t="shared" si="64"/>
        <v>0</v>
      </c>
      <c r="P47" s="14">
        <f t="shared" si="64"/>
        <v>0</v>
      </c>
      <c r="Q47" s="14">
        <f t="shared" si="64"/>
        <v>0</v>
      </c>
      <c r="R47" s="14">
        <f t="shared" si="64"/>
        <v>0</v>
      </c>
      <c r="Y47" s="32">
        <f t="shared" ref="Y47:AB47" si="65">IF(Y58&lt;&gt;0,(Y59+Y60)/Y58,0)</f>
        <v>0</v>
      </c>
      <c r="Z47" s="32">
        <f t="shared" si="65"/>
        <v>0</v>
      </c>
      <c r="AA47" s="32">
        <f t="shared" si="65"/>
        <v>0</v>
      </c>
      <c r="AB47" s="32">
        <f t="shared" si="65"/>
        <v>0</v>
      </c>
    </row>
    <row r="48" spans="1:34" s="4" customFormat="1" ht="13.5" customHeight="1" x14ac:dyDescent="0.2">
      <c r="A48" s="357"/>
      <c r="B48" s="357"/>
      <c r="C48" s="372" t="s">
        <v>71</v>
      </c>
      <c r="D48" s="24" t="s">
        <v>198</v>
      </c>
      <c r="E48" s="13">
        <f t="shared" ref="E48:R48" si="66">IF(E$24&lt;&gt;0,E164/E$24,0)</f>
        <v>0</v>
      </c>
      <c r="F48" s="13">
        <f t="shared" si="66"/>
        <v>0</v>
      </c>
      <c r="G48" s="14">
        <f t="shared" si="66"/>
        <v>0</v>
      </c>
      <c r="H48" s="14">
        <f t="shared" si="66"/>
        <v>0</v>
      </c>
      <c r="I48" s="14">
        <f t="shared" si="66"/>
        <v>0</v>
      </c>
      <c r="J48" s="14">
        <f t="shared" si="66"/>
        <v>0</v>
      </c>
      <c r="K48" s="14">
        <f t="shared" si="66"/>
        <v>0</v>
      </c>
      <c r="L48" s="14">
        <f t="shared" si="66"/>
        <v>0</v>
      </c>
      <c r="M48" s="14">
        <f t="shared" si="66"/>
        <v>0</v>
      </c>
      <c r="N48" s="14">
        <f t="shared" si="66"/>
        <v>0</v>
      </c>
      <c r="O48" s="14">
        <f t="shared" si="66"/>
        <v>0</v>
      </c>
      <c r="P48" s="14">
        <f t="shared" si="66"/>
        <v>0</v>
      </c>
      <c r="Q48" s="14">
        <f t="shared" si="66"/>
        <v>0</v>
      </c>
      <c r="R48" s="14">
        <f t="shared" si="66"/>
        <v>0</v>
      </c>
      <c r="S48" s="1"/>
      <c r="T48" s="1"/>
      <c r="U48" s="1"/>
      <c r="V48" s="1"/>
      <c r="W48" s="1"/>
      <c r="X48" s="1"/>
      <c r="Y48" s="13">
        <f t="shared" ref="Y48:AB48" si="67">IF(Y$24&lt;&gt;0,Y164/Y$24,0)</f>
        <v>0</v>
      </c>
      <c r="Z48" s="13">
        <f t="shared" si="67"/>
        <v>0</v>
      </c>
      <c r="AA48" s="13">
        <f t="shared" si="67"/>
        <v>0</v>
      </c>
      <c r="AB48" s="13">
        <f t="shared" si="67"/>
        <v>0</v>
      </c>
      <c r="AC48" s="1"/>
      <c r="AD48" s="1"/>
      <c r="AE48" s="1"/>
      <c r="AF48" s="1"/>
      <c r="AG48" s="1"/>
      <c r="AH48" s="1"/>
    </row>
    <row r="49" spans="1:34" s="1" customFormat="1" ht="13.5" customHeight="1" x14ac:dyDescent="0.2">
      <c r="A49" s="357"/>
      <c r="B49" s="357"/>
      <c r="C49" s="372"/>
      <c r="D49" s="35" t="s">
        <v>64</v>
      </c>
      <c r="E49" s="13">
        <f t="shared" ref="E49:R49" si="68">IF(E$24&lt;&gt;0,(E104+E105)/E$24,0)</f>
        <v>0</v>
      </c>
      <c r="F49" s="13">
        <f t="shared" si="68"/>
        <v>0</v>
      </c>
      <c r="G49" s="14">
        <f t="shared" si="68"/>
        <v>0</v>
      </c>
      <c r="H49" s="14">
        <f t="shared" si="68"/>
        <v>0</v>
      </c>
      <c r="I49" s="14">
        <f t="shared" si="68"/>
        <v>0</v>
      </c>
      <c r="J49" s="14">
        <f t="shared" si="68"/>
        <v>0</v>
      </c>
      <c r="K49" s="14">
        <f t="shared" si="68"/>
        <v>0</v>
      </c>
      <c r="L49" s="14">
        <f t="shared" si="68"/>
        <v>0</v>
      </c>
      <c r="M49" s="14">
        <f t="shared" si="68"/>
        <v>0</v>
      </c>
      <c r="N49" s="14">
        <f t="shared" si="68"/>
        <v>0</v>
      </c>
      <c r="O49" s="14">
        <f t="shared" si="68"/>
        <v>0</v>
      </c>
      <c r="P49" s="14">
        <f t="shared" si="68"/>
        <v>0</v>
      </c>
      <c r="Q49" s="14">
        <f t="shared" si="68"/>
        <v>0</v>
      </c>
      <c r="R49" s="14">
        <f t="shared" si="68"/>
        <v>0</v>
      </c>
      <c r="Y49" s="13">
        <f t="shared" ref="Y49:AB49" si="69">IF(Y$24&lt;&gt;0,(Y104+Y105)/Y$24,0)</f>
        <v>0</v>
      </c>
      <c r="Z49" s="13">
        <f t="shared" si="69"/>
        <v>0</v>
      </c>
      <c r="AA49" s="13">
        <f t="shared" si="69"/>
        <v>0</v>
      </c>
      <c r="AB49" s="13">
        <f t="shared" si="69"/>
        <v>0</v>
      </c>
    </row>
    <row r="50" spans="1:34" s="1" customFormat="1" ht="13.5" customHeight="1" x14ac:dyDescent="0.2">
      <c r="A50" s="357"/>
      <c r="B50" s="357"/>
      <c r="C50" s="372"/>
      <c r="D50" s="35" t="s">
        <v>73</v>
      </c>
      <c r="E50" s="13">
        <f t="shared" ref="E50:R50" si="70">IF(E$24&lt;&gt;0,(E112+E113)/E$24,0)</f>
        <v>0</v>
      </c>
      <c r="F50" s="13">
        <f t="shared" si="70"/>
        <v>0</v>
      </c>
      <c r="G50" s="14">
        <f t="shared" si="70"/>
        <v>0</v>
      </c>
      <c r="H50" s="14">
        <f t="shared" si="70"/>
        <v>0</v>
      </c>
      <c r="I50" s="14">
        <f t="shared" si="70"/>
        <v>0</v>
      </c>
      <c r="J50" s="14">
        <f t="shared" si="70"/>
        <v>0</v>
      </c>
      <c r="K50" s="14">
        <f t="shared" si="70"/>
        <v>0</v>
      </c>
      <c r="L50" s="14">
        <f t="shared" si="70"/>
        <v>0</v>
      </c>
      <c r="M50" s="14">
        <f t="shared" si="70"/>
        <v>0</v>
      </c>
      <c r="N50" s="14">
        <f t="shared" si="70"/>
        <v>0</v>
      </c>
      <c r="O50" s="14">
        <f t="shared" si="70"/>
        <v>0</v>
      </c>
      <c r="P50" s="14">
        <f t="shared" si="70"/>
        <v>0</v>
      </c>
      <c r="Q50" s="14">
        <f t="shared" si="70"/>
        <v>0</v>
      </c>
      <c r="R50" s="14">
        <f t="shared" si="70"/>
        <v>0</v>
      </c>
      <c r="Y50" s="13">
        <f t="shared" ref="Y50:AB50" si="71">IF(Y$24&lt;&gt;0,(Y112+Y113)/Y$24,0)</f>
        <v>0</v>
      </c>
      <c r="Z50" s="13">
        <f t="shared" si="71"/>
        <v>0</v>
      </c>
      <c r="AA50" s="13">
        <f t="shared" si="71"/>
        <v>0</v>
      </c>
      <c r="AB50" s="13">
        <f t="shared" si="71"/>
        <v>0</v>
      </c>
    </row>
    <row r="51" spans="1:34" s="1" customFormat="1" ht="13.5" customHeight="1" x14ac:dyDescent="0.2">
      <c r="A51" s="357"/>
      <c r="B51" s="357"/>
      <c r="C51" s="372"/>
      <c r="D51" s="35" t="s">
        <v>74</v>
      </c>
      <c r="E51" s="13">
        <f t="shared" ref="E51:R51" si="72">IF(E$24&lt;&gt;0,(E121+E122+E127+E128)/E$24,0)</f>
        <v>0</v>
      </c>
      <c r="F51" s="13">
        <f t="shared" si="72"/>
        <v>0</v>
      </c>
      <c r="G51" s="14">
        <f t="shared" si="72"/>
        <v>0</v>
      </c>
      <c r="H51" s="14">
        <f t="shared" si="72"/>
        <v>0</v>
      </c>
      <c r="I51" s="14">
        <f t="shared" si="72"/>
        <v>0</v>
      </c>
      <c r="J51" s="14">
        <f t="shared" si="72"/>
        <v>0</v>
      </c>
      <c r="K51" s="14">
        <f t="shared" si="72"/>
        <v>0</v>
      </c>
      <c r="L51" s="14">
        <f t="shared" si="72"/>
        <v>0</v>
      </c>
      <c r="M51" s="14">
        <f t="shared" si="72"/>
        <v>0</v>
      </c>
      <c r="N51" s="14">
        <f t="shared" si="72"/>
        <v>0</v>
      </c>
      <c r="O51" s="14">
        <f t="shared" si="72"/>
        <v>0</v>
      </c>
      <c r="P51" s="14">
        <f t="shared" si="72"/>
        <v>0</v>
      </c>
      <c r="Q51" s="14">
        <f t="shared" si="72"/>
        <v>0</v>
      </c>
      <c r="R51" s="14">
        <f t="shared" si="72"/>
        <v>0</v>
      </c>
      <c r="Y51" s="13">
        <f t="shared" ref="Y51:AB51" si="73">IF(Y$24&lt;&gt;0,(Y121+Y122+Y127+Y128)/Y$24,0)</f>
        <v>0</v>
      </c>
      <c r="Z51" s="13">
        <f t="shared" si="73"/>
        <v>0</v>
      </c>
      <c r="AA51" s="13">
        <f t="shared" si="73"/>
        <v>0</v>
      </c>
      <c r="AB51" s="13">
        <f t="shared" si="73"/>
        <v>0</v>
      </c>
    </row>
    <row r="52" spans="1:34" s="1" customFormat="1" ht="13.5" customHeight="1" x14ac:dyDescent="0.2">
      <c r="A52" s="357"/>
      <c r="B52" s="357"/>
      <c r="C52" s="372"/>
      <c r="D52" s="24" t="s">
        <v>75</v>
      </c>
      <c r="E52" s="13">
        <f t="shared" ref="E52:R52" si="74">IF(E$24&lt;&gt;0,E156/E$24,0)</f>
        <v>0</v>
      </c>
      <c r="F52" s="13">
        <f t="shared" si="74"/>
        <v>0</v>
      </c>
      <c r="G52" s="14">
        <f t="shared" si="74"/>
        <v>0</v>
      </c>
      <c r="H52" s="14">
        <f t="shared" si="74"/>
        <v>0</v>
      </c>
      <c r="I52" s="14">
        <f t="shared" si="74"/>
        <v>0</v>
      </c>
      <c r="J52" s="14">
        <f t="shared" si="74"/>
        <v>0</v>
      </c>
      <c r="K52" s="14">
        <f t="shared" si="74"/>
        <v>0</v>
      </c>
      <c r="L52" s="14">
        <f t="shared" si="74"/>
        <v>0</v>
      </c>
      <c r="M52" s="14">
        <f t="shared" si="74"/>
        <v>0</v>
      </c>
      <c r="N52" s="14">
        <f t="shared" si="74"/>
        <v>0</v>
      </c>
      <c r="O52" s="14">
        <f t="shared" si="74"/>
        <v>0</v>
      </c>
      <c r="P52" s="14">
        <f t="shared" si="74"/>
        <v>0</v>
      </c>
      <c r="Q52" s="14">
        <f t="shared" si="74"/>
        <v>0</v>
      </c>
      <c r="R52" s="14">
        <f t="shared" si="74"/>
        <v>0</v>
      </c>
      <c r="Y52" s="13">
        <f t="shared" ref="Y52:AB52" si="75">IF(Y$24&lt;&gt;0,Y156/Y$24,0)</f>
        <v>0</v>
      </c>
      <c r="Z52" s="13">
        <f t="shared" si="75"/>
        <v>0</v>
      </c>
      <c r="AA52" s="13">
        <f t="shared" si="75"/>
        <v>0</v>
      </c>
      <c r="AB52" s="13">
        <f t="shared" si="75"/>
        <v>0</v>
      </c>
    </row>
    <row r="53" spans="1:34" s="1" customFormat="1" ht="13.5" customHeight="1" x14ac:dyDescent="0.2">
      <c r="A53" s="357"/>
      <c r="B53" s="357"/>
      <c r="C53" s="372"/>
      <c r="D53" s="36" t="s">
        <v>111</v>
      </c>
      <c r="E53" s="37">
        <f t="shared" ref="E53:R53" si="76">IF(E$24&lt;&gt;0,E159/E$24,0)</f>
        <v>0</v>
      </c>
      <c r="F53" s="37">
        <f t="shared" si="76"/>
        <v>0</v>
      </c>
      <c r="G53" s="38">
        <f t="shared" si="76"/>
        <v>0</v>
      </c>
      <c r="H53" s="38">
        <f t="shared" si="76"/>
        <v>0</v>
      </c>
      <c r="I53" s="38">
        <f t="shared" si="76"/>
        <v>0</v>
      </c>
      <c r="J53" s="38">
        <f t="shared" si="76"/>
        <v>0</v>
      </c>
      <c r="K53" s="38">
        <f t="shared" si="76"/>
        <v>0</v>
      </c>
      <c r="L53" s="38">
        <f t="shared" si="76"/>
        <v>0</v>
      </c>
      <c r="M53" s="38">
        <f t="shared" si="76"/>
        <v>0</v>
      </c>
      <c r="N53" s="38">
        <f t="shared" si="76"/>
        <v>0</v>
      </c>
      <c r="O53" s="38">
        <f t="shared" si="76"/>
        <v>0</v>
      </c>
      <c r="P53" s="38">
        <f t="shared" si="76"/>
        <v>0</v>
      </c>
      <c r="Q53" s="38">
        <f t="shared" si="76"/>
        <v>0</v>
      </c>
      <c r="R53" s="38">
        <f t="shared" si="76"/>
        <v>0</v>
      </c>
      <c r="Y53" s="37">
        <f t="shared" ref="Y53:AB53" si="77">IF(Y$24&lt;&gt;0,Y159/Y$24,0)</f>
        <v>0</v>
      </c>
      <c r="Z53" s="37">
        <f t="shared" si="77"/>
        <v>0</v>
      </c>
      <c r="AA53" s="37">
        <f t="shared" si="77"/>
        <v>0</v>
      </c>
      <c r="AB53" s="37">
        <f t="shared" si="77"/>
        <v>0</v>
      </c>
    </row>
    <row r="54" spans="1:34" s="4" customFormat="1" ht="13.5" customHeight="1" x14ac:dyDescent="0.2">
      <c r="A54" s="357"/>
      <c r="B54" s="357"/>
      <c r="C54" s="372"/>
      <c r="D54" s="24" t="s">
        <v>76</v>
      </c>
      <c r="E54" s="26">
        <f>IF(E109&lt;&gt;0,SUM(G19:R19)/E109,0)</f>
        <v>0</v>
      </c>
      <c r="F54" s="26">
        <f t="shared" ref="F54:R54" si="78">IF(F109&lt;&gt;0,F$19/F109,0)</f>
        <v>0</v>
      </c>
      <c r="G54" s="27">
        <f t="shared" si="78"/>
        <v>0</v>
      </c>
      <c r="H54" s="27">
        <f t="shared" si="78"/>
        <v>0</v>
      </c>
      <c r="I54" s="27">
        <f t="shared" si="78"/>
        <v>0</v>
      </c>
      <c r="J54" s="27">
        <f t="shared" si="78"/>
        <v>0</v>
      </c>
      <c r="K54" s="27">
        <f t="shared" si="78"/>
        <v>0</v>
      </c>
      <c r="L54" s="27">
        <f t="shared" si="78"/>
        <v>0</v>
      </c>
      <c r="M54" s="27">
        <f t="shared" si="78"/>
        <v>0</v>
      </c>
      <c r="N54" s="27">
        <f t="shared" si="78"/>
        <v>0</v>
      </c>
      <c r="O54" s="27">
        <f t="shared" si="78"/>
        <v>0</v>
      </c>
      <c r="P54" s="27">
        <f t="shared" si="78"/>
        <v>0</v>
      </c>
      <c r="Q54" s="27">
        <f t="shared" si="78"/>
        <v>0</v>
      </c>
      <c r="R54" s="27">
        <f t="shared" si="78"/>
        <v>0</v>
      </c>
      <c r="S54" s="1"/>
      <c r="T54" s="1"/>
      <c r="U54" s="1"/>
      <c r="V54" s="1"/>
      <c r="W54" s="1"/>
      <c r="X54" s="1"/>
      <c r="Y54" s="26">
        <f>IF(Y109&lt;&gt;0,SUM(G19:I19)/Y109,0)</f>
        <v>0</v>
      </c>
      <c r="Z54" s="26">
        <f>IF(Z109&lt;&gt;0,SUM(J19:L19)/Z109,0)</f>
        <v>0</v>
      </c>
      <c r="AA54" s="26">
        <f>IF(AA109&lt;&gt;0,SUM(M19:O19)/AA109,0)</f>
        <v>0</v>
      </c>
      <c r="AB54" s="26">
        <f>IF(AB109&lt;&gt;0,SUM(P19:R19)/AB109,0)</f>
        <v>0</v>
      </c>
      <c r="AC54" s="1"/>
      <c r="AD54" s="1"/>
      <c r="AE54" s="1"/>
      <c r="AF54" s="1"/>
      <c r="AG54" s="1"/>
      <c r="AH54" s="1"/>
    </row>
    <row r="55" spans="1:34" s="4" customFormat="1" ht="13.5" customHeight="1" x14ac:dyDescent="0.2">
      <c r="A55" s="357"/>
      <c r="B55" s="357"/>
      <c r="C55" s="372"/>
      <c r="D55" s="24" t="s">
        <v>77</v>
      </c>
      <c r="E55" s="26">
        <f>IF((E118+E126)&lt;&gt;0,SUM(G19:R19)/(E118+E126),0)</f>
        <v>0</v>
      </c>
      <c r="F55" s="26">
        <f t="shared" ref="F55:R55" si="79">IF((F118+F126)&lt;&gt;0,F$19/(F118+F126),0)</f>
        <v>0</v>
      </c>
      <c r="G55" s="27">
        <f t="shared" si="79"/>
        <v>0</v>
      </c>
      <c r="H55" s="27">
        <f t="shared" si="79"/>
        <v>0</v>
      </c>
      <c r="I55" s="27">
        <f t="shared" si="79"/>
        <v>0</v>
      </c>
      <c r="J55" s="27">
        <f t="shared" si="79"/>
        <v>0</v>
      </c>
      <c r="K55" s="27">
        <f t="shared" si="79"/>
        <v>0</v>
      </c>
      <c r="L55" s="27">
        <f t="shared" si="79"/>
        <v>0</v>
      </c>
      <c r="M55" s="27">
        <f t="shared" si="79"/>
        <v>0</v>
      </c>
      <c r="N55" s="27">
        <f t="shared" si="79"/>
        <v>0</v>
      </c>
      <c r="O55" s="27">
        <f t="shared" si="79"/>
        <v>0</v>
      </c>
      <c r="P55" s="27">
        <f t="shared" si="79"/>
        <v>0</v>
      </c>
      <c r="Q55" s="27">
        <f t="shared" si="79"/>
        <v>0</v>
      </c>
      <c r="R55" s="27">
        <f t="shared" si="79"/>
        <v>0</v>
      </c>
      <c r="S55" s="1"/>
      <c r="T55" s="1"/>
      <c r="U55" s="1"/>
      <c r="V55" s="1"/>
      <c r="W55" s="1"/>
      <c r="X55" s="1"/>
      <c r="Y55" s="26">
        <f>IF((Y118+Y126)&lt;&gt;0,SUM(G19:I19)/(Y118+Y126),0)</f>
        <v>0</v>
      </c>
      <c r="Z55" s="26">
        <f>IF((Z118+Z126)&lt;&gt;0,SUM(J19:L19)/(Z118+Z126),0)</f>
        <v>0</v>
      </c>
      <c r="AA55" s="26">
        <f>IF((AA118+AA126)&lt;&gt;0,SUM(M19:O19)/(AA118+AA126),0)</f>
        <v>0</v>
      </c>
      <c r="AB55" s="26">
        <f>IF((AB118+AB126)&lt;&gt;0,SUM(P19:R19)/(AB118+AB126),0)</f>
        <v>0</v>
      </c>
      <c r="AC55" s="1"/>
      <c r="AD55" s="1"/>
      <c r="AE55" s="1"/>
      <c r="AF55" s="1"/>
      <c r="AG55" s="1"/>
      <c r="AH55" s="1"/>
    </row>
    <row r="56" spans="1:34" s="1" customFormat="1" ht="13.5" customHeight="1" x14ac:dyDescent="0.2">
      <c r="A56" s="357"/>
      <c r="B56" s="357"/>
      <c r="C56" s="372"/>
      <c r="D56" s="24" t="s">
        <v>70</v>
      </c>
      <c r="E56" s="13">
        <f t="shared" ref="E56:R56" si="80">IF(E103&lt;&gt;0,(E104+E105)/E103,0)</f>
        <v>0</v>
      </c>
      <c r="F56" s="13">
        <f t="shared" si="80"/>
        <v>0</v>
      </c>
      <c r="G56" s="14">
        <f t="shared" si="80"/>
        <v>0</v>
      </c>
      <c r="H56" s="14">
        <f t="shared" si="80"/>
        <v>0</v>
      </c>
      <c r="I56" s="14">
        <f t="shared" si="80"/>
        <v>0</v>
      </c>
      <c r="J56" s="14">
        <f t="shared" si="80"/>
        <v>0</v>
      </c>
      <c r="K56" s="14">
        <f t="shared" si="80"/>
        <v>0</v>
      </c>
      <c r="L56" s="14">
        <f t="shared" si="80"/>
        <v>0</v>
      </c>
      <c r="M56" s="14">
        <f t="shared" si="80"/>
        <v>0</v>
      </c>
      <c r="N56" s="14">
        <f t="shared" si="80"/>
        <v>0</v>
      </c>
      <c r="O56" s="14">
        <f t="shared" si="80"/>
        <v>0</v>
      </c>
      <c r="P56" s="14">
        <f t="shared" si="80"/>
        <v>0</v>
      </c>
      <c r="Q56" s="14">
        <f t="shared" si="80"/>
        <v>0</v>
      </c>
      <c r="R56" s="14">
        <f t="shared" si="80"/>
        <v>0</v>
      </c>
      <c r="Y56" s="13">
        <f t="shared" ref="Y56:AB56" si="81">IF(Y103&lt;&gt;0,(Y104+Y105)/Y103,0)</f>
        <v>0</v>
      </c>
      <c r="Z56" s="13">
        <f t="shared" si="81"/>
        <v>0</v>
      </c>
      <c r="AA56" s="13">
        <f t="shared" si="81"/>
        <v>0</v>
      </c>
      <c r="AB56" s="13">
        <f t="shared" si="81"/>
        <v>0</v>
      </c>
    </row>
    <row r="57" spans="1:34" s="5" customFormat="1" ht="13.5" customHeight="1" x14ac:dyDescent="0.2">
      <c r="A57" s="39"/>
      <c r="C57" s="40"/>
      <c r="D57" s="40"/>
      <c r="E57" s="41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Y57" s="41"/>
      <c r="Z57" s="41"/>
      <c r="AA57" s="41"/>
      <c r="AB57" s="41"/>
    </row>
    <row r="58" spans="1:34" s="5" customFormat="1" ht="13.5" customHeight="1" x14ac:dyDescent="0.2">
      <c r="A58" s="358" t="s">
        <v>62</v>
      </c>
      <c r="B58" s="358"/>
      <c r="C58" s="381" t="s">
        <v>79</v>
      </c>
      <c r="D58" s="44" t="s">
        <v>36</v>
      </c>
      <c r="E58" s="32">
        <f t="shared" ref="E58:E60" si="82">SUM(G58:R58)</f>
        <v>0</v>
      </c>
      <c r="F58" s="32">
        <f>IF($T$1=0,0,E58/$T$1)</f>
        <v>0</v>
      </c>
      <c r="G58" s="14">
        <f t="shared" ref="G58:R60" si="83">G64+G70+G76</f>
        <v>0</v>
      </c>
      <c r="H58" s="14">
        <f t="shared" si="83"/>
        <v>0</v>
      </c>
      <c r="I58" s="14">
        <f t="shared" si="83"/>
        <v>0</v>
      </c>
      <c r="J58" s="14">
        <f t="shared" si="83"/>
        <v>0</v>
      </c>
      <c r="K58" s="14">
        <f t="shared" si="83"/>
        <v>0</v>
      </c>
      <c r="L58" s="14">
        <f t="shared" si="83"/>
        <v>0</v>
      </c>
      <c r="M58" s="14">
        <f t="shared" si="83"/>
        <v>0</v>
      </c>
      <c r="N58" s="14">
        <f t="shared" si="83"/>
        <v>0</v>
      </c>
      <c r="O58" s="14">
        <f t="shared" si="83"/>
        <v>0</v>
      </c>
      <c r="P58" s="14">
        <f t="shared" si="83"/>
        <v>0</v>
      </c>
      <c r="Q58" s="14">
        <f t="shared" si="83"/>
        <v>0</v>
      </c>
      <c r="R58" s="14">
        <f t="shared" si="83"/>
        <v>0</v>
      </c>
      <c r="Y58" s="32">
        <f t="shared" ref="Y58:Y60" si="84">SUM(G58:I58)</f>
        <v>0</v>
      </c>
      <c r="Z58" s="32">
        <f t="shared" ref="Z58:Z60" si="85">SUM(J58:L58)</f>
        <v>0</v>
      </c>
      <c r="AA58" s="32">
        <f t="shared" ref="AA58:AA60" si="86">SUM(M58:O58)</f>
        <v>0</v>
      </c>
      <c r="AB58" s="32">
        <f t="shared" ref="AB58:AB60" si="87">SUM(P58:R58)</f>
        <v>0</v>
      </c>
    </row>
    <row r="59" spans="1:34" s="5" customFormat="1" ht="13.5" customHeight="1" x14ac:dyDescent="0.2">
      <c r="A59" s="358"/>
      <c r="B59" s="358"/>
      <c r="C59" s="381"/>
      <c r="D59" s="44" t="s">
        <v>80</v>
      </c>
      <c r="E59" s="32">
        <f t="shared" si="82"/>
        <v>0</v>
      </c>
      <c r="F59" s="32">
        <f>IF($T$1=0,0,E59/$T$1)</f>
        <v>0</v>
      </c>
      <c r="G59" s="14">
        <f t="shared" si="83"/>
        <v>0</v>
      </c>
      <c r="H59" s="14">
        <f t="shared" si="83"/>
        <v>0</v>
      </c>
      <c r="I59" s="14">
        <f t="shared" si="83"/>
        <v>0</v>
      </c>
      <c r="J59" s="14">
        <f t="shared" si="83"/>
        <v>0</v>
      </c>
      <c r="K59" s="14">
        <f t="shared" si="83"/>
        <v>0</v>
      </c>
      <c r="L59" s="14">
        <f t="shared" si="83"/>
        <v>0</v>
      </c>
      <c r="M59" s="14">
        <f t="shared" si="83"/>
        <v>0</v>
      </c>
      <c r="N59" s="14">
        <f t="shared" si="83"/>
        <v>0</v>
      </c>
      <c r="O59" s="14">
        <f t="shared" si="83"/>
        <v>0</v>
      </c>
      <c r="P59" s="14">
        <f t="shared" si="83"/>
        <v>0</v>
      </c>
      <c r="Q59" s="14">
        <f t="shared" si="83"/>
        <v>0</v>
      </c>
      <c r="R59" s="14">
        <f t="shared" si="83"/>
        <v>0</v>
      </c>
      <c r="Y59" s="32">
        <f t="shared" si="84"/>
        <v>0</v>
      </c>
      <c r="Z59" s="32">
        <f t="shared" si="85"/>
        <v>0</v>
      </c>
      <c r="AA59" s="32">
        <f t="shared" si="86"/>
        <v>0</v>
      </c>
      <c r="AB59" s="32">
        <f t="shared" si="87"/>
        <v>0</v>
      </c>
    </row>
    <row r="60" spans="1:34" s="5" customFormat="1" ht="13.5" customHeight="1" x14ac:dyDescent="0.2">
      <c r="A60" s="358"/>
      <c r="B60" s="358"/>
      <c r="C60" s="381"/>
      <c r="D60" s="44" t="s">
        <v>81</v>
      </c>
      <c r="E60" s="32">
        <f t="shared" si="82"/>
        <v>0</v>
      </c>
      <c r="F60" s="32">
        <f>IF($T$1=0,0,E60/$T$1)</f>
        <v>0</v>
      </c>
      <c r="G60" s="14">
        <f t="shared" si="83"/>
        <v>0</v>
      </c>
      <c r="H60" s="14">
        <f t="shared" si="83"/>
        <v>0</v>
      </c>
      <c r="I60" s="14">
        <f t="shared" si="83"/>
        <v>0</v>
      </c>
      <c r="J60" s="14">
        <f t="shared" si="83"/>
        <v>0</v>
      </c>
      <c r="K60" s="14">
        <f t="shared" si="83"/>
        <v>0</v>
      </c>
      <c r="L60" s="14">
        <f t="shared" si="83"/>
        <v>0</v>
      </c>
      <c r="M60" s="14">
        <f t="shared" si="83"/>
        <v>0</v>
      </c>
      <c r="N60" s="14">
        <f t="shared" si="83"/>
        <v>0</v>
      </c>
      <c r="O60" s="14">
        <f t="shared" si="83"/>
        <v>0</v>
      </c>
      <c r="P60" s="14">
        <f t="shared" si="83"/>
        <v>0</v>
      </c>
      <c r="Q60" s="14">
        <f t="shared" si="83"/>
        <v>0</v>
      </c>
      <c r="R60" s="14">
        <f t="shared" si="83"/>
        <v>0</v>
      </c>
      <c r="Y60" s="32">
        <f t="shared" si="84"/>
        <v>0</v>
      </c>
      <c r="Z60" s="32">
        <f t="shared" si="85"/>
        <v>0</v>
      </c>
      <c r="AA60" s="32">
        <f t="shared" si="86"/>
        <v>0</v>
      </c>
      <c r="AB60" s="32">
        <f t="shared" si="87"/>
        <v>0</v>
      </c>
    </row>
    <row r="61" spans="1:34" s="5" customFormat="1" ht="13.5" customHeight="1" x14ac:dyDescent="0.2">
      <c r="A61" s="358"/>
      <c r="B61" s="358"/>
      <c r="C61" s="381"/>
      <c r="D61" s="44" t="s">
        <v>70</v>
      </c>
      <c r="E61" s="32">
        <f t="shared" ref="E61:R61" si="88">IF(E58&lt;&gt;0,(E59+E60)/E58,)</f>
        <v>0</v>
      </c>
      <c r="F61" s="18">
        <f t="shared" si="88"/>
        <v>0</v>
      </c>
      <c r="G61" s="14">
        <f t="shared" si="88"/>
        <v>0</v>
      </c>
      <c r="H61" s="14">
        <f t="shared" si="88"/>
        <v>0</v>
      </c>
      <c r="I61" s="14">
        <f t="shared" si="88"/>
        <v>0</v>
      </c>
      <c r="J61" s="14">
        <f t="shared" si="88"/>
        <v>0</v>
      </c>
      <c r="K61" s="14">
        <f t="shared" si="88"/>
        <v>0</v>
      </c>
      <c r="L61" s="14">
        <f t="shared" si="88"/>
        <v>0</v>
      </c>
      <c r="M61" s="14">
        <f t="shared" si="88"/>
        <v>0</v>
      </c>
      <c r="N61" s="14">
        <f t="shared" si="88"/>
        <v>0</v>
      </c>
      <c r="O61" s="14">
        <f t="shared" si="88"/>
        <v>0</v>
      </c>
      <c r="P61" s="14">
        <f t="shared" si="88"/>
        <v>0</v>
      </c>
      <c r="Q61" s="14">
        <f t="shared" si="88"/>
        <v>0</v>
      </c>
      <c r="R61" s="14">
        <f t="shared" si="88"/>
        <v>0</v>
      </c>
      <c r="Y61" s="32">
        <f t="shared" ref="Y61:AB61" si="89">IF(Y58&lt;&gt;0,(Y59+Y60)/Y58,)</f>
        <v>0</v>
      </c>
      <c r="Z61" s="32">
        <f t="shared" si="89"/>
        <v>0</v>
      </c>
      <c r="AA61" s="32">
        <f t="shared" si="89"/>
        <v>0</v>
      </c>
      <c r="AB61" s="32">
        <f t="shared" si="89"/>
        <v>0</v>
      </c>
    </row>
    <row r="62" spans="1:34" s="5" customFormat="1" ht="13.5" customHeight="1" x14ac:dyDescent="0.2">
      <c r="A62" s="358"/>
      <c r="B62" s="358"/>
      <c r="C62" s="381"/>
      <c r="D62" s="44" t="s">
        <v>82</v>
      </c>
      <c r="E62" s="32">
        <f t="shared" ref="E62:E66" si="90">SUM(G62:R62)</f>
        <v>0</v>
      </c>
      <c r="F62" s="32">
        <f>IF($T$1=0,0,E62/$T$1)</f>
        <v>0</v>
      </c>
      <c r="G62" s="14">
        <f t="shared" ref="G62:R62" si="91">G68+G74+G80</f>
        <v>0</v>
      </c>
      <c r="H62" s="14">
        <f t="shared" si="91"/>
        <v>0</v>
      </c>
      <c r="I62" s="14">
        <f t="shared" si="91"/>
        <v>0</v>
      </c>
      <c r="J62" s="14">
        <f t="shared" si="91"/>
        <v>0</v>
      </c>
      <c r="K62" s="14">
        <f t="shared" si="91"/>
        <v>0</v>
      </c>
      <c r="L62" s="14">
        <f t="shared" si="91"/>
        <v>0</v>
      </c>
      <c r="M62" s="14">
        <f t="shared" si="91"/>
        <v>0</v>
      </c>
      <c r="N62" s="14">
        <f t="shared" si="91"/>
        <v>0</v>
      </c>
      <c r="O62" s="14">
        <f t="shared" si="91"/>
        <v>0</v>
      </c>
      <c r="P62" s="14">
        <f t="shared" si="91"/>
        <v>0</v>
      </c>
      <c r="Q62" s="14">
        <f t="shared" si="91"/>
        <v>0</v>
      </c>
      <c r="R62" s="14">
        <f t="shared" si="91"/>
        <v>0</v>
      </c>
      <c r="Y62" s="32">
        <f t="shared" ref="Y62:Y66" si="92">SUM(G62:I62)</f>
        <v>0</v>
      </c>
      <c r="Z62" s="32">
        <f t="shared" ref="Z62:Z66" si="93">SUM(J62:L62)</f>
        <v>0</v>
      </c>
      <c r="AA62" s="32">
        <f t="shared" ref="AA62:AA66" si="94">SUM(M62:O62)</f>
        <v>0</v>
      </c>
      <c r="AB62" s="32">
        <f t="shared" ref="AB62:AB66" si="95">SUM(P62:R62)</f>
        <v>0</v>
      </c>
    </row>
    <row r="63" spans="1:34" s="5" customFormat="1" ht="13.5" customHeight="1" x14ac:dyDescent="0.2">
      <c r="A63" s="358"/>
      <c r="B63" s="358"/>
      <c r="C63" s="381"/>
      <c r="D63" s="44" t="s">
        <v>83</v>
      </c>
      <c r="E63" s="32">
        <f t="shared" si="90"/>
        <v>0</v>
      </c>
      <c r="F63" s="32">
        <f>IF($T$1=0,0,E63/$T$1)</f>
        <v>0</v>
      </c>
      <c r="G63" s="14">
        <f t="shared" ref="G63:R63" si="96">G59+G60+G62</f>
        <v>0</v>
      </c>
      <c r="H63" s="14">
        <f t="shared" si="96"/>
        <v>0</v>
      </c>
      <c r="I63" s="14">
        <f t="shared" si="96"/>
        <v>0</v>
      </c>
      <c r="J63" s="14">
        <f t="shared" si="96"/>
        <v>0</v>
      </c>
      <c r="K63" s="14">
        <f t="shared" si="96"/>
        <v>0</v>
      </c>
      <c r="L63" s="14">
        <f t="shared" si="96"/>
        <v>0</v>
      </c>
      <c r="M63" s="14">
        <f t="shared" si="96"/>
        <v>0</v>
      </c>
      <c r="N63" s="14">
        <f t="shared" si="96"/>
        <v>0</v>
      </c>
      <c r="O63" s="14">
        <f t="shared" si="96"/>
        <v>0</v>
      </c>
      <c r="P63" s="14">
        <f t="shared" si="96"/>
        <v>0</v>
      </c>
      <c r="Q63" s="14">
        <f t="shared" si="96"/>
        <v>0</v>
      </c>
      <c r="R63" s="14">
        <f t="shared" si="96"/>
        <v>0</v>
      </c>
      <c r="Y63" s="32">
        <f t="shared" si="92"/>
        <v>0</v>
      </c>
      <c r="Z63" s="32">
        <f t="shared" si="93"/>
        <v>0</v>
      </c>
      <c r="AA63" s="32">
        <f t="shared" si="94"/>
        <v>0</v>
      </c>
      <c r="AB63" s="32">
        <f t="shared" si="95"/>
        <v>0</v>
      </c>
    </row>
    <row r="64" spans="1:34" s="1" customFormat="1" ht="13.5" customHeight="1" x14ac:dyDescent="0.2">
      <c r="A64" s="358"/>
      <c r="B64" s="358"/>
      <c r="C64" s="380" t="s">
        <v>227</v>
      </c>
      <c r="D64" s="45" t="s">
        <v>36</v>
      </c>
      <c r="E64" s="13">
        <f t="shared" si="90"/>
        <v>0</v>
      </c>
      <c r="F64" s="13">
        <f>IF($T$1=0,0,E64/$T$1)</f>
        <v>0</v>
      </c>
      <c r="G64" s="46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Y64" s="13">
        <f t="shared" si="92"/>
        <v>0</v>
      </c>
      <c r="Z64" s="13">
        <f t="shared" si="93"/>
        <v>0</v>
      </c>
      <c r="AA64" s="13">
        <f t="shared" si="94"/>
        <v>0</v>
      </c>
      <c r="AB64" s="13">
        <f t="shared" si="95"/>
        <v>0</v>
      </c>
    </row>
    <row r="65" spans="1:28" s="1" customFormat="1" ht="13.5" customHeight="1" x14ac:dyDescent="0.2">
      <c r="A65" s="358"/>
      <c r="B65" s="358"/>
      <c r="C65" s="380"/>
      <c r="D65" s="45" t="s">
        <v>80</v>
      </c>
      <c r="E65" s="13">
        <f t="shared" si="90"/>
        <v>0</v>
      </c>
      <c r="F65" s="13">
        <f>IF($T$1=0,0,E65/$T$1)</f>
        <v>0</v>
      </c>
      <c r="G65" s="46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Y65" s="13">
        <f t="shared" si="92"/>
        <v>0</v>
      </c>
      <c r="Z65" s="13">
        <f t="shared" si="93"/>
        <v>0</v>
      </c>
      <c r="AA65" s="13">
        <f t="shared" si="94"/>
        <v>0</v>
      </c>
      <c r="AB65" s="13">
        <f t="shared" si="95"/>
        <v>0</v>
      </c>
    </row>
    <row r="66" spans="1:28" s="1" customFormat="1" ht="13.5" customHeight="1" x14ac:dyDescent="0.2">
      <c r="A66" s="358"/>
      <c r="B66" s="358"/>
      <c r="C66" s="380"/>
      <c r="D66" s="45" t="s">
        <v>81</v>
      </c>
      <c r="E66" s="13">
        <f t="shared" si="90"/>
        <v>0</v>
      </c>
      <c r="F66" s="13">
        <f>IF($T$1=0,0,E66/$T$1)</f>
        <v>0</v>
      </c>
      <c r="G66" s="46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Y66" s="13">
        <f t="shared" si="92"/>
        <v>0</v>
      </c>
      <c r="Z66" s="13">
        <f t="shared" si="93"/>
        <v>0</v>
      </c>
      <c r="AA66" s="13">
        <f t="shared" si="94"/>
        <v>0</v>
      </c>
      <c r="AB66" s="13">
        <f t="shared" si="95"/>
        <v>0</v>
      </c>
    </row>
    <row r="67" spans="1:28" s="1" customFormat="1" ht="13.5" customHeight="1" x14ac:dyDescent="0.2">
      <c r="A67" s="358"/>
      <c r="B67" s="358"/>
      <c r="C67" s="380"/>
      <c r="D67" s="45" t="s">
        <v>70</v>
      </c>
      <c r="E67" s="13">
        <f t="shared" ref="E67:R67" si="97">IF(E64&lt;&gt;0,(E65+E66)/E64,)</f>
        <v>0</v>
      </c>
      <c r="F67" s="13">
        <f t="shared" si="97"/>
        <v>0</v>
      </c>
      <c r="G67" s="14">
        <f t="shared" si="97"/>
        <v>0</v>
      </c>
      <c r="H67" s="14">
        <f t="shared" si="97"/>
        <v>0</v>
      </c>
      <c r="I67" s="14">
        <f t="shared" si="97"/>
        <v>0</v>
      </c>
      <c r="J67" s="14">
        <f t="shared" si="97"/>
        <v>0</v>
      </c>
      <c r="K67" s="14">
        <f t="shared" si="97"/>
        <v>0</v>
      </c>
      <c r="L67" s="14">
        <f t="shared" si="97"/>
        <v>0</v>
      </c>
      <c r="M67" s="14">
        <f t="shared" si="97"/>
        <v>0</v>
      </c>
      <c r="N67" s="14">
        <f t="shared" si="97"/>
        <v>0</v>
      </c>
      <c r="O67" s="14">
        <f t="shared" si="97"/>
        <v>0</v>
      </c>
      <c r="P67" s="14">
        <f t="shared" si="97"/>
        <v>0</v>
      </c>
      <c r="Q67" s="14">
        <f t="shared" si="97"/>
        <v>0</v>
      </c>
      <c r="R67" s="14">
        <f t="shared" si="97"/>
        <v>0</v>
      </c>
      <c r="Y67" s="13">
        <f t="shared" ref="Y67:AB67" si="98">IF(Y64&lt;&gt;0,(Y65+Y66)/Y64,)</f>
        <v>0</v>
      </c>
      <c r="Z67" s="13">
        <f t="shared" si="98"/>
        <v>0</v>
      </c>
      <c r="AA67" s="13">
        <f t="shared" si="98"/>
        <v>0</v>
      </c>
      <c r="AB67" s="13">
        <f t="shared" si="98"/>
        <v>0</v>
      </c>
    </row>
    <row r="68" spans="1:28" s="1" customFormat="1" ht="13.5" customHeight="1" x14ac:dyDescent="0.2">
      <c r="A68" s="358"/>
      <c r="B68" s="358"/>
      <c r="C68" s="380"/>
      <c r="D68" s="45" t="s">
        <v>82</v>
      </c>
      <c r="E68" s="13">
        <f t="shared" ref="E68:E72" si="99">SUM(G68:R68)</f>
        <v>0</v>
      </c>
      <c r="F68" s="13">
        <f>IF($T$1=0,0,E68/$T$1)</f>
        <v>0</v>
      </c>
      <c r="G68" s="4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Y68" s="13">
        <f t="shared" ref="Y68:Y72" si="100">SUM(G68:I68)</f>
        <v>0</v>
      </c>
      <c r="Z68" s="13">
        <f t="shared" ref="Z68:Z72" si="101">SUM(J68:L68)</f>
        <v>0</v>
      </c>
      <c r="AA68" s="13">
        <f t="shared" ref="AA68:AA72" si="102">SUM(M68:O68)</f>
        <v>0</v>
      </c>
      <c r="AB68" s="13">
        <f t="shared" ref="AB68:AB72" si="103">SUM(P68:R68)</f>
        <v>0</v>
      </c>
    </row>
    <row r="69" spans="1:28" s="1" customFormat="1" ht="13.5" customHeight="1" x14ac:dyDescent="0.2">
      <c r="A69" s="358"/>
      <c r="B69" s="358"/>
      <c r="C69" s="380"/>
      <c r="D69" s="45" t="s">
        <v>83</v>
      </c>
      <c r="E69" s="13">
        <f t="shared" si="99"/>
        <v>0</v>
      </c>
      <c r="F69" s="13">
        <f>IF($T$1=0,0,E69/$T$1)</f>
        <v>0</v>
      </c>
      <c r="G69" s="14">
        <f t="shared" ref="G69:R69" si="104">G65+G66+G68</f>
        <v>0</v>
      </c>
      <c r="H69" s="14">
        <f t="shared" si="104"/>
        <v>0</v>
      </c>
      <c r="I69" s="14">
        <f t="shared" si="104"/>
        <v>0</v>
      </c>
      <c r="J69" s="14">
        <f t="shared" si="104"/>
        <v>0</v>
      </c>
      <c r="K69" s="14">
        <f t="shared" si="104"/>
        <v>0</v>
      </c>
      <c r="L69" s="14">
        <f t="shared" si="104"/>
        <v>0</v>
      </c>
      <c r="M69" s="14">
        <f t="shared" si="104"/>
        <v>0</v>
      </c>
      <c r="N69" s="14">
        <f t="shared" si="104"/>
        <v>0</v>
      </c>
      <c r="O69" s="14">
        <f t="shared" si="104"/>
        <v>0</v>
      </c>
      <c r="P69" s="14">
        <f t="shared" si="104"/>
        <v>0</v>
      </c>
      <c r="Q69" s="14">
        <f t="shared" si="104"/>
        <v>0</v>
      </c>
      <c r="R69" s="14">
        <f t="shared" si="104"/>
        <v>0</v>
      </c>
      <c r="Y69" s="13">
        <f t="shared" si="100"/>
        <v>0</v>
      </c>
      <c r="Z69" s="13">
        <f t="shared" si="101"/>
        <v>0</v>
      </c>
      <c r="AA69" s="13">
        <f t="shared" si="102"/>
        <v>0</v>
      </c>
      <c r="AB69" s="13">
        <f t="shared" si="103"/>
        <v>0</v>
      </c>
    </row>
    <row r="70" spans="1:28" s="1" customFormat="1" ht="13.5" customHeight="1" x14ac:dyDescent="0.2">
      <c r="A70" s="358"/>
      <c r="B70" s="358"/>
      <c r="C70" s="381" t="s">
        <v>206</v>
      </c>
      <c r="D70" s="44" t="s">
        <v>36</v>
      </c>
      <c r="E70" s="32">
        <f t="shared" si="99"/>
        <v>0</v>
      </c>
      <c r="F70" s="32">
        <f>IF($T$1=0,0,E70/$T$1)</f>
        <v>0</v>
      </c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Y70" s="32">
        <f t="shared" si="100"/>
        <v>0</v>
      </c>
      <c r="Z70" s="32">
        <f t="shared" si="101"/>
        <v>0</v>
      </c>
      <c r="AA70" s="32">
        <f t="shared" si="102"/>
        <v>0</v>
      </c>
      <c r="AB70" s="32">
        <f t="shared" si="103"/>
        <v>0</v>
      </c>
    </row>
    <row r="71" spans="1:28" s="1" customFormat="1" ht="13.5" customHeight="1" x14ac:dyDescent="0.2">
      <c r="A71" s="358"/>
      <c r="B71" s="358"/>
      <c r="C71" s="381"/>
      <c r="D71" s="44" t="s">
        <v>80</v>
      </c>
      <c r="E71" s="32">
        <f t="shared" si="99"/>
        <v>0</v>
      </c>
      <c r="F71" s="32">
        <f>IF($T$1=0,0,E71/$T$1)</f>
        <v>0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Y71" s="32">
        <f t="shared" si="100"/>
        <v>0</v>
      </c>
      <c r="Z71" s="32">
        <f t="shared" si="101"/>
        <v>0</v>
      </c>
      <c r="AA71" s="32">
        <f t="shared" si="102"/>
        <v>0</v>
      </c>
      <c r="AB71" s="32">
        <f t="shared" si="103"/>
        <v>0</v>
      </c>
    </row>
    <row r="72" spans="1:28" s="1" customFormat="1" ht="13.5" customHeight="1" x14ac:dyDescent="0.2">
      <c r="A72" s="358"/>
      <c r="B72" s="358"/>
      <c r="C72" s="381"/>
      <c r="D72" s="44" t="s">
        <v>81</v>
      </c>
      <c r="E72" s="32">
        <f t="shared" si="99"/>
        <v>0</v>
      </c>
      <c r="F72" s="32">
        <f>IF($T$1=0,0,E72/$T$1)</f>
        <v>0</v>
      </c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Y72" s="32">
        <f t="shared" si="100"/>
        <v>0</v>
      </c>
      <c r="Z72" s="32">
        <f t="shared" si="101"/>
        <v>0</v>
      </c>
      <c r="AA72" s="32">
        <f t="shared" si="102"/>
        <v>0</v>
      </c>
      <c r="AB72" s="32">
        <f t="shared" si="103"/>
        <v>0</v>
      </c>
    </row>
    <row r="73" spans="1:28" s="1" customFormat="1" ht="13.5" customHeight="1" x14ac:dyDescent="0.2">
      <c r="A73" s="358"/>
      <c r="B73" s="358"/>
      <c r="C73" s="381"/>
      <c r="D73" s="44" t="s">
        <v>70</v>
      </c>
      <c r="E73" s="32">
        <f t="shared" ref="E73:R73" si="105">IF(E70&lt;&gt;0,(E71+E72)/E70,)</f>
        <v>0</v>
      </c>
      <c r="F73" s="18">
        <f t="shared" si="105"/>
        <v>0</v>
      </c>
      <c r="G73" s="14">
        <f t="shared" si="105"/>
        <v>0</v>
      </c>
      <c r="H73" s="14">
        <f t="shared" si="105"/>
        <v>0</v>
      </c>
      <c r="I73" s="14">
        <f t="shared" si="105"/>
        <v>0</v>
      </c>
      <c r="J73" s="14">
        <f t="shared" si="105"/>
        <v>0</v>
      </c>
      <c r="K73" s="14">
        <f t="shared" si="105"/>
        <v>0</v>
      </c>
      <c r="L73" s="14">
        <f t="shared" si="105"/>
        <v>0</v>
      </c>
      <c r="M73" s="14">
        <f t="shared" si="105"/>
        <v>0</v>
      </c>
      <c r="N73" s="14">
        <f t="shared" si="105"/>
        <v>0</v>
      </c>
      <c r="O73" s="14">
        <f t="shared" si="105"/>
        <v>0</v>
      </c>
      <c r="P73" s="14">
        <f t="shared" si="105"/>
        <v>0</v>
      </c>
      <c r="Q73" s="14">
        <f t="shared" si="105"/>
        <v>0</v>
      </c>
      <c r="R73" s="14">
        <f t="shared" si="105"/>
        <v>0</v>
      </c>
      <c r="Y73" s="32">
        <f t="shared" ref="Y73:AB73" si="106">IF(Y70&lt;&gt;0,(Y71+Y72)/Y70,)</f>
        <v>0</v>
      </c>
      <c r="Z73" s="32">
        <f t="shared" si="106"/>
        <v>0</v>
      </c>
      <c r="AA73" s="32">
        <f t="shared" si="106"/>
        <v>0</v>
      </c>
      <c r="AB73" s="32">
        <f t="shared" si="106"/>
        <v>0</v>
      </c>
    </row>
    <row r="74" spans="1:28" s="1" customFormat="1" ht="13.5" customHeight="1" x14ac:dyDescent="0.2">
      <c r="A74" s="358"/>
      <c r="B74" s="358"/>
      <c r="C74" s="381"/>
      <c r="D74" s="44" t="s">
        <v>82</v>
      </c>
      <c r="E74" s="32">
        <f t="shared" ref="E74:E78" si="107">SUM(G74:R74)</f>
        <v>0</v>
      </c>
      <c r="F74" s="32">
        <f>IF($T$1=0,0,E74/$T$1)</f>
        <v>0</v>
      </c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Y74" s="32">
        <f t="shared" ref="Y74:Y78" si="108">SUM(G74:I74)</f>
        <v>0</v>
      </c>
      <c r="Z74" s="32">
        <f t="shared" ref="Z74:Z78" si="109">SUM(J74:L74)</f>
        <v>0</v>
      </c>
      <c r="AA74" s="32">
        <f t="shared" ref="AA74:AA78" si="110">SUM(M74:O74)</f>
        <v>0</v>
      </c>
      <c r="AB74" s="32">
        <f t="shared" ref="AB74:AB78" si="111">SUM(P74:R74)</f>
        <v>0</v>
      </c>
    </row>
    <row r="75" spans="1:28" s="1" customFormat="1" ht="13.5" customHeight="1" x14ac:dyDescent="0.2">
      <c r="A75" s="358"/>
      <c r="B75" s="358"/>
      <c r="C75" s="381"/>
      <c r="D75" s="44" t="s">
        <v>83</v>
      </c>
      <c r="E75" s="32">
        <f t="shared" si="107"/>
        <v>0</v>
      </c>
      <c r="F75" s="32">
        <f>IF($T$1=0,0,E75/$T$1)</f>
        <v>0</v>
      </c>
      <c r="G75" s="14">
        <f t="shared" ref="G75:R75" si="112">G71+G72+G74</f>
        <v>0</v>
      </c>
      <c r="H75" s="14">
        <f t="shared" si="112"/>
        <v>0</v>
      </c>
      <c r="I75" s="14">
        <f t="shared" si="112"/>
        <v>0</v>
      </c>
      <c r="J75" s="14">
        <f t="shared" si="112"/>
        <v>0</v>
      </c>
      <c r="K75" s="14">
        <f t="shared" si="112"/>
        <v>0</v>
      </c>
      <c r="L75" s="14">
        <f t="shared" si="112"/>
        <v>0</v>
      </c>
      <c r="M75" s="14">
        <f t="shared" si="112"/>
        <v>0</v>
      </c>
      <c r="N75" s="14">
        <f t="shared" si="112"/>
        <v>0</v>
      </c>
      <c r="O75" s="14">
        <f t="shared" si="112"/>
        <v>0</v>
      </c>
      <c r="P75" s="14">
        <f t="shared" si="112"/>
        <v>0</v>
      </c>
      <c r="Q75" s="14">
        <f t="shared" si="112"/>
        <v>0</v>
      </c>
      <c r="R75" s="14">
        <f t="shared" si="112"/>
        <v>0</v>
      </c>
      <c r="Y75" s="32">
        <f t="shared" si="108"/>
        <v>0</v>
      </c>
      <c r="Z75" s="32">
        <f t="shared" si="109"/>
        <v>0</v>
      </c>
      <c r="AA75" s="32">
        <f t="shared" si="110"/>
        <v>0</v>
      </c>
      <c r="AB75" s="32">
        <f t="shared" si="111"/>
        <v>0</v>
      </c>
    </row>
    <row r="76" spans="1:28" s="1" customFormat="1" ht="13.5" customHeight="1" x14ac:dyDescent="0.2">
      <c r="A76" s="358"/>
      <c r="B76" s="358"/>
      <c r="C76" s="380" t="s">
        <v>228</v>
      </c>
      <c r="D76" s="45" t="s">
        <v>36</v>
      </c>
      <c r="E76" s="13">
        <f t="shared" si="107"/>
        <v>0</v>
      </c>
      <c r="F76" s="13">
        <f>IF($T$1=0,0,E76/$T$1)</f>
        <v>0</v>
      </c>
      <c r="G76" s="46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Y76" s="13">
        <f t="shared" si="108"/>
        <v>0</v>
      </c>
      <c r="Z76" s="13">
        <f t="shared" si="109"/>
        <v>0</v>
      </c>
      <c r="AA76" s="13">
        <f t="shared" si="110"/>
        <v>0</v>
      </c>
      <c r="AB76" s="13">
        <f t="shared" si="111"/>
        <v>0</v>
      </c>
    </row>
    <row r="77" spans="1:28" s="1" customFormat="1" ht="13.5" customHeight="1" x14ac:dyDescent="0.2">
      <c r="A77" s="358"/>
      <c r="B77" s="358"/>
      <c r="C77" s="380"/>
      <c r="D77" s="45" t="s">
        <v>80</v>
      </c>
      <c r="E77" s="13">
        <f t="shared" si="107"/>
        <v>0</v>
      </c>
      <c r="F77" s="13">
        <f>IF($T$1=0,0,E77/$T$1)</f>
        <v>0</v>
      </c>
      <c r="G77" s="46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Y77" s="13">
        <f t="shared" si="108"/>
        <v>0</v>
      </c>
      <c r="Z77" s="13">
        <f t="shared" si="109"/>
        <v>0</v>
      </c>
      <c r="AA77" s="13">
        <f t="shared" si="110"/>
        <v>0</v>
      </c>
      <c r="AB77" s="13">
        <f t="shared" si="111"/>
        <v>0</v>
      </c>
    </row>
    <row r="78" spans="1:28" s="1" customFormat="1" ht="13.5" customHeight="1" x14ac:dyDescent="0.2">
      <c r="A78" s="358"/>
      <c r="B78" s="358"/>
      <c r="C78" s="380"/>
      <c r="D78" s="45" t="s">
        <v>81</v>
      </c>
      <c r="E78" s="13">
        <f t="shared" si="107"/>
        <v>0</v>
      </c>
      <c r="F78" s="13">
        <f>IF($T$1=0,0,E78/$T$1)</f>
        <v>0</v>
      </c>
      <c r="G78" s="46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Y78" s="13">
        <f t="shared" si="108"/>
        <v>0</v>
      </c>
      <c r="Z78" s="13">
        <f t="shared" si="109"/>
        <v>0</v>
      </c>
      <c r="AA78" s="13">
        <f t="shared" si="110"/>
        <v>0</v>
      </c>
      <c r="AB78" s="13">
        <f t="shared" si="111"/>
        <v>0</v>
      </c>
    </row>
    <row r="79" spans="1:28" s="1" customFormat="1" ht="13.5" customHeight="1" x14ac:dyDescent="0.2">
      <c r="A79" s="358"/>
      <c r="B79" s="358"/>
      <c r="C79" s="380"/>
      <c r="D79" s="45" t="s">
        <v>70</v>
      </c>
      <c r="E79" s="13">
        <f t="shared" ref="E79:R79" si="113">IF(E76&lt;&gt;0,(E77+E78)/E76,)</f>
        <v>0</v>
      </c>
      <c r="F79" s="13">
        <f t="shared" si="113"/>
        <v>0</v>
      </c>
      <c r="G79" s="14">
        <f t="shared" si="113"/>
        <v>0</v>
      </c>
      <c r="H79" s="14">
        <f t="shared" si="113"/>
        <v>0</v>
      </c>
      <c r="I79" s="14">
        <f t="shared" si="113"/>
        <v>0</v>
      </c>
      <c r="J79" s="14">
        <f t="shared" si="113"/>
        <v>0</v>
      </c>
      <c r="K79" s="14">
        <f t="shared" si="113"/>
        <v>0</v>
      </c>
      <c r="L79" s="14">
        <f t="shared" si="113"/>
        <v>0</v>
      </c>
      <c r="M79" s="14">
        <f t="shared" si="113"/>
        <v>0</v>
      </c>
      <c r="N79" s="14">
        <f t="shared" si="113"/>
        <v>0</v>
      </c>
      <c r="O79" s="14">
        <f t="shared" si="113"/>
        <v>0</v>
      </c>
      <c r="P79" s="14">
        <f t="shared" si="113"/>
        <v>0</v>
      </c>
      <c r="Q79" s="14">
        <f t="shared" si="113"/>
        <v>0</v>
      </c>
      <c r="R79" s="14">
        <f t="shared" si="113"/>
        <v>0</v>
      </c>
      <c r="Y79" s="13">
        <f t="shared" ref="Y79:AB79" si="114">IF(Y76&lt;&gt;0,(Y77+Y78)/Y76,)</f>
        <v>0</v>
      </c>
      <c r="Z79" s="13">
        <f t="shared" si="114"/>
        <v>0</v>
      </c>
      <c r="AA79" s="13">
        <f t="shared" si="114"/>
        <v>0</v>
      </c>
      <c r="AB79" s="13">
        <f t="shared" si="114"/>
        <v>0</v>
      </c>
    </row>
    <row r="80" spans="1:28" s="1" customFormat="1" ht="13.5" customHeight="1" x14ac:dyDescent="0.2">
      <c r="A80" s="358"/>
      <c r="B80" s="358"/>
      <c r="C80" s="380"/>
      <c r="D80" s="45" t="s">
        <v>82</v>
      </c>
      <c r="E80" s="13">
        <f t="shared" ref="E80:E97" si="115">SUM(G80:R80)</f>
        <v>0</v>
      </c>
      <c r="F80" s="13">
        <f t="shared" ref="F80:F97" si="116">IF($T$1=0,0,E80/$T$1)</f>
        <v>0</v>
      </c>
      <c r="G80" s="46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Y80" s="13">
        <f t="shared" ref="Y80:Y97" si="117">SUM(G80:I80)</f>
        <v>0</v>
      </c>
      <c r="Z80" s="13">
        <f t="shared" ref="Z80:Z97" si="118">SUM(J80:L80)</f>
        <v>0</v>
      </c>
      <c r="AA80" s="13">
        <f t="shared" ref="AA80:AA97" si="119">SUM(M80:O80)</f>
        <v>0</v>
      </c>
      <c r="AB80" s="13">
        <f t="shared" ref="AB80:AB97" si="120">SUM(P80:R80)</f>
        <v>0</v>
      </c>
    </row>
    <row r="81" spans="1:28" s="1" customFormat="1" ht="13.5" customHeight="1" x14ac:dyDescent="0.2">
      <c r="A81" s="358"/>
      <c r="B81" s="358"/>
      <c r="C81" s="380"/>
      <c r="D81" s="45" t="s">
        <v>83</v>
      </c>
      <c r="E81" s="13">
        <f t="shared" si="115"/>
        <v>0</v>
      </c>
      <c r="F81" s="13">
        <f t="shared" si="116"/>
        <v>0</v>
      </c>
      <c r="G81" s="14">
        <f t="shared" ref="G81:R81" si="121">G77+G78+G80</f>
        <v>0</v>
      </c>
      <c r="H81" s="14">
        <f t="shared" si="121"/>
        <v>0</v>
      </c>
      <c r="I81" s="14">
        <f t="shared" si="121"/>
        <v>0</v>
      </c>
      <c r="J81" s="14">
        <f t="shared" si="121"/>
        <v>0</v>
      </c>
      <c r="K81" s="14">
        <f t="shared" si="121"/>
        <v>0</v>
      </c>
      <c r="L81" s="14">
        <f t="shared" si="121"/>
        <v>0</v>
      </c>
      <c r="M81" s="14">
        <f t="shared" si="121"/>
        <v>0</v>
      </c>
      <c r="N81" s="14">
        <f t="shared" si="121"/>
        <v>0</v>
      </c>
      <c r="O81" s="14">
        <f t="shared" si="121"/>
        <v>0</v>
      </c>
      <c r="P81" s="14">
        <f t="shared" si="121"/>
        <v>0</v>
      </c>
      <c r="Q81" s="14">
        <f t="shared" si="121"/>
        <v>0</v>
      </c>
      <c r="R81" s="14">
        <f t="shared" si="121"/>
        <v>0</v>
      </c>
      <c r="Y81" s="13">
        <f t="shared" si="117"/>
        <v>0</v>
      </c>
      <c r="Z81" s="13">
        <f t="shared" si="118"/>
        <v>0</v>
      </c>
      <c r="AA81" s="13">
        <f t="shared" si="119"/>
        <v>0</v>
      </c>
      <c r="AB81" s="13">
        <f t="shared" si="120"/>
        <v>0</v>
      </c>
    </row>
    <row r="82" spans="1:28" s="1" customFormat="1" ht="13.5" customHeight="1" x14ac:dyDescent="0.2">
      <c r="A82" s="358"/>
      <c r="B82" s="358"/>
      <c r="C82" s="378" t="s">
        <v>84</v>
      </c>
      <c r="D82" s="30" t="s">
        <v>229</v>
      </c>
      <c r="E82" s="32">
        <f t="shared" si="115"/>
        <v>0</v>
      </c>
      <c r="F82" s="29">
        <f t="shared" si="116"/>
        <v>0</v>
      </c>
      <c r="G82" s="46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Y82" s="32">
        <f t="shared" si="117"/>
        <v>0</v>
      </c>
      <c r="Z82" s="32">
        <f t="shared" si="118"/>
        <v>0</v>
      </c>
      <c r="AA82" s="32">
        <f t="shared" si="119"/>
        <v>0</v>
      </c>
      <c r="AB82" s="32">
        <f t="shared" si="120"/>
        <v>0</v>
      </c>
    </row>
    <row r="83" spans="1:28" s="1" customFormat="1" ht="13.5" customHeight="1" x14ac:dyDescent="0.2">
      <c r="A83" s="358"/>
      <c r="B83" s="358"/>
      <c r="C83" s="378"/>
      <c r="D83" s="44" t="s">
        <v>144</v>
      </c>
      <c r="E83" s="32">
        <f t="shared" si="115"/>
        <v>0</v>
      </c>
      <c r="F83" s="29">
        <f t="shared" si="116"/>
        <v>0</v>
      </c>
      <c r="G83" s="46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Y83" s="32">
        <f t="shared" si="117"/>
        <v>0</v>
      </c>
      <c r="Z83" s="32">
        <f t="shared" si="118"/>
        <v>0</v>
      </c>
      <c r="AA83" s="32">
        <f t="shared" si="119"/>
        <v>0</v>
      </c>
      <c r="AB83" s="32">
        <f t="shared" si="120"/>
        <v>0</v>
      </c>
    </row>
    <row r="84" spans="1:28" s="1" customFormat="1" ht="13.5" customHeight="1" x14ac:dyDescent="0.2">
      <c r="A84" s="358"/>
      <c r="B84" s="358"/>
      <c r="C84" s="378"/>
      <c r="D84" s="30" t="s">
        <v>145</v>
      </c>
      <c r="E84" s="32">
        <f t="shared" si="115"/>
        <v>0</v>
      </c>
      <c r="F84" s="29">
        <f t="shared" si="116"/>
        <v>0</v>
      </c>
      <c r="G84" s="46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Y84" s="32">
        <f t="shared" si="117"/>
        <v>0</v>
      </c>
      <c r="Z84" s="32">
        <f t="shared" si="118"/>
        <v>0</v>
      </c>
      <c r="AA84" s="32">
        <f t="shared" si="119"/>
        <v>0</v>
      </c>
      <c r="AB84" s="32">
        <f t="shared" si="120"/>
        <v>0</v>
      </c>
    </row>
    <row r="85" spans="1:28" s="1" customFormat="1" ht="13.5" customHeight="1" x14ac:dyDescent="0.2">
      <c r="A85" s="358"/>
      <c r="B85" s="358"/>
      <c r="C85" s="378"/>
      <c r="D85" s="44" t="s">
        <v>142</v>
      </c>
      <c r="E85" s="32">
        <f t="shared" si="115"/>
        <v>0</v>
      </c>
      <c r="F85" s="29">
        <f t="shared" si="116"/>
        <v>0</v>
      </c>
      <c r="G85" s="46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Y85" s="32">
        <f t="shared" si="117"/>
        <v>0</v>
      </c>
      <c r="Z85" s="32">
        <f t="shared" si="118"/>
        <v>0</v>
      </c>
      <c r="AA85" s="32">
        <f t="shared" si="119"/>
        <v>0</v>
      </c>
      <c r="AB85" s="32">
        <f t="shared" si="120"/>
        <v>0</v>
      </c>
    </row>
    <row r="86" spans="1:28" s="1" customFormat="1" ht="13.5" customHeight="1" x14ac:dyDescent="0.2">
      <c r="A86" s="358"/>
      <c r="B86" s="358"/>
      <c r="C86" s="378"/>
      <c r="D86" s="30" t="s">
        <v>143</v>
      </c>
      <c r="E86" s="32">
        <f t="shared" si="115"/>
        <v>0</v>
      </c>
      <c r="F86" s="29">
        <f t="shared" si="116"/>
        <v>0</v>
      </c>
      <c r="G86" s="46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Y86" s="32">
        <f t="shared" si="117"/>
        <v>0</v>
      </c>
      <c r="Z86" s="32">
        <f t="shared" si="118"/>
        <v>0</v>
      </c>
      <c r="AA86" s="32">
        <f t="shared" si="119"/>
        <v>0</v>
      </c>
      <c r="AB86" s="32">
        <f t="shared" si="120"/>
        <v>0</v>
      </c>
    </row>
    <row r="87" spans="1:28" s="1" customFormat="1" ht="13.5" customHeight="1" x14ac:dyDescent="0.2">
      <c r="A87" s="358"/>
      <c r="B87" s="358"/>
      <c r="C87" s="378"/>
      <c r="D87" s="44" t="s">
        <v>146</v>
      </c>
      <c r="E87" s="29">
        <f t="shared" si="115"/>
        <v>0</v>
      </c>
      <c r="F87" s="29">
        <f t="shared" si="116"/>
        <v>0</v>
      </c>
      <c r="G87" s="46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Y87" s="29">
        <f t="shared" si="117"/>
        <v>0</v>
      </c>
      <c r="Z87" s="29">
        <f t="shared" si="118"/>
        <v>0</v>
      </c>
      <c r="AA87" s="29">
        <f t="shared" si="119"/>
        <v>0</v>
      </c>
      <c r="AB87" s="29">
        <f t="shared" si="120"/>
        <v>0</v>
      </c>
    </row>
    <row r="88" spans="1:28" s="1" customFormat="1" ht="13.5" customHeight="1" x14ac:dyDescent="0.2">
      <c r="A88" s="358"/>
      <c r="B88" s="358"/>
      <c r="C88" s="378"/>
      <c r="D88" s="44" t="s">
        <v>147</v>
      </c>
      <c r="E88" s="29">
        <f t="shared" si="115"/>
        <v>0</v>
      </c>
      <c r="F88" s="29">
        <f t="shared" si="116"/>
        <v>0</v>
      </c>
      <c r="G88" s="46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Y88" s="29">
        <f t="shared" si="117"/>
        <v>0</v>
      </c>
      <c r="Z88" s="29">
        <f t="shared" si="118"/>
        <v>0</v>
      </c>
      <c r="AA88" s="29">
        <f t="shared" si="119"/>
        <v>0</v>
      </c>
      <c r="AB88" s="29">
        <f t="shared" si="120"/>
        <v>0</v>
      </c>
    </row>
    <row r="89" spans="1:28" s="1" customFormat="1" ht="13.5" customHeight="1" x14ac:dyDescent="0.2">
      <c r="A89" s="358"/>
      <c r="B89" s="358"/>
      <c r="C89" s="378"/>
      <c r="D89" s="44" t="s">
        <v>148</v>
      </c>
      <c r="E89" s="29">
        <f t="shared" si="115"/>
        <v>0</v>
      </c>
      <c r="F89" s="29">
        <f t="shared" si="116"/>
        <v>0</v>
      </c>
      <c r="G89" s="46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Y89" s="29">
        <f t="shared" si="117"/>
        <v>0</v>
      </c>
      <c r="Z89" s="29">
        <f t="shared" si="118"/>
        <v>0</v>
      </c>
      <c r="AA89" s="29">
        <f t="shared" si="119"/>
        <v>0</v>
      </c>
      <c r="AB89" s="29">
        <f t="shared" si="120"/>
        <v>0</v>
      </c>
    </row>
    <row r="90" spans="1:28" s="1" customFormat="1" ht="13.5" customHeight="1" x14ac:dyDescent="0.2">
      <c r="A90" s="358"/>
      <c r="B90" s="358"/>
      <c r="C90" s="378"/>
      <c r="D90" s="44" t="s">
        <v>149</v>
      </c>
      <c r="E90" s="29">
        <f t="shared" si="115"/>
        <v>0</v>
      </c>
      <c r="F90" s="29">
        <f t="shared" si="116"/>
        <v>0</v>
      </c>
      <c r="G90" s="46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Y90" s="29">
        <f t="shared" si="117"/>
        <v>0</v>
      </c>
      <c r="Z90" s="29">
        <f t="shared" si="118"/>
        <v>0</v>
      </c>
      <c r="AA90" s="29">
        <f t="shared" si="119"/>
        <v>0</v>
      </c>
      <c r="AB90" s="29">
        <f t="shared" si="120"/>
        <v>0</v>
      </c>
    </row>
    <row r="91" spans="1:28" s="1" customFormat="1" ht="13.5" customHeight="1" x14ac:dyDescent="0.2">
      <c r="A91" s="358"/>
      <c r="B91" s="358"/>
      <c r="C91" s="378"/>
      <c r="D91" s="44" t="s">
        <v>150</v>
      </c>
      <c r="E91" s="29">
        <f t="shared" si="115"/>
        <v>0</v>
      </c>
      <c r="F91" s="29">
        <f t="shared" si="116"/>
        <v>0</v>
      </c>
      <c r="G91" s="46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Y91" s="29">
        <f t="shared" si="117"/>
        <v>0</v>
      </c>
      <c r="Z91" s="29">
        <f t="shared" si="118"/>
        <v>0</v>
      </c>
      <c r="AA91" s="29">
        <f t="shared" si="119"/>
        <v>0</v>
      </c>
      <c r="AB91" s="29">
        <f t="shared" si="120"/>
        <v>0</v>
      </c>
    </row>
    <row r="92" spans="1:28" s="1" customFormat="1" ht="13.5" customHeight="1" x14ac:dyDescent="0.2">
      <c r="A92" s="358"/>
      <c r="B92" s="358"/>
      <c r="C92" s="378"/>
      <c r="D92" s="44" t="s">
        <v>151</v>
      </c>
      <c r="E92" s="29">
        <f t="shared" si="115"/>
        <v>0</v>
      </c>
      <c r="F92" s="29">
        <f t="shared" si="116"/>
        <v>0</v>
      </c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Y92" s="29">
        <f t="shared" si="117"/>
        <v>0</v>
      </c>
      <c r="Z92" s="29">
        <f t="shared" si="118"/>
        <v>0</v>
      </c>
      <c r="AA92" s="29">
        <f t="shared" si="119"/>
        <v>0</v>
      </c>
      <c r="AB92" s="29">
        <f t="shared" si="120"/>
        <v>0</v>
      </c>
    </row>
    <row r="93" spans="1:28" s="1" customFormat="1" ht="13.5" customHeight="1" x14ac:dyDescent="0.2">
      <c r="A93" s="358"/>
      <c r="B93" s="358"/>
      <c r="C93" s="378"/>
      <c r="D93" s="44" t="s">
        <v>152</v>
      </c>
      <c r="E93" s="29">
        <f t="shared" si="115"/>
        <v>0</v>
      </c>
      <c r="F93" s="29">
        <f t="shared" si="116"/>
        <v>0</v>
      </c>
      <c r="G93" s="4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Y93" s="29">
        <f t="shared" si="117"/>
        <v>0</v>
      </c>
      <c r="Z93" s="29">
        <f t="shared" si="118"/>
        <v>0</v>
      </c>
      <c r="AA93" s="29">
        <f t="shared" si="119"/>
        <v>0</v>
      </c>
      <c r="AB93" s="29">
        <f t="shared" si="120"/>
        <v>0</v>
      </c>
    </row>
    <row r="94" spans="1:28" s="1" customFormat="1" ht="13.5" customHeight="1" x14ac:dyDescent="0.2">
      <c r="A94" s="358"/>
      <c r="B94" s="358"/>
      <c r="C94" s="378"/>
      <c r="D94" s="30" t="s">
        <v>153</v>
      </c>
      <c r="E94" s="32">
        <f t="shared" si="115"/>
        <v>0</v>
      </c>
      <c r="F94" s="29">
        <f t="shared" si="116"/>
        <v>0</v>
      </c>
      <c r="G94" s="46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Y94" s="32">
        <f t="shared" si="117"/>
        <v>0</v>
      </c>
      <c r="Z94" s="32">
        <f t="shared" si="118"/>
        <v>0</v>
      </c>
      <c r="AA94" s="32">
        <f t="shared" si="119"/>
        <v>0</v>
      </c>
      <c r="AB94" s="32">
        <f t="shared" si="120"/>
        <v>0</v>
      </c>
    </row>
    <row r="95" spans="1:28" s="1" customFormat="1" ht="13.5" customHeight="1" x14ac:dyDescent="0.2">
      <c r="A95" s="358"/>
      <c r="B95" s="358"/>
      <c r="C95" s="378"/>
      <c r="D95" s="30" t="s">
        <v>154</v>
      </c>
      <c r="E95" s="32">
        <f t="shared" si="115"/>
        <v>0</v>
      </c>
      <c r="F95" s="29">
        <f t="shared" si="116"/>
        <v>0</v>
      </c>
      <c r="G95" s="46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Y95" s="32">
        <f t="shared" si="117"/>
        <v>0</v>
      </c>
      <c r="Z95" s="32">
        <f t="shared" si="118"/>
        <v>0</v>
      </c>
      <c r="AA95" s="32">
        <f t="shared" si="119"/>
        <v>0</v>
      </c>
      <c r="AB95" s="32">
        <f t="shared" si="120"/>
        <v>0</v>
      </c>
    </row>
    <row r="96" spans="1:28" s="1" customFormat="1" ht="13.5" customHeight="1" x14ac:dyDescent="0.2">
      <c r="A96" s="358"/>
      <c r="B96" s="358"/>
      <c r="C96" s="378"/>
      <c r="D96" s="44" t="s">
        <v>180</v>
      </c>
      <c r="E96" s="32">
        <f t="shared" si="115"/>
        <v>0</v>
      </c>
      <c r="F96" s="29">
        <f t="shared" si="116"/>
        <v>0</v>
      </c>
      <c r="G96" s="46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Y96" s="32">
        <f t="shared" si="117"/>
        <v>0</v>
      </c>
      <c r="Z96" s="32">
        <f t="shared" si="118"/>
        <v>0</v>
      </c>
      <c r="AA96" s="32">
        <f t="shared" si="119"/>
        <v>0</v>
      </c>
      <c r="AB96" s="32">
        <f t="shared" si="120"/>
        <v>0</v>
      </c>
    </row>
    <row r="97" spans="1:34" s="1" customFormat="1" ht="13.5" customHeight="1" x14ac:dyDescent="0.2">
      <c r="A97" s="358"/>
      <c r="B97" s="358"/>
      <c r="C97" s="378"/>
      <c r="D97" s="56" t="s">
        <v>156</v>
      </c>
      <c r="E97" s="32">
        <f t="shared" si="115"/>
        <v>0</v>
      </c>
      <c r="F97" s="29">
        <f t="shared" si="116"/>
        <v>0</v>
      </c>
      <c r="G97" s="14">
        <f t="shared" ref="G97:R97" si="122">SUM(G82:G96)</f>
        <v>0</v>
      </c>
      <c r="H97" s="14">
        <f t="shared" si="122"/>
        <v>0</v>
      </c>
      <c r="I97" s="14">
        <f t="shared" si="122"/>
        <v>0</v>
      </c>
      <c r="J97" s="14">
        <f t="shared" si="122"/>
        <v>0</v>
      </c>
      <c r="K97" s="14">
        <f t="shared" si="122"/>
        <v>0</v>
      </c>
      <c r="L97" s="14">
        <f t="shared" si="122"/>
        <v>0</v>
      </c>
      <c r="M97" s="14">
        <f t="shared" si="122"/>
        <v>0</v>
      </c>
      <c r="N97" s="14">
        <f t="shared" si="122"/>
        <v>0</v>
      </c>
      <c r="O97" s="14">
        <f t="shared" si="122"/>
        <v>0</v>
      </c>
      <c r="P97" s="14">
        <f t="shared" si="122"/>
        <v>0</v>
      </c>
      <c r="Q97" s="14">
        <f t="shared" si="122"/>
        <v>0</v>
      </c>
      <c r="R97" s="14">
        <f t="shared" si="122"/>
        <v>0</v>
      </c>
      <c r="Y97" s="32">
        <f t="shared" si="117"/>
        <v>0</v>
      </c>
      <c r="Z97" s="32">
        <f t="shared" si="118"/>
        <v>0</v>
      </c>
      <c r="AA97" s="32">
        <f t="shared" si="119"/>
        <v>0</v>
      </c>
      <c r="AB97" s="32">
        <f t="shared" si="120"/>
        <v>0</v>
      </c>
    </row>
    <row r="98" spans="1:34" s="4" customFormat="1" ht="13.5" customHeight="1" x14ac:dyDescent="0.2">
      <c r="A98" s="358"/>
      <c r="B98" s="358"/>
      <c r="C98" s="376" t="s">
        <v>57</v>
      </c>
      <c r="D98" s="57" t="s">
        <v>230</v>
      </c>
      <c r="E98" s="13">
        <f t="shared" ref="E98:R98" si="123">IF(E$24&lt;&gt;0,E66/E$24,)</f>
        <v>0</v>
      </c>
      <c r="F98" s="13">
        <f t="shared" si="123"/>
        <v>0</v>
      </c>
      <c r="G98" s="14">
        <f t="shared" si="123"/>
        <v>0</v>
      </c>
      <c r="H98" s="14">
        <f t="shared" si="123"/>
        <v>0</v>
      </c>
      <c r="I98" s="14">
        <f t="shared" si="123"/>
        <v>0</v>
      </c>
      <c r="J98" s="14">
        <f t="shared" si="123"/>
        <v>0</v>
      </c>
      <c r="K98" s="14">
        <f t="shared" si="123"/>
        <v>0</v>
      </c>
      <c r="L98" s="14">
        <f t="shared" si="123"/>
        <v>0</v>
      </c>
      <c r="M98" s="14">
        <f t="shared" si="123"/>
        <v>0</v>
      </c>
      <c r="N98" s="14">
        <f t="shared" si="123"/>
        <v>0</v>
      </c>
      <c r="O98" s="14">
        <f t="shared" si="123"/>
        <v>0</v>
      </c>
      <c r="P98" s="14">
        <f t="shared" si="123"/>
        <v>0</v>
      </c>
      <c r="Q98" s="14">
        <f t="shared" si="123"/>
        <v>0</v>
      </c>
      <c r="R98" s="14">
        <f t="shared" si="123"/>
        <v>0</v>
      </c>
      <c r="S98" s="1"/>
      <c r="T98" s="1"/>
      <c r="U98" s="1"/>
      <c r="V98" s="1"/>
      <c r="W98" s="1"/>
      <c r="X98" s="1"/>
      <c r="Y98" s="13">
        <f t="shared" ref="Y98:AB98" si="124">IF(Y$24&lt;&gt;0,Y66/Y$24,)</f>
        <v>0</v>
      </c>
      <c r="Z98" s="13">
        <f t="shared" si="124"/>
        <v>0</v>
      </c>
      <c r="AA98" s="13">
        <f t="shared" si="124"/>
        <v>0</v>
      </c>
      <c r="AB98" s="13">
        <f t="shared" si="124"/>
        <v>0</v>
      </c>
      <c r="AC98" s="1"/>
      <c r="AD98" s="1"/>
      <c r="AE98" s="1"/>
      <c r="AF98" s="1"/>
      <c r="AG98" s="1"/>
      <c r="AH98" s="1"/>
    </row>
    <row r="99" spans="1:34" s="4" customFormat="1" ht="13.5" customHeight="1" x14ac:dyDescent="0.2">
      <c r="A99" s="358"/>
      <c r="B99" s="358"/>
      <c r="C99" s="376"/>
      <c r="D99" s="58" t="s">
        <v>158</v>
      </c>
      <c r="E99" s="59">
        <f t="shared" ref="E99:R99" si="125">IF(E$25&lt;&gt;0,E66/E$25,)</f>
        <v>0</v>
      </c>
      <c r="F99" s="59">
        <f t="shared" si="125"/>
        <v>0</v>
      </c>
      <c r="G99" s="60">
        <f t="shared" si="125"/>
        <v>0</v>
      </c>
      <c r="H99" s="23">
        <f t="shared" si="125"/>
        <v>0</v>
      </c>
      <c r="I99" s="23">
        <f t="shared" si="125"/>
        <v>0</v>
      </c>
      <c r="J99" s="23">
        <f t="shared" si="125"/>
        <v>0</v>
      </c>
      <c r="K99" s="23">
        <f t="shared" si="125"/>
        <v>0</v>
      </c>
      <c r="L99" s="23">
        <f t="shared" si="125"/>
        <v>0</v>
      </c>
      <c r="M99" s="23">
        <f t="shared" si="125"/>
        <v>0</v>
      </c>
      <c r="N99" s="23">
        <f t="shared" si="125"/>
        <v>0</v>
      </c>
      <c r="O99" s="23">
        <f t="shared" si="125"/>
        <v>0</v>
      </c>
      <c r="P99" s="23">
        <f t="shared" si="125"/>
        <v>0</v>
      </c>
      <c r="Q99" s="23">
        <f t="shared" si="125"/>
        <v>0</v>
      </c>
      <c r="R99" s="23">
        <f t="shared" si="125"/>
        <v>0</v>
      </c>
      <c r="S99" s="1"/>
      <c r="T99" s="1"/>
      <c r="U99" s="1"/>
      <c r="V99" s="1"/>
      <c r="W99" s="1"/>
      <c r="X99" s="1"/>
      <c r="Y99" s="59">
        <f t="shared" ref="Y99:AB99" si="126">IF(Y$25&lt;&gt;0,Y66/Y$25,)</f>
        <v>0</v>
      </c>
      <c r="Z99" s="59">
        <f t="shared" si="126"/>
        <v>0</v>
      </c>
      <c r="AA99" s="59">
        <f t="shared" si="126"/>
        <v>0</v>
      </c>
      <c r="AB99" s="59">
        <f t="shared" si="126"/>
        <v>0</v>
      </c>
      <c r="AC99" s="1"/>
      <c r="AD99" s="1"/>
      <c r="AE99" s="1"/>
      <c r="AF99" s="1"/>
      <c r="AG99" s="1"/>
      <c r="AH99" s="1"/>
    </row>
    <row r="100" spans="1:34" s="4" customFormat="1" ht="13.5" customHeight="1" x14ac:dyDescent="0.2">
      <c r="A100" s="358"/>
      <c r="B100" s="358"/>
      <c r="C100" s="376"/>
      <c r="D100" s="58" t="s">
        <v>159</v>
      </c>
      <c r="E100" s="13">
        <f t="shared" ref="E100:R100" si="127">IF(E$24&lt;&gt;0,E78/E$24,)</f>
        <v>0</v>
      </c>
      <c r="F100" s="13">
        <f t="shared" si="127"/>
        <v>0</v>
      </c>
      <c r="G100" s="14">
        <f t="shared" si="127"/>
        <v>0</v>
      </c>
      <c r="H100" s="14">
        <f t="shared" si="127"/>
        <v>0</v>
      </c>
      <c r="I100" s="14">
        <f t="shared" si="127"/>
        <v>0</v>
      </c>
      <c r="J100" s="14">
        <f t="shared" si="127"/>
        <v>0</v>
      </c>
      <c r="K100" s="14">
        <f t="shared" si="127"/>
        <v>0</v>
      </c>
      <c r="L100" s="14">
        <f t="shared" si="127"/>
        <v>0</v>
      </c>
      <c r="M100" s="14">
        <f t="shared" si="127"/>
        <v>0</v>
      </c>
      <c r="N100" s="14">
        <f t="shared" si="127"/>
        <v>0</v>
      </c>
      <c r="O100" s="14">
        <f t="shared" si="127"/>
        <v>0</v>
      </c>
      <c r="P100" s="14">
        <f t="shared" si="127"/>
        <v>0</v>
      </c>
      <c r="Q100" s="14">
        <f t="shared" si="127"/>
        <v>0</v>
      </c>
      <c r="R100" s="14">
        <f t="shared" si="127"/>
        <v>0</v>
      </c>
      <c r="S100" s="1"/>
      <c r="T100" s="1"/>
      <c r="U100" s="1"/>
      <c r="V100" s="1"/>
      <c r="W100" s="1"/>
      <c r="X100" s="1"/>
      <c r="Y100" s="13">
        <f t="shared" ref="Y100:AB100" si="128">IF(Y$24&lt;&gt;0,Y78/Y$24,)</f>
        <v>0</v>
      </c>
      <c r="Z100" s="13">
        <f t="shared" si="128"/>
        <v>0</v>
      </c>
      <c r="AA100" s="13">
        <f t="shared" si="128"/>
        <v>0</v>
      </c>
      <c r="AB100" s="13">
        <f t="shared" si="128"/>
        <v>0</v>
      </c>
      <c r="AC100" s="1"/>
      <c r="AD100" s="1"/>
      <c r="AE100" s="1"/>
      <c r="AF100" s="1"/>
      <c r="AG100" s="1"/>
      <c r="AH100" s="1"/>
    </row>
    <row r="101" spans="1:34" s="4" customFormat="1" ht="13.5" customHeight="1" x14ac:dyDescent="0.2">
      <c r="A101" s="358"/>
      <c r="B101" s="358"/>
      <c r="C101" s="376"/>
      <c r="D101" s="58" t="s">
        <v>158</v>
      </c>
      <c r="E101" s="61">
        <f t="shared" ref="E101:R101" si="129">IF(E$25&lt;&gt;0,E78/E$25,)</f>
        <v>0</v>
      </c>
      <c r="F101" s="61">
        <f t="shared" si="129"/>
        <v>0</v>
      </c>
      <c r="G101" s="23">
        <f t="shared" si="129"/>
        <v>0</v>
      </c>
      <c r="H101" s="23">
        <f t="shared" si="129"/>
        <v>0</v>
      </c>
      <c r="I101" s="23">
        <f t="shared" si="129"/>
        <v>0</v>
      </c>
      <c r="J101" s="23">
        <f t="shared" si="129"/>
        <v>0</v>
      </c>
      <c r="K101" s="23">
        <f t="shared" si="129"/>
        <v>0</v>
      </c>
      <c r="L101" s="23">
        <f t="shared" si="129"/>
        <v>0</v>
      </c>
      <c r="M101" s="23">
        <f t="shared" si="129"/>
        <v>0</v>
      </c>
      <c r="N101" s="23">
        <f t="shared" si="129"/>
        <v>0</v>
      </c>
      <c r="O101" s="23">
        <f t="shared" si="129"/>
        <v>0</v>
      </c>
      <c r="P101" s="23">
        <f t="shared" si="129"/>
        <v>0</v>
      </c>
      <c r="Q101" s="23">
        <f t="shared" si="129"/>
        <v>0</v>
      </c>
      <c r="R101" s="23">
        <f t="shared" si="129"/>
        <v>0</v>
      </c>
      <c r="S101" s="1"/>
      <c r="T101" s="1"/>
      <c r="U101" s="1"/>
      <c r="V101" s="1"/>
      <c r="W101" s="1"/>
      <c r="X101" s="1"/>
      <c r="Y101" s="61">
        <f t="shared" ref="Y101:AB101" si="130">IF(Y$25&lt;&gt;0,Y78/Y$25,)</f>
        <v>0</v>
      </c>
      <c r="Z101" s="61">
        <f t="shared" si="130"/>
        <v>0</v>
      </c>
      <c r="AA101" s="61">
        <f t="shared" si="130"/>
        <v>0</v>
      </c>
      <c r="AB101" s="61">
        <f t="shared" si="130"/>
        <v>0</v>
      </c>
      <c r="AC101" s="1"/>
      <c r="AD101" s="1"/>
      <c r="AE101" s="1"/>
      <c r="AF101" s="1"/>
      <c r="AG101" s="1"/>
      <c r="AH101" s="1"/>
    </row>
    <row r="102" spans="1:34" s="1" customFormat="1" ht="13.5" customHeight="1" x14ac:dyDescent="0.2">
      <c r="A102" s="358"/>
      <c r="B102" s="358"/>
      <c r="C102" s="62" t="s">
        <v>3</v>
      </c>
      <c r="D102" s="63"/>
      <c r="E102" s="64">
        <f t="shared" ref="E102:E105" si="131">SUM(G102:R102)</f>
        <v>0</v>
      </c>
      <c r="F102" s="65">
        <f>IF($T$1=0,0,E102/$T$1)</f>
        <v>0</v>
      </c>
      <c r="G102" s="14">
        <f t="shared" ref="G102:R102" si="132">G69+G81+G97+G75</f>
        <v>0</v>
      </c>
      <c r="H102" s="14">
        <f t="shared" si="132"/>
        <v>0</v>
      </c>
      <c r="I102" s="14">
        <f t="shared" si="132"/>
        <v>0</v>
      </c>
      <c r="J102" s="14">
        <f t="shared" si="132"/>
        <v>0</v>
      </c>
      <c r="K102" s="14">
        <f t="shared" si="132"/>
        <v>0</v>
      </c>
      <c r="L102" s="14">
        <f t="shared" si="132"/>
        <v>0</v>
      </c>
      <c r="M102" s="14">
        <f t="shared" si="132"/>
        <v>0</v>
      </c>
      <c r="N102" s="14">
        <f t="shared" si="132"/>
        <v>0</v>
      </c>
      <c r="O102" s="14">
        <f t="shared" si="132"/>
        <v>0</v>
      </c>
      <c r="P102" s="14">
        <f t="shared" si="132"/>
        <v>0</v>
      </c>
      <c r="Q102" s="14">
        <f t="shared" si="132"/>
        <v>0</v>
      </c>
      <c r="R102" s="14">
        <f t="shared" si="132"/>
        <v>0</v>
      </c>
      <c r="Y102" s="64">
        <f t="shared" ref="Y102:Y105" si="133">SUM(G102:I102)</f>
        <v>0</v>
      </c>
      <c r="Z102" s="64">
        <f t="shared" ref="Z102:Z105" si="134">SUM(J102:L102)</f>
        <v>0</v>
      </c>
      <c r="AA102" s="64">
        <f t="shared" ref="AA102:AA105" si="135">SUM(M102:O102)</f>
        <v>0</v>
      </c>
      <c r="AB102" s="64">
        <f t="shared" ref="AB102:AB105" si="136">SUM(P102:R102)</f>
        <v>0</v>
      </c>
    </row>
    <row r="103" spans="1:34" s="1" customFormat="1" ht="13.5" customHeight="1" x14ac:dyDescent="0.2">
      <c r="A103" s="359" t="s">
        <v>29</v>
      </c>
      <c r="B103" s="360"/>
      <c r="C103" s="377" t="s">
        <v>86</v>
      </c>
      <c r="D103" s="45" t="s">
        <v>36</v>
      </c>
      <c r="E103" s="13">
        <f t="shared" si="131"/>
        <v>0</v>
      </c>
      <c r="F103" s="66">
        <f>IF($T$1=0,0,E103/$T$1)</f>
        <v>0</v>
      </c>
      <c r="G103" s="14">
        <f t="shared" ref="G103:R103" si="137">G109+G118+G126</f>
        <v>0</v>
      </c>
      <c r="H103" s="14">
        <f t="shared" si="137"/>
        <v>0</v>
      </c>
      <c r="I103" s="14">
        <f t="shared" si="137"/>
        <v>0</v>
      </c>
      <c r="J103" s="14">
        <f t="shared" si="137"/>
        <v>0</v>
      </c>
      <c r="K103" s="14">
        <f t="shared" si="137"/>
        <v>0</v>
      </c>
      <c r="L103" s="14">
        <f t="shared" si="137"/>
        <v>0</v>
      </c>
      <c r="M103" s="14">
        <f t="shared" si="137"/>
        <v>0</v>
      </c>
      <c r="N103" s="14">
        <f t="shared" si="137"/>
        <v>0</v>
      </c>
      <c r="O103" s="14">
        <f t="shared" si="137"/>
        <v>0</v>
      </c>
      <c r="P103" s="14">
        <f t="shared" si="137"/>
        <v>0</v>
      </c>
      <c r="Q103" s="14">
        <f t="shared" si="137"/>
        <v>0</v>
      </c>
      <c r="R103" s="73">
        <f t="shared" si="137"/>
        <v>0</v>
      </c>
      <c r="Y103" s="13">
        <f t="shared" si="133"/>
        <v>0</v>
      </c>
      <c r="Z103" s="13">
        <f t="shared" si="134"/>
        <v>0</v>
      </c>
      <c r="AA103" s="13">
        <f t="shared" si="135"/>
        <v>0</v>
      </c>
      <c r="AB103" s="13">
        <f t="shared" si="136"/>
        <v>0</v>
      </c>
    </row>
    <row r="104" spans="1:34" s="1" customFormat="1" ht="13.5" customHeight="1" x14ac:dyDescent="0.2">
      <c r="A104" s="361"/>
      <c r="B104" s="362"/>
      <c r="C104" s="377"/>
      <c r="D104" s="45" t="s">
        <v>80</v>
      </c>
      <c r="E104" s="13">
        <f t="shared" si="131"/>
        <v>0</v>
      </c>
      <c r="F104" s="66">
        <f>IF($T$1=0,0,E104/$T$1)</f>
        <v>0</v>
      </c>
      <c r="G104" s="14">
        <f t="shared" ref="G104:R105" si="138">G112+G121+G127</f>
        <v>0</v>
      </c>
      <c r="H104" s="14">
        <f t="shared" si="138"/>
        <v>0</v>
      </c>
      <c r="I104" s="14">
        <f t="shared" si="138"/>
        <v>0</v>
      </c>
      <c r="J104" s="14">
        <f t="shared" si="138"/>
        <v>0</v>
      </c>
      <c r="K104" s="14">
        <f t="shared" si="138"/>
        <v>0</v>
      </c>
      <c r="L104" s="14">
        <f t="shared" si="138"/>
        <v>0</v>
      </c>
      <c r="M104" s="14">
        <f t="shared" si="138"/>
        <v>0</v>
      </c>
      <c r="N104" s="14">
        <f t="shared" si="138"/>
        <v>0</v>
      </c>
      <c r="O104" s="14">
        <f t="shared" si="138"/>
        <v>0</v>
      </c>
      <c r="P104" s="14">
        <f t="shared" si="138"/>
        <v>0</v>
      </c>
      <c r="Q104" s="14">
        <f t="shared" si="138"/>
        <v>0</v>
      </c>
      <c r="R104" s="73">
        <f t="shared" si="138"/>
        <v>0</v>
      </c>
      <c r="Y104" s="13">
        <f t="shared" si="133"/>
        <v>0</v>
      </c>
      <c r="Z104" s="13">
        <f t="shared" si="134"/>
        <v>0</v>
      </c>
      <c r="AA104" s="13">
        <f t="shared" si="135"/>
        <v>0</v>
      </c>
      <c r="AB104" s="13">
        <f t="shared" si="136"/>
        <v>0</v>
      </c>
    </row>
    <row r="105" spans="1:34" s="1" customFormat="1" ht="13.5" customHeight="1" x14ac:dyDescent="0.2">
      <c r="A105" s="361"/>
      <c r="B105" s="362"/>
      <c r="C105" s="377"/>
      <c r="D105" s="45" t="s">
        <v>81</v>
      </c>
      <c r="E105" s="13">
        <f t="shared" si="131"/>
        <v>0</v>
      </c>
      <c r="F105" s="66">
        <f>IF($T$1=0,0,E105/$T$1)</f>
        <v>0</v>
      </c>
      <c r="G105" s="14">
        <f t="shared" si="138"/>
        <v>0</v>
      </c>
      <c r="H105" s="14">
        <f t="shared" si="138"/>
        <v>0</v>
      </c>
      <c r="I105" s="14">
        <f t="shared" si="138"/>
        <v>0</v>
      </c>
      <c r="J105" s="14">
        <f t="shared" si="138"/>
        <v>0</v>
      </c>
      <c r="K105" s="14">
        <f t="shared" si="138"/>
        <v>0</v>
      </c>
      <c r="L105" s="14">
        <f t="shared" si="138"/>
        <v>0</v>
      </c>
      <c r="M105" s="14">
        <f t="shared" si="138"/>
        <v>0</v>
      </c>
      <c r="N105" s="14">
        <f t="shared" si="138"/>
        <v>0</v>
      </c>
      <c r="O105" s="14">
        <f t="shared" si="138"/>
        <v>0</v>
      </c>
      <c r="P105" s="14">
        <f t="shared" si="138"/>
        <v>0</v>
      </c>
      <c r="Q105" s="14">
        <f t="shared" si="138"/>
        <v>0</v>
      </c>
      <c r="R105" s="73">
        <f t="shared" si="138"/>
        <v>0</v>
      </c>
      <c r="Y105" s="13">
        <f t="shared" si="133"/>
        <v>0</v>
      </c>
      <c r="Z105" s="13">
        <f t="shared" si="134"/>
        <v>0</v>
      </c>
      <c r="AA105" s="13">
        <f t="shared" si="135"/>
        <v>0</v>
      </c>
      <c r="AB105" s="13">
        <f t="shared" si="136"/>
        <v>0</v>
      </c>
    </row>
    <row r="106" spans="1:34" s="1" customFormat="1" ht="13.5" customHeight="1" x14ac:dyDescent="0.2">
      <c r="A106" s="361"/>
      <c r="B106" s="362"/>
      <c r="C106" s="377"/>
      <c r="D106" s="45" t="s">
        <v>70</v>
      </c>
      <c r="E106" s="13">
        <f t="shared" ref="E106:R106" si="139">IF(E103&lt;&gt;0,(E104+E105)/E103,)</f>
        <v>0</v>
      </c>
      <c r="F106" s="67">
        <f t="shared" si="139"/>
        <v>0</v>
      </c>
      <c r="G106" s="14">
        <f t="shared" si="139"/>
        <v>0</v>
      </c>
      <c r="H106" s="14">
        <f t="shared" si="139"/>
        <v>0</v>
      </c>
      <c r="I106" s="14">
        <f t="shared" si="139"/>
        <v>0</v>
      </c>
      <c r="J106" s="14">
        <f t="shared" si="139"/>
        <v>0</v>
      </c>
      <c r="K106" s="14">
        <f t="shared" si="139"/>
        <v>0</v>
      </c>
      <c r="L106" s="14">
        <f t="shared" si="139"/>
        <v>0</v>
      </c>
      <c r="M106" s="14">
        <f t="shared" si="139"/>
        <v>0</v>
      </c>
      <c r="N106" s="14">
        <f t="shared" si="139"/>
        <v>0</v>
      </c>
      <c r="O106" s="14">
        <f t="shared" si="139"/>
        <v>0</v>
      </c>
      <c r="P106" s="14">
        <f t="shared" si="139"/>
        <v>0</v>
      </c>
      <c r="Q106" s="14">
        <f t="shared" si="139"/>
        <v>0</v>
      </c>
      <c r="R106" s="73">
        <f t="shared" si="139"/>
        <v>0</v>
      </c>
      <c r="Y106" s="13">
        <f t="shared" ref="Y106:AB106" si="140">IF(Y103&lt;&gt;0,(Y104+Y105)/Y103,)</f>
        <v>0</v>
      </c>
      <c r="Z106" s="13">
        <f t="shared" si="140"/>
        <v>0</v>
      </c>
      <c r="AA106" s="13">
        <f t="shared" si="140"/>
        <v>0</v>
      </c>
      <c r="AB106" s="13">
        <f t="shared" si="140"/>
        <v>0</v>
      </c>
    </row>
    <row r="107" spans="1:34" s="1" customFormat="1" ht="13.5" customHeight="1" x14ac:dyDescent="0.2">
      <c r="A107" s="361"/>
      <c r="B107" s="362"/>
      <c r="C107" s="377"/>
      <c r="D107" s="45" t="s">
        <v>82</v>
      </c>
      <c r="E107" s="13">
        <f t="shared" ref="E107:E113" si="141">SUM(G107:R107)</f>
        <v>0</v>
      </c>
      <c r="F107" s="66">
        <f t="shared" ref="F107:F113" si="142">IF($T$1=0,0,E107/$T$1)</f>
        <v>0</v>
      </c>
      <c r="G107" s="14">
        <f t="shared" ref="G107:R107" si="143">G115+G124+G130</f>
        <v>0</v>
      </c>
      <c r="H107" s="14">
        <f t="shared" si="143"/>
        <v>0</v>
      </c>
      <c r="I107" s="14">
        <f t="shared" si="143"/>
        <v>0</v>
      </c>
      <c r="J107" s="14">
        <f t="shared" si="143"/>
        <v>0</v>
      </c>
      <c r="K107" s="14">
        <f t="shared" si="143"/>
        <v>0</v>
      </c>
      <c r="L107" s="14">
        <f t="shared" si="143"/>
        <v>0</v>
      </c>
      <c r="M107" s="14">
        <f t="shared" si="143"/>
        <v>0</v>
      </c>
      <c r="N107" s="14">
        <f t="shared" si="143"/>
        <v>0</v>
      </c>
      <c r="O107" s="14">
        <f t="shared" si="143"/>
        <v>0</v>
      </c>
      <c r="P107" s="14">
        <f t="shared" si="143"/>
        <v>0</v>
      </c>
      <c r="Q107" s="14">
        <f t="shared" si="143"/>
        <v>0</v>
      </c>
      <c r="R107" s="73">
        <f t="shared" si="143"/>
        <v>0</v>
      </c>
      <c r="Y107" s="13">
        <f t="shared" ref="Y107:Y113" si="144">SUM(G107:I107)</f>
        <v>0</v>
      </c>
      <c r="Z107" s="13">
        <f t="shared" ref="Z107:Z113" si="145">SUM(J107:L107)</f>
        <v>0</v>
      </c>
      <c r="AA107" s="13">
        <f t="shared" ref="AA107:AA113" si="146">SUM(M107:O107)</f>
        <v>0</v>
      </c>
      <c r="AB107" s="13">
        <f t="shared" ref="AB107:AB113" si="147">SUM(P107:R107)</f>
        <v>0</v>
      </c>
    </row>
    <row r="108" spans="1:34" s="1" customFormat="1" ht="13.5" customHeight="1" x14ac:dyDescent="0.2">
      <c r="A108" s="361"/>
      <c r="B108" s="362"/>
      <c r="C108" s="377"/>
      <c r="D108" s="45" t="s">
        <v>83</v>
      </c>
      <c r="E108" s="13">
        <f t="shared" si="141"/>
        <v>0</v>
      </c>
      <c r="F108" s="66">
        <f t="shared" si="142"/>
        <v>0</v>
      </c>
      <c r="G108" s="14">
        <f t="shared" ref="G108:R108" si="148">G104+G105+G107+G116</f>
        <v>0</v>
      </c>
      <c r="H108" s="14">
        <f t="shared" si="148"/>
        <v>0</v>
      </c>
      <c r="I108" s="14">
        <f t="shared" si="148"/>
        <v>0</v>
      </c>
      <c r="J108" s="14">
        <f t="shared" si="148"/>
        <v>0</v>
      </c>
      <c r="K108" s="14">
        <f t="shared" si="148"/>
        <v>0</v>
      </c>
      <c r="L108" s="14">
        <f t="shared" si="148"/>
        <v>0</v>
      </c>
      <c r="M108" s="14">
        <f t="shared" si="148"/>
        <v>0</v>
      </c>
      <c r="N108" s="14">
        <f t="shared" si="148"/>
        <v>0</v>
      </c>
      <c r="O108" s="14">
        <f t="shared" si="148"/>
        <v>0</v>
      </c>
      <c r="P108" s="14">
        <f t="shared" si="148"/>
        <v>0</v>
      </c>
      <c r="Q108" s="14">
        <f t="shared" si="148"/>
        <v>0</v>
      </c>
      <c r="R108" s="73">
        <f t="shared" si="148"/>
        <v>0</v>
      </c>
      <c r="Y108" s="13">
        <f t="shared" si="144"/>
        <v>0</v>
      </c>
      <c r="Z108" s="13">
        <f t="shared" si="145"/>
        <v>0</v>
      </c>
      <c r="AA108" s="13">
        <f t="shared" si="146"/>
        <v>0</v>
      </c>
      <c r="AB108" s="13">
        <f t="shared" si="147"/>
        <v>0</v>
      </c>
    </row>
    <row r="109" spans="1:34" s="1" customFormat="1" ht="13.5" customHeight="1" x14ac:dyDescent="0.2">
      <c r="A109" s="361"/>
      <c r="B109" s="362"/>
      <c r="C109" s="379" t="s">
        <v>213</v>
      </c>
      <c r="D109" s="68" t="s">
        <v>36</v>
      </c>
      <c r="E109" s="69">
        <f t="shared" si="141"/>
        <v>0</v>
      </c>
      <c r="F109" s="70">
        <f t="shared" si="142"/>
        <v>0</v>
      </c>
      <c r="G109" s="46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Y109" s="69">
        <f t="shared" si="144"/>
        <v>0</v>
      </c>
      <c r="Z109" s="69">
        <f t="shared" si="145"/>
        <v>0</v>
      </c>
      <c r="AA109" s="69">
        <f t="shared" si="146"/>
        <v>0</v>
      </c>
      <c r="AB109" s="69">
        <f t="shared" si="147"/>
        <v>0</v>
      </c>
    </row>
    <row r="110" spans="1:34" s="1" customFormat="1" ht="13.5" customHeight="1" x14ac:dyDescent="0.2">
      <c r="A110" s="361"/>
      <c r="B110" s="362"/>
      <c r="C110" s="379"/>
      <c r="D110" s="68" t="s">
        <v>231</v>
      </c>
      <c r="E110" s="69">
        <f t="shared" si="141"/>
        <v>0</v>
      </c>
      <c r="F110" s="70">
        <f t="shared" si="142"/>
        <v>0</v>
      </c>
      <c r="G110" s="46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Y110" s="69">
        <f t="shared" si="144"/>
        <v>0</v>
      </c>
      <c r="Z110" s="69">
        <f t="shared" si="145"/>
        <v>0</v>
      </c>
      <c r="AA110" s="69">
        <f t="shared" si="146"/>
        <v>0</v>
      </c>
      <c r="AB110" s="69">
        <f t="shared" si="147"/>
        <v>0</v>
      </c>
    </row>
    <row r="111" spans="1:34" s="1" customFormat="1" ht="13.5" customHeight="1" x14ac:dyDescent="0.2">
      <c r="A111" s="361"/>
      <c r="B111" s="362"/>
      <c r="C111" s="379"/>
      <c r="D111" s="68" t="s">
        <v>232</v>
      </c>
      <c r="E111" s="69">
        <f t="shared" si="141"/>
        <v>0</v>
      </c>
      <c r="F111" s="70">
        <f t="shared" si="142"/>
        <v>0</v>
      </c>
      <c r="G111" s="46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Y111" s="69">
        <f t="shared" si="144"/>
        <v>0</v>
      </c>
      <c r="Z111" s="69">
        <f t="shared" si="145"/>
        <v>0</v>
      </c>
      <c r="AA111" s="69">
        <f t="shared" si="146"/>
        <v>0</v>
      </c>
      <c r="AB111" s="69">
        <f t="shared" si="147"/>
        <v>0</v>
      </c>
    </row>
    <row r="112" spans="1:34" s="1" customFormat="1" ht="13.5" customHeight="1" x14ac:dyDescent="0.2">
      <c r="A112" s="361"/>
      <c r="B112" s="362"/>
      <c r="C112" s="379"/>
      <c r="D112" s="68" t="s">
        <v>80</v>
      </c>
      <c r="E112" s="69">
        <f t="shared" si="141"/>
        <v>0</v>
      </c>
      <c r="F112" s="70">
        <f t="shared" si="142"/>
        <v>0</v>
      </c>
      <c r="G112" s="46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Y112" s="69">
        <f t="shared" si="144"/>
        <v>0</v>
      </c>
      <c r="Z112" s="69">
        <f t="shared" si="145"/>
        <v>0</v>
      </c>
      <c r="AA112" s="69">
        <f t="shared" si="146"/>
        <v>0</v>
      </c>
      <c r="AB112" s="69">
        <f t="shared" si="147"/>
        <v>0</v>
      </c>
    </row>
    <row r="113" spans="1:28" s="1" customFormat="1" ht="13.5" customHeight="1" x14ac:dyDescent="0.2">
      <c r="A113" s="361"/>
      <c r="B113" s="362"/>
      <c r="C113" s="379"/>
      <c r="D113" s="68" t="s">
        <v>81</v>
      </c>
      <c r="E113" s="69">
        <f t="shared" si="141"/>
        <v>0</v>
      </c>
      <c r="F113" s="70">
        <f t="shared" si="142"/>
        <v>0</v>
      </c>
      <c r="G113" s="46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Y113" s="69">
        <f t="shared" si="144"/>
        <v>0</v>
      </c>
      <c r="Z113" s="69">
        <f t="shared" si="145"/>
        <v>0</v>
      </c>
      <c r="AA113" s="69">
        <f t="shared" si="146"/>
        <v>0</v>
      </c>
      <c r="AB113" s="69">
        <f t="shared" si="147"/>
        <v>0</v>
      </c>
    </row>
    <row r="114" spans="1:28" s="1" customFormat="1" ht="13.5" customHeight="1" x14ac:dyDescent="0.2">
      <c r="A114" s="361"/>
      <c r="B114" s="362"/>
      <c r="C114" s="379"/>
      <c r="D114" s="68" t="s">
        <v>70</v>
      </c>
      <c r="E114" s="69">
        <f t="shared" ref="E114:R114" si="149">IF(E109&lt;&gt;0,(E112+E113)/E109,)</f>
        <v>0</v>
      </c>
      <c r="F114" s="71">
        <f t="shared" si="149"/>
        <v>0</v>
      </c>
      <c r="G114" s="14">
        <f t="shared" si="149"/>
        <v>0</v>
      </c>
      <c r="H114" s="14">
        <f t="shared" si="149"/>
        <v>0</v>
      </c>
      <c r="I114" s="14">
        <f t="shared" si="149"/>
        <v>0</v>
      </c>
      <c r="J114" s="14">
        <f t="shared" si="149"/>
        <v>0</v>
      </c>
      <c r="K114" s="14">
        <f t="shared" si="149"/>
        <v>0</v>
      </c>
      <c r="L114" s="14">
        <f t="shared" si="149"/>
        <v>0</v>
      </c>
      <c r="M114" s="14">
        <f t="shared" si="149"/>
        <v>0</v>
      </c>
      <c r="N114" s="14">
        <f t="shared" si="149"/>
        <v>0</v>
      </c>
      <c r="O114" s="14">
        <f t="shared" si="149"/>
        <v>0</v>
      </c>
      <c r="P114" s="14">
        <f t="shared" si="149"/>
        <v>0</v>
      </c>
      <c r="Q114" s="14">
        <f t="shared" si="149"/>
        <v>0</v>
      </c>
      <c r="R114" s="73">
        <f t="shared" si="149"/>
        <v>0</v>
      </c>
      <c r="Y114" s="69">
        <f t="shared" ref="Y114:AB114" si="150">IF(Y109&lt;&gt;0,(Y112+Y113)/Y109,)</f>
        <v>0</v>
      </c>
      <c r="Z114" s="69">
        <f t="shared" si="150"/>
        <v>0</v>
      </c>
      <c r="AA114" s="69">
        <f t="shared" si="150"/>
        <v>0</v>
      </c>
      <c r="AB114" s="69">
        <f t="shared" si="150"/>
        <v>0</v>
      </c>
    </row>
    <row r="115" spans="1:28" s="1" customFormat="1" ht="13.5" customHeight="1" x14ac:dyDescent="0.2">
      <c r="A115" s="361"/>
      <c r="B115" s="362"/>
      <c r="C115" s="379"/>
      <c r="D115" s="68" t="s">
        <v>82</v>
      </c>
      <c r="E115" s="69">
        <f t="shared" ref="E115:E122" si="151">SUM(G115:R115)</f>
        <v>0</v>
      </c>
      <c r="F115" s="70">
        <f t="shared" ref="F115:F122" si="152">IF($T$1=0,0,E115/$T$1)</f>
        <v>0</v>
      </c>
      <c r="G115" s="46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Y115" s="69">
        <f t="shared" ref="Y115:Y122" si="153">SUM(G115:I115)</f>
        <v>0</v>
      </c>
      <c r="Z115" s="69">
        <f t="shared" ref="Z115:Z122" si="154">SUM(J115:L115)</f>
        <v>0</v>
      </c>
      <c r="AA115" s="69">
        <f t="shared" ref="AA115:AA122" si="155">SUM(M115:O115)</f>
        <v>0</v>
      </c>
      <c r="AB115" s="69">
        <f t="shared" ref="AB115:AB122" si="156">SUM(P115:R115)</f>
        <v>0</v>
      </c>
    </row>
    <row r="116" spans="1:28" s="1" customFormat="1" ht="13.5" customHeight="1" x14ac:dyDescent="0.2">
      <c r="A116" s="361"/>
      <c r="B116" s="362"/>
      <c r="C116" s="379"/>
      <c r="D116" s="68" t="s">
        <v>214</v>
      </c>
      <c r="E116" s="69">
        <f t="shared" si="151"/>
        <v>0</v>
      </c>
      <c r="F116" s="70">
        <f t="shared" si="152"/>
        <v>0</v>
      </c>
      <c r="G116" s="46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Y116" s="69">
        <f t="shared" si="153"/>
        <v>0</v>
      </c>
      <c r="Z116" s="69">
        <f t="shared" si="154"/>
        <v>0</v>
      </c>
      <c r="AA116" s="69">
        <f t="shared" si="155"/>
        <v>0</v>
      </c>
      <c r="AB116" s="69">
        <f t="shared" si="156"/>
        <v>0</v>
      </c>
    </row>
    <row r="117" spans="1:28" s="1" customFormat="1" ht="13.5" customHeight="1" x14ac:dyDescent="0.2">
      <c r="A117" s="361"/>
      <c r="B117" s="362"/>
      <c r="C117" s="379"/>
      <c r="D117" s="68" t="s">
        <v>83</v>
      </c>
      <c r="E117" s="69">
        <f t="shared" si="151"/>
        <v>0</v>
      </c>
      <c r="F117" s="70">
        <f t="shared" si="152"/>
        <v>0</v>
      </c>
      <c r="G117" s="14">
        <f t="shared" ref="G117:R117" si="157">G112+G113+G115+G116</f>
        <v>0</v>
      </c>
      <c r="H117" s="14">
        <f t="shared" si="157"/>
        <v>0</v>
      </c>
      <c r="I117" s="14">
        <f t="shared" si="157"/>
        <v>0</v>
      </c>
      <c r="J117" s="14">
        <f t="shared" si="157"/>
        <v>0</v>
      </c>
      <c r="K117" s="14">
        <f t="shared" si="157"/>
        <v>0</v>
      </c>
      <c r="L117" s="14">
        <f t="shared" si="157"/>
        <v>0</v>
      </c>
      <c r="M117" s="14">
        <f t="shared" si="157"/>
        <v>0</v>
      </c>
      <c r="N117" s="14">
        <f t="shared" si="157"/>
        <v>0</v>
      </c>
      <c r="O117" s="14">
        <f t="shared" si="157"/>
        <v>0</v>
      </c>
      <c r="P117" s="14">
        <f t="shared" si="157"/>
        <v>0</v>
      </c>
      <c r="Q117" s="14">
        <f t="shared" si="157"/>
        <v>0</v>
      </c>
      <c r="R117" s="14">
        <f t="shared" si="157"/>
        <v>0</v>
      </c>
      <c r="Y117" s="69">
        <f t="shared" si="153"/>
        <v>0</v>
      </c>
      <c r="Z117" s="69">
        <f t="shared" si="154"/>
        <v>0</v>
      </c>
      <c r="AA117" s="69">
        <f t="shared" si="155"/>
        <v>0</v>
      </c>
      <c r="AB117" s="69">
        <f t="shared" si="156"/>
        <v>0</v>
      </c>
    </row>
    <row r="118" spans="1:28" s="1" customFormat="1" ht="13.5" customHeight="1" x14ac:dyDescent="0.2">
      <c r="A118" s="361"/>
      <c r="B118" s="362"/>
      <c r="C118" s="380" t="s">
        <v>215</v>
      </c>
      <c r="D118" s="45" t="s">
        <v>36</v>
      </c>
      <c r="E118" s="13">
        <f t="shared" si="151"/>
        <v>0</v>
      </c>
      <c r="F118" s="13">
        <f t="shared" si="152"/>
        <v>0</v>
      </c>
      <c r="G118" s="46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Y118" s="13">
        <f t="shared" si="153"/>
        <v>0</v>
      </c>
      <c r="Z118" s="13">
        <f t="shared" si="154"/>
        <v>0</v>
      </c>
      <c r="AA118" s="13">
        <f t="shared" si="155"/>
        <v>0</v>
      </c>
      <c r="AB118" s="13">
        <f t="shared" si="156"/>
        <v>0</v>
      </c>
    </row>
    <row r="119" spans="1:28" s="1" customFormat="1" ht="13.5" customHeight="1" x14ac:dyDescent="0.2">
      <c r="A119" s="361"/>
      <c r="B119" s="362"/>
      <c r="C119" s="380"/>
      <c r="D119" s="45" t="s">
        <v>233</v>
      </c>
      <c r="E119" s="13">
        <f t="shared" si="151"/>
        <v>0</v>
      </c>
      <c r="F119" s="13">
        <f t="shared" si="152"/>
        <v>0</v>
      </c>
      <c r="G119" s="46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Y119" s="13">
        <f t="shared" si="153"/>
        <v>0</v>
      </c>
      <c r="Z119" s="13">
        <f t="shared" si="154"/>
        <v>0</v>
      </c>
      <c r="AA119" s="13">
        <f t="shared" si="155"/>
        <v>0</v>
      </c>
      <c r="AB119" s="13">
        <f t="shared" si="156"/>
        <v>0</v>
      </c>
    </row>
    <row r="120" spans="1:28" s="1" customFormat="1" ht="13.5" customHeight="1" x14ac:dyDescent="0.2">
      <c r="A120" s="361"/>
      <c r="B120" s="362"/>
      <c r="C120" s="380"/>
      <c r="D120" s="45" t="s">
        <v>234</v>
      </c>
      <c r="E120" s="13">
        <f t="shared" si="151"/>
        <v>0</v>
      </c>
      <c r="F120" s="13">
        <f t="shared" si="152"/>
        <v>0</v>
      </c>
      <c r="G120" s="46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Y120" s="13">
        <f t="shared" si="153"/>
        <v>0</v>
      </c>
      <c r="Z120" s="13">
        <f t="shared" si="154"/>
        <v>0</v>
      </c>
      <c r="AA120" s="13">
        <f t="shared" si="155"/>
        <v>0</v>
      </c>
      <c r="AB120" s="13">
        <f t="shared" si="156"/>
        <v>0</v>
      </c>
    </row>
    <row r="121" spans="1:28" s="1" customFormat="1" ht="13.5" customHeight="1" x14ac:dyDescent="0.2">
      <c r="A121" s="361"/>
      <c r="B121" s="362"/>
      <c r="C121" s="380"/>
      <c r="D121" s="45" t="s">
        <v>80</v>
      </c>
      <c r="E121" s="13">
        <f t="shared" si="151"/>
        <v>0</v>
      </c>
      <c r="F121" s="13">
        <f t="shared" si="152"/>
        <v>0</v>
      </c>
      <c r="G121" s="46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Y121" s="13">
        <f t="shared" si="153"/>
        <v>0</v>
      </c>
      <c r="Z121" s="13">
        <f t="shared" si="154"/>
        <v>0</v>
      </c>
      <c r="AA121" s="13">
        <f t="shared" si="155"/>
        <v>0</v>
      </c>
      <c r="AB121" s="13">
        <f t="shared" si="156"/>
        <v>0</v>
      </c>
    </row>
    <row r="122" spans="1:28" s="1" customFormat="1" ht="13.5" customHeight="1" x14ac:dyDescent="0.2">
      <c r="A122" s="361"/>
      <c r="B122" s="362"/>
      <c r="C122" s="380"/>
      <c r="D122" s="45" t="s">
        <v>81</v>
      </c>
      <c r="E122" s="13">
        <f t="shared" si="151"/>
        <v>0</v>
      </c>
      <c r="F122" s="13">
        <f t="shared" si="152"/>
        <v>0</v>
      </c>
      <c r="G122" s="46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Y122" s="13">
        <f t="shared" si="153"/>
        <v>0</v>
      </c>
      <c r="Z122" s="13">
        <f t="shared" si="154"/>
        <v>0</v>
      </c>
      <c r="AA122" s="13">
        <f t="shared" si="155"/>
        <v>0</v>
      </c>
      <c r="AB122" s="13">
        <f t="shared" si="156"/>
        <v>0</v>
      </c>
    </row>
    <row r="123" spans="1:28" s="1" customFormat="1" ht="13.5" customHeight="1" x14ac:dyDescent="0.2">
      <c r="A123" s="361"/>
      <c r="B123" s="362"/>
      <c r="C123" s="380"/>
      <c r="D123" s="45" t="s">
        <v>70</v>
      </c>
      <c r="E123" s="13">
        <f t="shared" ref="E123:R123" si="158">IF(E118&lt;&gt;0,(E121+E122)/E118,)</f>
        <v>0</v>
      </c>
      <c r="F123" s="13">
        <f t="shared" si="158"/>
        <v>0</v>
      </c>
      <c r="G123" s="14">
        <f t="shared" si="158"/>
        <v>0</v>
      </c>
      <c r="H123" s="14">
        <f t="shared" si="158"/>
        <v>0</v>
      </c>
      <c r="I123" s="14">
        <f t="shared" si="158"/>
        <v>0</v>
      </c>
      <c r="J123" s="14">
        <f t="shared" si="158"/>
        <v>0</v>
      </c>
      <c r="K123" s="14">
        <f t="shared" si="158"/>
        <v>0</v>
      </c>
      <c r="L123" s="14">
        <f t="shared" si="158"/>
        <v>0</v>
      </c>
      <c r="M123" s="14">
        <f t="shared" si="158"/>
        <v>0</v>
      </c>
      <c r="N123" s="14">
        <f t="shared" si="158"/>
        <v>0</v>
      </c>
      <c r="O123" s="14">
        <f t="shared" si="158"/>
        <v>0</v>
      </c>
      <c r="P123" s="14">
        <f t="shared" si="158"/>
        <v>0</v>
      </c>
      <c r="Q123" s="14">
        <f t="shared" si="158"/>
        <v>0</v>
      </c>
      <c r="R123" s="73">
        <f t="shared" si="158"/>
        <v>0</v>
      </c>
      <c r="Y123" s="13">
        <f t="shared" ref="Y123:AB123" si="159">IF(Y118&lt;&gt;0,(Y121+Y122)/Y118,)</f>
        <v>0</v>
      </c>
      <c r="Z123" s="13">
        <f t="shared" si="159"/>
        <v>0</v>
      </c>
      <c r="AA123" s="13">
        <f t="shared" si="159"/>
        <v>0</v>
      </c>
      <c r="AB123" s="13">
        <f t="shared" si="159"/>
        <v>0</v>
      </c>
    </row>
    <row r="124" spans="1:28" s="1" customFormat="1" ht="13.5" customHeight="1" x14ac:dyDescent="0.2">
      <c r="A124" s="361"/>
      <c r="B124" s="362"/>
      <c r="C124" s="380"/>
      <c r="D124" s="45" t="s">
        <v>82</v>
      </c>
      <c r="E124" s="13">
        <f t="shared" ref="E124:E128" si="160">SUM(G124:R124)</f>
        <v>0</v>
      </c>
      <c r="F124" s="13">
        <f>IF($T$1=0,0,E124/$T$1)</f>
        <v>0</v>
      </c>
      <c r="G124" s="46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Y124" s="13">
        <f t="shared" ref="Y124:Y128" si="161">SUM(G124:I124)</f>
        <v>0</v>
      </c>
      <c r="Z124" s="13">
        <f t="shared" ref="Z124:Z128" si="162">SUM(J124:L124)</f>
        <v>0</v>
      </c>
      <c r="AA124" s="13">
        <f t="shared" ref="AA124:AA128" si="163">SUM(M124:O124)</f>
        <v>0</v>
      </c>
      <c r="AB124" s="13">
        <f t="shared" ref="AB124:AB128" si="164">SUM(P124:R124)</f>
        <v>0</v>
      </c>
    </row>
    <row r="125" spans="1:28" s="1" customFormat="1" ht="13.5" customHeight="1" x14ac:dyDescent="0.2">
      <c r="A125" s="361"/>
      <c r="B125" s="362"/>
      <c r="C125" s="380"/>
      <c r="D125" s="45" t="s">
        <v>83</v>
      </c>
      <c r="E125" s="13">
        <f t="shared" si="160"/>
        <v>0</v>
      </c>
      <c r="F125" s="13">
        <f>IF($T$1=0,0,E125/$T$1)</f>
        <v>0</v>
      </c>
      <c r="G125" s="14">
        <f t="shared" ref="G125:R125" si="165">G121+G122+G124</f>
        <v>0</v>
      </c>
      <c r="H125" s="14">
        <f t="shared" si="165"/>
        <v>0</v>
      </c>
      <c r="I125" s="14">
        <f t="shared" si="165"/>
        <v>0</v>
      </c>
      <c r="J125" s="14">
        <f t="shared" si="165"/>
        <v>0</v>
      </c>
      <c r="K125" s="14">
        <f t="shared" si="165"/>
        <v>0</v>
      </c>
      <c r="L125" s="14">
        <f t="shared" si="165"/>
        <v>0</v>
      </c>
      <c r="M125" s="14">
        <f t="shared" si="165"/>
        <v>0</v>
      </c>
      <c r="N125" s="14">
        <f t="shared" si="165"/>
        <v>0</v>
      </c>
      <c r="O125" s="14">
        <f t="shared" si="165"/>
        <v>0</v>
      </c>
      <c r="P125" s="14">
        <f t="shared" si="165"/>
        <v>0</v>
      </c>
      <c r="Q125" s="14">
        <f t="shared" si="165"/>
        <v>0</v>
      </c>
      <c r="R125" s="73">
        <f t="shared" si="165"/>
        <v>0</v>
      </c>
      <c r="Y125" s="13">
        <f t="shared" si="161"/>
        <v>0</v>
      </c>
      <c r="Z125" s="13">
        <f t="shared" si="162"/>
        <v>0</v>
      </c>
      <c r="AA125" s="13">
        <f t="shared" si="163"/>
        <v>0</v>
      </c>
      <c r="AB125" s="13">
        <f t="shared" si="164"/>
        <v>0</v>
      </c>
    </row>
    <row r="126" spans="1:28" s="1" customFormat="1" ht="13.5" customHeight="1" x14ac:dyDescent="0.2">
      <c r="A126" s="361"/>
      <c r="B126" s="362"/>
      <c r="C126" s="371" t="s">
        <v>216</v>
      </c>
      <c r="D126" s="72" t="s">
        <v>36</v>
      </c>
      <c r="E126" s="64">
        <f t="shared" si="160"/>
        <v>0</v>
      </c>
      <c r="F126" s="65">
        <f>IF($T$1=0,0,E126/$T$1)</f>
        <v>0</v>
      </c>
      <c r="G126" s="46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Y126" s="64">
        <f t="shared" si="161"/>
        <v>0</v>
      </c>
      <c r="Z126" s="64">
        <f t="shared" si="162"/>
        <v>0</v>
      </c>
      <c r="AA126" s="64">
        <f t="shared" si="163"/>
        <v>0</v>
      </c>
      <c r="AB126" s="64">
        <f t="shared" si="164"/>
        <v>0</v>
      </c>
    </row>
    <row r="127" spans="1:28" s="1" customFormat="1" ht="13.5" customHeight="1" x14ac:dyDescent="0.2">
      <c r="A127" s="361"/>
      <c r="B127" s="362"/>
      <c r="C127" s="371"/>
      <c r="D127" s="72" t="s">
        <v>80</v>
      </c>
      <c r="E127" s="64">
        <f t="shared" si="160"/>
        <v>0</v>
      </c>
      <c r="F127" s="65">
        <f>IF($T$1=0,0,E127/$T$1)</f>
        <v>0</v>
      </c>
      <c r="G127" s="46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Y127" s="64">
        <f t="shared" si="161"/>
        <v>0</v>
      </c>
      <c r="Z127" s="64">
        <f t="shared" si="162"/>
        <v>0</v>
      </c>
      <c r="AA127" s="64">
        <f t="shared" si="163"/>
        <v>0</v>
      </c>
      <c r="AB127" s="64">
        <f t="shared" si="164"/>
        <v>0</v>
      </c>
    </row>
    <row r="128" spans="1:28" s="1" customFormat="1" ht="13.5" customHeight="1" x14ac:dyDescent="0.2">
      <c r="A128" s="361"/>
      <c r="B128" s="362"/>
      <c r="C128" s="371"/>
      <c r="D128" s="72" t="s">
        <v>81</v>
      </c>
      <c r="E128" s="64">
        <f t="shared" si="160"/>
        <v>0</v>
      </c>
      <c r="F128" s="65">
        <f>IF($T$1=0,0,E128/$T$1)</f>
        <v>0</v>
      </c>
      <c r="G128" s="46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Y128" s="64">
        <f t="shared" si="161"/>
        <v>0</v>
      </c>
      <c r="Z128" s="64">
        <f t="shared" si="162"/>
        <v>0</v>
      </c>
      <c r="AA128" s="64">
        <f t="shared" si="163"/>
        <v>0</v>
      </c>
      <c r="AB128" s="64">
        <f t="shared" si="164"/>
        <v>0</v>
      </c>
    </row>
    <row r="129" spans="1:28" s="1" customFormat="1" ht="13.5" customHeight="1" x14ac:dyDescent="0.2">
      <c r="A129" s="361"/>
      <c r="B129" s="362"/>
      <c r="C129" s="371"/>
      <c r="D129" s="72" t="s">
        <v>70</v>
      </c>
      <c r="E129" s="64">
        <f t="shared" ref="E129:R129" si="166">IF(E126&lt;&gt;0,(E127+E128)/E126,)</f>
        <v>0</v>
      </c>
      <c r="F129" s="74">
        <f t="shared" si="166"/>
        <v>0</v>
      </c>
      <c r="G129" s="14">
        <f t="shared" si="166"/>
        <v>0</v>
      </c>
      <c r="H129" s="14">
        <f t="shared" si="166"/>
        <v>0</v>
      </c>
      <c r="I129" s="14">
        <f t="shared" si="166"/>
        <v>0</v>
      </c>
      <c r="J129" s="14">
        <f t="shared" si="166"/>
        <v>0</v>
      </c>
      <c r="K129" s="14">
        <f t="shared" si="166"/>
        <v>0</v>
      </c>
      <c r="L129" s="14">
        <f t="shared" si="166"/>
        <v>0</v>
      </c>
      <c r="M129" s="14">
        <f t="shared" si="166"/>
        <v>0</v>
      </c>
      <c r="N129" s="14">
        <f t="shared" si="166"/>
        <v>0</v>
      </c>
      <c r="O129" s="14">
        <f t="shared" si="166"/>
        <v>0</v>
      </c>
      <c r="P129" s="14">
        <f t="shared" si="166"/>
        <v>0</v>
      </c>
      <c r="Q129" s="14">
        <f t="shared" si="166"/>
        <v>0</v>
      </c>
      <c r="R129" s="73">
        <f t="shared" si="166"/>
        <v>0</v>
      </c>
      <c r="Y129" s="64">
        <f t="shared" ref="Y129:AB129" si="167">IF(Y126&lt;&gt;0,(Y127+Y128)/Y126,)</f>
        <v>0</v>
      </c>
      <c r="Z129" s="64">
        <f t="shared" si="167"/>
        <v>0</v>
      </c>
      <c r="AA129" s="64">
        <f t="shared" si="167"/>
        <v>0</v>
      </c>
      <c r="AB129" s="64">
        <f t="shared" si="167"/>
        <v>0</v>
      </c>
    </row>
    <row r="130" spans="1:28" s="1" customFormat="1" ht="13.5" customHeight="1" x14ac:dyDescent="0.2">
      <c r="A130" s="361"/>
      <c r="B130" s="362"/>
      <c r="C130" s="371"/>
      <c r="D130" s="72" t="s">
        <v>82</v>
      </c>
      <c r="E130" s="64">
        <f t="shared" ref="E130:E135" si="168">SUM(G130:R130)</f>
        <v>0</v>
      </c>
      <c r="F130" s="65">
        <f t="shared" ref="F130:F135" si="169">IF($T$1=0,0,E130/$T$1)</f>
        <v>0</v>
      </c>
      <c r="G130" s="46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Y130" s="64">
        <f t="shared" ref="Y130:Y135" si="170">SUM(G130:I130)</f>
        <v>0</v>
      </c>
      <c r="Z130" s="64">
        <f t="shared" ref="Z130:Z135" si="171">SUM(J130:L130)</f>
        <v>0</v>
      </c>
      <c r="AA130" s="64">
        <f t="shared" ref="AA130:AA135" si="172">SUM(M130:O130)</f>
        <v>0</v>
      </c>
      <c r="AB130" s="64">
        <f t="shared" ref="AB130:AB135" si="173">SUM(P130:R130)</f>
        <v>0</v>
      </c>
    </row>
    <row r="131" spans="1:28" s="1" customFormat="1" ht="12.75" customHeight="1" x14ac:dyDescent="0.2">
      <c r="A131" s="361"/>
      <c r="B131" s="362"/>
      <c r="C131" s="371"/>
      <c r="D131" s="72" t="s">
        <v>83</v>
      </c>
      <c r="E131" s="64">
        <f t="shared" si="168"/>
        <v>0</v>
      </c>
      <c r="F131" s="65">
        <f t="shared" si="169"/>
        <v>0</v>
      </c>
      <c r="G131" s="14">
        <f t="shared" ref="G131:R131" si="174">G127+G128+G130</f>
        <v>0</v>
      </c>
      <c r="H131" s="14">
        <f t="shared" si="174"/>
        <v>0</v>
      </c>
      <c r="I131" s="14">
        <f t="shared" si="174"/>
        <v>0</v>
      </c>
      <c r="J131" s="14">
        <f t="shared" si="174"/>
        <v>0</v>
      </c>
      <c r="K131" s="14">
        <f t="shared" si="174"/>
        <v>0</v>
      </c>
      <c r="L131" s="14">
        <f t="shared" si="174"/>
        <v>0</v>
      </c>
      <c r="M131" s="14">
        <f t="shared" si="174"/>
        <v>0</v>
      </c>
      <c r="N131" s="14">
        <f t="shared" si="174"/>
        <v>0</v>
      </c>
      <c r="O131" s="14">
        <f t="shared" si="174"/>
        <v>0</v>
      </c>
      <c r="P131" s="14">
        <f t="shared" si="174"/>
        <v>0</v>
      </c>
      <c r="Q131" s="14">
        <f t="shared" si="174"/>
        <v>0</v>
      </c>
      <c r="R131" s="73">
        <f t="shared" si="174"/>
        <v>0</v>
      </c>
      <c r="Y131" s="64">
        <f t="shared" si="170"/>
        <v>0</v>
      </c>
      <c r="Z131" s="64">
        <f t="shared" si="171"/>
        <v>0</v>
      </c>
      <c r="AA131" s="64">
        <f t="shared" si="172"/>
        <v>0</v>
      </c>
      <c r="AB131" s="64">
        <f t="shared" si="173"/>
        <v>0</v>
      </c>
    </row>
    <row r="132" spans="1:28" s="1" customFormat="1" ht="12.75" x14ac:dyDescent="0.2">
      <c r="A132" s="361"/>
      <c r="B132" s="362"/>
      <c r="C132" s="372" t="s">
        <v>87</v>
      </c>
      <c r="D132" s="35" t="s">
        <v>163</v>
      </c>
      <c r="E132" s="13">
        <f t="shared" si="168"/>
        <v>0</v>
      </c>
      <c r="F132" s="13">
        <f t="shared" si="169"/>
        <v>0</v>
      </c>
      <c r="G132" s="46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Y132" s="13">
        <f t="shared" si="170"/>
        <v>0</v>
      </c>
      <c r="Z132" s="13">
        <f t="shared" si="171"/>
        <v>0</v>
      </c>
      <c r="AA132" s="13">
        <f t="shared" si="172"/>
        <v>0</v>
      </c>
      <c r="AB132" s="13">
        <f t="shared" si="173"/>
        <v>0</v>
      </c>
    </row>
    <row r="133" spans="1:28" s="1" customFormat="1" ht="12.75" x14ac:dyDescent="0.2">
      <c r="A133" s="361"/>
      <c r="B133" s="362"/>
      <c r="C133" s="372"/>
      <c r="D133" s="35" t="s">
        <v>164</v>
      </c>
      <c r="E133" s="13">
        <f t="shared" si="168"/>
        <v>0</v>
      </c>
      <c r="F133" s="13">
        <f t="shared" si="169"/>
        <v>0</v>
      </c>
      <c r="G133" s="46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Y133" s="13">
        <f t="shared" si="170"/>
        <v>0</v>
      </c>
      <c r="Z133" s="13">
        <f t="shared" si="171"/>
        <v>0</v>
      </c>
      <c r="AA133" s="13">
        <f t="shared" si="172"/>
        <v>0</v>
      </c>
      <c r="AB133" s="13">
        <f t="shared" si="173"/>
        <v>0</v>
      </c>
    </row>
    <row r="134" spans="1:28" s="1" customFormat="1" ht="12.75" x14ac:dyDescent="0.2">
      <c r="A134" s="361"/>
      <c r="B134" s="362"/>
      <c r="C134" s="372"/>
      <c r="D134" s="35" t="s">
        <v>165</v>
      </c>
      <c r="E134" s="13">
        <f t="shared" si="168"/>
        <v>0</v>
      </c>
      <c r="F134" s="13">
        <f t="shared" si="169"/>
        <v>0</v>
      </c>
      <c r="G134" s="46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Y134" s="13">
        <f t="shared" si="170"/>
        <v>0</v>
      </c>
      <c r="Z134" s="13">
        <f t="shared" si="171"/>
        <v>0</v>
      </c>
      <c r="AA134" s="13">
        <f t="shared" si="172"/>
        <v>0</v>
      </c>
      <c r="AB134" s="13">
        <f t="shared" si="173"/>
        <v>0</v>
      </c>
    </row>
    <row r="135" spans="1:28" s="1" customFormat="1" ht="12.75" x14ac:dyDescent="0.2">
      <c r="A135" s="361"/>
      <c r="B135" s="362"/>
      <c r="C135" s="372"/>
      <c r="D135" s="35" t="s">
        <v>166</v>
      </c>
      <c r="E135" s="13">
        <f t="shared" si="168"/>
        <v>0</v>
      </c>
      <c r="F135" s="13">
        <f t="shared" si="169"/>
        <v>0</v>
      </c>
      <c r="G135" s="46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Y135" s="13">
        <f t="shared" si="170"/>
        <v>0</v>
      </c>
      <c r="Z135" s="13">
        <f t="shared" si="171"/>
        <v>0</v>
      </c>
      <c r="AA135" s="13">
        <f t="shared" si="172"/>
        <v>0</v>
      </c>
      <c r="AB135" s="13">
        <f t="shared" si="173"/>
        <v>0</v>
      </c>
    </row>
    <row r="136" spans="1:28" s="1" customFormat="1" ht="12.75" x14ac:dyDescent="0.2">
      <c r="A136" s="361"/>
      <c r="B136" s="362"/>
      <c r="C136" s="372"/>
      <c r="D136" s="35" t="s">
        <v>167</v>
      </c>
      <c r="E136" s="26">
        <f>IF(SUM(G16:R16)&lt;&gt;0,E132/SUM(G16:R16)/30,)</f>
        <v>0</v>
      </c>
      <c r="F136" s="26">
        <f t="shared" ref="F136:R136" si="175">IF(F16&lt;&gt;0,F132/F16/30,)</f>
        <v>0</v>
      </c>
      <c r="G136" s="27">
        <f t="shared" si="175"/>
        <v>0</v>
      </c>
      <c r="H136" s="27">
        <f t="shared" si="175"/>
        <v>0</v>
      </c>
      <c r="I136" s="27">
        <f t="shared" si="175"/>
        <v>0</v>
      </c>
      <c r="J136" s="27">
        <f t="shared" si="175"/>
        <v>0</v>
      </c>
      <c r="K136" s="27">
        <f t="shared" si="175"/>
        <v>0</v>
      </c>
      <c r="L136" s="27">
        <f t="shared" si="175"/>
        <v>0</v>
      </c>
      <c r="M136" s="27">
        <f t="shared" si="175"/>
        <v>0</v>
      </c>
      <c r="N136" s="27">
        <f t="shared" si="175"/>
        <v>0</v>
      </c>
      <c r="O136" s="27">
        <f t="shared" si="175"/>
        <v>0</v>
      </c>
      <c r="P136" s="27">
        <f t="shared" si="175"/>
        <v>0</v>
      </c>
      <c r="Q136" s="27">
        <f t="shared" si="175"/>
        <v>0</v>
      </c>
      <c r="R136" s="27">
        <f t="shared" si="175"/>
        <v>0</v>
      </c>
      <c r="Y136" s="26">
        <f>IF(SUM(G16:I16)&lt;&gt;0,Y132/SUM(G16:I16)/30,)</f>
        <v>0</v>
      </c>
      <c r="Z136" s="26">
        <f>IF(SUM(J16:L16)&lt;&gt;0,Z132/SUM(J16:L16)/30,)</f>
        <v>0</v>
      </c>
      <c r="AA136" s="26">
        <f>IF(SUM(M16:O16)&lt;&gt;0,AA132/SUM(M16:O16)/30,)</f>
        <v>0</v>
      </c>
      <c r="AB136" s="26">
        <f>IF(SUM(P16:R16)&lt;&gt;0,AB132/SUM(P16:R16)/30,)</f>
        <v>0</v>
      </c>
    </row>
    <row r="137" spans="1:28" s="1" customFormat="1" ht="12.75" x14ac:dyDescent="0.2">
      <c r="A137" s="361"/>
      <c r="B137" s="362"/>
      <c r="C137" s="372"/>
      <c r="D137" s="35" t="s">
        <v>168</v>
      </c>
      <c r="E137" s="13">
        <f>IF(SUM(G17:R17)&lt;&gt;0,E134/SUM(G17:R17),)</f>
        <v>0</v>
      </c>
      <c r="F137" s="13">
        <f t="shared" ref="F137:R137" si="176">IF(F17&lt;&gt;0,F134/F17,)</f>
        <v>0</v>
      </c>
      <c r="G137" s="14">
        <f t="shared" si="176"/>
        <v>0</v>
      </c>
      <c r="H137" s="14">
        <f t="shared" si="176"/>
        <v>0</v>
      </c>
      <c r="I137" s="14">
        <f t="shared" si="176"/>
        <v>0</v>
      </c>
      <c r="J137" s="14">
        <f t="shared" si="176"/>
        <v>0</v>
      </c>
      <c r="K137" s="14">
        <f t="shared" si="176"/>
        <v>0</v>
      </c>
      <c r="L137" s="14">
        <f t="shared" si="176"/>
        <v>0</v>
      </c>
      <c r="M137" s="14">
        <f t="shared" si="176"/>
        <v>0</v>
      </c>
      <c r="N137" s="14">
        <f t="shared" si="176"/>
        <v>0</v>
      </c>
      <c r="O137" s="14">
        <f t="shared" si="176"/>
        <v>0</v>
      </c>
      <c r="P137" s="14">
        <f t="shared" si="176"/>
        <v>0</v>
      </c>
      <c r="Q137" s="14">
        <f t="shared" si="176"/>
        <v>0</v>
      </c>
      <c r="R137" s="14">
        <f t="shared" si="176"/>
        <v>0</v>
      </c>
      <c r="Y137" s="13">
        <f>IF(SUM(G17:I17)&lt;&gt;0,Y134/SUM(G17:I17),)</f>
        <v>0</v>
      </c>
      <c r="Z137" s="13">
        <f>IF(SUM(J17:L17)&lt;&gt;0,Z134/SUM(J17:L17),)</f>
        <v>0</v>
      </c>
      <c r="AA137" s="13">
        <f>IF(SUM(M17:O17)&lt;&gt;0,AA134/SUM(M17:O17),)</f>
        <v>0</v>
      </c>
      <c r="AB137" s="13">
        <f>IF(SUM(P17:R17)&lt;&gt;0,AB134/SUM(P17:R17),)</f>
        <v>0</v>
      </c>
    </row>
    <row r="138" spans="1:28" s="1" customFormat="1" ht="12.75" x14ac:dyDescent="0.2">
      <c r="A138" s="361"/>
      <c r="B138" s="362"/>
      <c r="C138" s="372"/>
      <c r="D138" s="45" t="s">
        <v>169</v>
      </c>
      <c r="E138" s="13">
        <f t="shared" ref="E138:E156" si="177">SUM(G138:R138)</f>
        <v>0</v>
      </c>
      <c r="F138" s="13">
        <f t="shared" ref="F138:F156" si="178">IF($T$1=0,0,E138/$T$1)</f>
        <v>0</v>
      </c>
      <c r="G138" s="46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Y138" s="13">
        <f t="shared" ref="Y138:Y156" si="179">SUM(G138:I138)</f>
        <v>0</v>
      </c>
      <c r="Z138" s="13">
        <f t="shared" ref="Z138:Z156" si="180">SUM(J138:L138)</f>
        <v>0</v>
      </c>
      <c r="AA138" s="13">
        <f t="shared" ref="AA138:AA156" si="181">SUM(M138:O138)</f>
        <v>0</v>
      </c>
      <c r="AB138" s="13">
        <f t="shared" ref="AB138:AB156" si="182">SUM(P138:R138)</f>
        <v>0</v>
      </c>
    </row>
    <row r="139" spans="1:28" s="1" customFormat="1" ht="12.75" x14ac:dyDescent="0.2">
      <c r="A139" s="361"/>
      <c r="B139" s="362"/>
      <c r="C139" s="372"/>
      <c r="D139" s="45" t="s">
        <v>177</v>
      </c>
      <c r="E139" s="13">
        <f t="shared" si="177"/>
        <v>0</v>
      </c>
      <c r="F139" s="13">
        <f t="shared" si="178"/>
        <v>0</v>
      </c>
      <c r="G139" s="46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Y139" s="13">
        <f t="shared" si="179"/>
        <v>0</v>
      </c>
      <c r="Z139" s="13">
        <f t="shared" si="180"/>
        <v>0</v>
      </c>
      <c r="AA139" s="13">
        <f t="shared" si="181"/>
        <v>0</v>
      </c>
      <c r="AB139" s="13">
        <f t="shared" si="182"/>
        <v>0</v>
      </c>
    </row>
    <row r="140" spans="1:28" s="1" customFormat="1" ht="12.75" x14ac:dyDescent="0.2">
      <c r="A140" s="361"/>
      <c r="B140" s="362"/>
      <c r="C140" s="372"/>
      <c r="D140" s="45" t="s">
        <v>170</v>
      </c>
      <c r="E140" s="13">
        <f t="shared" si="177"/>
        <v>0</v>
      </c>
      <c r="F140" s="13">
        <f t="shared" si="178"/>
        <v>0</v>
      </c>
      <c r="G140" s="46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Y140" s="13">
        <f t="shared" si="179"/>
        <v>0</v>
      </c>
      <c r="Z140" s="13">
        <f t="shared" si="180"/>
        <v>0</v>
      </c>
      <c r="AA140" s="13">
        <f t="shared" si="181"/>
        <v>0</v>
      </c>
      <c r="AB140" s="13">
        <f t="shared" si="182"/>
        <v>0</v>
      </c>
    </row>
    <row r="141" spans="1:28" s="1" customFormat="1" ht="12.75" x14ac:dyDescent="0.2">
      <c r="A141" s="361"/>
      <c r="B141" s="362"/>
      <c r="C141" s="372"/>
      <c r="D141" s="45" t="s">
        <v>171</v>
      </c>
      <c r="E141" s="13">
        <f t="shared" si="177"/>
        <v>0</v>
      </c>
      <c r="F141" s="13">
        <f t="shared" si="178"/>
        <v>0</v>
      </c>
      <c r="G141" s="46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Y141" s="13">
        <f t="shared" si="179"/>
        <v>0</v>
      </c>
      <c r="Z141" s="13">
        <f t="shared" si="180"/>
        <v>0</v>
      </c>
      <c r="AA141" s="13">
        <f t="shared" si="181"/>
        <v>0</v>
      </c>
      <c r="AB141" s="13">
        <f t="shared" si="182"/>
        <v>0</v>
      </c>
    </row>
    <row r="142" spans="1:28" s="1" customFormat="1" ht="12.75" x14ac:dyDescent="0.2">
      <c r="A142" s="361"/>
      <c r="B142" s="362"/>
      <c r="C142" s="372"/>
      <c r="D142" s="45" t="s">
        <v>172</v>
      </c>
      <c r="E142" s="13">
        <f t="shared" si="177"/>
        <v>0</v>
      </c>
      <c r="F142" s="13">
        <f t="shared" si="178"/>
        <v>0</v>
      </c>
      <c r="G142" s="46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Y142" s="13">
        <f t="shared" si="179"/>
        <v>0</v>
      </c>
      <c r="Z142" s="13">
        <f t="shared" si="180"/>
        <v>0</v>
      </c>
      <c r="AA142" s="13">
        <f t="shared" si="181"/>
        <v>0</v>
      </c>
      <c r="AB142" s="13">
        <f t="shared" si="182"/>
        <v>0</v>
      </c>
    </row>
    <row r="143" spans="1:28" s="1" customFormat="1" ht="12.75" x14ac:dyDescent="0.2">
      <c r="A143" s="361"/>
      <c r="B143" s="362"/>
      <c r="C143" s="372"/>
      <c r="D143" s="45" t="s">
        <v>144</v>
      </c>
      <c r="E143" s="13">
        <f t="shared" si="177"/>
        <v>0</v>
      </c>
      <c r="F143" s="13">
        <f t="shared" si="178"/>
        <v>0</v>
      </c>
      <c r="G143" s="46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Y143" s="13">
        <f t="shared" si="179"/>
        <v>0</v>
      </c>
      <c r="Z143" s="13">
        <f t="shared" si="180"/>
        <v>0</v>
      </c>
      <c r="AA143" s="13">
        <f t="shared" si="181"/>
        <v>0</v>
      </c>
      <c r="AB143" s="13">
        <f t="shared" si="182"/>
        <v>0</v>
      </c>
    </row>
    <row r="144" spans="1:28" s="1" customFormat="1" ht="12.75" x14ac:dyDescent="0.2">
      <c r="A144" s="361"/>
      <c r="B144" s="362"/>
      <c r="C144" s="372"/>
      <c r="D144" s="45" t="s">
        <v>217</v>
      </c>
      <c r="E144" s="13">
        <f t="shared" si="177"/>
        <v>0</v>
      </c>
      <c r="F144" s="13">
        <f t="shared" si="178"/>
        <v>0</v>
      </c>
      <c r="G144" s="46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Y144" s="13">
        <f t="shared" si="179"/>
        <v>0</v>
      </c>
      <c r="Z144" s="13">
        <f t="shared" si="180"/>
        <v>0</v>
      </c>
      <c r="AA144" s="13">
        <f t="shared" si="181"/>
        <v>0</v>
      </c>
      <c r="AB144" s="13">
        <f t="shared" si="182"/>
        <v>0</v>
      </c>
    </row>
    <row r="145" spans="1:34" s="1" customFormat="1" ht="12.75" x14ac:dyDescent="0.2">
      <c r="A145" s="361"/>
      <c r="B145" s="362"/>
      <c r="C145" s="372"/>
      <c r="D145" s="45" t="s">
        <v>173</v>
      </c>
      <c r="E145" s="13">
        <f t="shared" si="177"/>
        <v>0</v>
      </c>
      <c r="F145" s="13">
        <f t="shared" si="178"/>
        <v>0</v>
      </c>
      <c r="G145" s="46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Y145" s="13">
        <f t="shared" si="179"/>
        <v>0</v>
      </c>
      <c r="Z145" s="13">
        <f t="shared" si="180"/>
        <v>0</v>
      </c>
      <c r="AA145" s="13">
        <f t="shared" si="181"/>
        <v>0</v>
      </c>
      <c r="AB145" s="13">
        <f t="shared" si="182"/>
        <v>0</v>
      </c>
    </row>
    <row r="146" spans="1:34" s="1" customFormat="1" ht="12.75" x14ac:dyDescent="0.2">
      <c r="A146" s="361"/>
      <c r="B146" s="362"/>
      <c r="C146" s="372"/>
      <c r="D146" s="45" t="s">
        <v>218</v>
      </c>
      <c r="E146" s="13">
        <f t="shared" si="177"/>
        <v>0</v>
      </c>
      <c r="F146" s="13">
        <f t="shared" si="178"/>
        <v>0</v>
      </c>
      <c r="G146" s="46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Y146" s="13">
        <f t="shared" si="179"/>
        <v>0</v>
      </c>
      <c r="Z146" s="13">
        <f t="shared" si="180"/>
        <v>0</v>
      </c>
      <c r="AA146" s="13">
        <f t="shared" si="181"/>
        <v>0</v>
      </c>
      <c r="AB146" s="13">
        <f t="shared" si="182"/>
        <v>0</v>
      </c>
    </row>
    <row r="147" spans="1:34" s="1" customFormat="1" ht="12.75" x14ac:dyDescent="0.2">
      <c r="A147" s="361"/>
      <c r="B147" s="362"/>
      <c r="C147" s="372"/>
      <c r="D147" s="45" t="s">
        <v>146</v>
      </c>
      <c r="E147" s="13">
        <f t="shared" si="177"/>
        <v>0</v>
      </c>
      <c r="F147" s="13">
        <f t="shared" si="178"/>
        <v>0</v>
      </c>
      <c r="G147" s="46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Y147" s="13">
        <f t="shared" si="179"/>
        <v>0</v>
      </c>
      <c r="Z147" s="13">
        <f t="shared" si="180"/>
        <v>0</v>
      </c>
      <c r="AA147" s="13">
        <f t="shared" si="181"/>
        <v>0</v>
      </c>
      <c r="AB147" s="13">
        <f t="shared" si="182"/>
        <v>0</v>
      </c>
    </row>
    <row r="148" spans="1:34" s="1" customFormat="1" ht="12.75" x14ac:dyDescent="0.2">
      <c r="A148" s="361"/>
      <c r="B148" s="362"/>
      <c r="C148" s="372"/>
      <c r="D148" s="45" t="s">
        <v>147</v>
      </c>
      <c r="E148" s="13">
        <f t="shared" si="177"/>
        <v>0</v>
      </c>
      <c r="F148" s="13">
        <f t="shared" si="178"/>
        <v>0</v>
      </c>
      <c r="G148" s="46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Y148" s="13">
        <f t="shared" si="179"/>
        <v>0</v>
      </c>
      <c r="Z148" s="13">
        <f t="shared" si="180"/>
        <v>0</v>
      </c>
      <c r="AA148" s="13">
        <f t="shared" si="181"/>
        <v>0</v>
      </c>
      <c r="AB148" s="13">
        <f t="shared" si="182"/>
        <v>0</v>
      </c>
    </row>
    <row r="149" spans="1:34" s="1" customFormat="1" ht="12.75" x14ac:dyDescent="0.2">
      <c r="A149" s="361"/>
      <c r="B149" s="362"/>
      <c r="C149" s="372"/>
      <c r="D149" s="45" t="s">
        <v>148</v>
      </c>
      <c r="E149" s="13">
        <f t="shared" si="177"/>
        <v>0</v>
      </c>
      <c r="F149" s="13">
        <f t="shared" si="178"/>
        <v>0</v>
      </c>
      <c r="G149" s="46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Y149" s="13">
        <f t="shared" si="179"/>
        <v>0</v>
      </c>
      <c r="Z149" s="13">
        <f t="shared" si="180"/>
        <v>0</v>
      </c>
      <c r="AA149" s="13">
        <f t="shared" si="181"/>
        <v>0</v>
      </c>
      <c r="AB149" s="13">
        <f t="shared" si="182"/>
        <v>0</v>
      </c>
    </row>
    <row r="150" spans="1:34" s="1" customFormat="1" ht="12.75" x14ac:dyDescent="0.2">
      <c r="A150" s="361"/>
      <c r="B150" s="362"/>
      <c r="C150" s="372"/>
      <c r="D150" s="45" t="s">
        <v>149</v>
      </c>
      <c r="E150" s="13">
        <f t="shared" si="177"/>
        <v>0</v>
      </c>
      <c r="F150" s="13">
        <f t="shared" si="178"/>
        <v>0</v>
      </c>
      <c r="G150" s="46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Y150" s="13">
        <f t="shared" si="179"/>
        <v>0</v>
      </c>
      <c r="Z150" s="13">
        <f t="shared" si="180"/>
        <v>0</v>
      </c>
      <c r="AA150" s="13">
        <f t="shared" si="181"/>
        <v>0</v>
      </c>
      <c r="AB150" s="13">
        <f t="shared" si="182"/>
        <v>0</v>
      </c>
    </row>
    <row r="151" spans="1:34" s="1" customFormat="1" ht="12.75" x14ac:dyDescent="0.2">
      <c r="A151" s="361"/>
      <c r="B151" s="362"/>
      <c r="C151" s="372"/>
      <c r="D151" s="45" t="s">
        <v>150</v>
      </c>
      <c r="E151" s="13">
        <f t="shared" si="177"/>
        <v>0</v>
      </c>
      <c r="F151" s="13">
        <f t="shared" si="178"/>
        <v>0</v>
      </c>
      <c r="G151" s="46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Y151" s="13">
        <f t="shared" si="179"/>
        <v>0</v>
      </c>
      <c r="Z151" s="13">
        <f t="shared" si="180"/>
        <v>0</v>
      </c>
      <c r="AA151" s="13">
        <f t="shared" si="181"/>
        <v>0</v>
      </c>
      <c r="AB151" s="13">
        <f t="shared" si="182"/>
        <v>0</v>
      </c>
    </row>
    <row r="152" spans="1:34" s="1" customFormat="1" ht="12.75" x14ac:dyDescent="0.2">
      <c r="A152" s="361"/>
      <c r="B152" s="362"/>
      <c r="C152" s="372"/>
      <c r="D152" s="45" t="s">
        <v>235</v>
      </c>
      <c r="E152" s="13">
        <f t="shared" si="177"/>
        <v>0</v>
      </c>
      <c r="F152" s="13">
        <f t="shared" si="178"/>
        <v>0</v>
      </c>
      <c r="G152" s="46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Y152" s="13">
        <f t="shared" si="179"/>
        <v>0</v>
      </c>
      <c r="Z152" s="13">
        <f t="shared" si="180"/>
        <v>0</v>
      </c>
      <c r="AA152" s="13">
        <f t="shared" si="181"/>
        <v>0</v>
      </c>
      <c r="AB152" s="13">
        <f t="shared" si="182"/>
        <v>0</v>
      </c>
    </row>
    <row r="153" spans="1:34" s="1" customFormat="1" ht="12.75" x14ac:dyDescent="0.2">
      <c r="A153" s="361"/>
      <c r="B153" s="362"/>
      <c r="C153" s="372"/>
      <c r="D153" s="45" t="s">
        <v>153</v>
      </c>
      <c r="E153" s="13">
        <f t="shared" si="177"/>
        <v>0</v>
      </c>
      <c r="F153" s="13">
        <f t="shared" si="178"/>
        <v>0</v>
      </c>
      <c r="G153" s="46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Y153" s="13">
        <f t="shared" si="179"/>
        <v>0</v>
      </c>
      <c r="Z153" s="13">
        <f t="shared" si="180"/>
        <v>0</v>
      </c>
      <c r="AA153" s="13">
        <f t="shared" si="181"/>
        <v>0</v>
      </c>
      <c r="AB153" s="13">
        <f t="shared" si="182"/>
        <v>0</v>
      </c>
    </row>
    <row r="154" spans="1:34" s="1" customFormat="1" ht="12.75" x14ac:dyDescent="0.2">
      <c r="A154" s="361"/>
      <c r="B154" s="362"/>
      <c r="C154" s="372"/>
      <c r="D154" s="45" t="s">
        <v>154</v>
      </c>
      <c r="E154" s="13">
        <f t="shared" si="177"/>
        <v>0</v>
      </c>
      <c r="F154" s="13">
        <f t="shared" si="178"/>
        <v>0</v>
      </c>
      <c r="G154" s="46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Y154" s="13">
        <f t="shared" si="179"/>
        <v>0</v>
      </c>
      <c r="Z154" s="13">
        <f t="shared" si="180"/>
        <v>0</v>
      </c>
      <c r="AA154" s="13">
        <f t="shared" si="181"/>
        <v>0</v>
      </c>
      <c r="AB154" s="13">
        <f t="shared" si="182"/>
        <v>0</v>
      </c>
    </row>
    <row r="155" spans="1:34" s="1" customFormat="1" ht="12.75" x14ac:dyDescent="0.2">
      <c r="A155" s="361"/>
      <c r="B155" s="362"/>
      <c r="C155" s="372"/>
      <c r="D155" s="45" t="s">
        <v>180</v>
      </c>
      <c r="E155" s="13">
        <f t="shared" si="177"/>
        <v>0</v>
      </c>
      <c r="F155" s="13">
        <f t="shared" si="178"/>
        <v>0</v>
      </c>
      <c r="G155" s="46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Y155" s="13">
        <f t="shared" si="179"/>
        <v>0</v>
      </c>
      <c r="Z155" s="13">
        <f t="shared" si="180"/>
        <v>0</v>
      </c>
      <c r="AA155" s="13">
        <f t="shared" si="181"/>
        <v>0</v>
      </c>
      <c r="AB155" s="13">
        <f t="shared" si="182"/>
        <v>0</v>
      </c>
    </row>
    <row r="156" spans="1:34" s="1" customFormat="1" ht="12.75" x14ac:dyDescent="0.2">
      <c r="A156" s="361"/>
      <c r="B156" s="362"/>
      <c r="C156" s="372"/>
      <c r="D156" s="45" t="s">
        <v>83</v>
      </c>
      <c r="E156" s="13">
        <f t="shared" si="177"/>
        <v>0</v>
      </c>
      <c r="F156" s="13">
        <f t="shared" si="178"/>
        <v>0</v>
      </c>
      <c r="G156" s="14">
        <f t="shared" ref="G156:R156" si="183">SUM(G132:G135)+SUM(G138:G155)</f>
        <v>0</v>
      </c>
      <c r="H156" s="14">
        <f t="shared" si="183"/>
        <v>0</v>
      </c>
      <c r="I156" s="14">
        <f t="shared" si="183"/>
        <v>0</v>
      </c>
      <c r="J156" s="14">
        <f t="shared" si="183"/>
        <v>0</v>
      </c>
      <c r="K156" s="14">
        <f t="shared" si="183"/>
        <v>0</v>
      </c>
      <c r="L156" s="14">
        <f t="shared" si="183"/>
        <v>0</v>
      </c>
      <c r="M156" s="14">
        <f t="shared" si="183"/>
        <v>0</v>
      </c>
      <c r="N156" s="14">
        <f t="shared" si="183"/>
        <v>0</v>
      </c>
      <c r="O156" s="14">
        <f t="shared" si="183"/>
        <v>0</v>
      </c>
      <c r="P156" s="14">
        <f t="shared" si="183"/>
        <v>0</v>
      </c>
      <c r="Q156" s="14">
        <f t="shared" si="183"/>
        <v>0</v>
      </c>
      <c r="R156" s="73">
        <f t="shared" si="183"/>
        <v>0</v>
      </c>
      <c r="Y156" s="13">
        <f t="shared" si="179"/>
        <v>0</v>
      </c>
      <c r="Z156" s="13">
        <f t="shared" si="180"/>
        <v>0</v>
      </c>
      <c r="AA156" s="13">
        <f t="shared" si="181"/>
        <v>0</v>
      </c>
      <c r="AB156" s="13">
        <f t="shared" si="182"/>
        <v>0</v>
      </c>
    </row>
    <row r="157" spans="1:34" s="1" customFormat="1" ht="13.5" customHeight="1" x14ac:dyDescent="0.2">
      <c r="A157" s="361"/>
      <c r="B157" s="362"/>
      <c r="C157" s="373" t="s">
        <v>181</v>
      </c>
      <c r="D157" s="72" t="s">
        <v>182</v>
      </c>
      <c r="E157" s="64"/>
      <c r="F157" s="6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8"/>
      <c r="Y157" s="64"/>
      <c r="Z157" s="64"/>
      <c r="AA157" s="64"/>
      <c r="AB157" s="64"/>
    </row>
    <row r="158" spans="1:34" s="1" customFormat="1" ht="12.75" x14ac:dyDescent="0.2">
      <c r="A158" s="361"/>
      <c r="B158" s="362"/>
      <c r="C158" s="374"/>
      <c r="D158" s="72" t="s">
        <v>183</v>
      </c>
      <c r="E158" s="64"/>
      <c r="F158" s="6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8"/>
      <c r="Y158" s="64"/>
      <c r="Z158" s="64"/>
      <c r="AA158" s="64"/>
      <c r="AB158" s="64"/>
    </row>
    <row r="159" spans="1:34" s="1" customFormat="1" ht="12.75" x14ac:dyDescent="0.2">
      <c r="A159" s="361"/>
      <c r="B159" s="362"/>
      <c r="C159" s="375"/>
      <c r="D159" s="76" t="s">
        <v>83</v>
      </c>
      <c r="E159" s="64">
        <f>SUM(G159:R159)</f>
        <v>0</v>
      </c>
      <c r="F159" s="65">
        <f>IF($T$1=0,0,E159/$T$1)</f>
        <v>0</v>
      </c>
      <c r="G159" s="14">
        <f t="shared" ref="G159:R159" si="184">G157-G158</f>
        <v>0</v>
      </c>
      <c r="H159" s="14">
        <f t="shared" si="184"/>
        <v>0</v>
      </c>
      <c r="I159" s="14">
        <f t="shared" si="184"/>
        <v>0</v>
      </c>
      <c r="J159" s="14">
        <f t="shared" si="184"/>
        <v>0</v>
      </c>
      <c r="K159" s="14">
        <f t="shared" si="184"/>
        <v>0</v>
      </c>
      <c r="L159" s="14">
        <f t="shared" si="184"/>
        <v>0</v>
      </c>
      <c r="M159" s="14">
        <f t="shared" si="184"/>
        <v>0</v>
      </c>
      <c r="N159" s="14">
        <f t="shared" si="184"/>
        <v>0</v>
      </c>
      <c r="O159" s="14">
        <f t="shared" si="184"/>
        <v>0</v>
      </c>
      <c r="P159" s="14">
        <f t="shared" si="184"/>
        <v>0</v>
      </c>
      <c r="Q159" s="14">
        <f t="shared" si="184"/>
        <v>0</v>
      </c>
      <c r="R159" s="73">
        <f t="shared" si="184"/>
        <v>0</v>
      </c>
      <c r="Y159" s="64">
        <f>SUM(G159:I159)</f>
        <v>0</v>
      </c>
      <c r="Z159" s="64">
        <f>SUM(J159:L159)</f>
        <v>0</v>
      </c>
      <c r="AA159" s="64">
        <f>SUM(M159:O159)</f>
        <v>0</v>
      </c>
      <c r="AB159" s="64">
        <f>SUM(P159:R159)</f>
        <v>0</v>
      </c>
    </row>
    <row r="160" spans="1:34" s="4" customFormat="1" ht="13.5" customHeight="1" x14ac:dyDescent="0.2">
      <c r="A160" s="361"/>
      <c r="B160" s="362"/>
      <c r="C160" s="376" t="s">
        <v>57</v>
      </c>
      <c r="D160" s="25" t="s">
        <v>184</v>
      </c>
      <c r="E160" s="13">
        <f t="shared" ref="E160:R160" si="185">IF(E$24&lt;&gt;0,E113/E$24,)</f>
        <v>0</v>
      </c>
      <c r="F160" s="67">
        <f t="shared" si="185"/>
        <v>0</v>
      </c>
      <c r="G160" s="14">
        <f t="shared" si="185"/>
        <v>0</v>
      </c>
      <c r="H160" s="14">
        <f t="shared" si="185"/>
        <v>0</v>
      </c>
      <c r="I160" s="14">
        <f t="shared" si="185"/>
        <v>0</v>
      </c>
      <c r="J160" s="14">
        <f t="shared" si="185"/>
        <v>0</v>
      </c>
      <c r="K160" s="14">
        <f t="shared" si="185"/>
        <v>0</v>
      </c>
      <c r="L160" s="14">
        <f t="shared" si="185"/>
        <v>0</v>
      </c>
      <c r="M160" s="14">
        <f t="shared" si="185"/>
        <v>0</v>
      </c>
      <c r="N160" s="14">
        <f t="shared" si="185"/>
        <v>0</v>
      </c>
      <c r="O160" s="14">
        <f t="shared" si="185"/>
        <v>0</v>
      </c>
      <c r="P160" s="14">
        <f t="shared" si="185"/>
        <v>0</v>
      </c>
      <c r="Q160" s="14">
        <f t="shared" si="185"/>
        <v>0</v>
      </c>
      <c r="R160" s="73">
        <f t="shared" si="185"/>
        <v>0</v>
      </c>
      <c r="S160" s="1"/>
      <c r="T160" s="1"/>
      <c r="U160" s="1"/>
      <c r="V160" s="1"/>
      <c r="W160" s="1"/>
      <c r="X160" s="1"/>
      <c r="Y160" s="13">
        <f t="shared" ref="Y160:AB160" si="186">IF(Y$24&lt;&gt;0,Y113/Y$24,)</f>
        <v>0</v>
      </c>
      <c r="Z160" s="13">
        <f t="shared" si="186"/>
        <v>0</v>
      </c>
      <c r="AA160" s="13">
        <f t="shared" si="186"/>
        <v>0</v>
      </c>
      <c r="AB160" s="13">
        <f t="shared" si="186"/>
        <v>0</v>
      </c>
      <c r="AC160" s="1"/>
      <c r="AD160" s="1"/>
      <c r="AE160" s="1"/>
      <c r="AF160" s="1"/>
      <c r="AG160" s="1"/>
      <c r="AH160" s="1"/>
    </row>
    <row r="161" spans="1:34" s="4" customFormat="1" ht="13.5" customHeight="1" x14ac:dyDescent="0.2">
      <c r="A161" s="361"/>
      <c r="B161" s="362"/>
      <c r="C161" s="376"/>
      <c r="D161" s="58" t="s">
        <v>158</v>
      </c>
      <c r="E161" s="77">
        <f t="shared" ref="E161:R161" si="187">IF(E25&lt;&gt;0,E113/E25,)</f>
        <v>0</v>
      </c>
      <c r="F161" s="77">
        <f t="shared" si="187"/>
        <v>0</v>
      </c>
      <c r="G161" s="23">
        <f t="shared" si="187"/>
        <v>0</v>
      </c>
      <c r="H161" s="23">
        <f t="shared" si="187"/>
        <v>0</v>
      </c>
      <c r="I161" s="23">
        <f t="shared" si="187"/>
        <v>0</v>
      </c>
      <c r="J161" s="23">
        <f t="shared" si="187"/>
        <v>0</v>
      </c>
      <c r="K161" s="23">
        <f t="shared" si="187"/>
        <v>0</v>
      </c>
      <c r="L161" s="23">
        <f t="shared" si="187"/>
        <v>0</v>
      </c>
      <c r="M161" s="23">
        <f t="shared" si="187"/>
        <v>0</v>
      </c>
      <c r="N161" s="23">
        <f t="shared" si="187"/>
        <v>0</v>
      </c>
      <c r="O161" s="23">
        <f t="shared" si="187"/>
        <v>0</v>
      </c>
      <c r="P161" s="23">
        <f t="shared" si="187"/>
        <v>0</v>
      </c>
      <c r="Q161" s="23">
        <f t="shared" si="187"/>
        <v>0</v>
      </c>
      <c r="R161" s="79">
        <f t="shared" si="187"/>
        <v>0</v>
      </c>
      <c r="S161" s="1"/>
      <c r="T161" s="1"/>
      <c r="U161" s="1"/>
      <c r="V161" s="1"/>
      <c r="W161" s="1"/>
      <c r="X161" s="1"/>
      <c r="Y161" s="77">
        <f t="shared" ref="Y161:AB161" si="188">IF(Y25&lt;&gt;0,Y113/Y25,)</f>
        <v>0</v>
      </c>
      <c r="Z161" s="77">
        <f t="shared" si="188"/>
        <v>0</v>
      </c>
      <c r="AA161" s="77">
        <f t="shared" si="188"/>
        <v>0</v>
      </c>
      <c r="AB161" s="77">
        <f t="shared" si="188"/>
        <v>0</v>
      </c>
      <c r="AC161" s="1"/>
      <c r="AD161" s="1"/>
      <c r="AE161" s="1"/>
      <c r="AF161" s="1"/>
      <c r="AG161" s="1"/>
      <c r="AH161" s="1"/>
    </row>
    <row r="162" spans="1:34" s="4" customFormat="1" ht="13.5" customHeight="1" x14ac:dyDescent="0.2">
      <c r="A162" s="361"/>
      <c r="B162" s="362"/>
      <c r="C162" s="376"/>
      <c r="D162" s="25" t="s">
        <v>185</v>
      </c>
      <c r="E162" s="67">
        <f t="shared" ref="E162:R162" si="189">IF(E$24&lt;&gt;0,(E122+E128)/E$24,)</f>
        <v>0</v>
      </c>
      <c r="F162" s="67">
        <f t="shared" si="189"/>
        <v>0</v>
      </c>
      <c r="G162" s="14">
        <f t="shared" si="189"/>
        <v>0</v>
      </c>
      <c r="H162" s="14">
        <f t="shared" si="189"/>
        <v>0</v>
      </c>
      <c r="I162" s="14">
        <f t="shared" si="189"/>
        <v>0</v>
      </c>
      <c r="J162" s="14">
        <f t="shared" si="189"/>
        <v>0</v>
      </c>
      <c r="K162" s="14">
        <f t="shared" si="189"/>
        <v>0</v>
      </c>
      <c r="L162" s="14">
        <f t="shared" si="189"/>
        <v>0</v>
      </c>
      <c r="M162" s="14">
        <f t="shared" si="189"/>
        <v>0</v>
      </c>
      <c r="N162" s="14">
        <f t="shared" si="189"/>
        <v>0</v>
      </c>
      <c r="O162" s="14">
        <f t="shared" si="189"/>
        <v>0</v>
      </c>
      <c r="P162" s="14">
        <f t="shared" si="189"/>
        <v>0</v>
      </c>
      <c r="Q162" s="14">
        <f t="shared" si="189"/>
        <v>0</v>
      </c>
      <c r="R162" s="73">
        <f t="shared" si="189"/>
        <v>0</v>
      </c>
      <c r="S162" s="1"/>
      <c r="T162" s="1"/>
      <c r="U162" s="1"/>
      <c r="V162" s="1"/>
      <c r="W162" s="1"/>
      <c r="X162" s="1"/>
      <c r="Y162" s="67">
        <f t="shared" ref="Y162:AB162" si="190">IF(Y$24&lt;&gt;0,(Y122+Y128)/Y$24,)</f>
        <v>0</v>
      </c>
      <c r="Z162" s="67">
        <f t="shared" si="190"/>
        <v>0</v>
      </c>
      <c r="AA162" s="67">
        <f t="shared" si="190"/>
        <v>0</v>
      </c>
      <c r="AB162" s="67">
        <f t="shared" si="190"/>
        <v>0</v>
      </c>
      <c r="AC162" s="1"/>
      <c r="AD162" s="1"/>
      <c r="AE162" s="1"/>
      <c r="AF162" s="1"/>
      <c r="AG162" s="1"/>
      <c r="AH162" s="1"/>
    </row>
    <row r="163" spans="1:34" s="4" customFormat="1" ht="13.5" customHeight="1" x14ac:dyDescent="0.2">
      <c r="A163" s="361"/>
      <c r="B163" s="362"/>
      <c r="C163" s="376"/>
      <c r="D163" s="58" t="s">
        <v>158</v>
      </c>
      <c r="E163" s="77">
        <f t="shared" ref="E163:R163" si="191">IF(E25&lt;&gt;0,(E122+E128)/E25,)</f>
        <v>0</v>
      </c>
      <c r="F163" s="77">
        <f t="shared" si="191"/>
        <v>0</v>
      </c>
      <c r="G163" s="23">
        <f t="shared" si="191"/>
        <v>0</v>
      </c>
      <c r="H163" s="23">
        <f t="shared" si="191"/>
        <v>0</v>
      </c>
      <c r="I163" s="23">
        <f t="shared" si="191"/>
        <v>0</v>
      </c>
      <c r="J163" s="23">
        <f t="shared" si="191"/>
        <v>0</v>
      </c>
      <c r="K163" s="23">
        <f t="shared" si="191"/>
        <v>0</v>
      </c>
      <c r="L163" s="23">
        <f t="shared" si="191"/>
        <v>0</v>
      </c>
      <c r="M163" s="23">
        <f t="shared" si="191"/>
        <v>0</v>
      </c>
      <c r="N163" s="23">
        <f t="shared" si="191"/>
        <v>0</v>
      </c>
      <c r="O163" s="23">
        <f t="shared" si="191"/>
        <v>0</v>
      </c>
      <c r="P163" s="23">
        <f t="shared" si="191"/>
        <v>0</v>
      </c>
      <c r="Q163" s="23">
        <f t="shared" si="191"/>
        <v>0</v>
      </c>
      <c r="R163" s="79">
        <f t="shared" si="191"/>
        <v>0</v>
      </c>
      <c r="S163" s="1"/>
      <c r="T163" s="1"/>
      <c r="U163" s="1"/>
      <c r="V163" s="1"/>
      <c r="W163" s="1"/>
      <c r="X163" s="1"/>
      <c r="Y163" s="77">
        <f t="shared" ref="Y163:AB163" si="192">IF(Y25&lt;&gt;0,(Y122+Y128)/Y25,)</f>
        <v>0</v>
      </c>
      <c r="Z163" s="77">
        <f t="shared" si="192"/>
        <v>0</v>
      </c>
      <c r="AA163" s="77">
        <f t="shared" si="192"/>
        <v>0</v>
      </c>
      <c r="AB163" s="77">
        <f t="shared" si="192"/>
        <v>0</v>
      </c>
      <c r="AC163" s="1"/>
      <c r="AD163" s="1"/>
      <c r="AE163" s="1"/>
      <c r="AF163" s="1"/>
      <c r="AG163" s="1"/>
      <c r="AH163" s="1"/>
    </row>
    <row r="164" spans="1:34" s="1" customFormat="1" ht="13.5" customHeight="1" x14ac:dyDescent="0.2">
      <c r="A164" s="363"/>
      <c r="B164" s="364"/>
      <c r="C164" s="62" t="s">
        <v>3</v>
      </c>
      <c r="D164" s="72"/>
      <c r="E164" s="64">
        <f t="shared" ref="E164:E167" si="193">SUM(G164:R164)</f>
        <v>0</v>
      </c>
      <c r="F164" s="64">
        <f>IF($T$1=0,0,E164/$T$1)</f>
        <v>0</v>
      </c>
      <c r="G164" s="14">
        <f t="shared" ref="G164:R164" si="194">G117+G125+G131+G156+G159</f>
        <v>0</v>
      </c>
      <c r="H164" s="14">
        <f t="shared" si="194"/>
        <v>0</v>
      </c>
      <c r="I164" s="14">
        <f t="shared" si="194"/>
        <v>0</v>
      </c>
      <c r="J164" s="14">
        <f t="shared" si="194"/>
        <v>0</v>
      </c>
      <c r="K164" s="14">
        <f t="shared" si="194"/>
        <v>0</v>
      </c>
      <c r="L164" s="14">
        <f t="shared" si="194"/>
        <v>0</v>
      </c>
      <c r="M164" s="14">
        <f t="shared" si="194"/>
        <v>0</v>
      </c>
      <c r="N164" s="14">
        <f t="shared" si="194"/>
        <v>0</v>
      </c>
      <c r="O164" s="14">
        <f t="shared" si="194"/>
        <v>0</v>
      </c>
      <c r="P164" s="14">
        <f t="shared" si="194"/>
        <v>0</v>
      </c>
      <c r="Q164" s="14">
        <f t="shared" si="194"/>
        <v>0</v>
      </c>
      <c r="R164" s="73">
        <f t="shared" si="194"/>
        <v>0</v>
      </c>
      <c r="Y164" s="64">
        <f t="shared" ref="Y164:Y167" si="195">SUM(G164:I164)</f>
        <v>0</v>
      </c>
      <c r="Z164" s="64">
        <f t="shared" ref="Z164:Z167" si="196">SUM(J164:L164)</f>
        <v>0</v>
      </c>
      <c r="AA164" s="64">
        <f t="shared" ref="AA164:AA167" si="197">SUM(M164:O164)</f>
        <v>0</v>
      </c>
      <c r="AB164" s="64">
        <f t="shared" ref="AB164:AB167" si="198">SUM(P164:R164)</f>
        <v>0</v>
      </c>
    </row>
    <row r="165" spans="1:34" s="1" customFormat="1" ht="13.5" customHeight="1" x14ac:dyDescent="0.2">
      <c r="A165" s="365" t="s">
        <v>30</v>
      </c>
      <c r="B165" s="366"/>
      <c r="C165" s="377" t="s">
        <v>89</v>
      </c>
      <c r="D165" s="45" t="s">
        <v>36</v>
      </c>
      <c r="E165" s="13">
        <f t="shared" si="193"/>
        <v>0</v>
      </c>
      <c r="F165" s="66">
        <f>IF($T$1=0,0,E165/$T$1)</f>
        <v>0</v>
      </c>
      <c r="G165" s="14">
        <f t="shared" ref="G165:R167" si="199">G171+G177</f>
        <v>0</v>
      </c>
      <c r="H165" s="14">
        <f t="shared" si="199"/>
        <v>0</v>
      </c>
      <c r="I165" s="14">
        <f t="shared" si="199"/>
        <v>0</v>
      </c>
      <c r="J165" s="14">
        <f t="shared" si="199"/>
        <v>0</v>
      </c>
      <c r="K165" s="14">
        <f t="shared" si="199"/>
        <v>0</v>
      </c>
      <c r="L165" s="14">
        <f t="shared" si="199"/>
        <v>0</v>
      </c>
      <c r="M165" s="14">
        <f t="shared" si="199"/>
        <v>0</v>
      </c>
      <c r="N165" s="14">
        <f t="shared" si="199"/>
        <v>0</v>
      </c>
      <c r="O165" s="14">
        <f t="shared" si="199"/>
        <v>0</v>
      </c>
      <c r="P165" s="14">
        <f t="shared" si="199"/>
        <v>0</v>
      </c>
      <c r="Q165" s="14">
        <f t="shared" si="199"/>
        <v>0</v>
      </c>
      <c r="R165" s="73">
        <f t="shared" si="199"/>
        <v>0</v>
      </c>
      <c r="Y165" s="13">
        <f t="shared" si="195"/>
        <v>0</v>
      </c>
      <c r="Z165" s="13">
        <f t="shared" si="196"/>
        <v>0</v>
      </c>
      <c r="AA165" s="13">
        <f t="shared" si="197"/>
        <v>0</v>
      </c>
      <c r="AB165" s="13">
        <f t="shared" si="198"/>
        <v>0</v>
      </c>
    </row>
    <row r="166" spans="1:34" s="1" customFormat="1" ht="13.5" customHeight="1" x14ac:dyDescent="0.2">
      <c r="A166" s="367"/>
      <c r="B166" s="368"/>
      <c r="C166" s="377"/>
      <c r="D166" s="45" t="s">
        <v>80</v>
      </c>
      <c r="E166" s="13">
        <f t="shared" si="193"/>
        <v>0</v>
      </c>
      <c r="F166" s="66">
        <f>IF($T$1=0,0,E166/$T$1)</f>
        <v>0</v>
      </c>
      <c r="G166" s="14">
        <f t="shared" si="199"/>
        <v>0</v>
      </c>
      <c r="H166" s="14">
        <f t="shared" si="199"/>
        <v>0</v>
      </c>
      <c r="I166" s="14">
        <f t="shared" si="199"/>
        <v>0</v>
      </c>
      <c r="J166" s="14">
        <f t="shared" si="199"/>
        <v>0</v>
      </c>
      <c r="K166" s="14">
        <f t="shared" si="199"/>
        <v>0</v>
      </c>
      <c r="L166" s="14">
        <f t="shared" si="199"/>
        <v>0</v>
      </c>
      <c r="M166" s="14">
        <f t="shared" si="199"/>
        <v>0</v>
      </c>
      <c r="N166" s="14">
        <f t="shared" si="199"/>
        <v>0</v>
      </c>
      <c r="O166" s="14">
        <f t="shared" si="199"/>
        <v>0</v>
      </c>
      <c r="P166" s="14">
        <f t="shared" si="199"/>
        <v>0</v>
      </c>
      <c r="Q166" s="14">
        <f t="shared" si="199"/>
        <v>0</v>
      </c>
      <c r="R166" s="73">
        <f t="shared" si="199"/>
        <v>0</v>
      </c>
      <c r="Y166" s="13">
        <f t="shared" si="195"/>
        <v>0</v>
      </c>
      <c r="Z166" s="13">
        <f t="shared" si="196"/>
        <v>0</v>
      </c>
      <c r="AA166" s="13">
        <f t="shared" si="197"/>
        <v>0</v>
      </c>
      <c r="AB166" s="13">
        <f t="shared" si="198"/>
        <v>0</v>
      </c>
    </row>
    <row r="167" spans="1:34" s="1" customFormat="1" ht="13.5" customHeight="1" x14ac:dyDescent="0.2">
      <c r="A167" s="367"/>
      <c r="B167" s="368"/>
      <c r="C167" s="377"/>
      <c r="D167" s="45" t="s">
        <v>81</v>
      </c>
      <c r="E167" s="13">
        <f t="shared" si="193"/>
        <v>0</v>
      </c>
      <c r="F167" s="66">
        <f>IF($T$1=0,0,E167/$T$1)</f>
        <v>0</v>
      </c>
      <c r="G167" s="14">
        <f t="shared" si="199"/>
        <v>0</v>
      </c>
      <c r="H167" s="14">
        <f t="shared" si="199"/>
        <v>0</v>
      </c>
      <c r="I167" s="14">
        <f t="shared" si="199"/>
        <v>0</v>
      </c>
      <c r="J167" s="14">
        <f t="shared" si="199"/>
        <v>0</v>
      </c>
      <c r="K167" s="14">
        <f t="shared" si="199"/>
        <v>0</v>
      </c>
      <c r="L167" s="14">
        <f t="shared" si="199"/>
        <v>0</v>
      </c>
      <c r="M167" s="14">
        <f t="shared" si="199"/>
        <v>0</v>
      </c>
      <c r="N167" s="14">
        <f t="shared" si="199"/>
        <v>0</v>
      </c>
      <c r="O167" s="14">
        <f t="shared" si="199"/>
        <v>0</v>
      </c>
      <c r="P167" s="14">
        <f t="shared" si="199"/>
        <v>0</v>
      </c>
      <c r="Q167" s="14">
        <f t="shared" si="199"/>
        <v>0</v>
      </c>
      <c r="R167" s="73">
        <f t="shared" si="199"/>
        <v>0</v>
      </c>
      <c r="Y167" s="13">
        <f t="shared" si="195"/>
        <v>0</v>
      </c>
      <c r="Z167" s="13">
        <f t="shared" si="196"/>
        <v>0</v>
      </c>
      <c r="AA167" s="13">
        <f t="shared" si="197"/>
        <v>0</v>
      </c>
      <c r="AB167" s="13">
        <f t="shared" si="198"/>
        <v>0</v>
      </c>
    </row>
    <row r="168" spans="1:34" s="1" customFormat="1" ht="13.5" customHeight="1" x14ac:dyDescent="0.2">
      <c r="A168" s="367"/>
      <c r="B168" s="368"/>
      <c r="C168" s="377"/>
      <c r="D168" s="45" t="s">
        <v>70</v>
      </c>
      <c r="E168" s="13">
        <f t="shared" ref="E168:R168" si="200">IF(E165&lt;&gt;0,(E166+E167)/E165,)</f>
        <v>0</v>
      </c>
      <c r="F168" s="67">
        <f t="shared" si="200"/>
        <v>0</v>
      </c>
      <c r="G168" s="14">
        <f t="shared" si="200"/>
        <v>0</v>
      </c>
      <c r="H168" s="14">
        <f t="shared" si="200"/>
        <v>0</v>
      </c>
      <c r="I168" s="14">
        <f t="shared" si="200"/>
        <v>0</v>
      </c>
      <c r="J168" s="14">
        <f t="shared" si="200"/>
        <v>0</v>
      </c>
      <c r="K168" s="14">
        <f t="shared" si="200"/>
        <v>0</v>
      </c>
      <c r="L168" s="14">
        <f t="shared" si="200"/>
        <v>0</v>
      </c>
      <c r="M168" s="14">
        <f t="shared" si="200"/>
        <v>0</v>
      </c>
      <c r="N168" s="14">
        <f t="shared" si="200"/>
        <v>0</v>
      </c>
      <c r="O168" s="14">
        <f t="shared" si="200"/>
        <v>0</v>
      </c>
      <c r="P168" s="14">
        <f t="shared" si="200"/>
        <v>0</v>
      </c>
      <c r="Q168" s="14">
        <f t="shared" si="200"/>
        <v>0</v>
      </c>
      <c r="R168" s="73">
        <f t="shared" si="200"/>
        <v>0</v>
      </c>
      <c r="Y168" s="13">
        <f t="shared" ref="Y168:AB168" si="201">IF(Y165&lt;&gt;0,(Y166+Y167)/Y165,)</f>
        <v>0</v>
      </c>
      <c r="Z168" s="13">
        <f t="shared" si="201"/>
        <v>0</v>
      </c>
      <c r="AA168" s="13">
        <f t="shared" si="201"/>
        <v>0</v>
      </c>
      <c r="AB168" s="13">
        <f t="shared" si="201"/>
        <v>0</v>
      </c>
    </row>
    <row r="169" spans="1:34" s="1" customFormat="1" ht="13.5" customHeight="1" x14ac:dyDescent="0.2">
      <c r="A169" s="367"/>
      <c r="B169" s="368"/>
      <c r="C169" s="377"/>
      <c r="D169" s="45" t="s">
        <v>82</v>
      </c>
      <c r="E169" s="13">
        <f t="shared" ref="E169:E173" si="202">SUM(G169:R169)</f>
        <v>0</v>
      </c>
      <c r="F169" s="66">
        <f>IF($T$1=0,0,E169/$T$1)</f>
        <v>0</v>
      </c>
      <c r="G169" s="14">
        <f t="shared" ref="G169:R169" si="203">G175+G181</f>
        <v>0</v>
      </c>
      <c r="H169" s="14">
        <f t="shared" si="203"/>
        <v>0</v>
      </c>
      <c r="I169" s="14">
        <f t="shared" si="203"/>
        <v>0</v>
      </c>
      <c r="J169" s="14">
        <f t="shared" si="203"/>
        <v>0</v>
      </c>
      <c r="K169" s="14">
        <f t="shared" si="203"/>
        <v>0</v>
      </c>
      <c r="L169" s="14">
        <f t="shared" si="203"/>
        <v>0</v>
      </c>
      <c r="M169" s="14">
        <f t="shared" si="203"/>
        <v>0</v>
      </c>
      <c r="N169" s="14">
        <f t="shared" si="203"/>
        <v>0</v>
      </c>
      <c r="O169" s="14">
        <f t="shared" si="203"/>
        <v>0</v>
      </c>
      <c r="P169" s="14">
        <f t="shared" si="203"/>
        <v>0</v>
      </c>
      <c r="Q169" s="14">
        <f t="shared" si="203"/>
        <v>0</v>
      </c>
      <c r="R169" s="73">
        <f t="shared" si="203"/>
        <v>0</v>
      </c>
      <c r="Y169" s="13">
        <f t="shared" ref="Y169:Y173" si="204">SUM(G169:I169)</f>
        <v>0</v>
      </c>
      <c r="Z169" s="13">
        <f t="shared" ref="Z169:Z173" si="205">SUM(J169:L169)</f>
        <v>0</v>
      </c>
      <c r="AA169" s="13">
        <f t="shared" ref="AA169:AA173" si="206">SUM(M169:O169)</f>
        <v>0</v>
      </c>
      <c r="AB169" s="13">
        <f t="shared" ref="AB169:AB173" si="207">SUM(P169:R169)</f>
        <v>0</v>
      </c>
    </row>
    <row r="170" spans="1:34" s="1" customFormat="1" ht="13.5" customHeight="1" x14ac:dyDescent="0.2">
      <c r="A170" s="367"/>
      <c r="B170" s="368"/>
      <c r="C170" s="377"/>
      <c r="D170" s="45" t="s">
        <v>83</v>
      </c>
      <c r="E170" s="13">
        <f t="shared" si="202"/>
        <v>0</v>
      </c>
      <c r="F170" s="66">
        <f>IF($T$1=0,0,E170/$T$1)</f>
        <v>0</v>
      </c>
      <c r="G170" s="14">
        <f t="shared" ref="G170:R170" si="208">G166+G167+G169</f>
        <v>0</v>
      </c>
      <c r="H170" s="14">
        <f t="shared" si="208"/>
        <v>0</v>
      </c>
      <c r="I170" s="14">
        <f t="shared" si="208"/>
        <v>0</v>
      </c>
      <c r="J170" s="14">
        <f t="shared" si="208"/>
        <v>0</v>
      </c>
      <c r="K170" s="14">
        <f t="shared" si="208"/>
        <v>0</v>
      </c>
      <c r="L170" s="14">
        <f t="shared" si="208"/>
        <v>0</v>
      </c>
      <c r="M170" s="14">
        <f t="shared" si="208"/>
        <v>0</v>
      </c>
      <c r="N170" s="14">
        <f t="shared" si="208"/>
        <v>0</v>
      </c>
      <c r="O170" s="14">
        <f t="shared" si="208"/>
        <v>0</v>
      </c>
      <c r="P170" s="14">
        <f t="shared" si="208"/>
        <v>0</v>
      </c>
      <c r="Q170" s="14">
        <f t="shared" si="208"/>
        <v>0</v>
      </c>
      <c r="R170" s="73">
        <f t="shared" si="208"/>
        <v>0</v>
      </c>
      <c r="Y170" s="13">
        <f t="shared" si="204"/>
        <v>0</v>
      </c>
      <c r="Z170" s="13">
        <f t="shared" si="205"/>
        <v>0</v>
      </c>
      <c r="AA170" s="13">
        <f t="shared" si="206"/>
        <v>0</v>
      </c>
      <c r="AB170" s="13">
        <f t="shared" si="207"/>
        <v>0</v>
      </c>
    </row>
    <row r="171" spans="1:34" s="1" customFormat="1" ht="13.5" customHeight="1" x14ac:dyDescent="0.2">
      <c r="A171" s="367"/>
      <c r="B171" s="368"/>
      <c r="C171" s="348" t="s">
        <v>186</v>
      </c>
      <c r="D171" s="72" t="s">
        <v>36</v>
      </c>
      <c r="E171" s="64">
        <f t="shared" si="202"/>
        <v>0</v>
      </c>
      <c r="F171" s="65">
        <f>IF($T$1=0,0,E171/$T$1)</f>
        <v>0</v>
      </c>
      <c r="G171" s="46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Y171" s="64">
        <f t="shared" si="204"/>
        <v>0</v>
      </c>
      <c r="Z171" s="64">
        <f t="shared" si="205"/>
        <v>0</v>
      </c>
      <c r="AA171" s="64">
        <f t="shared" si="206"/>
        <v>0</v>
      </c>
      <c r="AB171" s="64">
        <f t="shared" si="207"/>
        <v>0</v>
      </c>
    </row>
    <row r="172" spans="1:34" s="1" customFormat="1" ht="13.5" customHeight="1" x14ac:dyDescent="0.2">
      <c r="A172" s="367"/>
      <c r="B172" s="368"/>
      <c r="C172" s="348"/>
      <c r="D172" s="72" t="s">
        <v>80</v>
      </c>
      <c r="E172" s="64">
        <f t="shared" si="202"/>
        <v>0</v>
      </c>
      <c r="F172" s="64">
        <f>IF($T$1=0,0,E172/$T$1)</f>
        <v>0</v>
      </c>
      <c r="G172" s="46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Y172" s="64">
        <f t="shared" si="204"/>
        <v>0</v>
      </c>
      <c r="Z172" s="64">
        <f t="shared" si="205"/>
        <v>0</v>
      </c>
      <c r="AA172" s="64">
        <f t="shared" si="206"/>
        <v>0</v>
      </c>
      <c r="AB172" s="64">
        <f t="shared" si="207"/>
        <v>0</v>
      </c>
    </row>
    <row r="173" spans="1:34" s="1" customFormat="1" ht="13.5" customHeight="1" x14ac:dyDescent="0.2">
      <c r="A173" s="367"/>
      <c r="B173" s="368"/>
      <c r="C173" s="348"/>
      <c r="D173" s="72" t="s">
        <v>81</v>
      </c>
      <c r="E173" s="64">
        <f t="shared" si="202"/>
        <v>0</v>
      </c>
      <c r="F173" s="64">
        <f>IF($T$1=0,0,E173/$T$1)</f>
        <v>0</v>
      </c>
      <c r="G173" s="46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Y173" s="64">
        <f t="shared" si="204"/>
        <v>0</v>
      </c>
      <c r="Z173" s="64">
        <f t="shared" si="205"/>
        <v>0</v>
      </c>
      <c r="AA173" s="64">
        <f t="shared" si="206"/>
        <v>0</v>
      </c>
      <c r="AB173" s="64">
        <f t="shared" si="207"/>
        <v>0</v>
      </c>
    </row>
    <row r="174" spans="1:34" s="1" customFormat="1" ht="13.5" customHeight="1" x14ac:dyDescent="0.2">
      <c r="A174" s="367"/>
      <c r="B174" s="368"/>
      <c r="C174" s="348"/>
      <c r="D174" s="72" t="s">
        <v>70</v>
      </c>
      <c r="E174" s="64">
        <f t="shared" ref="E174:R174" si="209">IF(E171&lt;&gt;0,(E172+E173)/E171,)</f>
        <v>0</v>
      </c>
      <c r="F174" s="64">
        <f t="shared" si="209"/>
        <v>0</v>
      </c>
      <c r="G174" s="14">
        <f t="shared" si="209"/>
        <v>0</v>
      </c>
      <c r="H174" s="14">
        <f t="shared" si="209"/>
        <v>0</v>
      </c>
      <c r="I174" s="14">
        <f t="shared" si="209"/>
        <v>0</v>
      </c>
      <c r="J174" s="14">
        <f t="shared" si="209"/>
        <v>0</v>
      </c>
      <c r="K174" s="14">
        <f t="shared" si="209"/>
        <v>0</v>
      </c>
      <c r="L174" s="14">
        <f t="shared" si="209"/>
        <v>0</v>
      </c>
      <c r="M174" s="14">
        <f t="shared" si="209"/>
        <v>0</v>
      </c>
      <c r="N174" s="14">
        <f t="shared" si="209"/>
        <v>0</v>
      </c>
      <c r="O174" s="14">
        <f t="shared" si="209"/>
        <v>0</v>
      </c>
      <c r="P174" s="14">
        <f t="shared" si="209"/>
        <v>0</v>
      </c>
      <c r="Q174" s="14">
        <f t="shared" si="209"/>
        <v>0</v>
      </c>
      <c r="R174" s="73">
        <f t="shared" si="209"/>
        <v>0</v>
      </c>
      <c r="Y174" s="64">
        <f t="shared" ref="Y174:AB174" si="210">IF(Y171&lt;&gt;0,(Y172+Y173)/Y171,)</f>
        <v>0</v>
      </c>
      <c r="Z174" s="64">
        <f t="shared" si="210"/>
        <v>0</v>
      </c>
      <c r="AA174" s="64">
        <f t="shared" si="210"/>
        <v>0</v>
      </c>
      <c r="AB174" s="64">
        <f t="shared" si="210"/>
        <v>0</v>
      </c>
    </row>
    <row r="175" spans="1:34" s="1" customFormat="1" ht="13.5" customHeight="1" x14ac:dyDescent="0.2">
      <c r="A175" s="367"/>
      <c r="B175" s="368"/>
      <c r="C175" s="348"/>
      <c r="D175" s="72" t="s">
        <v>82</v>
      </c>
      <c r="E175" s="64">
        <f t="shared" ref="E175:E179" si="211">SUM(G175:R175)</f>
        <v>0</v>
      </c>
      <c r="F175" s="64">
        <f>IF($T$1=0,0,E175/$T$1)</f>
        <v>0</v>
      </c>
      <c r="G175" s="46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Y175" s="64">
        <f t="shared" ref="Y175:Y179" si="212">SUM(G175:I175)</f>
        <v>0</v>
      </c>
      <c r="Z175" s="64">
        <f t="shared" ref="Z175:Z179" si="213">SUM(J175:L175)</f>
        <v>0</v>
      </c>
      <c r="AA175" s="64">
        <f t="shared" ref="AA175:AA179" si="214">SUM(M175:O175)</f>
        <v>0</v>
      </c>
      <c r="AB175" s="64">
        <f t="shared" ref="AB175:AB179" si="215">SUM(P175:R175)</f>
        <v>0</v>
      </c>
    </row>
    <row r="176" spans="1:34" s="1" customFormat="1" ht="13.5" customHeight="1" x14ac:dyDescent="0.2">
      <c r="A176" s="367"/>
      <c r="B176" s="368"/>
      <c r="C176" s="348"/>
      <c r="D176" s="72" t="s">
        <v>83</v>
      </c>
      <c r="E176" s="64">
        <f t="shared" si="211"/>
        <v>0</v>
      </c>
      <c r="F176" s="64">
        <f>IF($T$1=0,0,E176/$T$1)</f>
        <v>0</v>
      </c>
      <c r="G176" s="14">
        <f t="shared" ref="G176:R176" si="216">G172+G173+G175</f>
        <v>0</v>
      </c>
      <c r="H176" s="14">
        <f t="shared" si="216"/>
        <v>0</v>
      </c>
      <c r="I176" s="14">
        <f t="shared" si="216"/>
        <v>0</v>
      </c>
      <c r="J176" s="14">
        <f t="shared" si="216"/>
        <v>0</v>
      </c>
      <c r="K176" s="14">
        <f t="shared" si="216"/>
        <v>0</v>
      </c>
      <c r="L176" s="14">
        <f t="shared" si="216"/>
        <v>0</v>
      </c>
      <c r="M176" s="14">
        <f t="shared" si="216"/>
        <v>0</v>
      </c>
      <c r="N176" s="14">
        <f t="shared" si="216"/>
        <v>0</v>
      </c>
      <c r="O176" s="14">
        <f t="shared" si="216"/>
        <v>0</v>
      </c>
      <c r="P176" s="14">
        <f t="shared" si="216"/>
        <v>0</v>
      </c>
      <c r="Q176" s="14">
        <f t="shared" si="216"/>
        <v>0</v>
      </c>
      <c r="R176" s="73">
        <f t="shared" si="216"/>
        <v>0</v>
      </c>
      <c r="Y176" s="64">
        <f t="shared" si="212"/>
        <v>0</v>
      </c>
      <c r="Z176" s="64">
        <f t="shared" si="213"/>
        <v>0</v>
      </c>
      <c r="AA176" s="64">
        <f t="shared" si="214"/>
        <v>0</v>
      </c>
      <c r="AB176" s="64">
        <f t="shared" si="215"/>
        <v>0</v>
      </c>
    </row>
    <row r="177" spans="1:28" s="1" customFormat="1" ht="13.5" customHeight="1" x14ac:dyDescent="0.2">
      <c r="A177" s="367"/>
      <c r="B177" s="368"/>
      <c r="C177" s="349" t="s">
        <v>187</v>
      </c>
      <c r="D177" s="45" t="s">
        <v>36</v>
      </c>
      <c r="E177" s="13">
        <f t="shared" si="211"/>
        <v>0</v>
      </c>
      <c r="F177" s="66">
        <f>IF($T$1=0,0,E177/$T$1)</f>
        <v>0</v>
      </c>
      <c r="G177" s="46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Y177" s="13">
        <f t="shared" si="212"/>
        <v>0</v>
      </c>
      <c r="Z177" s="13">
        <f t="shared" si="213"/>
        <v>0</v>
      </c>
      <c r="AA177" s="13">
        <f t="shared" si="214"/>
        <v>0</v>
      </c>
      <c r="AB177" s="13">
        <f t="shared" si="215"/>
        <v>0</v>
      </c>
    </row>
    <row r="178" spans="1:28" s="1" customFormat="1" ht="13.5" customHeight="1" x14ac:dyDescent="0.2">
      <c r="A178" s="367"/>
      <c r="B178" s="368"/>
      <c r="C178" s="349"/>
      <c r="D178" s="45" t="s">
        <v>80</v>
      </c>
      <c r="E178" s="13">
        <f t="shared" si="211"/>
        <v>0</v>
      </c>
      <c r="F178" s="66">
        <f>IF($T$1=0,0,E178/$T$1)</f>
        <v>0</v>
      </c>
      <c r="G178" s="46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Y178" s="13">
        <f t="shared" si="212"/>
        <v>0</v>
      </c>
      <c r="Z178" s="13">
        <f t="shared" si="213"/>
        <v>0</v>
      </c>
      <c r="AA178" s="13">
        <f t="shared" si="214"/>
        <v>0</v>
      </c>
      <c r="AB178" s="13">
        <f t="shared" si="215"/>
        <v>0</v>
      </c>
    </row>
    <row r="179" spans="1:28" s="1" customFormat="1" ht="13.5" customHeight="1" x14ac:dyDescent="0.2">
      <c r="A179" s="367"/>
      <c r="B179" s="368"/>
      <c r="C179" s="349"/>
      <c r="D179" s="45" t="s">
        <v>81</v>
      </c>
      <c r="E179" s="13">
        <f t="shared" si="211"/>
        <v>0</v>
      </c>
      <c r="F179" s="66">
        <f>IF($T$1=0,0,E179/$T$1)</f>
        <v>0</v>
      </c>
      <c r="G179" s="46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Y179" s="13">
        <f t="shared" si="212"/>
        <v>0</v>
      </c>
      <c r="Z179" s="13">
        <f t="shared" si="213"/>
        <v>0</v>
      </c>
      <c r="AA179" s="13">
        <f t="shared" si="214"/>
        <v>0</v>
      </c>
      <c r="AB179" s="13">
        <f t="shared" si="215"/>
        <v>0</v>
      </c>
    </row>
    <row r="180" spans="1:28" s="1" customFormat="1" ht="13.5" customHeight="1" x14ac:dyDescent="0.2">
      <c r="A180" s="367"/>
      <c r="B180" s="368"/>
      <c r="C180" s="349"/>
      <c r="D180" s="45" t="s">
        <v>70</v>
      </c>
      <c r="E180" s="13">
        <f t="shared" ref="E180:R180" si="217">IF(E177&lt;&gt;0,(E178+E179)/E177,)</f>
        <v>0</v>
      </c>
      <c r="F180" s="67">
        <f t="shared" si="217"/>
        <v>0</v>
      </c>
      <c r="G180" s="14">
        <f t="shared" si="217"/>
        <v>0</v>
      </c>
      <c r="H180" s="14">
        <f t="shared" si="217"/>
        <v>0</v>
      </c>
      <c r="I180" s="14">
        <f t="shared" si="217"/>
        <v>0</v>
      </c>
      <c r="J180" s="14">
        <f t="shared" si="217"/>
        <v>0</v>
      </c>
      <c r="K180" s="14">
        <f t="shared" si="217"/>
        <v>0</v>
      </c>
      <c r="L180" s="14">
        <f t="shared" si="217"/>
        <v>0</v>
      </c>
      <c r="M180" s="14">
        <f t="shared" si="217"/>
        <v>0</v>
      </c>
      <c r="N180" s="14">
        <f t="shared" si="217"/>
        <v>0</v>
      </c>
      <c r="O180" s="14">
        <f t="shared" si="217"/>
        <v>0</v>
      </c>
      <c r="P180" s="14">
        <f t="shared" si="217"/>
        <v>0</v>
      </c>
      <c r="Q180" s="14">
        <f t="shared" si="217"/>
        <v>0</v>
      </c>
      <c r="R180" s="73">
        <f t="shared" si="217"/>
        <v>0</v>
      </c>
      <c r="Y180" s="13">
        <f t="shared" ref="Y180:AB180" si="218">IF(Y177&lt;&gt;0,(Y178+Y179)/Y177,)</f>
        <v>0</v>
      </c>
      <c r="Z180" s="13">
        <f t="shared" si="218"/>
        <v>0</v>
      </c>
      <c r="AA180" s="13">
        <f t="shared" si="218"/>
        <v>0</v>
      </c>
      <c r="AB180" s="13">
        <f t="shared" si="218"/>
        <v>0</v>
      </c>
    </row>
    <row r="181" spans="1:28" s="1" customFormat="1" ht="13.5" customHeight="1" x14ac:dyDescent="0.2">
      <c r="A181" s="367"/>
      <c r="B181" s="368"/>
      <c r="C181" s="349"/>
      <c r="D181" s="45" t="s">
        <v>82</v>
      </c>
      <c r="E181" s="13">
        <f t="shared" ref="E181:E197" si="219">SUM(G181:R181)</f>
        <v>0</v>
      </c>
      <c r="F181" s="66">
        <f t="shared" ref="F181:F197" si="220">IF($T$1=0,0,E181/$T$1)</f>
        <v>0</v>
      </c>
      <c r="G181" s="46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Y181" s="13">
        <f t="shared" ref="Y181:Y197" si="221">SUM(G181:I181)</f>
        <v>0</v>
      </c>
      <c r="Z181" s="13">
        <f t="shared" ref="Z181:Z197" si="222">SUM(J181:L181)</f>
        <v>0</v>
      </c>
      <c r="AA181" s="13">
        <f t="shared" ref="AA181:AA197" si="223">SUM(M181:O181)</f>
        <v>0</v>
      </c>
      <c r="AB181" s="13">
        <f t="shared" ref="AB181:AB197" si="224">SUM(P181:R181)</f>
        <v>0</v>
      </c>
    </row>
    <row r="182" spans="1:28" s="1" customFormat="1" ht="13.5" customHeight="1" x14ac:dyDescent="0.2">
      <c r="A182" s="367"/>
      <c r="B182" s="368"/>
      <c r="C182" s="349"/>
      <c r="D182" s="45" t="s">
        <v>83</v>
      </c>
      <c r="E182" s="13">
        <f t="shared" si="219"/>
        <v>0</v>
      </c>
      <c r="F182" s="66">
        <f t="shared" si="220"/>
        <v>0</v>
      </c>
      <c r="G182" s="14">
        <f t="shared" ref="G182:R182" si="225">G178+G179+G181</f>
        <v>0</v>
      </c>
      <c r="H182" s="14">
        <f t="shared" si="225"/>
        <v>0</v>
      </c>
      <c r="I182" s="14">
        <f t="shared" si="225"/>
        <v>0</v>
      </c>
      <c r="J182" s="14">
        <f t="shared" si="225"/>
        <v>0</v>
      </c>
      <c r="K182" s="14">
        <f t="shared" si="225"/>
        <v>0</v>
      </c>
      <c r="L182" s="14">
        <f t="shared" si="225"/>
        <v>0</v>
      </c>
      <c r="M182" s="14">
        <f t="shared" si="225"/>
        <v>0</v>
      </c>
      <c r="N182" s="14">
        <f t="shared" si="225"/>
        <v>0</v>
      </c>
      <c r="O182" s="14">
        <f t="shared" si="225"/>
        <v>0</v>
      </c>
      <c r="P182" s="14">
        <f t="shared" si="225"/>
        <v>0</v>
      </c>
      <c r="Q182" s="14">
        <f t="shared" si="225"/>
        <v>0</v>
      </c>
      <c r="R182" s="73">
        <f t="shared" si="225"/>
        <v>0</v>
      </c>
      <c r="Y182" s="13">
        <f t="shared" si="221"/>
        <v>0</v>
      </c>
      <c r="Z182" s="13">
        <f t="shared" si="222"/>
        <v>0</v>
      </c>
      <c r="AA182" s="13">
        <f t="shared" si="223"/>
        <v>0</v>
      </c>
      <c r="AB182" s="13">
        <f t="shared" si="224"/>
        <v>0</v>
      </c>
    </row>
    <row r="183" spans="1:28" s="1" customFormat="1" ht="13.5" customHeight="1" x14ac:dyDescent="0.2">
      <c r="A183" s="367"/>
      <c r="B183" s="368"/>
      <c r="C183" s="348" t="s">
        <v>188</v>
      </c>
      <c r="D183" s="72" t="s">
        <v>144</v>
      </c>
      <c r="E183" s="64">
        <f t="shared" si="219"/>
        <v>0</v>
      </c>
      <c r="F183" s="65">
        <f t="shared" si="220"/>
        <v>0</v>
      </c>
      <c r="G183" s="46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Y183" s="64">
        <f t="shared" si="221"/>
        <v>0</v>
      </c>
      <c r="Z183" s="64">
        <f t="shared" si="222"/>
        <v>0</v>
      </c>
      <c r="AA183" s="64">
        <f t="shared" si="223"/>
        <v>0</v>
      </c>
      <c r="AB183" s="64">
        <f t="shared" si="224"/>
        <v>0</v>
      </c>
    </row>
    <row r="184" spans="1:28" s="1" customFormat="1" ht="13.5" customHeight="1" x14ac:dyDescent="0.2">
      <c r="A184" s="367"/>
      <c r="B184" s="368"/>
      <c r="C184" s="348"/>
      <c r="D184" s="72" t="s">
        <v>189</v>
      </c>
      <c r="E184" s="64">
        <f t="shared" si="219"/>
        <v>0</v>
      </c>
      <c r="F184" s="65">
        <f t="shared" si="220"/>
        <v>0</v>
      </c>
      <c r="G184" s="46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Y184" s="64">
        <f t="shared" si="221"/>
        <v>0</v>
      </c>
      <c r="Z184" s="64">
        <f t="shared" si="222"/>
        <v>0</v>
      </c>
      <c r="AA184" s="64">
        <f t="shared" si="223"/>
        <v>0</v>
      </c>
      <c r="AB184" s="64">
        <f t="shared" si="224"/>
        <v>0</v>
      </c>
    </row>
    <row r="185" spans="1:28" s="1" customFormat="1" ht="13.5" customHeight="1" x14ac:dyDescent="0.2">
      <c r="A185" s="367"/>
      <c r="B185" s="368"/>
      <c r="C185" s="348"/>
      <c r="D185" s="72" t="s">
        <v>190</v>
      </c>
      <c r="E185" s="64">
        <f t="shared" si="219"/>
        <v>0</v>
      </c>
      <c r="F185" s="65">
        <f t="shared" si="220"/>
        <v>0</v>
      </c>
      <c r="G185" s="46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Y185" s="64">
        <f t="shared" si="221"/>
        <v>0</v>
      </c>
      <c r="Z185" s="64">
        <f t="shared" si="222"/>
        <v>0</v>
      </c>
      <c r="AA185" s="64">
        <f t="shared" si="223"/>
        <v>0</v>
      </c>
      <c r="AB185" s="64">
        <f t="shared" si="224"/>
        <v>0</v>
      </c>
    </row>
    <row r="186" spans="1:28" s="1" customFormat="1" ht="13.5" customHeight="1" x14ac:dyDescent="0.2">
      <c r="A186" s="367"/>
      <c r="B186" s="368"/>
      <c r="C186" s="348"/>
      <c r="D186" s="72" t="s">
        <v>170</v>
      </c>
      <c r="E186" s="64">
        <f t="shared" si="219"/>
        <v>0</v>
      </c>
      <c r="F186" s="65">
        <f t="shared" si="220"/>
        <v>0</v>
      </c>
      <c r="G186" s="46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Y186" s="64">
        <f t="shared" si="221"/>
        <v>0</v>
      </c>
      <c r="Z186" s="64">
        <f t="shared" si="222"/>
        <v>0</v>
      </c>
      <c r="AA186" s="64">
        <f t="shared" si="223"/>
        <v>0</v>
      </c>
      <c r="AB186" s="64">
        <f t="shared" si="224"/>
        <v>0</v>
      </c>
    </row>
    <row r="187" spans="1:28" s="1" customFormat="1" ht="13.5" customHeight="1" x14ac:dyDescent="0.2">
      <c r="A187" s="367"/>
      <c r="B187" s="368"/>
      <c r="C187" s="348"/>
      <c r="D187" s="72" t="s">
        <v>191</v>
      </c>
      <c r="E187" s="64">
        <f t="shared" si="219"/>
        <v>0</v>
      </c>
      <c r="F187" s="65">
        <f t="shared" si="220"/>
        <v>0</v>
      </c>
      <c r="G187" s="46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Y187" s="64">
        <f t="shared" si="221"/>
        <v>0</v>
      </c>
      <c r="Z187" s="64">
        <f t="shared" si="222"/>
        <v>0</v>
      </c>
      <c r="AA187" s="64">
        <f t="shared" si="223"/>
        <v>0</v>
      </c>
      <c r="AB187" s="64">
        <f t="shared" si="224"/>
        <v>0</v>
      </c>
    </row>
    <row r="188" spans="1:28" s="1" customFormat="1" ht="13.5" customHeight="1" x14ac:dyDescent="0.2">
      <c r="A188" s="367"/>
      <c r="B188" s="368"/>
      <c r="C188" s="348"/>
      <c r="D188" s="72" t="s">
        <v>146</v>
      </c>
      <c r="E188" s="64">
        <f t="shared" si="219"/>
        <v>0</v>
      </c>
      <c r="F188" s="65">
        <f t="shared" si="220"/>
        <v>0</v>
      </c>
      <c r="G188" s="46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Y188" s="64">
        <f t="shared" si="221"/>
        <v>0</v>
      </c>
      <c r="Z188" s="64">
        <f t="shared" si="222"/>
        <v>0</v>
      </c>
      <c r="AA188" s="64">
        <f t="shared" si="223"/>
        <v>0</v>
      </c>
      <c r="AB188" s="64">
        <f t="shared" si="224"/>
        <v>0</v>
      </c>
    </row>
    <row r="189" spans="1:28" s="1" customFormat="1" ht="13.5" customHeight="1" x14ac:dyDescent="0.2">
      <c r="A189" s="367"/>
      <c r="B189" s="368"/>
      <c r="C189" s="348"/>
      <c r="D189" s="72" t="s">
        <v>147</v>
      </c>
      <c r="E189" s="64">
        <f t="shared" si="219"/>
        <v>0</v>
      </c>
      <c r="F189" s="65">
        <f t="shared" si="220"/>
        <v>0</v>
      </c>
      <c r="G189" s="46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Y189" s="64">
        <f t="shared" si="221"/>
        <v>0</v>
      </c>
      <c r="Z189" s="64">
        <f t="shared" si="222"/>
        <v>0</v>
      </c>
      <c r="AA189" s="64">
        <f t="shared" si="223"/>
        <v>0</v>
      </c>
      <c r="AB189" s="64">
        <f t="shared" si="224"/>
        <v>0</v>
      </c>
    </row>
    <row r="190" spans="1:28" s="1" customFormat="1" ht="13.5" customHeight="1" x14ac:dyDescent="0.2">
      <c r="A190" s="367"/>
      <c r="B190" s="368"/>
      <c r="C190" s="348"/>
      <c r="D190" s="72" t="s">
        <v>148</v>
      </c>
      <c r="E190" s="64">
        <f t="shared" si="219"/>
        <v>0</v>
      </c>
      <c r="F190" s="65">
        <f t="shared" si="220"/>
        <v>0</v>
      </c>
      <c r="G190" s="46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Y190" s="64">
        <f t="shared" si="221"/>
        <v>0</v>
      </c>
      <c r="Z190" s="64">
        <f t="shared" si="222"/>
        <v>0</v>
      </c>
      <c r="AA190" s="64">
        <f t="shared" si="223"/>
        <v>0</v>
      </c>
      <c r="AB190" s="64">
        <f t="shared" si="224"/>
        <v>0</v>
      </c>
    </row>
    <row r="191" spans="1:28" s="1" customFormat="1" ht="13.5" customHeight="1" x14ac:dyDescent="0.2">
      <c r="A191" s="367"/>
      <c r="B191" s="368"/>
      <c r="C191" s="348"/>
      <c r="D191" s="72" t="s">
        <v>149</v>
      </c>
      <c r="E191" s="64">
        <f t="shared" si="219"/>
        <v>0</v>
      </c>
      <c r="F191" s="65">
        <f t="shared" si="220"/>
        <v>0</v>
      </c>
      <c r="G191" s="46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Y191" s="64">
        <f t="shared" si="221"/>
        <v>0</v>
      </c>
      <c r="Z191" s="64">
        <f t="shared" si="222"/>
        <v>0</v>
      </c>
      <c r="AA191" s="64">
        <f t="shared" si="223"/>
        <v>0</v>
      </c>
      <c r="AB191" s="64">
        <f t="shared" si="224"/>
        <v>0</v>
      </c>
    </row>
    <row r="192" spans="1:28" s="1" customFormat="1" ht="13.5" customHeight="1" x14ac:dyDescent="0.2">
      <c r="A192" s="367"/>
      <c r="B192" s="368"/>
      <c r="C192" s="348"/>
      <c r="D192" s="72" t="s">
        <v>150</v>
      </c>
      <c r="E192" s="64">
        <f t="shared" si="219"/>
        <v>0</v>
      </c>
      <c r="F192" s="65">
        <f t="shared" si="220"/>
        <v>0</v>
      </c>
      <c r="G192" s="46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Y192" s="64">
        <f t="shared" si="221"/>
        <v>0</v>
      </c>
      <c r="Z192" s="64">
        <f t="shared" si="222"/>
        <v>0</v>
      </c>
      <c r="AA192" s="64">
        <f t="shared" si="223"/>
        <v>0</v>
      </c>
      <c r="AB192" s="64">
        <f t="shared" si="224"/>
        <v>0</v>
      </c>
    </row>
    <row r="193" spans="1:28" s="1" customFormat="1" ht="13.5" customHeight="1" x14ac:dyDescent="0.2">
      <c r="A193" s="367"/>
      <c r="B193" s="368"/>
      <c r="C193" s="348"/>
      <c r="D193" s="72" t="s">
        <v>153</v>
      </c>
      <c r="E193" s="64">
        <f t="shared" si="219"/>
        <v>0</v>
      </c>
      <c r="F193" s="65">
        <f t="shared" si="220"/>
        <v>0</v>
      </c>
      <c r="G193" s="46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Y193" s="64">
        <f t="shared" si="221"/>
        <v>0</v>
      </c>
      <c r="Z193" s="64">
        <f t="shared" si="222"/>
        <v>0</v>
      </c>
      <c r="AA193" s="64">
        <f t="shared" si="223"/>
        <v>0</v>
      </c>
      <c r="AB193" s="64">
        <f t="shared" si="224"/>
        <v>0</v>
      </c>
    </row>
    <row r="194" spans="1:28" s="1" customFormat="1" ht="13.5" customHeight="1" x14ac:dyDescent="0.2">
      <c r="A194" s="367"/>
      <c r="B194" s="368"/>
      <c r="C194" s="348"/>
      <c r="D194" s="72" t="s">
        <v>154</v>
      </c>
      <c r="E194" s="64">
        <f t="shared" si="219"/>
        <v>0</v>
      </c>
      <c r="F194" s="65">
        <f t="shared" si="220"/>
        <v>0</v>
      </c>
      <c r="G194" s="46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Y194" s="64">
        <f t="shared" si="221"/>
        <v>0</v>
      </c>
      <c r="Z194" s="64">
        <f t="shared" si="222"/>
        <v>0</v>
      </c>
      <c r="AA194" s="64">
        <f t="shared" si="223"/>
        <v>0</v>
      </c>
      <c r="AB194" s="64">
        <f t="shared" si="224"/>
        <v>0</v>
      </c>
    </row>
    <row r="195" spans="1:28" s="1" customFormat="1" ht="13.5" customHeight="1" x14ac:dyDescent="0.2">
      <c r="A195" s="367"/>
      <c r="B195" s="368"/>
      <c r="C195" s="348"/>
      <c r="D195" s="72" t="s">
        <v>180</v>
      </c>
      <c r="E195" s="64">
        <f t="shared" si="219"/>
        <v>0</v>
      </c>
      <c r="F195" s="65">
        <f t="shared" si="220"/>
        <v>0</v>
      </c>
      <c r="G195" s="46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Y195" s="64">
        <f t="shared" si="221"/>
        <v>0</v>
      </c>
      <c r="Z195" s="64">
        <f t="shared" si="222"/>
        <v>0</v>
      </c>
      <c r="AA195" s="64">
        <f t="shared" si="223"/>
        <v>0</v>
      </c>
      <c r="AB195" s="64">
        <f t="shared" si="224"/>
        <v>0</v>
      </c>
    </row>
    <row r="196" spans="1:28" s="1" customFormat="1" ht="13.5" customHeight="1" x14ac:dyDescent="0.2">
      <c r="A196" s="367"/>
      <c r="B196" s="368"/>
      <c r="C196" s="348"/>
      <c r="D196" s="72" t="s">
        <v>83</v>
      </c>
      <c r="E196" s="64">
        <f t="shared" si="219"/>
        <v>0</v>
      </c>
      <c r="F196" s="65">
        <f t="shared" si="220"/>
        <v>0</v>
      </c>
      <c r="G196" s="14">
        <f t="shared" ref="G196:R196" si="226">SUM(G183:G195)</f>
        <v>0</v>
      </c>
      <c r="H196" s="14">
        <f t="shared" si="226"/>
        <v>0</v>
      </c>
      <c r="I196" s="14">
        <f t="shared" si="226"/>
        <v>0</v>
      </c>
      <c r="J196" s="14">
        <f t="shared" si="226"/>
        <v>0</v>
      </c>
      <c r="K196" s="14">
        <f t="shared" si="226"/>
        <v>0</v>
      </c>
      <c r="L196" s="14">
        <f t="shared" si="226"/>
        <v>0</v>
      </c>
      <c r="M196" s="14">
        <f t="shared" si="226"/>
        <v>0</v>
      </c>
      <c r="N196" s="14">
        <f t="shared" si="226"/>
        <v>0</v>
      </c>
      <c r="O196" s="14">
        <f t="shared" si="226"/>
        <v>0</v>
      </c>
      <c r="P196" s="14">
        <f t="shared" si="226"/>
        <v>0</v>
      </c>
      <c r="Q196" s="14">
        <f t="shared" si="226"/>
        <v>0</v>
      </c>
      <c r="R196" s="73">
        <f t="shared" si="226"/>
        <v>0</v>
      </c>
      <c r="Y196" s="64">
        <f t="shared" si="221"/>
        <v>0</v>
      </c>
      <c r="Z196" s="64">
        <f t="shared" si="222"/>
        <v>0</v>
      </c>
      <c r="AA196" s="64">
        <f t="shared" si="223"/>
        <v>0</v>
      </c>
      <c r="AB196" s="64">
        <f t="shared" si="224"/>
        <v>0</v>
      </c>
    </row>
    <row r="197" spans="1:28" s="1" customFormat="1" ht="13.5" customHeight="1" x14ac:dyDescent="0.2">
      <c r="A197" s="369"/>
      <c r="B197" s="370"/>
      <c r="C197" s="80" t="s">
        <v>3</v>
      </c>
      <c r="D197" s="45"/>
      <c r="E197" s="13">
        <f t="shared" si="219"/>
        <v>0</v>
      </c>
      <c r="F197" s="13">
        <f t="shared" si="220"/>
        <v>0</v>
      </c>
      <c r="G197" s="14">
        <f t="shared" ref="G197:R197" si="227">G176+G182+G196</f>
        <v>0</v>
      </c>
      <c r="H197" s="14">
        <f t="shared" si="227"/>
        <v>0</v>
      </c>
      <c r="I197" s="14">
        <f t="shared" si="227"/>
        <v>0</v>
      </c>
      <c r="J197" s="14">
        <f t="shared" si="227"/>
        <v>0</v>
      </c>
      <c r="K197" s="14">
        <f t="shared" si="227"/>
        <v>0</v>
      </c>
      <c r="L197" s="14">
        <f t="shared" si="227"/>
        <v>0</v>
      </c>
      <c r="M197" s="14">
        <f t="shared" si="227"/>
        <v>0</v>
      </c>
      <c r="N197" s="14">
        <f t="shared" si="227"/>
        <v>0</v>
      </c>
      <c r="O197" s="14">
        <f t="shared" si="227"/>
        <v>0</v>
      </c>
      <c r="P197" s="14">
        <f t="shared" si="227"/>
        <v>0</v>
      </c>
      <c r="Q197" s="14">
        <f t="shared" si="227"/>
        <v>0</v>
      </c>
      <c r="R197" s="73">
        <f t="shared" si="227"/>
        <v>0</v>
      </c>
      <c r="Y197" s="13">
        <f t="shared" si="221"/>
        <v>0</v>
      </c>
      <c r="Z197" s="13">
        <f t="shared" si="222"/>
        <v>0</v>
      </c>
      <c r="AA197" s="13">
        <f t="shared" si="223"/>
        <v>0</v>
      </c>
      <c r="AB197" s="13">
        <f t="shared" si="224"/>
        <v>0</v>
      </c>
    </row>
  </sheetData>
  <mergeCells count="29">
    <mergeCell ref="A1:B1"/>
    <mergeCell ref="C19:C21"/>
    <mergeCell ref="C22:C23"/>
    <mergeCell ref="C24:C38"/>
    <mergeCell ref="C39:C47"/>
    <mergeCell ref="C103:C108"/>
    <mergeCell ref="C109:C117"/>
    <mergeCell ref="C118:C125"/>
    <mergeCell ref="C48:C56"/>
    <mergeCell ref="C58:C63"/>
    <mergeCell ref="C64:C69"/>
    <mergeCell ref="C70:C75"/>
    <mergeCell ref="C76:C81"/>
    <mergeCell ref="C171:C176"/>
    <mergeCell ref="C177:C182"/>
    <mergeCell ref="C183:C196"/>
    <mergeCell ref="A24:B56"/>
    <mergeCell ref="A2:B11"/>
    <mergeCell ref="A12:B23"/>
    <mergeCell ref="A58:B102"/>
    <mergeCell ref="A103:B164"/>
    <mergeCell ref="A165:B197"/>
    <mergeCell ref="C126:C131"/>
    <mergeCell ref="C132:C156"/>
    <mergeCell ref="C157:C159"/>
    <mergeCell ref="C160:C163"/>
    <mergeCell ref="C165:C170"/>
    <mergeCell ref="C82:C97"/>
    <mergeCell ref="C98:C101"/>
  </mergeCells>
  <phoneticPr fontId="43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63988158818325"/>
  </sheetPr>
  <dimension ref="A1:AB266"/>
  <sheetViews>
    <sheetView zoomScale="110" zoomScaleNormal="110" workbookViewId="0">
      <pane xSplit="6" ySplit="1" topLeftCell="G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4.25" x14ac:dyDescent="0.2"/>
  <cols>
    <col min="1" max="1" width="4.125" style="81" customWidth="1"/>
    <col min="2" max="2" width="5.625" style="81" customWidth="1"/>
    <col min="3" max="3" width="13" style="81" customWidth="1"/>
    <col min="4" max="4" width="20.25" style="81" customWidth="1"/>
    <col min="5" max="5" width="14" style="81" customWidth="1"/>
    <col min="6" max="18" width="12.25" style="81" customWidth="1"/>
    <col min="19" max="19" width="17.75" style="81" customWidth="1"/>
    <col min="20" max="20" width="3.75" style="81" customWidth="1"/>
    <col min="21" max="21" width="8.25" style="81" customWidth="1"/>
    <col min="22" max="22" width="3.75" style="81" customWidth="1"/>
    <col min="23" max="23" width="8.25" style="81" customWidth="1"/>
    <col min="24" max="24" width="9" style="81"/>
    <col min="25" max="28" width="10.625" style="81" hidden="1" customWidth="1"/>
    <col min="29" max="16384" width="9" style="81"/>
  </cols>
  <sheetData>
    <row r="1" spans="1:28" ht="13.5" customHeight="1" x14ac:dyDescent="0.2">
      <c r="A1" s="304" t="s">
        <v>0</v>
      </c>
      <c r="B1" s="304"/>
      <c r="C1" s="7" t="s">
        <v>1</v>
      </c>
      <c r="D1" s="8" t="s">
        <v>2</v>
      </c>
      <c r="E1" s="51" t="s">
        <v>3</v>
      </c>
      <c r="F1" s="51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2" t="s">
        <v>12</v>
      </c>
      <c r="O1" s="82" t="s">
        <v>13</v>
      </c>
      <c r="P1" s="82" t="s">
        <v>14</v>
      </c>
      <c r="Q1" s="82" t="s">
        <v>15</v>
      </c>
      <c r="R1" s="82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28" ht="13.5" customHeight="1" x14ac:dyDescent="0.2">
      <c r="A2" s="314" t="s">
        <v>24</v>
      </c>
      <c r="B2" s="314"/>
      <c r="C2" s="83" t="s">
        <v>25</v>
      </c>
      <c r="D2" s="84">
        <f t="shared" ref="D2:D7" si="0">IF($E$8&lt;&gt;0,E2/$E$8,)</f>
        <v>0</v>
      </c>
      <c r="E2" s="37">
        <f t="shared" ref="E2:E11" si="1">SUM(G2:R2)</f>
        <v>0</v>
      </c>
      <c r="F2" s="37">
        <f t="shared" ref="F2:F11" si="2">IF($T$1=0,0,E2/$T$1)</f>
        <v>0</v>
      </c>
      <c r="G2" s="38">
        <f t="shared" ref="G2:R3" si="3">G58+G135+G192</f>
        <v>0</v>
      </c>
      <c r="H2" s="38">
        <f t="shared" si="3"/>
        <v>0</v>
      </c>
      <c r="I2" s="38">
        <f t="shared" si="3"/>
        <v>0</v>
      </c>
      <c r="J2" s="38">
        <f t="shared" si="3"/>
        <v>0</v>
      </c>
      <c r="K2" s="38">
        <f t="shared" si="3"/>
        <v>0</v>
      </c>
      <c r="L2" s="38">
        <f t="shared" si="3"/>
        <v>0</v>
      </c>
      <c r="M2" s="38">
        <f t="shared" si="3"/>
        <v>0</v>
      </c>
      <c r="N2" s="38">
        <f t="shared" si="3"/>
        <v>0</v>
      </c>
      <c r="O2" s="38">
        <f t="shared" si="3"/>
        <v>0</v>
      </c>
      <c r="P2" s="38">
        <f t="shared" si="3"/>
        <v>0</v>
      </c>
      <c r="Q2" s="38">
        <f t="shared" si="3"/>
        <v>0</v>
      </c>
      <c r="R2" s="38">
        <f t="shared" si="3"/>
        <v>0</v>
      </c>
      <c r="Y2" s="37">
        <f t="shared" ref="Y2:Y14" si="4">SUM(G2:I2)</f>
        <v>0</v>
      </c>
      <c r="Z2" s="37">
        <f t="shared" ref="Z2:Z14" si="5">SUM(J2:L2)</f>
        <v>0</v>
      </c>
      <c r="AA2" s="37">
        <f t="shared" ref="AA2:AA14" si="6">SUM(M2:O2)</f>
        <v>0</v>
      </c>
      <c r="AB2" s="37">
        <f t="shared" ref="AB2:AB14" si="7">SUM(P2:R2)</f>
        <v>0</v>
      </c>
    </row>
    <row r="3" spans="1:28" ht="13.5" customHeight="1" x14ac:dyDescent="0.2">
      <c r="A3" s="314"/>
      <c r="B3" s="314"/>
      <c r="C3" s="83" t="s">
        <v>26</v>
      </c>
      <c r="D3" s="84">
        <f t="shared" si="0"/>
        <v>0</v>
      </c>
      <c r="E3" s="37">
        <f t="shared" si="1"/>
        <v>0</v>
      </c>
      <c r="F3" s="37">
        <f t="shared" si="2"/>
        <v>0</v>
      </c>
      <c r="G3" s="38">
        <f t="shared" si="3"/>
        <v>0</v>
      </c>
      <c r="H3" s="38">
        <f t="shared" si="3"/>
        <v>0</v>
      </c>
      <c r="I3" s="38">
        <f t="shared" si="3"/>
        <v>0</v>
      </c>
      <c r="J3" s="38">
        <f t="shared" si="3"/>
        <v>0</v>
      </c>
      <c r="K3" s="38">
        <f t="shared" si="3"/>
        <v>0</v>
      </c>
      <c r="L3" s="38">
        <f t="shared" si="3"/>
        <v>0</v>
      </c>
      <c r="M3" s="38">
        <f t="shared" si="3"/>
        <v>0</v>
      </c>
      <c r="N3" s="38">
        <f t="shared" si="3"/>
        <v>0</v>
      </c>
      <c r="O3" s="38">
        <f t="shared" si="3"/>
        <v>0</v>
      </c>
      <c r="P3" s="38">
        <f t="shared" si="3"/>
        <v>0</v>
      </c>
      <c r="Q3" s="38">
        <f t="shared" si="3"/>
        <v>0</v>
      </c>
      <c r="R3" s="38">
        <f t="shared" si="3"/>
        <v>0</v>
      </c>
      <c r="Y3" s="37">
        <f t="shared" si="4"/>
        <v>0</v>
      </c>
      <c r="Z3" s="37">
        <f t="shared" si="5"/>
        <v>0</v>
      </c>
      <c r="AA3" s="37">
        <f t="shared" si="6"/>
        <v>0</v>
      </c>
      <c r="AB3" s="37">
        <f t="shared" si="7"/>
        <v>0</v>
      </c>
    </row>
    <row r="4" spans="1:28" ht="13.5" customHeight="1" x14ac:dyDescent="0.2">
      <c r="A4" s="314"/>
      <c r="B4" s="314"/>
      <c r="C4" s="83" t="s">
        <v>27</v>
      </c>
      <c r="D4" s="84">
        <f t="shared" si="0"/>
        <v>0</v>
      </c>
      <c r="E4" s="37">
        <f t="shared" si="1"/>
        <v>0</v>
      </c>
      <c r="F4" s="37">
        <f t="shared" si="2"/>
        <v>0</v>
      </c>
      <c r="G4" s="38">
        <f t="shared" ref="G4:R4" si="8">G61+G138+G195</f>
        <v>0</v>
      </c>
      <c r="H4" s="38">
        <f t="shared" si="8"/>
        <v>0</v>
      </c>
      <c r="I4" s="38">
        <f t="shared" si="8"/>
        <v>0</v>
      </c>
      <c r="J4" s="38">
        <f t="shared" si="8"/>
        <v>0</v>
      </c>
      <c r="K4" s="38">
        <f t="shared" si="8"/>
        <v>0</v>
      </c>
      <c r="L4" s="38">
        <f t="shared" si="8"/>
        <v>0</v>
      </c>
      <c r="M4" s="38">
        <f t="shared" si="8"/>
        <v>0</v>
      </c>
      <c r="N4" s="38">
        <f t="shared" si="8"/>
        <v>0</v>
      </c>
      <c r="O4" s="38">
        <f t="shared" si="8"/>
        <v>0</v>
      </c>
      <c r="P4" s="38">
        <f t="shared" si="8"/>
        <v>0</v>
      </c>
      <c r="Q4" s="38">
        <f t="shared" si="8"/>
        <v>0</v>
      </c>
      <c r="R4" s="38">
        <f t="shared" si="8"/>
        <v>0</v>
      </c>
      <c r="Y4" s="37">
        <f t="shared" si="4"/>
        <v>0</v>
      </c>
      <c r="Z4" s="37">
        <f t="shared" si="5"/>
        <v>0</v>
      </c>
      <c r="AA4" s="37">
        <f t="shared" si="6"/>
        <v>0</v>
      </c>
      <c r="AB4" s="37">
        <f t="shared" si="7"/>
        <v>0</v>
      </c>
    </row>
    <row r="5" spans="1:28" ht="13.5" customHeight="1" x14ac:dyDescent="0.2">
      <c r="A5" s="314"/>
      <c r="B5" s="314"/>
      <c r="C5" s="83" t="s">
        <v>199</v>
      </c>
      <c r="D5" s="84">
        <f t="shared" si="0"/>
        <v>0</v>
      </c>
      <c r="E5" s="37">
        <f t="shared" si="1"/>
        <v>0</v>
      </c>
      <c r="F5" s="37">
        <f t="shared" si="2"/>
        <v>0</v>
      </c>
      <c r="G5" s="38">
        <f t="shared" ref="G5:R5" si="9">G128</f>
        <v>0</v>
      </c>
      <c r="H5" s="38">
        <f t="shared" si="9"/>
        <v>0</v>
      </c>
      <c r="I5" s="38">
        <f t="shared" si="9"/>
        <v>0</v>
      </c>
      <c r="J5" s="38">
        <f t="shared" si="9"/>
        <v>0</v>
      </c>
      <c r="K5" s="38">
        <f t="shared" si="9"/>
        <v>0</v>
      </c>
      <c r="L5" s="38">
        <f t="shared" si="9"/>
        <v>0</v>
      </c>
      <c r="M5" s="38">
        <f t="shared" si="9"/>
        <v>0</v>
      </c>
      <c r="N5" s="38">
        <f t="shared" si="9"/>
        <v>0</v>
      </c>
      <c r="O5" s="38">
        <f t="shared" si="9"/>
        <v>0</v>
      </c>
      <c r="P5" s="38">
        <f t="shared" si="9"/>
        <v>0</v>
      </c>
      <c r="Q5" s="38">
        <f t="shared" si="9"/>
        <v>0</v>
      </c>
      <c r="R5" s="38">
        <f t="shared" si="9"/>
        <v>0</v>
      </c>
      <c r="Y5" s="37">
        <f t="shared" si="4"/>
        <v>0</v>
      </c>
      <c r="Z5" s="37">
        <f t="shared" si="5"/>
        <v>0</v>
      </c>
      <c r="AA5" s="37">
        <f t="shared" si="6"/>
        <v>0</v>
      </c>
      <c r="AB5" s="37">
        <f t="shared" si="7"/>
        <v>0</v>
      </c>
    </row>
    <row r="6" spans="1:28" ht="13.5" customHeight="1" x14ac:dyDescent="0.2">
      <c r="A6" s="314"/>
      <c r="B6" s="314"/>
      <c r="C6" s="83" t="s">
        <v>29</v>
      </c>
      <c r="D6" s="84">
        <f t="shared" si="0"/>
        <v>0</v>
      </c>
      <c r="E6" s="37">
        <f t="shared" si="1"/>
        <v>0</v>
      </c>
      <c r="F6" s="37">
        <f t="shared" si="2"/>
        <v>0</v>
      </c>
      <c r="G6" s="38">
        <f t="shared" ref="G6:R6" si="10">G182+G185</f>
        <v>0</v>
      </c>
      <c r="H6" s="38">
        <f t="shared" si="10"/>
        <v>0</v>
      </c>
      <c r="I6" s="38">
        <f t="shared" si="10"/>
        <v>0</v>
      </c>
      <c r="J6" s="38">
        <f t="shared" si="10"/>
        <v>0</v>
      </c>
      <c r="K6" s="38">
        <f t="shared" si="10"/>
        <v>0</v>
      </c>
      <c r="L6" s="38">
        <f t="shared" si="10"/>
        <v>0</v>
      </c>
      <c r="M6" s="38">
        <f t="shared" si="10"/>
        <v>0</v>
      </c>
      <c r="N6" s="38">
        <f t="shared" si="10"/>
        <v>0</v>
      </c>
      <c r="O6" s="38">
        <f t="shared" si="10"/>
        <v>0</v>
      </c>
      <c r="P6" s="38">
        <f t="shared" si="10"/>
        <v>0</v>
      </c>
      <c r="Q6" s="38">
        <f t="shared" si="10"/>
        <v>0</v>
      </c>
      <c r="R6" s="38">
        <f t="shared" si="10"/>
        <v>0</v>
      </c>
      <c r="Y6" s="37">
        <f t="shared" si="4"/>
        <v>0</v>
      </c>
      <c r="Z6" s="37">
        <f t="shared" si="5"/>
        <v>0</v>
      </c>
      <c r="AA6" s="37">
        <f t="shared" si="6"/>
        <v>0</v>
      </c>
      <c r="AB6" s="37">
        <f t="shared" si="7"/>
        <v>0</v>
      </c>
    </row>
    <row r="7" spans="1:28" ht="13.5" customHeight="1" x14ac:dyDescent="0.2">
      <c r="A7" s="314"/>
      <c r="B7" s="314"/>
      <c r="C7" s="83" t="s">
        <v>30</v>
      </c>
      <c r="D7" s="84">
        <f t="shared" si="0"/>
        <v>0</v>
      </c>
      <c r="E7" s="37">
        <f t="shared" si="1"/>
        <v>0</v>
      </c>
      <c r="F7" s="37">
        <f t="shared" si="2"/>
        <v>0</v>
      </c>
      <c r="G7" s="38">
        <f t="shared" ref="G7:R7" si="11">G222</f>
        <v>0</v>
      </c>
      <c r="H7" s="38">
        <f t="shared" si="11"/>
        <v>0</v>
      </c>
      <c r="I7" s="38">
        <f t="shared" si="11"/>
        <v>0</v>
      </c>
      <c r="J7" s="38">
        <f t="shared" si="11"/>
        <v>0</v>
      </c>
      <c r="K7" s="38">
        <f t="shared" si="11"/>
        <v>0</v>
      </c>
      <c r="L7" s="38">
        <f t="shared" si="11"/>
        <v>0</v>
      </c>
      <c r="M7" s="38">
        <f t="shared" si="11"/>
        <v>0</v>
      </c>
      <c r="N7" s="38">
        <f t="shared" si="11"/>
        <v>0</v>
      </c>
      <c r="O7" s="38">
        <f t="shared" si="11"/>
        <v>0</v>
      </c>
      <c r="P7" s="38">
        <f t="shared" si="11"/>
        <v>0</v>
      </c>
      <c r="Q7" s="38">
        <f t="shared" si="11"/>
        <v>0</v>
      </c>
      <c r="R7" s="38">
        <f t="shared" si="11"/>
        <v>0</v>
      </c>
      <c r="Y7" s="37">
        <f t="shared" si="4"/>
        <v>0</v>
      </c>
      <c r="Z7" s="37">
        <f t="shared" si="5"/>
        <v>0</v>
      </c>
      <c r="AA7" s="37">
        <f t="shared" si="6"/>
        <v>0</v>
      </c>
      <c r="AB7" s="37">
        <f t="shared" si="7"/>
        <v>0</v>
      </c>
    </row>
    <row r="8" spans="1:28" ht="13.5" customHeight="1" x14ac:dyDescent="0.2">
      <c r="A8" s="314"/>
      <c r="B8" s="314"/>
      <c r="C8" s="83" t="s">
        <v>31</v>
      </c>
      <c r="D8" s="84">
        <f>SUM(D2:D7)</f>
        <v>0</v>
      </c>
      <c r="E8" s="37">
        <f t="shared" si="1"/>
        <v>0</v>
      </c>
      <c r="F8" s="37">
        <f t="shared" si="2"/>
        <v>0</v>
      </c>
      <c r="G8" s="85">
        <f t="shared" ref="G8:R8" si="12">SUM(G2:G7)+G145</f>
        <v>0</v>
      </c>
      <c r="H8" s="85">
        <f t="shared" si="12"/>
        <v>0</v>
      </c>
      <c r="I8" s="85">
        <f t="shared" si="12"/>
        <v>0</v>
      </c>
      <c r="J8" s="85">
        <f t="shared" si="12"/>
        <v>0</v>
      </c>
      <c r="K8" s="85">
        <f t="shared" si="12"/>
        <v>0</v>
      </c>
      <c r="L8" s="85">
        <f t="shared" si="12"/>
        <v>0</v>
      </c>
      <c r="M8" s="85">
        <f t="shared" si="12"/>
        <v>0</v>
      </c>
      <c r="N8" s="85">
        <f t="shared" si="12"/>
        <v>0</v>
      </c>
      <c r="O8" s="85">
        <f t="shared" si="12"/>
        <v>0</v>
      </c>
      <c r="P8" s="85">
        <f t="shared" si="12"/>
        <v>0</v>
      </c>
      <c r="Q8" s="85">
        <f t="shared" si="12"/>
        <v>0</v>
      </c>
      <c r="R8" s="85">
        <f t="shared" si="12"/>
        <v>0</v>
      </c>
      <c r="Y8" s="37">
        <f t="shared" si="4"/>
        <v>0</v>
      </c>
      <c r="Z8" s="37">
        <f t="shared" si="5"/>
        <v>0</v>
      </c>
      <c r="AA8" s="37">
        <f t="shared" si="6"/>
        <v>0</v>
      </c>
      <c r="AB8" s="37">
        <f t="shared" si="7"/>
        <v>0</v>
      </c>
    </row>
    <row r="9" spans="1:28" ht="13.5" customHeight="1" x14ac:dyDescent="0.2">
      <c r="A9" s="314"/>
      <c r="B9" s="314"/>
      <c r="C9" s="83" t="s">
        <v>32</v>
      </c>
      <c r="D9" s="84">
        <f t="shared" ref="D9:D11" si="13">IF($E$8&lt;&gt;0,E9/$E$8,)</f>
        <v>0</v>
      </c>
      <c r="E9" s="37">
        <f t="shared" si="1"/>
        <v>0</v>
      </c>
      <c r="F9" s="37">
        <f t="shared" si="2"/>
        <v>0</v>
      </c>
      <c r="G9" s="38">
        <f t="shared" ref="G9:R9" si="14">G159+G162</f>
        <v>0</v>
      </c>
      <c r="H9" s="38">
        <f t="shared" si="14"/>
        <v>0</v>
      </c>
      <c r="I9" s="38">
        <f t="shared" si="14"/>
        <v>0</v>
      </c>
      <c r="J9" s="38">
        <f t="shared" si="14"/>
        <v>0</v>
      </c>
      <c r="K9" s="38">
        <f t="shared" si="14"/>
        <v>0</v>
      </c>
      <c r="L9" s="38">
        <f t="shared" si="14"/>
        <v>0</v>
      </c>
      <c r="M9" s="38">
        <f t="shared" si="14"/>
        <v>0</v>
      </c>
      <c r="N9" s="38">
        <f t="shared" si="14"/>
        <v>0</v>
      </c>
      <c r="O9" s="38">
        <f t="shared" si="14"/>
        <v>0</v>
      </c>
      <c r="P9" s="38">
        <f t="shared" si="14"/>
        <v>0</v>
      </c>
      <c r="Q9" s="38">
        <f t="shared" si="14"/>
        <v>0</v>
      </c>
      <c r="R9" s="38">
        <f t="shared" si="14"/>
        <v>0</v>
      </c>
      <c r="Y9" s="37">
        <f t="shared" si="4"/>
        <v>0</v>
      </c>
      <c r="Z9" s="37">
        <f t="shared" si="5"/>
        <v>0</v>
      </c>
      <c r="AA9" s="37">
        <f t="shared" si="6"/>
        <v>0</v>
      </c>
      <c r="AB9" s="37">
        <f t="shared" si="7"/>
        <v>0</v>
      </c>
    </row>
    <row r="10" spans="1:28" ht="13.5" customHeight="1" x14ac:dyDescent="0.2">
      <c r="A10" s="314"/>
      <c r="B10" s="314"/>
      <c r="C10" s="83" t="s">
        <v>33</v>
      </c>
      <c r="D10" s="84">
        <f t="shared" si="13"/>
        <v>0</v>
      </c>
      <c r="E10" s="37">
        <f t="shared" si="1"/>
        <v>0</v>
      </c>
      <c r="F10" s="37">
        <f t="shared" si="2"/>
        <v>0</v>
      </c>
      <c r="G10" s="38">
        <f t="shared" ref="G10:R10" si="15">G165</f>
        <v>0</v>
      </c>
      <c r="H10" s="38">
        <f t="shared" si="15"/>
        <v>0</v>
      </c>
      <c r="I10" s="38">
        <f t="shared" si="15"/>
        <v>0</v>
      </c>
      <c r="J10" s="38">
        <f t="shared" si="15"/>
        <v>0</v>
      </c>
      <c r="K10" s="38">
        <f t="shared" si="15"/>
        <v>0</v>
      </c>
      <c r="L10" s="38">
        <f t="shared" si="15"/>
        <v>0</v>
      </c>
      <c r="M10" s="38">
        <f t="shared" si="15"/>
        <v>0</v>
      </c>
      <c r="N10" s="38">
        <f t="shared" si="15"/>
        <v>0</v>
      </c>
      <c r="O10" s="38">
        <f t="shared" si="15"/>
        <v>0</v>
      </c>
      <c r="P10" s="38">
        <f t="shared" si="15"/>
        <v>0</v>
      </c>
      <c r="Q10" s="38">
        <f t="shared" si="15"/>
        <v>0</v>
      </c>
      <c r="R10" s="38">
        <f t="shared" si="15"/>
        <v>0</v>
      </c>
      <c r="Y10" s="37">
        <f t="shared" si="4"/>
        <v>0</v>
      </c>
      <c r="Z10" s="37">
        <f t="shared" si="5"/>
        <v>0</v>
      </c>
      <c r="AA10" s="37">
        <f t="shared" si="6"/>
        <v>0</v>
      </c>
      <c r="AB10" s="37">
        <f t="shared" si="7"/>
        <v>0</v>
      </c>
    </row>
    <row r="11" spans="1:28" ht="13.5" customHeight="1" x14ac:dyDescent="0.2">
      <c r="A11" s="314"/>
      <c r="B11" s="314"/>
      <c r="C11" s="83" t="s">
        <v>34</v>
      </c>
      <c r="D11" s="84">
        <f t="shared" si="13"/>
        <v>0</v>
      </c>
      <c r="E11" s="37">
        <f t="shared" si="1"/>
        <v>0</v>
      </c>
      <c r="F11" s="37">
        <f t="shared" si="2"/>
        <v>0</v>
      </c>
      <c r="G11" s="38">
        <f t="shared" ref="G11:R11" si="16">G116+G170+G209</f>
        <v>0</v>
      </c>
      <c r="H11" s="38">
        <f t="shared" si="16"/>
        <v>0</v>
      </c>
      <c r="I11" s="38">
        <f t="shared" si="16"/>
        <v>0</v>
      </c>
      <c r="J11" s="38">
        <f t="shared" si="16"/>
        <v>0</v>
      </c>
      <c r="K11" s="38">
        <f t="shared" si="16"/>
        <v>0</v>
      </c>
      <c r="L11" s="38">
        <f t="shared" si="16"/>
        <v>0</v>
      </c>
      <c r="M11" s="38">
        <f t="shared" si="16"/>
        <v>0</v>
      </c>
      <c r="N11" s="38">
        <f t="shared" si="16"/>
        <v>0</v>
      </c>
      <c r="O11" s="38">
        <f t="shared" si="16"/>
        <v>0</v>
      </c>
      <c r="P11" s="38">
        <f t="shared" si="16"/>
        <v>0</v>
      </c>
      <c r="Q11" s="38">
        <f t="shared" si="16"/>
        <v>0</v>
      </c>
      <c r="R11" s="38">
        <f t="shared" si="16"/>
        <v>0</v>
      </c>
      <c r="Y11" s="37">
        <f t="shared" si="4"/>
        <v>0</v>
      </c>
      <c r="Z11" s="37">
        <f t="shared" si="5"/>
        <v>0</v>
      </c>
      <c r="AA11" s="37">
        <f t="shared" si="6"/>
        <v>0</v>
      </c>
      <c r="AB11" s="37">
        <f t="shared" si="7"/>
        <v>0</v>
      </c>
    </row>
    <row r="12" spans="1:28" ht="13.5" customHeight="1" x14ac:dyDescent="0.2">
      <c r="A12" s="315" t="s">
        <v>35</v>
      </c>
      <c r="B12" s="316"/>
      <c r="C12" s="86" t="s">
        <v>36</v>
      </c>
      <c r="D12" s="87"/>
      <c r="E12" s="88">
        <f t="shared" ref="E12:E22" ca="1" si="17">INDIRECT(ADDRESS(ROW(),$T$1+6))</f>
        <v>0</v>
      </c>
      <c r="F12" s="88">
        <f>IF($T$1=0,,SUM(G12:R12)/$T$1)</f>
        <v>0</v>
      </c>
      <c r="G12" s="38">
        <f t="shared" ref="G12:R12" si="18">G57+G134+G191</f>
        <v>0</v>
      </c>
      <c r="H12" s="38">
        <f t="shared" si="18"/>
        <v>0</v>
      </c>
      <c r="I12" s="38">
        <f t="shared" si="18"/>
        <v>0</v>
      </c>
      <c r="J12" s="38">
        <f t="shared" si="18"/>
        <v>0</v>
      </c>
      <c r="K12" s="38">
        <f t="shared" si="18"/>
        <v>0</v>
      </c>
      <c r="L12" s="38">
        <f t="shared" si="18"/>
        <v>0</v>
      </c>
      <c r="M12" s="38">
        <f t="shared" si="18"/>
        <v>0</v>
      </c>
      <c r="N12" s="38">
        <f t="shared" si="18"/>
        <v>0</v>
      </c>
      <c r="O12" s="38">
        <f t="shared" si="18"/>
        <v>0</v>
      </c>
      <c r="P12" s="38">
        <f t="shared" si="18"/>
        <v>0</v>
      </c>
      <c r="Q12" s="38">
        <f t="shared" si="18"/>
        <v>0</v>
      </c>
      <c r="R12" s="38">
        <f t="shared" si="18"/>
        <v>0</v>
      </c>
      <c r="Y12" s="118">
        <f t="shared" si="4"/>
        <v>0</v>
      </c>
      <c r="Z12" s="118">
        <f t="shared" si="5"/>
        <v>0</v>
      </c>
      <c r="AA12" s="118">
        <f t="shared" si="6"/>
        <v>0</v>
      </c>
      <c r="AB12" s="118">
        <f t="shared" si="7"/>
        <v>0</v>
      </c>
    </row>
    <row r="13" spans="1:28" ht="13.5" customHeight="1" x14ac:dyDescent="0.2">
      <c r="A13" s="317"/>
      <c r="B13" s="318"/>
      <c r="C13" s="86" t="s">
        <v>37</v>
      </c>
      <c r="D13" s="87"/>
      <c r="E13" s="88">
        <f t="shared" ca="1" si="17"/>
        <v>0</v>
      </c>
      <c r="F13" s="88">
        <f>IF($T$1=0,,SUM(G13:R13)/$T$1)</f>
        <v>0</v>
      </c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Y13" s="118">
        <f t="shared" si="4"/>
        <v>0</v>
      </c>
      <c r="Z13" s="118">
        <f t="shared" si="5"/>
        <v>0</v>
      </c>
      <c r="AA13" s="118">
        <f t="shared" si="6"/>
        <v>0</v>
      </c>
      <c r="AB13" s="118">
        <f t="shared" si="7"/>
        <v>0</v>
      </c>
    </row>
    <row r="14" spans="1:28" ht="13.5" customHeight="1" x14ac:dyDescent="0.2">
      <c r="A14" s="317"/>
      <c r="B14" s="318"/>
      <c r="C14" s="86" t="s">
        <v>38</v>
      </c>
      <c r="D14" s="87"/>
      <c r="E14" s="88">
        <f t="shared" ca="1" si="17"/>
        <v>0</v>
      </c>
      <c r="F14" s="88">
        <f>IF($T$1=0,,SUM(G14:R14)/$T$1)</f>
        <v>0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Y14" s="118">
        <f t="shared" si="4"/>
        <v>0</v>
      </c>
      <c r="Z14" s="118">
        <f t="shared" si="5"/>
        <v>0</v>
      </c>
      <c r="AA14" s="118">
        <f t="shared" si="6"/>
        <v>0</v>
      </c>
      <c r="AB14" s="118">
        <f t="shared" si="7"/>
        <v>0</v>
      </c>
    </row>
    <row r="15" spans="1:28" ht="13.5" customHeight="1" x14ac:dyDescent="0.2">
      <c r="A15" s="317"/>
      <c r="B15" s="318"/>
      <c r="C15" s="86" t="s">
        <v>200</v>
      </c>
      <c r="D15" s="87"/>
      <c r="E15" s="88">
        <f t="shared" ca="1" si="17"/>
        <v>0</v>
      </c>
      <c r="F15" s="88">
        <f t="shared" ref="F15:R15" si="19">IF(F14&lt;&gt;0,F18/F14,)</f>
        <v>0</v>
      </c>
      <c r="G15" s="38">
        <f t="shared" si="19"/>
        <v>0</v>
      </c>
      <c r="H15" s="38">
        <f t="shared" si="19"/>
        <v>0</v>
      </c>
      <c r="I15" s="38">
        <f t="shared" si="19"/>
        <v>0</v>
      </c>
      <c r="J15" s="38">
        <f t="shared" si="19"/>
        <v>0</v>
      </c>
      <c r="K15" s="38">
        <f t="shared" si="19"/>
        <v>0</v>
      </c>
      <c r="L15" s="38">
        <f t="shared" si="19"/>
        <v>0</v>
      </c>
      <c r="M15" s="38">
        <f t="shared" si="19"/>
        <v>0</v>
      </c>
      <c r="N15" s="38">
        <f t="shared" si="19"/>
        <v>0</v>
      </c>
      <c r="O15" s="38">
        <f t="shared" si="19"/>
        <v>0</v>
      </c>
      <c r="P15" s="38">
        <f t="shared" si="19"/>
        <v>0</v>
      </c>
      <c r="Q15" s="38">
        <f t="shared" si="19"/>
        <v>0</v>
      </c>
      <c r="R15" s="38">
        <f t="shared" si="19"/>
        <v>0</v>
      </c>
      <c r="Y15" s="119">
        <f t="shared" ref="Y15:AB15" si="20">IF(Y14&lt;&gt;0,Y18/Y14,)</f>
        <v>0</v>
      </c>
      <c r="Z15" s="119">
        <f t="shared" si="20"/>
        <v>0</v>
      </c>
      <c r="AA15" s="119">
        <f t="shared" si="20"/>
        <v>0</v>
      </c>
      <c r="AB15" s="119">
        <f t="shared" si="20"/>
        <v>0</v>
      </c>
    </row>
    <row r="16" spans="1:28" ht="13.5" customHeight="1" x14ac:dyDescent="0.2">
      <c r="A16" s="317"/>
      <c r="B16" s="318"/>
      <c r="C16" s="86" t="s">
        <v>96</v>
      </c>
      <c r="D16" s="87"/>
      <c r="E16" s="88">
        <f t="shared" ca="1" si="17"/>
        <v>0</v>
      </c>
      <c r="F16" s="88">
        <f>IF($T$1=0,,SUM(G16:R16)/$T$1)</f>
        <v>0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Y16" s="118">
        <f t="shared" ref="Y16:Y20" si="21">SUM(G16:I16)</f>
        <v>0</v>
      </c>
      <c r="Z16" s="118">
        <f t="shared" ref="Z16:Z20" si="22">SUM(J16:L16)</f>
        <v>0</v>
      </c>
      <c r="AA16" s="118">
        <f t="shared" ref="AA16:AA20" si="23">SUM(M16:O16)</f>
        <v>0</v>
      </c>
      <c r="AB16" s="118">
        <f t="shared" ref="AB16:AB20" si="24">SUM(P16:R16)</f>
        <v>0</v>
      </c>
    </row>
    <row r="17" spans="1:28" ht="13.5" customHeight="1" x14ac:dyDescent="0.2">
      <c r="A17" s="317"/>
      <c r="B17" s="318"/>
      <c r="C17" s="86" t="s">
        <v>40</v>
      </c>
      <c r="D17" s="87"/>
      <c r="E17" s="88">
        <f t="shared" ca="1" si="17"/>
        <v>0</v>
      </c>
      <c r="F17" s="88">
        <f>IF($T$1=0,,SUM(G17:R17)/$T$1)</f>
        <v>0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Y17" s="118">
        <f t="shared" si="21"/>
        <v>0</v>
      </c>
      <c r="Z17" s="118">
        <f t="shared" si="22"/>
        <v>0</v>
      </c>
      <c r="AA17" s="118">
        <f t="shared" si="23"/>
        <v>0</v>
      </c>
      <c r="AB17" s="118">
        <f t="shared" si="24"/>
        <v>0</v>
      </c>
    </row>
    <row r="18" spans="1:28" ht="13.5" customHeight="1" x14ac:dyDescent="0.2">
      <c r="A18" s="317"/>
      <c r="B18" s="318"/>
      <c r="C18" s="342" t="s">
        <v>41</v>
      </c>
      <c r="D18" s="87" t="s">
        <v>31</v>
      </c>
      <c r="E18" s="88">
        <f t="shared" ca="1" si="17"/>
        <v>0</v>
      </c>
      <c r="F18" s="88">
        <f>IF($T$1=0,,SUM(G18:R18)/$T$1)</f>
        <v>0</v>
      </c>
      <c r="G18" s="38">
        <f t="shared" ref="G18:R18" si="25">G19+G20</f>
        <v>0</v>
      </c>
      <c r="H18" s="38">
        <f t="shared" si="25"/>
        <v>0</v>
      </c>
      <c r="I18" s="38">
        <f t="shared" si="25"/>
        <v>0</v>
      </c>
      <c r="J18" s="38">
        <f t="shared" si="25"/>
        <v>0</v>
      </c>
      <c r="K18" s="38">
        <f t="shared" si="25"/>
        <v>0</v>
      </c>
      <c r="L18" s="38">
        <f t="shared" si="25"/>
        <v>0</v>
      </c>
      <c r="M18" s="38">
        <f t="shared" si="25"/>
        <v>0</v>
      </c>
      <c r="N18" s="38">
        <f t="shared" si="25"/>
        <v>0</v>
      </c>
      <c r="O18" s="38">
        <f t="shared" si="25"/>
        <v>0</v>
      </c>
      <c r="P18" s="38">
        <f t="shared" si="25"/>
        <v>0</v>
      </c>
      <c r="Q18" s="38">
        <f t="shared" si="25"/>
        <v>0</v>
      </c>
      <c r="R18" s="38">
        <f t="shared" si="25"/>
        <v>0</v>
      </c>
      <c r="Y18" s="118">
        <f t="shared" si="21"/>
        <v>0</v>
      </c>
      <c r="Z18" s="118">
        <f t="shared" si="22"/>
        <v>0</v>
      </c>
      <c r="AA18" s="118">
        <f t="shared" si="23"/>
        <v>0</v>
      </c>
      <c r="AB18" s="118">
        <f t="shared" si="24"/>
        <v>0</v>
      </c>
    </row>
    <row r="19" spans="1:28" ht="13.5" customHeight="1" x14ac:dyDescent="0.2">
      <c r="A19" s="317"/>
      <c r="B19" s="318"/>
      <c r="C19" s="343"/>
      <c r="D19" s="90" t="s">
        <v>201</v>
      </c>
      <c r="E19" s="88">
        <f t="shared" ca="1" si="17"/>
        <v>0</v>
      </c>
      <c r="F19" s="88">
        <f>IF($T$1=0,,SUM(G19:R19)/$T$1)</f>
        <v>0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Y19" s="118">
        <f t="shared" si="21"/>
        <v>0</v>
      </c>
      <c r="Z19" s="118">
        <f t="shared" si="22"/>
        <v>0</v>
      </c>
      <c r="AA19" s="118">
        <f t="shared" si="23"/>
        <v>0</v>
      </c>
      <c r="AB19" s="118">
        <f t="shared" si="24"/>
        <v>0</v>
      </c>
    </row>
    <row r="20" spans="1:28" ht="13.5" customHeight="1" x14ac:dyDescent="0.2">
      <c r="A20" s="317"/>
      <c r="B20" s="318"/>
      <c r="C20" s="344"/>
      <c r="D20" s="87" t="s">
        <v>202</v>
      </c>
      <c r="E20" s="88">
        <f t="shared" ca="1" si="17"/>
        <v>0</v>
      </c>
      <c r="F20" s="88">
        <f>IF($T$1=0,,SUM(G20:R20)/$T$1)</f>
        <v>0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Y20" s="118">
        <f t="shared" si="21"/>
        <v>0</v>
      </c>
      <c r="Z20" s="118">
        <f t="shared" si="22"/>
        <v>0</v>
      </c>
      <c r="AA20" s="118">
        <f t="shared" si="23"/>
        <v>0</v>
      </c>
      <c r="AB20" s="118">
        <f t="shared" si="24"/>
        <v>0</v>
      </c>
    </row>
    <row r="21" spans="1:28" ht="13.5" customHeight="1" x14ac:dyDescent="0.2">
      <c r="A21" s="317"/>
      <c r="B21" s="318"/>
      <c r="C21" s="345" t="s">
        <v>45</v>
      </c>
      <c r="D21" s="91" t="s">
        <v>203</v>
      </c>
      <c r="E21" s="92">
        <f t="shared" ca="1" si="17"/>
        <v>0</v>
      </c>
      <c r="F21" s="92">
        <f t="shared" ref="F21:R21" si="26">IF(F17=0,,F18/F17)</f>
        <v>0</v>
      </c>
      <c r="G21" s="93">
        <f t="shared" si="26"/>
        <v>0</v>
      </c>
      <c r="H21" s="93">
        <f t="shared" si="26"/>
        <v>0</v>
      </c>
      <c r="I21" s="93">
        <f t="shared" si="26"/>
        <v>0</v>
      </c>
      <c r="J21" s="93">
        <f t="shared" si="26"/>
        <v>0</v>
      </c>
      <c r="K21" s="93">
        <f t="shared" si="26"/>
        <v>0</v>
      </c>
      <c r="L21" s="93">
        <f t="shared" si="26"/>
        <v>0</v>
      </c>
      <c r="M21" s="93">
        <f t="shared" si="26"/>
        <v>0</v>
      </c>
      <c r="N21" s="93">
        <f t="shared" si="26"/>
        <v>0</v>
      </c>
      <c r="O21" s="93">
        <f t="shared" si="26"/>
        <v>0</v>
      </c>
      <c r="P21" s="93">
        <f t="shared" si="26"/>
        <v>0</v>
      </c>
      <c r="Q21" s="93">
        <f t="shared" si="26"/>
        <v>0</v>
      </c>
      <c r="R21" s="93">
        <f t="shared" si="26"/>
        <v>0</v>
      </c>
      <c r="Y21" s="120">
        <f t="shared" ref="Y21:AB21" si="27">IF(Y17=0,,Y18/Y17)</f>
        <v>0</v>
      </c>
      <c r="Z21" s="120">
        <f t="shared" si="27"/>
        <v>0</v>
      </c>
      <c r="AA21" s="120">
        <f t="shared" si="27"/>
        <v>0</v>
      </c>
      <c r="AB21" s="120">
        <f t="shared" si="27"/>
        <v>0</v>
      </c>
    </row>
    <row r="22" spans="1:28" ht="13.5" customHeight="1" x14ac:dyDescent="0.2">
      <c r="A22" s="319"/>
      <c r="B22" s="320"/>
      <c r="C22" s="346"/>
      <c r="D22" s="94" t="s">
        <v>204</v>
      </c>
      <c r="E22" s="92">
        <f t="shared" ca="1" si="17"/>
        <v>0</v>
      </c>
      <c r="F22" s="92">
        <f t="shared" ref="F22:R22" si="28">IF(F17=0,,F19/F17)</f>
        <v>0</v>
      </c>
      <c r="G22" s="93">
        <f t="shared" si="28"/>
        <v>0</v>
      </c>
      <c r="H22" s="93">
        <f t="shared" si="28"/>
        <v>0</v>
      </c>
      <c r="I22" s="93">
        <f t="shared" si="28"/>
        <v>0</v>
      </c>
      <c r="J22" s="93">
        <f t="shared" si="28"/>
        <v>0</v>
      </c>
      <c r="K22" s="93">
        <f t="shared" si="28"/>
        <v>0</v>
      </c>
      <c r="L22" s="93">
        <f t="shared" si="28"/>
        <v>0</v>
      </c>
      <c r="M22" s="93">
        <f t="shared" si="28"/>
        <v>0</v>
      </c>
      <c r="N22" s="93">
        <f t="shared" si="28"/>
        <v>0</v>
      </c>
      <c r="O22" s="93">
        <f t="shared" si="28"/>
        <v>0</v>
      </c>
      <c r="P22" s="93">
        <f t="shared" si="28"/>
        <v>0</v>
      </c>
      <c r="Q22" s="93">
        <f t="shared" si="28"/>
        <v>0</v>
      </c>
      <c r="R22" s="93">
        <f t="shared" si="28"/>
        <v>0</v>
      </c>
      <c r="Y22" s="120">
        <f t="shared" ref="Y22:AB22" si="29">IF(Y17=0,,Y19/Y17)</f>
        <v>0</v>
      </c>
      <c r="Z22" s="120">
        <f t="shared" si="29"/>
        <v>0</v>
      </c>
      <c r="AA22" s="120">
        <f t="shared" si="29"/>
        <v>0</v>
      </c>
      <c r="AB22" s="120">
        <f t="shared" si="29"/>
        <v>0</v>
      </c>
    </row>
    <row r="23" spans="1:28" ht="13.5" customHeight="1" x14ac:dyDescent="0.2">
      <c r="A23" s="321" t="s">
        <v>49</v>
      </c>
      <c r="B23" s="321"/>
      <c r="C23" s="340" t="s">
        <v>50</v>
      </c>
      <c r="D23" s="36" t="s">
        <v>51</v>
      </c>
      <c r="E23" s="37">
        <f>SUM(G23:R23)</f>
        <v>0</v>
      </c>
      <c r="F23" s="37">
        <f>IF($T$1=0,0,E23/$T$1)</f>
        <v>0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Y23" s="37">
        <f>SUM(G23:I23)</f>
        <v>0</v>
      </c>
      <c r="Z23" s="37">
        <f>SUM(J23:L23)</f>
        <v>0</v>
      </c>
      <c r="AA23" s="37">
        <f>SUM(M23:O23)</f>
        <v>0</v>
      </c>
      <c r="AB23" s="37">
        <f>SUM(P23:R23)</f>
        <v>0</v>
      </c>
    </row>
    <row r="24" spans="1:28" ht="13.5" customHeight="1" x14ac:dyDescent="0.2">
      <c r="A24" s="321"/>
      <c r="B24" s="321"/>
      <c r="C24" s="340"/>
      <c r="D24" s="36" t="s">
        <v>205</v>
      </c>
      <c r="E24" s="37">
        <f>SUM(G24:R24)</f>
        <v>0</v>
      </c>
      <c r="F24" s="37">
        <f>IF($T$1=0,0,E24/$T$1)</f>
        <v>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Y24" s="37">
        <f>SUM(G24:I24)</f>
        <v>0</v>
      </c>
      <c r="Z24" s="37">
        <f>SUM(J24:L24)</f>
        <v>0</v>
      </c>
      <c r="AA24" s="37">
        <f>SUM(M24:O24)</f>
        <v>0</v>
      </c>
      <c r="AB24" s="37">
        <f>SUM(P24:R24)</f>
        <v>0</v>
      </c>
    </row>
    <row r="25" spans="1:28" ht="13.5" customHeight="1" x14ac:dyDescent="0.2">
      <c r="A25" s="321"/>
      <c r="B25" s="321"/>
      <c r="C25" s="340"/>
      <c r="D25" s="96" t="s">
        <v>52</v>
      </c>
      <c r="E25" s="37">
        <f t="shared" ref="E25:R25" si="30">IF(E$23&lt;&gt;0,E8/E$23,)</f>
        <v>0</v>
      </c>
      <c r="F25" s="37">
        <f t="shared" si="30"/>
        <v>0</v>
      </c>
      <c r="G25" s="38">
        <f t="shared" si="30"/>
        <v>0</v>
      </c>
      <c r="H25" s="38">
        <f t="shared" si="30"/>
        <v>0</v>
      </c>
      <c r="I25" s="38">
        <f t="shared" si="30"/>
        <v>0</v>
      </c>
      <c r="J25" s="38">
        <f t="shared" si="30"/>
        <v>0</v>
      </c>
      <c r="K25" s="38">
        <f t="shared" si="30"/>
        <v>0</v>
      </c>
      <c r="L25" s="38">
        <f t="shared" si="30"/>
        <v>0</v>
      </c>
      <c r="M25" s="38">
        <f t="shared" si="30"/>
        <v>0</v>
      </c>
      <c r="N25" s="38">
        <f t="shared" si="30"/>
        <v>0</v>
      </c>
      <c r="O25" s="38">
        <f t="shared" si="30"/>
        <v>0</v>
      </c>
      <c r="P25" s="38">
        <f t="shared" si="30"/>
        <v>0</v>
      </c>
      <c r="Q25" s="38">
        <f t="shared" si="30"/>
        <v>0</v>
      </c>
      <c r="R25" s="38">
        <f t="shared" si="30"/>
        <v>0</v>
      </c>
      <c r="Y25" s="37">
        <f t="shared" ref="Y25:AB25" si="31">IF(Y$23&lt;&gt;0,Y8/Y$23,)</f>
        <v>0</v>
      </c>
      <c r="Z25" s="37">
        <f t="shared" si="31"/>
        <v>0</v>
      </c>
      <c r="AA25" s="37">
        <f t="shared" si="31"/>
        <v>0</v>
      </c>
      <c r="AB25" s="37">
        <f t="shared" si="31"/>
        <v>0</v>
      </c>
    </row>
    <row r="26" spans="1:28" ht="13.5" customHeight="1" x14ac:dyDescent="0.2">
      <c r="A26" s="321"/>
      <c r="B26" s="321"/>
      <c r="C26" s="340"/>
      <c r="D26" s="36" t="s">
        <v>53</v>
      </c>
      <c r="E26" s="37">
        <f t="shared" ref="E26:R26" si="32">IF(E$23&lt;&gt;0,E133/E$23,)</f>
        <v>0</v>
      </c>
      <c r="F26" s="37">
        <f t="shared" si="32"/>
        <v>0</v>
      </c>
      <c r="G26" s="38">
        <f t="shared" si="32"/>
        <v>0</v>
      </c>
      <c r="H26" s="38">
        <f t="shared" si="32"/>
        <v>0</v>
      </c>
      <c r="I26" s="38">
        <f t="shared" si="32"/>
        <v>0</v>
      </c>
      <c r="J26" s="38">
        <f t="shared" si="32"/>
        <v>0</v>
      </c>
      <c r="K26" s="38">
        <f t="shared" si="32"/>
        <v>0</v>
      </c>
      <c r="L26" s="38">
        <f t="shared" si="32"/>
        <v>0</v>
      </c>
      <c r="M26" s="38">
        <f t="shared" si="32"/>
        <v>0</v>
      </c>
      <c r="N26" s="38">
        <f t="shared" si="32"/>
        <v>0</v>
      </c>
      <c r="O26" s="38">
        <f t="shared" si="32"/>
        <v>0</v>
      </c>
      <c r="P26" s="38">
        <f t="shared" si="32"/>
        <v>0</v>
      </c>
      <c r="Q26" s="38">
        <f t="shared" si="32"/>
        <v>0</v>
      </c>
      <c r="R26" s="38">
        <f t="shared" si="32"/>
        <v>0</v>
      </c>
      <c r="Y26" s="37">
        <f t="shared" ref="Y26:AB26" si="33">IF(Y$23&lt;&gt;0,Y133/Y$23,)</f>
        <v>0</v>
      </c>
      <c r="Z26" s="37">
        <f t="shared" si="33"/>
        <v>0</v>
      </c>
      <c r="AA26" s="37">
        <f t="shared" si="33"/>
        <v>0</v>
      </c>
      <c r="AB26" s="37">
        <f t="shared" si="33"/>
        <v>0</v>
      </c>
    </row>
    <row r="27" spans="1:28" ht="13.5" customHeight="1" x14ac:dyDescent="0.2">
      <c r="A27" s="321"/>
      <c r="B27" s="321"/>
      <c r="C27" s="340"/>
      <c r="D27" s="96" t="s">
        <v>54</v>
      </c>
      <c r="E27" s="37">
        <f t="shared" ref="E27:R27" si="34">IF(E$23&lt;&gt;0,E128/E$23,)</f>
        <v>0</v>
      </c>
      <c r="F27" s="37">
        <f t="shared" si="34"/>
        <v>0</v>
      </c>
      <c r="G27" s="38">
        <f t="shared" si="34"/>
        <v>0</v>
      </c>
      <c r="H27" s="38">
        <f t="shared" si="34"/>
        <v>0</v>
      </c>
      <c r="I27" s="38">
        <f t="shared" si="34"/>
        <v>0</v>
      </c>
      <c r="J27" s="38">
        <f t="shared" si="34"/>
        <v>0</v>
      </c>
      <c r="K27" s="38">
        <f t="shared" si="34"/>
        <v>0</v>
      </c>
      <c r="L27" s="38">
        <f t="shared" si="34"/>
        <v>0</v>
      </c>
      <c r="M27" s="38">
        <f t="shared" si="34"/>
        <v>0</v>
      </c>
      <c r="N27" s="38">
        <f t="shared" si="34"/>
        <v>0</v>
      </c>
      <c r="O27" s="38">
        <f t="shared" si="34"/>
        <v>0</v>
      </c>
      <c r="P27" s="38">
        <f t="shared" si="34"/>
        <v>0</v>
      </c>
      <c r="Q27" s="38">
        <f t="shared" si="34"/>
        <v>0</v>
      </c>
      <c r="R27" s="38">
        <f t="shared" si="34"/>
        <v>0</v>
      </c>
      <c r="Y27" s="37">
        <f t="shared" ref="Y27:AB27" si="35">IF(Y$23&lt;&gt;0,Y128/Y$23,)</f>
        <v>0</v>
      </c>
      <c r="Z27" s="37">
        <f t="shared" si="35"/>
        <v>0</v>
      </c>
      <c r="AA27" s="37">
        <f t="shared" si="35"/>
        <v>0</v>
      </c>
      <c r="AB27" s="37">
        <f t="shared" si="35"/>
        <v>0</v>
      </c>
    </row>
    <row r="28" spans="1:28" ht="13.5" customHeight="1" x14ac:dyDescent="0.2">
      <c r="A28" s="321"/>
      <c r="B28" s="321"/>
      <c r="C28" s="340"/>
      <c r="D28" s="36" t="s">
        <v>55</v>
      </c>
      <c r="E28" s="37">
        <f t="shared" ref="E28:R28" si="36">IF(E$23&lt;&gt;0,E190/E$23,)</f>
        <v>0</v>
      </c>
      <c r="F28" s="37">
        <f t="shared" si="36"/>
        <v>0</v>
      </c>
      <c r="G28" s="38">
        <f t="shared" si="36"/>
        <v>0</v>
      </c>
      <c r="H28" s="38">
        <f t="shared" si="36"/>
        <v>0</v>
      </c>
      <c r="I28" s="38">
        <f t="shared" si="36"/>
        <v>0</v>
      </c>
      <c r="J28" s="38">
        <f t="shared" si="36"/>
        <v>0</v>
      </c>
      <c r="K28" s="38">
        <f t="shared" si="36"/>
        <v>0</v>
      </c>
      <c r="L28" s="38">
        <f t="shared" si="36"/>
        <v>0</v>
      </c>
      <c r="M28" s="38">
        <f t="shared" si="36"/>
        <v>0</v>
      </c>
      <c r="N28" s="38">
        <f t="shared" si="36"/>
        <v>0</v>
      </c>
      <c r="O28" s="38">
        <f t="shared" si="36"/>
        <v>0</v>
      </c>
      <c r="P28" s="38">
        <f t="shared" si="36"/>
        <v>0</v>
      </c>
      <c r="Q28" s="38">
        <f t="shared" si="36"/>
        <v>0</v>
      </c>
      <c r="R28" s="38">
        <f t="shared" si="36"/>
        <v>0</v>
      </c>
      <c r="Y28" s="37">
        <f t="shared" ref="Y28:AB28" si="37">IF(Y$23&lt;&gt;0,Y190/Y$23,)</f>
        <v>0</v>
      </c>
      <c r="Z28" s="37">
        <f t="shared" si="37"/>
        <v>0</v>
      </c>
      <c r="AA28" s="37">
        <f t="shared" si="37"/>
        <v>0</v>
      </c>
      <c r="AB28" s="37">
        <f t="shared" si="37"/>
        <v>0</v>
      </c>
    </row>
    <row r="29" spans="1:28" ht="13.5" customHeight="1" x14ac:dyDescent="0.2">
      <c r="A29" s="321"/>
      <c r="B29" s="321"/>
      <c r="C29" s="340"/>
      <c r="D29" s="36" t="s">
        <v>56</v>
      </c>
      <c r="E29" s="37">
        <f t="shared" ref="E29:R29" si="38">IF(E$23&lt;&gt;0,E223/E$23,)</f>
        <v>0</v>
      </c>
      <c r="F29" s="37">
        <f t="shared" si="38"/>
        <v>0</v>
      </c>
      <c r="G29" s="38">
        <f t="shared" si="38"/>
        <v>0</v>
      </c>
      <c r="H29" s="38">
        <f t="shared" si="38"/>
        <v>0</v>
      </c>
      <c r="I29" s="38">
        <f t="shared" si="38"/>
        <v>0</v>
      </c>
      <c r="J29" s="38">
        <f t="shared" si="38"/>
        <v>0</v>
      </c>
      <c r="K29" s="38">
        <f t="shared" si="38"/>
        <v>0</v>
      </c>
      <c r="L29" s="38">
        <f t="shared" si="38"/>
        <v>0</v>
      </c>
      <c r="M29" s="38">
        <f t="shared" si="38"/>
        <v>0</v>
      </c>
      <c r="N29" s="38">
        <f t="shared" si="38"/>
        <v>0</v>
      </c>
      <c r="O29" s="38">
        <f t="shared" si="38"/>
        <v>0</v>
      </c>
      <c r="P29" s="38">
        <f t="shared" si="38"/>
        <v>0</v>
      </c>
      <c r="Q29" s="38">
        <f t="shared" si="38"/>
        <v>0</v>
      </c>
      <c r="R29" s="38">
        <f t="shared" si="38"/>
        <v>0</v>
      </c>
      <c r="Y29" s="37">
        <f t="shared" ref="Y29:AB29" si="39">IF(Y$23&lt;&gt;0,Y223/Y$23,)</f>
        <v>0</v>
      </c>
      <c r="Z29" s="37">
        <f t="shared" si="39"/>
        <v>0</v>
      </c>
      <c r="AA29" s="37">
        <f t="shared" si="39"/>
        <v>0</v>
      </c>
      <c r="AB29" s="37">
        <f t="shared" si="39"/>
        <v>0</v>
      </c>
    </row>
    <row r="30" spans="1:28" ht="13.5" customHeight="1" x14ac:dyDescent="0.2">
      <c r="A30" s="321"/>
      <c r="B30" s="321"/>
      <c r="C30" s="340"/>
      <c r="D30" s="36" t="s">
        <v>106</v>
      </c>
      <c r="E30" s="37" t="s">
        <v>107</v>
      </c>
      <c r="F30" s="37" t="s">
        <v>107</v>
      </c>
      <c r="G30" s="38" t="s">
        <v>107</v>
      </c>
      <c r="H30" s="38" t="s">
        <v>107</v>
      </c>
      <c r="I30" s="38" t="s">
        <v>107</v>
      </c>
      <c r="J30" s="38" t="s">
        <v>107</v>
      </c>
      <c r="K30" s="38" t="s">
        <v>107</v>
      </c>
      <c r="L30" s="38" t="s">
        <v>107</v>
      </c>
      <c r="M30" s="38" t="s">
        <v>107</v>
      </c>
      <c r="N30" s="38" t="s">
        <v>107</v>
      </c>
      <c r="O30" s="38" t="s">
        <v>107</v>
      </c>
      <c r="P30" s="38" t="s">
        <v>107</v>
      </c>
      <c r="Q30" s="38" t="s">
        <v>107</v>
      </c>
      <c r="R30" s="38" t="s">
        <v>107</v>
      </c>
      <c r="Y30" s="37" t="s">
        <v>107</v>
      </c>
      <c r="Z30" s="37" t="s">
        <v>107</v>
      </c>
      <c r="AA30" s="37" t="s">
        <v>107</v>
      </c>
      <c r="AB30" s="37" t="s">
        <v>107</v>
      </c>
    </row>
    <row r="31" spans="1:28" ht="13.5" customHeight="1" x14ac:dyDescent="0.2">
      <c r="A31" s="321"/>
      <c r="B31" s="321"/>
      <c r="C31" s="340"/>
      <c r="D31" s="36" t="s">
        <v>57</v>
      </c>
      <c r="E31" s="37">
        <f t="shared" ref="E31:R31" si="40">IF(E$23&lt;&gt;0,E3/E$23,)</f>
        <v>0</v>
      </c>
      <c r="F31" s="37">
        <f t="shared" si="40"/>
        <v>0</v>
      </c>
      <c r="G31" s="38">
        <f t="shared" si="40"/>
        <v>0</v>
      </c>
      <c r="H31" s="38">
        <f t="shared" si="40"/>
        <v>0</v>
      </c>
      <c r="I31" s="38">
        <f t="shared" si="40"/>
        <v>0</v>
      </c>
      <c r="J31" s="38">
        <f t="shared" si="40"/>
        <v>0</v>
      </c>
      <c r="K31" s="38">
        <f t="shared" si="40"/>
        <v>0</v>
      </c>
      <c r="L31" s="38">
        <f t="shared" si="40"/>
        <v>0</v>
      </c>
      <c r="M31" s="38">
        <f t="shared" si="40"/>
        <v>0</v>
      </c>
      <c r="N31" s="38">
        <f t="shared" si="40"/>
        <v>0</v>
      </c>
      <c r="O31" s="38">
        <f t="shared" si="40"/>
        <v>0</v>
      </c>
      <c r="P31" s="38">
        <f t="shared" si="40"/>
        <v>0</v>
      </c>
      <c r="Q31" s="38">
        <f t="shared" si="40"/>
        <v>0</v>
      </c>
      <c r="R31" s="38">
        <f t="shared" si="40"/>
        <v>0</v>
      </c>
      <c r="Y31" s="37">
        <f t="shared" ref="Y31:AB31" si="41">IF(Y$23&lt;&gt;0,Y3/Y$23,)</f>
        <v>0</v>
      </c>
      <c r="Z31" s="37">
        <f t="shared" si="41"/>
        <v>0</v>
      </c>
      <c r="AA31" s="37">
        <f t="shared" si="41"/>
        <v>0</v>
      </c>
      <c r="AB31" s="37">
        <f t="shared" si="41"/>
        <v>0</v>
      </c>
    </row>
    <row r="32" spans="1:28" ht="13.5" customHeight="1" x14ac:dyDescent="0.2">
      <c r="A32" s="321"/>
      <c r="B32" s="321"/>
      <c r="C32" s="340"/>
      <c r="D32" s="36" t="s">
        <v>58</v>
      </c>
      <c r="E32" s="97">
        <f>IF(SUM(G12:R12)&lt;&gt;0,E23/SUM(G12:R12),)</f>
        <v>0</v>
      </c>
      <c r="F32" s="97">
        <f t="shared" ref="F32:R32" si="42">IF(F12&lt;&gt;0,F23/F12,)</f>
        <v>0</v>
      </c>
      <c r="G32" s="98">
        <f t="shared" si="42"/>
        <v>0</v>
      </c>
      <c r="H32" s="98">
        <f t="shared" si="42"/>
        <v>0</v>
      </c>
      <c r="I32" s="98">
        <f t="shared" si="42"/>
        <v>0</v>
      </c>
      <c r="J32" s="98">
        <f t="shared" si="42"/>
        <v>0</v>
      </c>
      <c r="K32" s="98">
        <f t="shared" si="42"/>
        <v>0</v>
      </c>
      <c r="L32" s="98">
        <f t="shared" si="42"/>
        <v>0</v>
      </c>
      <c r="M32" s="98">
        <f t="shared" si="42"/>
        <v>0</v>
      </c>
      <c r="N32" s="98">
        <f t="shared" si="42"/>
        <v>0</v>
      </c>
      <c r="O32" s="98">
        <f t="shared" si="42"/>
        <v>0</v>
      </c>
      <c r="P32" s="98">
        <f t="shared" si="42"/>
        <v>0</v>
      </c>
      <c r="Q32" s="98">
        <f t="shared" si="42"/>
        <v>0</v>
      </c>
      <c r="R32" s="98">
        <f t="shared" si="42"/>
        <v>0</v>
      </c>
      <c r="Y32" s="97">
        <f>IF(SUM(G12:I12)&lt;&gt;0,Y23/SUM(G12:I12),)</f>
        <v>0</v>
      </c>
      <c r="Z32" s="97">
        <f>IF(SUM(J12:L12)&lt;&gt;0,Z23/SUM(J12:L12),)</f>
        <v>0</v>
      </c>
      <c r="AA32" s="97">
        <f>IF(SUM(M12:O12)&lt;&gt;0,AA23/SUM(M12:O12),)</f>
        <v>0</v>
      </c>
      <c r="AB32" s="97">
        <f>IF(SUM(P12:R12)&lt;&gt;0,AB23/SUM(P12:R12),)</f>
        <v>0</v>
      </c>
    </row>
    <row r="33" spans="1:28" ht="13.5" customHeight="1" x14ac:dyDescent="0.2">
      <c r="A33" s="321"/>
      <c r="B33" s="321"/>
      <c r="C33" s="340"/>
      <c r="D33" s="36" t="s">
        <v>59</v>
      </c>
      <c r="E33" s="37">
        <f>IF(SUM(G12:R12)&lt;&gt;0,E2/SUM(G12:R12),)</f>
        <v>0</v>
      </c>
      <c r="F33" s="37">
        <f t="shared" ref="F33:R33" si="43">IF(F12&lt;&gt;0,F2/F12,)</f>
        <v>0</v>
      </c>
      <c r="G33" s="38">
        <f t="shared" si="43"/>
        <v>0</v>
      </c>
      <c r="H33" s="38">
        <f t="shared" si="43"/>
        <v>0</v>
      </c>
      <c r="I33" s="38">
        <f t="shared" si="43"/>
        <v>0</v>
      </c>
      <c r="J33" s="38">
        <f t="shared" si="43"/>
        <v>0</v>
      </c>
      <c r="K33" s="38">
        <f t="shared" si="43"/>
        <v>0</v>
      </c>
      <c r="L33" s="38">
        <f t="shared" si="43"/>
        <v>0</v>
      </c>
      <c r="M33" s="38">
        <f t="shared" si="43"/>
        <v>0</v>
      </c>
      <c r="N33" s="38">
        <f t="shared" si="43"/>
        <v>0</v>
      </c>
      <c r="O33" s="38">
        <f t="shared" si="43"/>
        <v>0</v>
      </c>
      <c r="P33" s="38">
        <f t="shared" si="43"/>
        <v>0</v>
      </c>
      <c r="Q33" s="38">
        <f t="shared" si="43"/>
        <v>0</v>
      </c>
      <c r="R33" s="38">
        <f t="shared" si="43"/>
        <v>0</v>
      </c>
      <c r="Y33" s="37">
        <f>IF(SUM(G12:I12)&lt;&gt;0,Y2/SUM(G12:I12),)</f>
        <v>0</v>
      </c>
      <c r="Z33" s="37">
        <f>IF(SUM(J12:L12)&lt;&gt;0,Z2/SUM(J12:L12),)</f>
        <v>0</v>
      </c>
      <c r="AA33" s="37">
        <f>IF(SUM(M12:O12)&lt;&gt;0,AA2/SUM(M12:O12),)</f>
        <v>0</v>
      </c>
      <c r="AB33" s="37">
        <f>IF(SUM(P12:R12)&lt;&gt;0,AB2/SUM(P12:R12),)</f>
        <v>0</v>
      </c>
    </row>
    <row r="34" spans="1:28" ht="13.5" customHeight="1" x14ac:dyDescent="0.2">
      <c r="A34" s="321"/>
      <c r="B34" s="321"/>
      <c r="C34" s="340"/>
      <c r="D34" s="36" t="s">
        <v>60</v>
      </c>
      <c r="E34" s="37">
        <f>IF(SUM(G12:R12)&lt;&gt;0,E3/SUM(G12:R12),)</f>
        <v>0</v>
      </c>
      <c r="F34" s="37">
        <f t="shared" ref="F34:R34" si="44">IF(F12&lt;&gt;0,F3/F12,)</f>
        <v>0</v>
      </c>
      <c r="G34" s="38">
        <f t="shared" si="44"/>
        <v>0</v>
      </c>
      <c r="H34" s="38">
        <f t="shared" si="44"/>
        <v>0</v>
      </c>
      <c r="I34" s="38">
        <f t="shared" si="44"/>
        <v>0</v>
      </c>
      <c r="J34" s="38">
        <f t="shared" si="44"/>
        <v>0</v>
      </c>
      <c r="K34" s="38">
        <f t="shared" si="44"/>
        <v>0</v>
      </c>
      <c r="L34" s="38">
        <f t="shared" si="44"/>
        <v>0</v>
      </c>
      <c r="M34" s="38">
        <f t="shared" si="44"/>
        <v>0</v>
      </c>
      <c r="N34" s="38">
        <f t="shared" si="44"/>
        <v>0</v>
      </c>
      <c r="O34" s="38">
        <f t="shared" si="44"/>
        <v>0</v>
      </c>
      <c r="P34" s="38">
        <f t="shared" si="44"/>
        <v>0</v>
      </c>
      <c r="Q34" s="38">
        <f t="shared" si="44"/>
        <v>0</v>
      </c>
      <c r="R34" s="38">
        <f t="shared" si="44"/>
        <v>0</v>
      </c>
      <c r="Y34" s="37">
        <f>IF(SUM(G12:I12)&lt;&gt;0,Y3/SUM(G12:I12),)</f>
        <v>0</v>
      </c>
      <c r="Z34" s="37">
        <f>IF(SUM(J12:L12)&lt;&gt;0,Z3/SUM(J12:L12),)</f>
        <v>0</v>
      </c>
      <c r="AA34" s="37">
        <f>IF(SUM(M12:O12)&lt;&gt;0,AA3/SUM(M12:O12),)</f>
        <v>0</v>
      </c>
      <c r="AB34" s="37">
        <f>IF(SUM(P12:R12)&lt;&gt;0,AB3/SUM(P12:R12),)</f>
        <v>0</v>
      </c>
    </row>
    <row r="35" spans="1:28" ht="13.5" customHeight="1" x14ac:dyDescent="0.2">
      <c r="A35" s="321"/>
      <c r="B35" s="321"/>
      <c r="C35" s="340"/>
      <c r="D35" s="36" t="s">
        <v>70</v>
      </c>
      <c r="E35" s="37">
        <f>IF(SUM(G12:R12)=0,,(E2+E3)/SUM(G12:R12))</f>
        <v>0</v>
      </c>
      <c r="F35" s="37">
        <f t="shared" ref="F35:R35" si="45">IF(F12=0,,(F2+F3)/F12)</f>
        <v>0</v>
      </c>
      <c r="G35" s="38">
        <f t="shared" si="45"/>
        <v>0</v>
      </c>
      <c r="H35" s="38">
        <f t="shared" si="45"/>
        <v>0</v>
      </c>
      <c r="I35" s="38">
        <f t="shared" si="45"/>
        <v>0</v>
      </c>
      <c r="J35" s="38">
        <f t="shared" si="45"/>
        <v>0</v>
      </c>
      <c r="K35" s="38">
        <f t="shared" si="45"/>
        <v>0</v>
      </c>
      <c r="L35" s="38">
        <f t="shared" si="45"/>
        <v>0</v>
      </c>
      <c r="M35" s="38">
        <f t="shared" si="45"/>
        <v>0</v>
      </c>
      <c r="N35" s="38">
        <f t="shared" si="45"/>
        <v>0</v>
      </c>
      <c r="O35" s="38">
        <f t="shared" si="45"/>
        <v>0</v>
      </c>
      <c r="P35" s="38">
        <f t="shared" si="45"/>
        <v>0</v>
      </c>
      <c r="Q35" s="38">
        <f t="shared" si="45"/>
        <v>0</v>
      </c>
      <c r="R35" s="38">
        <f t="shared" si="45"/>
        <v>0</v>
      </c>
      <c r="Y35" s="37">
        <f>IF(SUM(G12:I12)=0,,(Y2+Y3)/SUM(G12:I12))</f>
        <v>0</v>
      </c>
      <c r="Z35" s="37">
        <f>IF(SUM(J12:L12)=0,,(Z2+Z3)/SUM(J12:L12))</f>
        <v>0</v>
      </c>
      <c r="AA35" s="37">
        <f>IF(SUM(M12:O12)=0,,(AA2+AA3)/SUM(M12:O12))</f>
        <v>0</v>
      </c>
      <c r="AB35" s="37">
        <f>IF(SUM(P12:R12)=0,,(AB2+AB3)/SUM(P12:R12))</f>
        <v>0</v>
      </c>
    </row>
    <row r="36" spans="1:28" ht="13.5" customHeight="1" x14ac:dyDescent="0.2">
      <c r="A36" s="321"/>
      <c r="B36" s="321"/>
      <c r="C36" s="340"/>
      <c r="D36" s="36" t="s">
        <v>109</v>
      </c>
      <c r="E36" s="37" t="s">
        <v>107</v>
      </c>
      <c r="F36" s="37" t="s">
        <v>107</v>
      </c>
      <c r="G36" s="93"/>
      <c r="H36" s="93" t="str">
        <f t="shared" ref="H36:R36" si="46">IF(G2&lt;&gt;0,(H2-G2)/G2,"-")</f>
        <v>-</v>
      </c>
      <c r="I36" s="93" t="str">
        <f t="shared" si="46"/>
        <v>-</v>
      </c>
      <c r="J36" s="93" t="str">
        <f t="shared" si="46"/>
        <v>-</v>
      </c>
      <c r="K36" s="93" t="str">
        <f t="shared" si="46"/>
        <v>-</v>
      </c>
      <c r="L36" s="93" t="str">
        <f t="shared" si="46"/>
        <v>-</v>
      </c>
      <c r="M36" s="93" t="str">
        <f t="shared" si="46"/>
        <v>-</v>
      </c>
      <c r="N36" s="93" t="str">
        <f t="shared" si="46"/>
        <v>-</v>
      </c>
      <c r="O36" s="93" t="str">
        <f t="shared" si="46"/>
        <v>-</v>
      </c>
      <c r="P36" s="93" t="str">
        <f t="shared" si="46"/>
        <v>-</v>
      </c>
      <c r="Q36" s="93" t="str">
        <f t="shared" si="46"/>
        <v>-</v>
      </c>
      <c r="R36" s="93" t="str">
        <f t="shared" si="46"/>
        <v>-</v>
      </c>
      <c r="Y36" s="37" t="s">
        <v>107</v>
      </c>
      <c r="Z36" s="37" t="s">
        <v>107</v>
      </c>
      <c r="AA36" s="37" t="s">
        <v>107</v>
      </c>
      <c r="AB36" s="37" t="s">
        <v>107</v>
      </c>
    </row>
    <row r="37" spans="1:28" ht="13.5" customHeight="1" x14ac:dyDescent="0.2">
      <c r="A37" s="321"/>
      <c r="B37" s="321"/>
      <c r="C37" s="340"/>
      <c r="D37" s="36" t="s">
        <v>61</v>
      </c>
      <c r="E37" s="37" t="str">
        <f>IF(SUM(G12:R12)&lt;&gt;0,E8/SUM(G12:R12),"-")</f>
        <v>-</v>
      </c>
      <c r="F37" s="37">
        <f t="shared" ref="F37:R37" si="47">IF(F12&lt;&gt;0,F8/F12,)</f>
        <v>0</v>
      </c>
      <c r="G37" s="38">
        <f t="shared" si="47"/>
        <v>0</v>
      </c>
      <c r="H37" s="38">
        <f t="shared" si="47"/>
        <v>0</v>
      </c>
      <c r="I37" s="38">
        <f t="shared" si="47"/>
        <v>0</v>
      </c>
      <c r="J37" s="38">
        <f t="shared" si="47"/>
        <v>0</v>
      </c>
      <c r="K37" s="38">
        <f t="shared" si="47"/>
        <v>0</v>
      </c>
      <c r="L37" s="38">
        <f t="shared" si="47"/>
        <v>0</v>
      </c>
      <c r="M37" s="38">
        <f t="shared" si="47"/>
        <v>0</v>
      </c>
      <c r="N37" s="38">
        <f t="shared" si="47"/>
        <v>0</v>
      </c>
      <c r="O37" s="38">
        <f t="shared" si="47"/>
        <v>0</v>
      </c>
      <c r="P37" s="38">
        <f t="shared" si="47"/>
        <v>0</v>
      </c>
      <c r="Q37" s="38">
        <f t="shared" si="47"/>
        <v>0</v>
      </c>
      <c r="R37" s="38">
        <f t="shared" si="47"/>
        <v>0</v>
      </c>
      <c r="Y37" s="37" t="str">
        <f>IF(SUM(G12:I12)&lt;&gt;0,Y8/SUM(G12:I12),"-")</f>
        <v>-</v>
      </c>
      <c r="Z37" s="37" t="str">
        <f>IF(SUM(J12:L12)&lt;&gt;0,Z8/SUM(J12:L12),"-")</f>
        <v>-</v>
      </c>
      <c r="AA37" s="37" t="str">
        <f>IF(SUM(M12:O12)&lt;&gt;0,AA8/SUM(M12:O12),"-")</f>
        <v>-</v>
      </c>
      <c r="AB37" s="37" t="str">
        <f>IF(SUM(P12:R12)&lt;&gt;0,AB8/SUM(P12:R12),"-")</f>
        <v>-</v>
      </c>
    </row>
    <row r="38" spans="1:28" ht="13.5" customHeight="1" x14ac:dyDescent="0.2">
      <c r="A38" s="321"/>
      <c r="B38" s="321"/>
      <c r="C38" s="347" t="s">
        <v>62</v>
      </c>
      <c r="D38" s="99" t="s">
        <v>63</v>
      </c>
      <c r="E38" s="100">
        <f t="shared" ref="E38:R38" si="48">IF(E$23&lt;&gt;0,E133/E$23,)</f>
        <v>0</v>
      </c>
      <c r="F38" s="88">
        <f t="shared" si="48"/>
        <v>0</v>
      </c>
      <c r="G38" s="38">
        <f t="shared" si="48"/>
        <v>0</v>
      </c>
      <c r="H38" s="38">
        <f t="shared" si="48"/>
        <v>0</v>
      </c>
      <c r="I38" s="38">
        <f t="shared" si="48"/>
        <v>0</v>
      </c>
      <c r="J38" s="38">
        <f t="shared" si="48"/>
        <v>0</v>
      </c>
      <c r="K38" s="38">
        <f t="shared" si="48"/>
        <v>0</v>
      </c>
      <c r="L38" s="38">
        <f t="shared" si="48"/>
        <v>0</v>
      </c>
      <c r="M38" s="38">
        <f t="shared" si="48"/>
        <v>0</v>
      </c>
      <c r="N38" s="38">
        <f t="shared" si="48"/>
        <v>0</v>
      </c>
      <c r="O38" s="38">
        <f t="shared" si="48"/>
        <v>0</v>
      </c>
      <c r="P38" s="38">
        <f t="shared" si="48"/>
        <v>0</v>
      </c>
      <c r="Q38" s="38">
        <f t="shared" si="48"/>
        <v>0</v>
      </c>
      <c r="R38" s="38">
        <f t="shared" si="48"/>
        <v>0</v>
      </c>
      <c r="Y38" s="100">
        <f t="shared" ref="Y38:AB38" si="49">IF(Y$23&lt;&gt;0,Y133/Y$23,)</f>
        <v>0</v>
      </c>
      <c r="Z38" s="100">
        <f t="shared" si="49"/>
        <v>0</v>
      </c>
      <c r="AA38" s="100">
        <f t="shared" si="49"/>
        <v>0</v>
      </c>
      <c r="AB38" s="100">
        <f t="shared" si="49"/>
        <v>0</v>
      </c>
    </row>
    <row r="39" spans="1:28" ht="13.5" customHeight="1" x14ac:dyDescent="0.2">
      <c r="A39" s="321"/>
      <c r="B39" s="321"/>
      <c r="C39" s="347"/>
      <c r="D39" s="101" t="s">
        <v>64</v>
      </c>
      <c r="E39" s="102">
        <f t="shared" ref="E39:R39" si="50">IF(E$23&lt;&gt;0,(E58+E59)/E$23,0)</f>
        <v>0</v>
      </c>
      <c r="F39" s="102">
        <f t="shared" si="50"/>
        <v>0</v>
      </c>
      <c r="G39" s="85">
        <f t="shared" si="50"/>
        <v>0</v>
      </c>
      <c r="H39" s="85">
        <f t="shared" si="50"/>
        <v>0</v>
      </c>
      <c r="I39" s="85">
        <f t="shared" si="50"/>
        <v>0</v>
      </c>
      <c r="J39" s="85">
        <f t="shared" si="50"/>
        <v>0</v>
      </c>
      <c r="K39" s="85">
        <f t="shared" si="50"/>
        <v>0</v>
      </c>
      <c r="L39" s="85">
        <f t="shared" si="50"/>
        <v>0</v>
      </c>
      <c r="M39" s="85">
        <f t="shared" si="50"/>
        <v>0</v>
      </c>
      <c r="N39" s="85">
        <f t="shared" si="50"/>
        <v>0</v>
      </c>
      <c r="O39" s="85">
        <f t="shared" si="50"/>
        <v>0</v>
      </c>
      <c r="P39" s="85">
        <f t="shared" si="50"/>
        <v>0</v>
      </c>
      <c r="Q39" s="85">
        <f t="shared" si="50"/>
        <v>0</v>
      </c>
      <c r="R39" s="85">
        <f t="shared" si="50"/>
        <v>0</v>
      </c>
      <c r="Y39" s="102">
        <f t="shared" ref="Y39:AB39" si="51">IF(Y$23&lt;&gt;0,(Y58+Y59)/Y$23,0)</f>
        <v>0</v>
      </c>
      <c r="Z39" s="102">
        <f t="shared" si="51"/>
        <v>0</v>
      </c>
      <c r="AA39" s="102">
        <f t="shared" si="51"/>
        <v>0</v>
      </c>
      <c r="AB39" s="102">
        <f t="shared" si="51"/>
        <v>0</v>
      </c>
    </row>
    <row r="40" spans="1:28" ht="13.5" customHeight="1" x14ac:dyDescent="0.2">
      <c r="A40" s="321"/>
      <c r="B40" s="321"/>
      <c r="C40" s="347"/>
      <c r="D40" s="101" t="s">
        <v>65</v>
      </c>
      <c r="E40" s="102">
        <f t="shared" ref="E40:R40" si="52">IF(E$23&lt;&gt;0,(E64+E65+E70+E71+E76+E77+E88+E89+E82+E83)/E$23,0)</f>
        <v>0</v>
      </c>
      <c r="F40" s="102">
        <f t="shared" si="52"/>
        <v>0</v>
      </c>
      <c r="G40" s="85">
        <f t="shared" si="52"/>
        <v>0</v>
      </c>
      <c r="H40" s="85">
        <f t="shared" si="52"/>
        <v>0</v>
      </c>
      <c r="I40" s="85">
        <f t="shared" si="52"/>
        <v>0</v>
      </c>
      <c r="J40" s="85">
        <f t="shared" si="52"/>
        <v>0</v>
      </c>
      <c r="K40" s="85">
        <f t="shared" si="52"/>
        <v>0</v>
      </c>
      <c r="L40" s="85">
        <f t="shared" si="52"/>
        <v>0</v>
      </c>
      <c r="M40" s="85">
        <f t="shared" si="52"/>
        <v>0</v>
      </c>
      <c r="N40" s="85">
        <f t="shared" si="52"/>
        <v>0</v>
      </c>
      <c r="O40" s="85">
        <f t="shared" si="52"/>
        <v>0</v>
      </c>
      <c r="P40" s="85">
        <f t="shared" si="52"/>
        <v>0</v>
      </c>
      <c r="Q40" s="85">
        <f t="shared" si="52"/>
        <v>0</v>
      </c>
      <c r="R40" s="85">
        <f t="shared" si="52"/>
        <v>0</v>
      </c>
      <c r="Y40" s="102">
        <f t="shared" ref="Y40:AB40" si="53">IF(Y$23&lt;&gt;0,(Y64+Y65+Y70+Y71+Y76+Y77+Y88+Y89+Y82+Y83)/Y$23,0)</f>
        <v>0</v>
      </c>
      <c r="Z40" s="102">
        <f t="shared" si="53"/>
        <v>0</v>
      </c>
      <c r="AA40" s="102">
        <f t="shared" si="53"/>
        <v>0</v>
      </c>
      <c r="AB40" s="102">
        <f t="shared" si="53"/>
        <v>0</v>
      </c>
    </row>
    <row r="41" spans="1:28" ht="13.5" customHeight="1" x14ac:dyDescent="0.2">
      <c r="A41" s="321"/>
      <c r="B41" s="321"/>
      <c r="C41" s="347"/>
      <c r="D41" s="101" t="s">
        <v>66</v>
      </c>
      <c r="E41" s="102">
        <f t="shared" ref="E41:R41" si="54">IF(E$23&lt;&gt;0,(E94+E95)/E$23,0)</f>
        <v>0</v>
      </c>
      <c r="F41" s="102">
        <f t="shared" si="54"/>
        <v>0</v>
      </c>
      <c r="G41" s="85">
        <f t="shared" si="54"/>
        <v>0</v>
      </c>
      <c r="H41" s="85">
        <f t="shared" si="54"/>
        <v>0</v>
      </c>
      <c r="I41" s="85">
        <f t="shared" si="54"/>
        <v>0</v>
      </c>
      <c r="J41" s="85">
        <f t="shared" si="54"/>
        <v>0</v>
      </c>
      <c r="K41" s="85">
        <f t="shared" si="54"/>
        <v>0</v>
      </c>
      <c r="L41" s="85">
        <f t="shared" si="54"/>
        <v>0</v>
      </c>
      <c r="M41" s="85">
        <f t="shared" si="54"/>
        <v>0</v>
      </c>
      <c r="N41" s="85">
        <f t="shared" si="54"/>
        <v>0</v>
      </c>
      <c r="O41" s="85">
        <f t="shared" si="54"/>
        <v>0</v>
      </c>
      <c r="P41" s="85">
        <f t="shared" si="54"/>
        <v>0</v>
      </c>
      <c r="Q41" s="85">
        <f t="shared" si="54"/>
        <v>0</v>
      </c>
      <c r="R41" s="85">
        <f t="shared" si="54"/>
        <v>0</v>
      </c>
      <c r="Y41" s="102">
        <f t="shared" ref="Y41:AB41" si="55">IF(Y$23&lt;&gt;0,(Y94+Y95)/Y$23,0)</f>
        <v>0</v>
      </c>
      <c r="Z41" s="102">
        <f t="shared" si="55"/>
        <v>0</v>
      </c>
      <c r="AA41" s="102">
        <f t="shared" si="55"/>
        <v>0</v>
      </c>
      <c r="AB41" s="102">
        <f t="shared" si="55"/>
        <v>0</v>
      </c>
    </row>
    <row r="42" spans="1:28" ht="13.5" customHeight="1" x14ac:dyDescent="0.2">
      <c r="A42" s="321"/>
      <c r="B42" s="321"/>
      <c r="C42" s="347"/>
      <c r="D42" s="103" t="s">
        <v>67</v>
      </c>
      <c r="E42" s="102" t="str">
        <f>IF(E$23&lt;&gt;0,E128/E$23,"-")</f>
        <v>-</v>
      </c>
      <c r="F42" s="102" t="str">
        <f>IF(F$23&lt;&gt;0,F128/F$23,"-")</f>
        <v>-</v>
      </c>
      <c r="G42" s="85">
        <f t="shared" ref="G42:R42" si="56">IF(G$23&lt;&gt;0,G128/G$23,0)</f>
        <v>0</v>
      </c>
      <c r="H42" s="85">
        <f t="shared" si="56"/>
        <v>0</v>
      </c>
      <c r="I42" s="85">
        <f t="shared" si="56"/>
        <v>0</v>
      </c>
      <c r="J42" s="85">
        <f t="shared" si="56"/>
        <v>0</v>
      </c>
      <c r="K42" s="85">
        <f t="shared" si="56"/>
        <v>0</v>
      </c>
      <c r="L42" s="85">
        <f t="shared" si="56"/>
        <v>0</v>
      </c>
      <c r="M42" s="85">
        <f t="shared" si="56"/>
        <v>0</v>
      </c>
      <c r="N42" s="85">
        <f t="shared" si="56"/>
        <v>0</v>
      </c>
      <c r="O42" s="85">
        <f t="shared" si="56"/>
        <v>0</v>
      </c>
      <c r="P42" s="85">
        <f t="shared" si="56"/>
        <v>0</v>
      </c>
      <c r="Q42" s="85">
        <f t="shared" si="56"/>
        <v>0</v>
      </c>
      <c r="R42" s="85">
        <f t="shared" si="56"/>
        <v>0</v>
      </c>
      <c r="Y42" s="102" t="str">
        <f t="shared" ref="Y42:AB42" si="57">IF(Y$23&lt;&gt;0,Y128/Y$23,"-")</f>
        <v>-</v>
      </c>
      <c r="Z42" s="102" t="str">
        <f t="shared" si="57"/>
        <v>-</v>
      </c>
      <c r="AA42" s="102" t="str">
        <f t="shared" si="57"/>
        <v>-</v>
      </c>
      <c r="AB42" s="102" t="str">
        <f t="shared" si="57"/>
        <v>-</v>
      </c>
    </row>
    <row r="43" spans="1:28" ht="13.5" customHeight="1" x14ac:dyDescent="0.2">
      <c r="A43" s="321"/>
      <c r="B43" s="321"/>
      <c r="C43" s="347"/>
      <c r="D43" s="99" t="s">
        <v>68</v>
      </c>
      <c r="E43" s="102">
        <f t="shared" ref="E43:R43" si="58">IF((E63+E69+E75+E87+E81)&lt;&gt;0,E$23/(E63+E69+E75+E87+E81),0)</f>
        <v>0</v>
      </c>
      <c r="F43" s="102">
        <f t="shared" si="58"/>
        <v>0</v>
      </c>
      <c r="G43" s="85">
        <f t="shared" si="58"/>
        <v>0</v>
      </c>
      <c r="H43" s="85">
        <f t="shared" si="58"/>
        <v>0</v>
      </c>
      <c r="I43" s="85">
        <f t="shared" si="58"/>
        <v>0</v>
      </c>
      <c r="J43" s="85">
        <f t="shared" si="58"/>
        <v>0</v>
      </c>
      <c r="K43" s="85">
        <f t="shared" si="58"/>
        <v>0</v>
      </c>
      <c r="L43" s="85">
        <f t="shared" si="58"/>
        <v>0</v>
      </c>
      <c r="M43" s="85">
        <f t="shared" si="58"/>
        <v>0</v>
      </c>
      <c r="N43" s="85">
        <f t="shared" si="58"/>
        <v>0</v>
      </c>
      <c r="O43" s="85">
        <f t="shared" si="58"/>
        <v>0</v>
      </c>
      <c r="P43" s="85">
        <f t="shared" si="58"/>
        <v>0</v>
      </c>
      <c r="Q43" s="85">
        <f t="shared" si="58"/>
        <v>0</v>
      </c>
      <c r="R43" s="85">
        <f t="shared" si="58"/>
        <v>0</v>
      </c>
      <c r="Y43" s="102">
        <f t="shared" ref="Y43:AB43" si="59">IF((Y63+Y69+Y75+Y87+Y81)&lt;&gt;0,Y$23/(Y63+Y69+Y75+Y87+Y81),0)</f>
        <v>0</v>
      </c>
      <c r="Z43" s="102">
        <f t="shared" si="59"/>
        <v>0</v>
      </c>
      <c r="AA43" s="102">
        <f t="shared" si="59"/>
        <v>0</v>
      </c>
      <c r="AB43" s="102">
        <f t="shared" si="59"/>
        <v>0</v>
      </c>
    </row>
    <row r="44" spans="1:28" ht="13.5" customHeight="1" x14ac:dyDescent="0.2">
      <c r="A44" s="321"/>
      <c r="B44" s="321"/>
      <c r="C44" s="347"/>
      <c r="D44" s="99" t="s">
        <v>69</v>
      </c>
      <c r="E44" s="104">
        <f t="shared" ref="E44:R44" si="60">IF(E93&lt;&gt;0,E$23/E93,0)</f>
        <v>0</v>
      </c>
      <c r="F44" s="104">
        <f t="shared" si="60"/>
        <v>0</v>
      </c>
      <c r="G44" s="105">
        <f t="shared" si="60"/>
        <v>0</v>
      </c>
      <c r="H44" s="105">
        <f t="shared" si="60"/>
        <v>0</v>
      </c>
      <c r="I44" s="105">
        <f t="shared" si="60"/>
        <v>0</v>
      </c>
      <c r="J44" s="105">
        <f t="shared" si="60"/>
        <v>0</v>
      </c>
      <c r="K44" s="105">
        <f t="shared" si="60"/>
        <v>0</v>
      </c>
      <c r="L44" s="105">
        <f t="shared" si="60"/>
        <v>0</v>
      </c>
      <c r="M44" s="105">
        <f t="shared" si="60"/>
        <v>0</v>
      </c>
      <c r="N44" s="105">
        <f t="shared" si="60"/>
        <v>0</v>
      </c>
      <c r="O44" s="105">
        <f t="shared" si="60"/>
        <v>0</v>
      </c>
      <c r="P44" s="105">
        <f t="shared" si="60"/>
        <v>0</v>
      </c>
      <c r="Q44" s="105">
        <f t="shared" si="60"/>
        <v>0</v>
      </c>
      <c r="R44" s="105">
        <f t="shared" si="60"/>
        <v>0</v>
      </c>
      <c r="Y44" s="104">
        <f t="shared" ref="Y44:AB44" si="61">IF(Y93&lt;&gt;0,Y$23/Y93,0)</f>
        <v>0</v>
      </c>
      <c r="Z44" s="104">
        <f t="shared" si="61"/>
        <v>0</v>
      </c>
      <c r="AA44" s="104">
        <f t="shared" si="61"/>
        <v>0</v>
      </c>
      <c r="AB44" s="104">
        <f t="shared" si="61"/>
        <v>0</v>
      </c>
    </row>
    <row r="45" spans="1:28" ht="13.5" customHeight="1" x14ac:dyDescent="0.2">
      <c r="A45" s="321"/>
      <c r="B45" s="321"/>
      <c r="C45" s="347"/>
      <c r="D45" s="99" t="s">
        <v>197</v>
      </c>
      <c r="E45" s="104">
        <f>IF(SUM(G57:R57)&lt;&gt;0,E23/SUM(G57:R57),)</f>
        <v>0</v>
      </c>
      <c r="F45" s="104">
        <f t="shared" ref="F45:R45" si="62">IF(F57&lt;&gt;0,F23/F57,)</f>
        <v>0</v>
      </c>
      <c r="G45" s="105">
        <f t="shared" si="62"/>
        <v>0</v>
      </c>
      <c r="H45" s="105">
        <f t="shared" si="62"/>
        <v>0</v>
      </c>
      <c r="I45" s="105">
        <f t="shared" si="62"/>
        <v>0</v>
      </c>
      <c r="J45" s="105">
        <f t="shared" si="62"/>
        <v>0</v>
      </c>
      <c r="K45" s="105">
        <f t="shared" si="62"/>
        <v>0</v>
      </c>
      <c r="L45" s="105">
        <f t="shared" si="62"/>
        <v>0</v>
      </c>
      <c r="M45" s="105">
        <f t="shared" si="62"/>
        <v>0</v>
      </c>
      <c r="N45" s="105">
        <f t="shared" si="62"/>
        <v>0</v>
      </c>
      <c r="O45" s="105">
        <f t="shared" si="62"/>
        <v>0</v>
      </c>
      <c r="P45" s="105">
        <f t="shared" si="62"/>
        <v>0</v>
      </c>
      <c r="Q45" s="105">
        <f t="shared" si="62"/>
        <v>0</v>
      </c>
      <c r="R45" s="105">
        <f t="shared" si="62"/>
        <v>0</v>
      </c>
      <c r="Y45" s="104">
        <f>IF(SUM(G57:I57)&lt;&gt;0,Y23/SUM(G57:I57),)</f>
        <v>0</v>
      </c>
      <c r="Z45" s="104">
        <f>IF(SUM(J57:L57)&lt;&gt;0,Z23/SUM(J57:L57),)</f>
        <v>0</v>
      </c>
      <c r="AA45" s="104">
        <f>IF(SUM(M57:O57)&lt;&gt;0,AA23/SUM(M57:O57),)</f>
        <v>0</v>
      </c>
      <c r="AB45" s="104">
        <f>IF(SUM(P57:R57)&lt;&gt;0,AB23/SUM(P57:R57),)</f>
        <v>0</v>
      </c>
    </row>
    <row r="46" spans="1:28" ht="13.5" customHeight="1" x14ac:dyDescent="0.2">
      <c r="A46" s="321"/>
      <c r="B46" s="321"/>
      <c r="C46" s="347"/>
      <c r="D46" s="99" t="s">
        <v>70</v>
      </c>
      <c r="E46" s="102">
        <f t="shared" ref="E46:R46" si="63">IF(E57&lt;&gt;0,(E58+E59)/E57,0)</f>
        <v>0</v>
      </c>
      <c r="F46" s="88">
        <f t="shared" si="63"/>
        <v>0</v>
      </c>
      <c r="G46" s="38">
        <f t="shared" si="63"/>
        <v>0</v>
      </c>
      <c r="H46" s="38">
        <f t="shared" si="63"/>
        <v>0</v>
      </c>
      <c r="I46" s="38">
        <f t="shared" si="63"/>
        <v>0</v>
      </c>
      <c r="J46" s="38">
        <f t="shared" si="63"/>
        <v>0</v>
      </c>
      <c r="K46" s="38">
        <f t="shared" si="63"/>
        <v>0</v>
      </c>
      <c r="L46" s="38">
        <f t="shared" si="63"/>
        <v>0</v>
      </c>
      <c r="M46" s="38">
        <f t="shared" si="63"/>
        <v>0</v>
      </c>
      <c r="N46" s="38">
        <f t="shared" si="63"/>
        <v>0</v>
      </c>
      <c r="O46" s="38">
        <f t="shared" si="63"/>
        <v>0</v>
      </c>
      <c r="P46" s="38">
        <f t="shared" si="63"/>
        <v>0</v>
      </c>
      <c r="Q46" s="38">
        <f t="shared" si="63"/>
        <v>0</v>
      </c>
      <c r="R46" s="38">
        <f t="shared" si="63"/>
        <v>0</v>
      </c>
      <c r="Y46" s="102">
        <f t="shared" ref="Y46:AB46" si="64">IF(Y57&lt;&gt;0,(Y58+Y59)/Y57,0)</f>
        <v>0</v>
      </c>
      <c r="Z46" s="102">
        <f t="shared" si="64"/>
        <v>0</v>
      </c>
      <c r="AA46" s="102">
        <f t="shared" si="64"/>
        <v>0</v>
      </c>
      <c r="AB46" s="102">
        <f t="shared" si="64"/>
        <v>0</v>
      </c>
    </row>
    <row r="47" spans="1:28" ht="13.5" customHeight="1" x14ac:dyDescent="0.2">
      <c r="A47" s="321"/>
      <c r="B47" s="321"/>
      <c r="C47" s="340" t="s">
        <v>71</v>
      </c>
      <c r="D47" s="36" t="s">
        <v>198</v>
      </c>
      <c r="E47" s="37">
        <f t="shared" ref="E47:R47" si="65">IF(E$23&lt;&gt;0,E190/E$23,0)</f>
        <v>0</v>
      </c>
      <c r="F47" s="37">
        <f t="shared" si="65"/>
        <v>0</v>
      </c>
      <c r="G47" s="38">
        <f t="shared" si="65"/>
        <v>0</v>
      </c>
      <c r="H47" s="38">
        <f t="shared" si="65"/>
        <v>0</v>
      </c>
      <c r="I47" s="38">
        <f t="shared" si="65"/>
        <v>0</v>
      </c>
      <c r="J47" s="38">
        <f t="shared" si="65"/>
        <v>0</v>
      </c>
      <c r="K47" s="38">
        <f t="shared" si="65"/>
        <v>0</v>
      </c>
      <c r="L47" s="38">
        <f t="shared" si="65"/>
        <v>0</v>
      </c>
      <c r="M47" s="38">
        <f t="shared" si="65"/>
        <v>0</v>
      </c>
      <c r="N47" s="38">
        <f t="shared" si="65"/>
        <v>0</v>
      </c>
      <c r="O47" s="38">
        <f t="shared" si="65"/>
        <v>0</v>
      </c>
      <c r="P47" s="38">
        <f t="shared" si="65"/>
        <v>0</v>
      </c>
      <c r="Q47" s="38">
        <f t="shared" si="65"/>
        <v>0</v>
      </c>
      <c r="R47" s="38">
        <f t="shared" si="65"/>
        <v>0</v>
      </c>
      <c r="Y47" s="37">
        <f t="shared" ref="Y47:AB47" si="66">IF(Y$23&lt;&gt;0,Y190/Y$23,0)</f>
        <v>0</v>
      </c>
      <c r="Z47" s="37">
        <f t="shared" si="66"/>
        <v>0</v>
      </c>
      <c r="AA47" s="37">
        <f t="shared" si="66"/>
        <v>0</v>
      </c>
      <c r="AB47" s="37">
        <f t="shared" si="66"/>
        <v>0</v>
      </c>
    </row>
    <row r="48" spans="1:28" ht="13.5" customHeight="1" x14ac:dyDescent="0.2">
      <c r="A48" s="321"/>
      <c r="B48" s="321"/>
      <c r="C48" s="340"/>
      <c r="D48" s="106" t="s">
        <v>64</v>
      </c>
      <c r="E48" s="37">
        <f t="shared" ref="E48:R48" si="67">IF(E$23&lt;&gt;0,(E135+E136)/E$23,0)</f>
        <v>0</v>
      </c>
      <c r="F48" s="37">
        <f t="shared" si="67"/>
        <v>0</v>
      </c>
      <c r="G48" s="38">
        <f t="shared" si="67"/>
        <v>0</v>
      </c>
      <c r="H48" s="38">
        <f t="shared" si="67"/>
        <v>0</v>
      </c>
      <c r="I48" s="38">
        <f t="shared" si="67"/>
        <v>0</v>
      </c>
      <c r="J48" s="38">
        <f t="shared" si="67"/>
        <v>0</v>
      </c>
      <c r="K48" s="38">
        <f t="shared" si="67"/>
        <v>0</v>
      </c>
      <c r="L48" s="38">
        <f t="shared" si="67"/>
        <v>0</v>
      </c>
      <c r="M48" s="38">
        <f t="shared" si="67"/>
        <v>0</v>
      </c>
      <c r="N48" s="38">
        <f t="shared" si="67"/>
        <v>0</v>
      </c>
      <c r="O48" s="38">
        <f t="shared" si="67"/>
        <v>0</v>
      </c>
      <c r="P48" s="38">
        <f t="shared" si="67"/>
        <v>0</v>
      </c>
      <c r="Q48" s="38">
        <f t="shared" si="67"/>
        <v>0</v>
      </c>
      <c r="R48" s="38">
        <f t="shared" si="67"/>
        <v>0</v>
      </c>
      <c r="Y48" s="37">
        <f t="shared" ref="Y48:AB48" si="68">IF(Y$23&lt;&gt;0,(Y135+Y136)/Y$23,0)</f>
        <v>0</v>
      </c>
      <c r="Z48" s="37">
        <f t="shared" si="68"/>
        <v>0</v>
      </c>
      <c r="AA48" s="37">
        <f t="shared" si="68"/>
        <v>0</v>
      </c>
      <c r="AB48" s="37">
        <f t="shared" si="68"/>
        <v>0</v>
      </c>
    </row>
    <row r="49" spans="1:28" ht="13.5" customHeight="1" x14ac:dyDescent="0.2">
      <c r="A49" s="321"/>
      <c r="B49" s="321"/>
      <c r="C49" s="340"/>
      <c r="D49" s="106" t="s">
        <v>73</v>
      </c>
      <c r="E49" s="37">
        <f t="shared" ref="E49:R49" si="69">IF(E$23&lt;&gt;0,(E141+E142)/E$23,0)</f>
        <v>0</v>
      </c>
      <c r="F49" s="37">
        <f t="shared" si="69"/>
        <v>0</v>
      </c>
      <c r="G49" s="38">
        <f t="shared" si="69"/>
        <v>0</v>
      </c>
      <c r="H49" s="38">
        <f t="shared" si="69"/>
        <v>0</v>
      </c>
      <c r="I49" s="38">
        <f t="shared" si="69"/>
        <v>0</v>
      </c>
      <c r="J49" s="38">
        <f t="shared" si="69"/>
        <v>0</v>
      </c>
      <c r="K49" s="38">
        <f t="shared" si="69"/>
        <v>0</v>
      </c>
      <c r="L49" s="38">
        <f t="shared" si="69"/>
        <v>0</v>
      </c>
      <c r="M49" s="38">
        <f t="shared" si="69"/>
        <v>0</v>
      </c>
      <c r="N49" s="38">
        <f t="shared" si="69"/>
        <v>0</v>
      </c>
      <c r="O49" s="38">
        <f t="shared" si="69"/>
        <v>0</v>
      </c>
      <c r="P49" s="38">
        <f t="shared" si="69"/>
        <v>0</v>
      </c>
      <c r="Q49" s="38">
        <f t="shared" si="69"/>
        <v>0</v>
      </c>
      <c r="R49" s="38">
        <f t="shared" si="69"/>
        <v>0</v>
      </c>
      <c r="Y49" s="37">
        <f t="shared" ref="Y49:AB49" si="70">IF(Y$23&lt;&gt;0,(Y141+Y142)/Y$23,0)</f>
        <v>0</v>
      </c>
      <c r="Z49" s="37">
        <f t="shared" si="70"/>
        <v>0</v>
      </c>
      <c r="AA49" s="37">
        <f t="shared" si="70"/>
        <v>0</v>
      </c>
      <c r="AB49" s="37">
        <f t="shared" si="70"/>
        <v>0</v>
      </c>
    </row>
    <row r="50" spans="1:28" ht="13.5" customHeight="1" x14ac:dyDescent="0.2">
      <c r="A50" s="321"/>
      <c r="B50" s="321"/>
      <c r="C50" s="340"/>
      <c r="D50" s="106" t="s">
        <v>74</v>
      </c>
      <c r="E50" s="37">
        <f t="shared" ref="E50:R50" si="71">IF(E$23&lt;&gt;0,(E148+E149+E154+E155)/E$23,0)</f>
        <v>0</v>
      </c>
      <c r="F50" s="37">
        <f t="shared" si="71"/>
        <v>0</v>
      </c>
      <c r="G50" s="38">
        <f t="shared" si="71"/>
        <v>0</v>
      </c>
      <c r="H50" s="38">
        <f t="shared" si="71"/>
        <v>0</v>
      </c>
      <c r="I50" s="38">
        <f t="shared" si="71"/>
        <v>0</v>
      </c>
      <c r="J50" s="38">
        <f t="shared" si="71"/>
        <v>0</v>
      </c>
      <c r="K50" s="38">
        <f t="shared" si="71"/>
        <v>0</v>
      </c>
      <c r="L50" s="38">
        <f t="shared" si="71"/>
        <v>0</v>
      </c>
      <c r="M50" s="38">
        <f t="shared" si="71"/>
        <v>0</v>
      </c>
      <c r="N50" s="38">
        <f t="shared" si="71"/>
        <v>0</v>
      </c>
      <c r="O50" s="38">
        <f t="shared" si="71"/>
        <v>0</v>
      </c>
      <c r="P50" s="38">
        <f t="shared" si="71"/>
        <v>0</v>
      </c>
      <c r="Q50" s="38">
        <f t="shared" si="71"/>
        <v>0</v>
      </c>
      <c r="R50" s="38">
        <f t="shared" si="71"/>
        <v>0</v>
      </c>
      <c r="Y50" s="37">
        <f t="shared" ref="Y50:AB50" si="72">IF(Y$23&lt;&gt;0,(Y148+Y149+Y154+Y155)/Y$23,0)</f>
        <v>0</v>
      </c>
      <c r="Z50" s="37">
        <f t="shared" si="72"/>
        <v>0</v>
      </c>
      <c r="AA50" s="37">
        <f t="shared" si="72"/>
        <v>0</v>
      </c>
      <c r="AB50" s="37">
        <f t="shared" si="72"/>
        <v>0</v>
      </c>
    </row>
    <row r="51" spans="1:28" ht="13.5" customHeight="1" x14ac:dyDescent="0.2">
      <c r="A51" s="321"/>
      <c r="B51" s="321"/>
      <c r="C51" s="340"/>
      <c r="D51" s="36" t="s">
        <v>75</v>
      </c>
      <c r="E51" s="37">
        <f t="shared" ref="E51:R51" si="73">IF(E$23&lt;&gt;0,E182/E$23,0)</f>
        <v>0</v>
      </c>
      <c r="F51" s="37">
        <f t="shared" si="73"/>
        <v>0</v>
      </c>
      <c r="G51" s="38">
        <f t="shared" si="73"/>
        <v>0</v>
      </c>
      <c r="H51" s="38">
        <f t="shared" si="73"/>
        <v>0</v>
      </c>
      <c r="I51" s="38">
        <f t="shared" si="73"/>
        <v>0</v>
      </c>
      <c r="J51" s="38">
        <f t="shared" si="73"/>
        <v>0</v>
      </c>
      <c r="K51" s="38">
        <f t="shared" si="73"/>
        <v>0</v>
      </c>
      <c r="L51" s="38">
        <f t="shared" si="73"/>
        <v>0</v>
      </c>
      <c r="M51" s="38">
        <f t="shared" si="73"/>
        <v>0</v>
      </c>
      <c r="N51" s="38">
        <f t="shared" si="73"/>
        <v>0</v>
      </c>
      <c r="O51" s="38">
        <f t="shared" si="73"/>
        <v>0</v>
      </c>
      <c r="P51" s="38">
        <f t="shared" si="73"/>
        <v>0</v>
      </c>
      <c r="Q51" s="38">
        <f t="shared" si="73"/>
        <v>0</v>
      </c>
      <c r="R51" s="38">
        <f t="shared" si="73"/>
        <v>0</v>
      </c>
      <c r="Y51" s="37">
        <f t="shared" ref="Y51:AB51" si="74">IF(Y$23&lt;&gt;0,Y182/Y$23,0)</f>
        <v>0</v>
      </c>
      <c r="Z51" s="37">
        <f t="shared" si="74"/>
        <v>0</v>
      </c>
      <c r="AA51" s="37">
        <f t="shared" si="74"/>
        <v>0</v>
      </c>
      <c r="AB51" s="37">
        <f t="shared" si="74"/>
        <v>0</v>
      </c>
    </row>
    <row r="52" spans="1:28" ht="13.5" customHeight="1" x14ac:dyDescent="0.2">
      <c r="A52" s="321"/>
      <c r="B52" s="321"/>
      <c r="C52" s="340"/>
      <c r="D52" s="36" t="s">
        <v>111</v>
      </c>
      <c r="E52" s="37">
        <f t="shared" ref="E52:R52" si="75">IF(E$23&lt;&gt;0,E185/E$23,0)</f>
        <v>0</v>
      </c>
      <c r="F52" s="37">
        <f t="shared" si="75"/>
        <v>0</v>
      </c>
      <c r="G52" s="38">
        <f t="shared" si="75"/>
        <v>0</v>
      </c>
      <c r="H52" s="38">
        <f t="shared" si="75"/>
        <v>0</v>
      </c>
      <c r="I52" s="38">
        <f t="shared" si="75"/>
        <v>0</v>
      </c>
      <c r="J52" s="38">
        <f t="shared" si="75"/>
        <v>0</v>
      </c>
      <c r="K52" s="38">
        <f t="shared" si="75"/>
        <v>0</v>
      </c>
      <c r="L52" s="38">
        <f t="shared" si="75"/>
        <v>0</v>
      </c>
      <c r="M52" s="38">
        <f t="shared" si="75"/>
        <v>0</v>
      </c>
      <c r="N52" s="38">
        <f t="shared" si="75"/>
        <v>0</v>
      </c>
      <c r="O52" s="38">
        <f t="shared" si="75"/>
        <v>0</v>
      </c>
      <c r="P52" s="38">
        <f t="shared" si="75"/>
        <v>0</v>
      </c>
      <c r="Q52" s="38">
        <f t="shared" si="75"/>
        <v>0</v>
      </c>
      <c r="R52" s="38">
        <f t="shared" si="75"/>
        <v>0</v>
      </c>
      <c r="Y52" s="37">
        <f t="shared" ref="Y52:AB52" si="76">IF(Y$23&lt;&gt;0,Y185/Y$23,0)</f>
        <v>0</v>
      </c>
      <c r="Z52" s="37">
        <f t="shared" si="76"/>
        <v>0</v>
      </c>
      <c r="AA52" s="37">
        <f t="shared" si="76"/>
        <v>0</v>
      </c>
      <c r="AB52" s="37">
        <f t="shared" si="76"/>
        <v>0</v>
      </c>
    </row>
    <row r="53" spans="1:28" ht="13.5" customHeight="1" x14ac:dyDescent="0.2">
      <c r="A53" s="321"/>
      <c r="B53" s="321"/>
      <c r="C53" s="340"/>
      <c r="D53" s="36" t="s">
        <v>76</v>
      </c>
      <c r="E53" s="97">
        <f>IF(E140&lt;&gt;0,SUM(G18:R18)/E140,0)</f>
        <v>0</v>
      </c>
      <c r="F53" s="97">
        <f t="shared" ref="F53:R53" si="77">IF(F140&lt;&gt;0,F$18/F140,0)</f>
        <v>0</v>
      </c>
      <c r="G53" s="98">
        <f t="shared" si="77"/>
        <v>0</v>
      </c>
      <c r="H53" s="98">
        <f t="shared" si="77"/>
        <v>0</v>
      </c>
      <c r="I53" s="98">
        <f t="shared" si="77"/>
        <v>0</v>
      </c>
      <c r="J53" s="98">
        <f t="shared" si="77"/>
        <v>0</v>
      </c>
      <c r="K53" s="98">
        <f t="shared" si="77"/>
        <v>0</v>
      </c>
      <c r="L53" s="98">
        <f t="shared" si="77"/>
        <v>0</v>
      </c>
      <c r="M53" s="98">
        <f t="shared" si="77"/>
        <v>0</v>
      </c>
      <c r="N53" s="98">
        <f t="shared" si="77"/>
        <v>0</v>
      </c>
      <c r="O53" s="98">
        <f t="shared" si="77"/>
        <v>0</v>
      </c>
      <c r="P53" s="98">
        <f t="shared" si="77"/>
        <v>0</v>
      </c>
      <c r="Q53" s="98">
        <f t="shared" si="77"/>
        <v>0</v>
      </c>
      <c r="R53" s="98">
        <f t="shared" si="77"/>
        <v>0</v>
      </c>
      <c r="Y53" s="97">
        <f>IF(Y140&lt;&gt;0,SUM(G18:I18)/Y140,0)</f>
        <v>0</v>
      </c>
      <c r="Z53" s="97">
        <f>IF(Z140&lt;&gt;0,SUM(J18:L18)/Z140,0)</f>
        <v>0</v>
      </c>
      <c r="AA53" s="97">
        <f>IF(AA140&lt;&gt;0,SUM(M18:O18)/AA140,0)</f>
        <v>0</v>
      </c>
      <c r="AB53" s="97">
        <f>IF(AB140&lt;&gt;0,SUM(P18:R18)/AB140,0)</f>
        <v>0</v>
      </c>
    </row>
    <row r="54" spans="1:28" ht="13.5" customHeight="1" x14ac:dyDescent="0.2">
      <c r="A54" s="321"/>
      <c r="B54" s="321"/>
      <c r="C54" s="340"/>
      <c r="D54" s="36" t="s">
        <v>77</v>
      </c>
      <c r="E54" s="97">
        <f>IF((E147+E153)&lt;&gt;0,SUM(G18:R18)/(E147+E153),0)</f>
        <v>0</v>
      </c>
      <c r="F54" s="97">
        <f t="shared" ref="F54:R54" si="78">IF((F147+F153)&lt;&gt;0,F$18/(F147+F153),0)</f>
        <v>0</v>
      </c>
      <c r="G54" s="98">
        <f t="shared" si="78"/>
        <v>0</v>
      </c>
      <c r="H54" s="98">
        <f t="shared" si="78"/>
        <v>0</v>
      </c>
      <c r="I54" s="98">
        <f t="shared" si="78"/>
        <v>0</v>
      </c>
      <c r="J54" s="98">
        <f t="shared" si="78"/>
        <v>0</v>
      </c>
      <c r="K54" s="98">
        <f t="shared" si="78"/>
        <v>0</v>
      </c>
      <c r="L54" s="98">
        <f t="shared" si="78"/>
        <v>0</v>
      </c>
      <c r="M54" s="98">
        <f t="shared" si="78"/>
        <v>0</v>
      </c>
      <c r="N54" s="98">
        <f t="shared" si="78"/>
        <v>0</v>
      </c>
      <c r="O54" s="98">
        <f t="shared" si="78"/>
        <v>0</v>
      </c>
      <c r="P54" s="98">
        <f t="shared" si="78"/>
        <v>0</v>
      </c>
      <c r="Q54" s="98">
        <f t="shared" si="78"/>
        <v>0</v>
      </c>
      <c r="R54" s="98">
        <f t="shared" si="78"/>
        <v>0</v>
      </c>
      <c r="Y54" s="97">
        <f>IF((Y147+Y153)&lt;&gt;0,SUM(G18:I18)/(Y147+Y153),0)</f>
        <v>0</v>
      </c>
      <c r="Z54" s="97">
        <f>IF((Z147+Z153)&lt;&gt;0,SUM(J18:L18)/(Z147+Z153),0)</f>
        <v>0</v>
      </c>
      <c r="AA54" s="97">
        <f>IF((AA147+AA153)&lt;&gt;0,SUM(M18:O18)/(AA147+AA153),0)</f>
        <v>0</v>
      </c>
      <c r="AB54" s="97">
        <f>IF((AB147+AB153)&lt;&gt;0,SUM(P18:R18)/(AB147+AB153),0)</f>
        <v>0</v>
      </c>
    </row>
    <row r="55" spans="1:28" ht="13.5" customHeight="1" x14ac:dyDescent="0.2">
      <c r="A55" s="321"/>
      <c r="B55" s="321"/>
      <c r="C55" s="340"/>
      <c r="D55" s="36" t="s">
        <v>70</v>
      </c>
      <c r="E55" s="37">
        <f t="shared" ref="E55:R55" si="79">IF(E134&lt;&gt;0,(E135+E136)/E134,0)</f>
        <v>0</v>
      </c>
      <c r="F55" s="37">
        <f t="shared" si="79"/>
        <v>0</v>
      </c>
      <c r="G55" s="38">
        <f t="shared" si="79"/>
        <v>0</v>
      </c>
      <c r="H55" s="38">
        <f t="shared" si="79"/>
        <v>0</v>
      </c>
      <c r="I55" s="38">
        <f t="shared" si="79"/>
        <v>0</v>
      </c>
      <c r="J55" s="38">
        <f t="shared" si="79"/>
        <v>0</v>
      </c>
      <c r="K55" s="38">
        <f t="shared" si="79"/>
        <v>0</v>
      </c>
      <c r="L55" s="38">
        <f t="shared" si="79"/>
        <v>0</v>
      </c>
      <c r="M55" s="38">
        <f t="shared" si="79"/>
        <v>0</v>
      </c>
      <c r="N55" s="38">
        <f t="shared" si="79"/>
        <v>0</v>
      </c>
      <c r="O55" s="38">
        <f t="shared" si="79"/>
        <v>0</v>
      </c>
      <c r="P55" s="38">
        <f t="shared" si="79"/>
        <v>0</v>
      </c>
      <c r="Q55" s="38">
        <f t="shared" si="79"/>
        <v>0</v>
      </c>
      <c r="R55" s="38">
        <f t="shared" si="79"/>
        <v>0</v>
      </c>
      <c r="Y55" s="37">
        <f t="shared" ref="Y55:AB55" si="80">IF(Y134&lt;&gt;0,(Y135+Y136)/Y134,0)</f>
        <v>0</v>
      </c>
      <c r="Z55" s="37">
        <f t="shared" si="80"/>
        <v>0</v>
      </c>
      <c r="AA55" s="37">
        <f t="shared" si="80"/>
        <v>0</v>
      </c>
      <c r="AB55" s="37">
        <f t="shared" si="80"/>
        <v>0</v>
      </c>
    </row>
    <row r="56" spans="1:28" ht="13.5" customHeight="1" x14ac:dyDescent="0.2">
      <c r="A56" s="107"/>
      <c r="B56" s="108"/>
      <c r="C56" s="109"/>
      <c r="D56" s="109"/>
      <c r="E56" s="110"/>
      <c r="F56" s="111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Y56" s="110"/>
      <c r="Z56" s="110"/>
      <c r="AA56" s="110"/>
      <c r="AB56" s="110"/>
    </row>
    <row r="57" spans="1:28" ht="13.5" customHeight="1" x14ac:dyDescent="0.2">
      <c r="A57" s="259" t="s">
        <v>78</v>
      </c>
      <c r="B57" s="259"/>
      <c r="C57" s="257" t="s">
        <v>79</v>
      </c>
      <c r="D57" s="113" t="s">
        <v>36</v>
      </c>
      <c r="E57" s="102">
        <f t="shared" ref="E57:E59" si="81">SUM(G57:R57)</f>
        <v>0</v>
      </c>
      <c r="F57" s="102">
        <f>IF($T$1=0,0,E57/$T$1)</f>
        <v>0</v>
      </c>
      <c r="G57" s="38">
        <f t="shared" ref="G57:R59" si="82">G63+G69+G75+G81+G87+G93</f>
        <v>0</v>
      </c>
      <c r="H57" s="38">
        <f t="shared" si="82"/>
        <v>0</v>
      </c>
      <c r="I57" s="38">
        <f t="shared" si="82"/>
        <v>0</v>
      </c>
      <c r="J57" s="38">
        <f t="shared" si="82"/>
        <v>0</v>
      </c>
      <c r="K57" s="38">
        <f t="shared" si="82"/>
        <v>0</v>
      </c>
      <c r="L57" s="38">
        <f t="shared" si="82"/>
        <v>0</v>
      </c>
      <c r="M57" s="38">
        <f t="shared" si="82"/>
        <v>0</v>
      </c>
      <c r="N57" s="38">
        <f t="shared" si="82"/>
        <v>0</v>
      </c>
      <c r="O57" s="38">
        <f t="shared" si="82"/>
        <v>0</v>
      </c>
      <c r="P57" s="38">
        <f t="shared" si="82"/>
        <v>0</v>
      </c>
      <c r="Q57" s="38">
        <f t="shared" si="82"/>
        <v>0</v>
      </c>
      <c r="R57" s="38">
        <f t="shared" si="82"/>
        <v>0</v>
      </c>
      <c r="Y57" s="102">
        <f t="shared" ref="Y57:Y59" si="83">SUM(G57:I57)</f>
        <v>0</v>
      </c>
      <c r="Z57" s="102">
        <f t="shared" ref="Z57:Z59" si="84">SUM(J57:L57)</f>
        <v>0</v>
      </c>
      <c r="AA57" s="102">
        <f t="shared" ref="AA57:AA59" si="85">SUM(M57:O57)</f>
        <v>0</v>
      </c>
      <c r="AB57" s="102">
        <f t="shared" ref="AB57:AB59" si="86">SUM(P57:R57)</f>
        <v>0</v>
      </c>
    </row>
    <row r="58" spans="1:28" ht="13.5" customHeight="1" x14ac:dyDescent="0.2">
      <c r="A58" s="259"/>
      <c r="B58" s="259"/>
      <c r="C58" s="257"/>
      <c r="D58" s="113" t="s">
        <v>80</v>
      </c>
      <c r="E58" s="102">
        <f t="shared" si="81"/>
        <v>0</v>
      </c>
      <c r="F58" s="102">
        <f>IF($T$1=0,0,E58/$T$1)</f>
        <v>0</v>
      </c>
      <c r="G58" s="38">
        <f t="shared" si="82"/>
        <v>0</v>
      </c>
      <c r="H58" s="38">
        <f t="shared" si="82"/>
        <v>0</v>
      </c>
      <c r="I58" s="38">
        <f t="shared" si="82"/>
        <v>0</v>
      </c>
      <c r="J58" s="38">
        <f t="shared" si="82"/>
        <v>0</v>
      </c>
      <c r="K58" s="38">
        <f t="shared" si="82"/>
        <v>0</v>
      </c>
      <c r="L58" s="38">
        <f t="shared" si="82"/>
        <v>0</v>
      </c>
      <c r="M58" s="38">
        <f t="shared" si="82"/>
        <v>0</v>
      </c>
      <c r="N58" s="38">
        <f t="shared" si="82"/>
        <v>0</v>
      </c>
      <c r="O58" s="38">
        <f t="shared" si="82"/>
        <v>0</v>
      </c>
      <c r="P58" s="38">
        <f t="shared" si="82"/>
        <v>0</v>
      </c>
      <c r="Q58" s="38">
        <f t="shared" si="82"/>
        <v>0</v>
      </c>
      <c r="R58" s="38">
        <f t="shared" si="82"/>
        <v>0</v>
      </c>
      <c r="Y58" s="102">
        <f t="shared" si="83"/>
        <v>0</v>
      </c>
      <c r="Z58" s="102">
        <f t="shared" si="84"/>
        <v>0</v>
      </c>
      <c r="AA58" s="102">
        <f t="shared" si="85"/>
        <v>0</v>
      </c>
      <c r="AB58" s="102">
        <f t="shared" si="86"/>
        <v>0</v>
      </c>
    </row>
    <row r="59" spans="1:28" ht="13.5" customHeight="1" x14ac:dyDescent="0.2">
      <c r="A59" s="259"/>
      <c r="B59" s="259"/>
      <c r="C59" s="257"/>
      <c r="D59" s="113" t="s">
        <v>81</v>
      </c>
      <c r="E59" s="102">
        <f t="shared" si="81"/>
        <v>0</v>
      </c>
      <c r="F59" s="102">
        <f>IF($T$1=0,0,E59/$T$1)</f>
        <v>0</v>
      </c>
      <c r="G59" s="38">
        <f t="shared" si="82"/>
        <v>0</v>
      </c>
      <c r="H59" s="38">
        <f t="shared" si="82"/>
        <v>0</v>
      </c>
      <c r="I59" s="38">
        <f t="shared" si="82"/>
        <v>0</v>
      </c>
      <c r="J59" s="38">
        <f t="shared" si="82"/>
        <v>0</v>
      </c>
      <c r="K59" s="38">
        <f t="shared" si="82"/>
        <v>0</v>
      </c>
      <c r="L59" s="38">
        <f t="shared" si="82"/>
        <v>0</v>
      </c>
      <c r="M59" s="38">
        <f t="shared" si="82"/>
        <v>0</v>
      </c>
      <c r="N59" s="38">
        <f t="shared" si="82"/>
        <v>0</v>
      </c>
      <c r="O59" s="38">
        <f t="shared" si="82"/>
        <v>0</v>
      </c>
      <c r="P59" s="38">
        <f t="shared" si="82"/>
        <v>0</v>
      </c>
      <c r="Q59" s="38">
        <f t="shared" si="82"/>
        <v>0</v>
      </c>
      <c r="R59" s="38">
        <f t="shared" si="82"/>
        <v>0</v>
      </c>
      <c r="Y59" s="102">
        <f t="shared" si="83"/>
        <v>0</v>
      </c>
      <c r="Z59" s="102">
        <f t="shared" si="84"/>
        <v>0</v>
      </c>
      <c r="AA59" s="102">
        <f t="shared" si="85"/>
        <v>0</v>
      </c>
      <c r="AB59" s="102">
        <f t="shared" si="86"/>
        <v>0</v>
      </c>
    </row>
    <row r="60" spans="1:28" ht="13.5" customHeight="1" x14ac:dyDescent="0.2">
      <c r="A60" s="259"/>
      <c r="B60" s="259"/>
      <c r="C60" s="257"/>
      <c r="D60" s="113" t="s">
        <v>70</v>
      </c>
      <c r="E60" s="102">
        <f t="shared" ref="E60:R60" si="87">IF(E57&lt;&gt;0,(E58+E59)/E57,)</f>
        <v>0</v>
      </c>
      <c r="F60" s="88">
        <f t="shared" si="87"/>
        <v>0</v>
      </c>
      <c r="G60" s="38">
        <f t="shared" si="87"/>
        <v>0</v>
      </c>
      <c r="H60" s="38">
        <f t="shared" si="87"/>
        <v>0</v>
      </c>
      <c r="I60" s="38">
        <f t="shared" si="87"/>
        <v>0</v>
      </c>
      <c r="J60" s="38">
        <f t="shared" si="87"/>
        <v>0</v>
      </c>
      <c r="K60" s="38">
        <f t="shared" si="87"/>
        <v>0</v>
      </c>
      <c r="L60" s="38">
        <f t="shared" si="87"/>
        <v>0</v>
      </c>
      <c r="M60" s="38">
        <f t="shared" si="87"/>
        <v>0</v>
      </c>
      <c r="N60" s="38">
        <f t="shared" si="87"/>
        <v>0</v>
      </c>
      <c r="O60" s="38">
        <f t="shared" si="87"/>
        <v>0</v>
      </c>
      <c r="P60" s="38">
        <f t="shared" si="87"/>
        <v>0</v>
      </c>
      <c r="Q60" s="38">
        <f t="shared" si="87"/>
        <v>0</v>
      </c>
      <c r="R60" s="38">
        <f t="shared" si="87"/>
        <v>0</v>
      </c>
      <c r="Y60" s="102">
        <f t="shared" ref="Y60:AB60" si="88">IF(Y57&lt;&gt;0,(Y58+Y59)/Y57,)</f>
        <v>0</v>
      </c>
      <c r="Z60" s="102">
        <f t="shared" si="88"/>
        <v>0</v>
      </c>
      <c r="AA60" s="102">
        <f t="shared" si="88"/>
        <v>0</v>
      </c>
      <c r="AB60" s="102">
        <f t="shared" si="88"/>
        <v>0</v>
      </c>
    </row>
    <row r="61" spans="1:28" ht="13.5" customHeight="1" x14ac:dyDescent="0.2">
      <c r="A61" s="259"/>
      <c r="B61" s="259"/>
      <c r="C61" s="257"/>
      <c r="D61" s="113" t="s">
        <v>82</v>
      </c>
      <c r="E61" s="102">
        <f t="shared" ref="E61:E65" si="89">SUM(G61:R61)</f>
        <v>0</v>
      </c>
      <c r="F61" s="102">
        <f>IF($T$1=0,0,E61/$T$1)</f>
        <v>0</v>
      </c>
      <c r="G61" s="38">
        <f t="shared" ref="G61:R61" si="90">G67+G73+G79+G85+G91+G97</f>
        <v>0</v>
      </c>
      <c r="H61" s="38">
        <f t="shared" si="90"/>
        <v>0</v>
      </c>
      <c r="I61" s="38">
        <f t="shared" si="90"/>
        <v>0</v>
      </c>
      <c r="J61" s="38">
        <f t="shared" si="90"/>
        <v>0</v>
      </c>
      <c r="K61" s="38">
        <f t="shared" si="90"/>
        <v>0</v>
      </c>
      <c r="L61" s="38">
        <f t="shared" si="90"/>
        <v>0</v>
      </c>
      <c r="M61" s="38">
        <f t="shared" si="90"/>
        <v>0</v>
      </c>
      <c r="N61" s="38">
        <f t="shared" si="90"/>
        <v>0</v>
      </c>
      <c r="O61" s="38">
        <f t="shared" si="90"/>
        <v>0</v>
      </c>
      <c r="P61" s="38">
        <f t="shared" si="90"/>
        <v>0</v>
      </c>
      <c r="Q61" s="38">
        <f t="shared" si="90"/>
        <v>0</v>
      </c>
      <c r="R61" s="38">
        <f t="shared" si="90"/>
        <v>0</v>
      </c>
      <c r="Y61" s="102">
        <f t="shared" ref="Y61:Y65" si="91">SUM(G61:I61)</f>
        <v>0</v>
      </c>
      <c r="Z61" s="102">
        <f t="shared" ref="Z61:Z65" si="92">SUM(J61:L61)</f>
        <v>0</v>
      </c>
      <c r="AA61" s="102">
        <f t="shared" ref="AA61:AA65" si="93">SUM(M61:O61)</f>
        <v>0</v>
      </c>
      <c r="AB61" s="102">
        <f t="shared" ref="AB61:AB65" si="94">SUM(P61:R61)</f>
        <v>0</v>
      </c>
    </row>
    <row r="62" spans="1:28" ht="13.5" customHeight="1" x14ac:dyDescent="0.2">
      <c r="A62" s="259"/>
      <c r="B62" s="259"/>
      <c r="C62" s="257"/>
      <c r="D62" s="113" t="s">
        <v>83</v>
      </c>
      <c r="E62" s="102">
        <f t="shared" si="89"/>
        <v>0</v>
      </c>
      <c r="F62" s="102">
        <f>IF($T$1=0,0,E62/$T$1)</f>
        <v>0</v>
      </c>
      <c r="G62" s="38">
        <f t="shared" ref="G62:R62" si="95">G58+G59+G61</f>
        <v>0</v>
      </c>
      <c r="H62" s="38">
        <f t="shared" si="95"/>
        <v>0</v>
      </c>
      <c r="I62" s="38">
        <f t="shared" si="95"/>
        <v>0</v>
      </c>
      <c r="J62" s="38">
        <f t="shared" si="95"/>
        <v>0</v>
      </c>
      <c r="K62" s="38">
        <f t="shared" si="95"/>
        <v>0</v>
      </c>
      <c r="L62" s="38">
        <f t="shared" si="95"/>
        <v>0</v>
      </c>
      <c r="M62" s="38">
        <f t="shared" si="95"/>
        <v>0</v>
      </c>
      <c r="N62" s="38">
        <f t="shared" si="95"/>
        <v>0</v>
      </c>
      <c r="O62" s="38">
        <f t="shared" si="95"/>
        <v>0</v>
      </c>
      <c r="P62" s="38">
        <f t="shared" si="95"/>
        <v>0</v>
      </c>
      <c r="Q62" s="38">
        <f t="shared" si="95"/>
        <v>0</v>
      </c>
      <c r="R62" s="38">
        <f t="shared" si="95"/>
        <v>0</v>
      </c>
      <c r="Y62" s="102">
        <f t="shared" si="91"/>
        <v>0</v>
      </c>
      <c r="Z62" s="102">
        <f t="shared" si="92"/>
        <v>0</v>
      </c>
      <c r="AA62" s="102">
        <f t="shared" si="93"/>
        <v>0</v>
      </c>
      <c r="AB62" s="102">
        <f t="shared" si="94"/>
        <v>0</v>
      </c>
    </row>
    <row r="63" spans="1:28" ht="13.5" customHeight="1" x14ac:dyDescent="0.2">
      <c r="A63" s="259"/>
      <c r="B63" s="259"/>
      <c r="C63" s="338" t="s">
        <v>112</v>
      </c>
      <c r="D63" s="114" t="s">
        <v>36</v>
      </c>
      <c r="E63" s="37">
        <f t="shared" si="89"/>
        <v>0</v>
      </c>
      <c r="F63" s="115">
        <f>IF($T$1=0,0,E63/$T$1)</f>
        <v>0</v>
      </c>
      <c r="G63" s="116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Y63" s="37">
        <f t="shared" si="91"/>
        <v>0</v>
      </c>
      <c r="Z63" s="37">
        <f t="shared" si="92"/>
        <v>0</v>
      </c>
      <c r="AA63" s="37">
        <f t="shared" si="93"/>
        <v>0</v>
      </c>
      <c r="AB63" s="37">
        <f t="shared" si="94"/>
        <v>0</v>
      </c>
    </row>
    <row r="64" spans="1:28" ht="13.5" customHeight="1" x14ac:dyDescent="0.2">
      <c r="A64" s="259"/>
      <c r="B64" s="259"/>
      <c r="C64" s="338"/>
      <c r="D64" s="114" t="s">
        <v>80</v>
      </c>
      <c r="E64" s="37">
        <f t="shared" si="89"/>
        <v>0</v>
      </c>
      <c r="F64" s="37">
        <f>IF($T$1=0,0,E64/$T$1)</f>
        <v>0</v>
      </c>
      <c r="G64" s="116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Y64" s="37">
        <f t="shared" si="91"/>
        <v>0</v>
      </c>
      <c r="Z64" s="37">
        <f t="shared" si="92"/>
        <v>0</v>
      </c>
      <c r="AA64" s="37">
        <f t="shared" si="93"/>
        <v>0</v>
      </c>
      <c r="AB64" s="37">
        <f t="shared" si="94"/>
        <v>0</v>
      </c>
    </row>
    <row r="65" spans="1:28" ht="13.5" customHeight="1" x14ac:dyDescent="0.2">
      <c r="A65" s="259"/>
      <c r="B65" s="259"/>
      <c r="C65" s="338"/>
      <c r="D65" s="114" t="s">
        <v>81</v>
      </c>
      <c r="E65" s="37">
        <f t="shared" si="89"/>
        <v>0</v>
      </c>
      <c r="F65" s="37">
        <f>IF($T$1=0,0,E65/$T$1)</f>
        <v>0</v>
      </c>
      <c r="G65" s="116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Y65" s="37">
        <f t="shared" si="91"/>
        <v>0</v>
      </c>
      <c r="Z65" s="37">
        <f t="shared" si="92"/>
        <v>0</v>
      </c>
      <c r="AA65" s="37">
        <f t="shared" si="93"/>
        <v>0</v>
      </c>
      <c r="AB65" s="37">
        <f t="shared" si="94"/>
        <v>0</v>
      </c>
    </row>
    <row r="66" spans="1:28" ht="13.5" customHeight="1" x14ac:dyDescent="0.2">
      <c r="A66" s="259"/>
      <c r="B66" s="259"/>
      <c r="C66" s="338"/>
      <c r="D66" s="114" t="s">
        <v>70</v>
      </c>
      <c r="E66" s="37">
        <f t="shared" ref="E66:R66" si="96">IF(E63&lt;&gt;0,(E64+E65)/E63,)</f>
        <v>0</v>
      </c>
      <c r="F66" s="37">
        <f t="shared" si="96"/>
        <v>0</v>
      </c>
      <c r="G66" s="38">
        <f t="shared" si="96"/>
        <v>0</v>
      </c>
      <c r="H66" s="38">
        <f t="shared" si="96"/>
        <v>0</v>
      </c>
      <c r="I66" s="38">
        <f t="shared" si="96"/>
        <v>0</v>
      </c>
      <c r="J66" s="38">
        <f t="shared" si="96"/>
        <v>0</v>
      </c>
      <c r="K66" s="38">
        <f t="shared" si="96"/>
        <v>0</v>
      </c>
      <c r="L66" s="38">
        <f t="shared" si="96"/>
        <v>0</v>
      </c>
      <c r="M66" s="38">
        <f t="shared" si="96"/>
        <v>0</v>
      </c>
      <c r="N66" s="38">
        <f t="shared" si="96"/>
        <v>0</v>
      </c>
      <c r="O66" s="38">
        <f t="shared" si="96"/>
        <v>0</v>
      </c>
      <c r="P66" s="38">
        <f t="shared" si="96"/>
        <v>0</v>
      </c>
      <c r="Q66" s="38">
        <f t="shared" si="96"/>
        <v>0</v>
      </c>
      <c r="R66" s="38">
        <f t="shared" si="96"/>
        <v>0</v>
      </c>
      <c r="Y66" s="37">
        <f t="shared" ref="Y66:AB66" si="97">IF(Y63&lt;&gt;0,(Y64+Y65)/Y63,)</f>
        <v>0</v>
      </c>
      <c r="Z66" s="37">
        <f t="shared" si="97"/>
        <v>0</v>
      </c>
      <c r="AA66" s="37">
        <f t="shared" si="97"/>
        <v>0</v>
      </c>
      <c r="AB66" s="37">
        <f t="shared" si="97"/>
        <v>0</v>
      </c>
    </row>
    <row r="67" spans="1:28" ht="13.5" customHeight="1" x14ac:dyDescent="0.2">
      <c r="A67" s="259"/>
      <c r="B67" s="259"/>
      <c r="C67" s="338"/>
      <c r="D67" s="114" t="s">
        <v>82</v>
      </c>
      <c r="E67" s="37">
        <f t="shared" ref="E67:E71" si="98">SUM(G67:R67)</f>
        <v>0</v>
      </c>
      <c r="F67" s="37">
        <f>IF($T$1=0,0,E67/$T$1)</f>
        <v>0</v>
      </c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Y67" s="37">
        <f t="shared" ref="Y67:Y71" si="99">SUM(G67:I67)</f>
        <v>0</v>
      </c>
      <c r="Z67" s="37">
        <f t="shared" ref="Z67:Z71" si="100">SUM(J67:L67)</f>
        <v>0</v>
      </c>
      <c r="AA67" s="37">
        <f t="shared" ref="AA67:AA71" si="101">SUM(M67:O67)</f>
        <v>0</v>
      </c>
      <c r="AB67" s="37">
        <f t="shared" ref="AB67:AB71" si="102">SUM(P67:R67)</f>
        <v>0</v>
      </c>
    </row>
    <row r="68" spans="1:28" ht="13.5" customHeight="1" x14ac:dyDescent="0.2">
      <c r="A68" s="259"/>
      <c r="B68" s="259"/>
      <c r="C68" s="338"/>
      <c r="D68" s="114" t="s">
        <v>83</v>
      </c>
      <c r="E68" s="37">
        <f t="shared" si="98"/>
        <v>0</v>
      </c>
      <c r="F68" s="37">
        <f>IF($T$1=0,0,E68/$T$1)</f>
        <v>0</v>
      </c>
      <c r="G68" s="38">
        <f t="shared" ref="G68:R68" si="103">G64+G65+G67</f>
        <v>0</v>
      </c>
      <c r="H68" s="38">
        <f t="shared" si="103"/>
        <v>0</v>
      </c>
      <c r="I68" s="38">
        <f t="shared" si="103"/>
        <v>0</v>
      </c>
      <c r="J68" s="38">
        <f t="shared" si="103"/>
        <v>0</v>
      </c>
      <c r="K68" s="38">
        <f t="shared" si="103"/>
        <v>0</v>
      </c>
      <c r="L68" s="38">
        <f t="shared" si="103"/>
        <v>0</v>
      </c>
      <c r="M68" s="38">
        <f t="shared" si="103"/>
        <v>0</v>
      </c>
      <c r="N68" s="38">
        <f t="shared" si="103"/>
        <v>0</v>
      </c>
      <c r="O68" s="38">
        <f t="shared" si="103"/>
        <v>0</v>
      </c>
      <c r="P68" s="38">
        <f t="shared" si="103"/>
        <v>0</v>
      </c>
      <c r="Q68" s="38">
        <f t="shared" si="103"/>
        <v>0</v>
      </c>
      <c r="R68" s="38">
        <f t="shared" si="103"/>
        <v>0</v>
      </c>
      <c r="Y68" s="37">
        <f t="shared" si="99"/>
        <v>0</v>
      </c>
      <c r="Z68" s="37">
        <f t="shared" si="100"/>
        <v>0</v>
      </c>
      <c r="AA68" s="37">
        <f t="shared" si="101"/>
        <v>0</v>
      </c>
      <c r="AB68" s="37">
        <f t="shared" si="102"/>
        <v>0</v>
      </c>
    </row>
    <row r="69" spans="1:28" ht="13.5" customHeight="1" x14ac:dyDescent="0.2">
      <c r="A69" s="259"/>
      <c r="B69" s="259"/>
      <c r="C69" s="257" t="s">
        <v>113</v>
      </c>
      <c r="D69" s="113" t="s">
        <v>36</v>
      </c>
      <c r="E69" s="102">
        <f t="shared" si="98"/>
        <v>0</v>
      </c>
      <c r="F69" s="102">
        <f>IF($T$1=0,0,E69/$T$1)</f>
        <v>0</v>
      </c>
      <c r="G69" s="116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Y69" s="102">
        <f t="shared" si="99"/>
        <v>0</v>
      </c>
      <c r="Z69" s="102">
        <f t="shared" si="100"/>
        <v>0</v>
      </c>
      <c r="AA69" s="102">
        <f t="shared" si="101"/>
        <v>0</v>
      </c>
      <c r="AB69" s="102">
        <f t="shared" si="102"/>
        <v>0</v>
      </c>
    </row>
    <row r="70" spans="1:28" ht="13.5" customHeight="1" x14ac:dyDescent="0.2">
      <c r="A70" s="259"/>
      <c r="B70" s="259"/>
      <c r="C70" s="257"/>
      <c r="D70" s="113" t="s">
        <v>80</v>
      </c>
      <c r="E70" s="102">
        <f t="shared" si="98"/>
        <v>0</v>
      </c>
      <c r="F70" s="102">
        <f>IF($T$1=0,0,E70/$T$1)</f>
        <v>0</v>
      </c>
      <c r="G70" s="116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Y70" s="102">
        <f t="shared" si="99"/>
        <v>0</v>
      </c>
      <c r="Z70" s="102">
        <f t="shared" si="100"/>
        <v>0</v>
      </c>
      <c r="AA70" s="102">
        <f t="shared" si="101"/>
        <v>0</v>
      </c>
      <c r="AB70" s="102">
        <f t="shared" si="102"/>
        <v>0</v>
      </c>
    </row>
    <row r="71" spans="1:28" ht="13.5" customHeight="1" x14ac:dyDescent="0.2">
      <c r="A71" s="259"/>
      <c r="B71" s="259"/>
      <c r="C71" s="257"/>
      <c r="D71" s="113" t="s">
        <v>81</v>
      </c>
      <c r="E71" s="102">
        <f t="shared" si="98"/>
        <v>0</v>
      </c>
      <c r="F71" s="102">
        <f>IF($T$1=0,0,E71/$T$1)</f>
        <v>0</v>
      </c>
      <c r="G71" s="116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Y71" s="102">
        <f t="shared" si="99"/>
        <v>0</v>
      </c>
      <c r="Z71" s="102">
        <f t="shared" si="100"/>
        <v>0</v>
      </c>
      <c r="AA71" s="102">
        <f t="shared" si="101"/>
        <v>0</v>
      </c>
      <c r="AB71" s="102">
        <f t="shared" si="102"/>
        <v>0</v>
      </c>
    </row>
    <row r="72" spans="1:28" ht="13.5" customHeight="1" x14ac:dyDescent="0.2">
      <c r="A72" s="259"/>
      <c r="B72" s="259"/>
      <c r="C72" s="257"/>
      <c r="D72" s="113" t="s">
        <v>70</v>
      </c>
      <c r="E72" s="102">
        <f t="shared" ref="E72:R72" si="104">IF(E69&lt;&gt;0,(E70+E71)/E69,)</f>
        <v>0</v>
      </c>
      <c r="F72" s="88">
        <f t="shared" si="104"/>
        <v>0</v>
      </c>
      <c r="G72" s="38">
        <f t="shared" si="104"/>
        <v>0</v>
      </c>
      <c r="H72" s="38">
        <f t="shared" si="104"/>
        <v>0</v>
      </c>
      <c r="I72" s="38">
        <f t="shared" si="104"/>
        <v>0</v>
      </c>
      <c r="J72" s="38">
        <f t="shared" si="104"/>
        <v>0</v>
      </c>
      <c r="K72" s="38">
        <f t="shared" si="104"/>
        <v>0</v>
      </c>
      <c r="L72" s="38">
        <f t="shared" si="104"/>
        <v>0</v>
      </c>
      <c r="M72" s="38">
        <f t="shared" si="104"/>
        <v>0</v>
      </c>
      <c r="N72" s="38">
        <f t="shared" si="104"/>
        <v>0</v>
      </c>
      <c r="O72" s="38">
        <f t="shared" si="104"/>
        <v>0</v>
      </c>
      <c r="P72" s="38">
        <f t="shared" si="104"/>
        <v>0</v>
      </c>
      <c r="Q72" s="38">
        <f t="shared" si="104"/>
        <v>0</v>
      </c>
      <c r="R72" s="38">
        <f t="shared" si="104"/>
        <v>0</v>
      </c>
      <c r="Y72" s="102">
        <f t="shared" ref="Y72:AB72" si="105">IF(Y69&lt;&gt;0,(Y70+Y71)/Y69,)</f>
        <v>0</v>
      </c>
      <c r="Z72" s="102">
        <f t="shared" si="105"/>
        <v>0</v>
      </c>
      <c r="AA72" s="102">
        <f t="shared" si="105"/>
        <v>0</v>
      </c>
      <c r="AB72" s="102">
        <f t="shared" si="105"/>
        <v>0</v>
      </c>
    </row>
    <row r="73" spans="1:28" ht="13.5" customHeight="1" x14ac:dyDescent="0.2">
      <c r="A73" s="259"/>
      <c r="B73" s="259"/>
      <c r="C73" s="257"/>
      <c r="D73" s="113" t="s">
        <v>82</v>
      </c>
      <c r="E73" s="102">
        <f t="shared" ref="E73:E77" si="106">SUM(G73:R73)</f>
        <v>0</v>
      </c>
      <c r="F73" s="102">
        <f>IF($T$1=0,0,E73/$T$1)</f>
        <v>0</v>
      </c>
      <c r="G73" s="116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Y73" s="102">
        <f t="shared" ref="Y73:Y77" si="107">SUM(G73:I73)</f>
        <v>0</v>
      </c>
      <c r="Z73" s="102">
        <f t="shared" ref="Z73:Z77" si="108">SUM(J73:L73)</f>
        <v>0</v>
      </c>
      <c r="AA73" s="102">
        <f t="shared" ref="AA73:AA77" si="109">SUM(M73:O73)</f>
        <v>0</v>
      </c>
      <c r="AB73" s="102">
        <f t="shared" ref="AB73:AB77" si="110">SUM(P73:R73)</f>
        <v>0</v>
      </c>
    </row>
    <row r="74" spans="1:28" ht="13.5" customHeight="1" x14ac:dyDescent="0.2">
      <c r="A74" s="259"/>
      <c r="B74" s="259"/>
      <c r="C74" s="257"/>
      <c r="D74" s="113" t="s">
        <v>83</v>
      </c>
      <c r="E74" s="102">
        <f t="shared" si="106"/>
        <v>0</v>
      </c>
      <c r="F74" s="102">
        <f>IF($T$1=0,0,E74/$T$1)</f>
        <v>0</v>
      </c>
      <c r="G74" s="38">
        <f t="shared" ref="G74:R74" si="111">G70+G71+G73</f>
        <v>0</v>
      </c>
      <c r="H74" s="38">
        <f t="shared" si="111"/>
        <v>0</v>
      </c>
      <c r="I74" s="38">
        <f t="shared" si="111"/>
        <v>0</v>
      </c>
      <c r="J74" s="38">
        <f t="shared" si="111"/>
        <v>0</v>
      </c>
      <c r="K74" s="38">
        <f t="shared" si="111"/>
        <v>0</v>
      </c>
      <c r="L74" s="38">
        <f t="shared" si="111"/>
        <v>0</v>
      </c>
      <c r="M74" s="38">
        <f t="shared" si="111"/>
        <v>0</v>
      </c>
      <c r="N74" s="38">
        <f t="shared" si="111"/>
        <v>0</v>
      </c>
      <c r="O74" s="38">
        <f t="shared" si="111"/>
        <v>0</v>
      </c>
      <c r="P74" s="38">
        <f t="shared" si="111"/>
        <v>0</v>
      </c>
      <c r="Q74" s="38">
        <f t="shared" si="111"/>
        <v>0</v>
      </c>
      <c r="R74" s="38">
        <f t="shared" si="111"/>
        <v>0</v>
      </c>
      <c r="Y74" s="102">
        <f t="shared" si="107"/>
        <v>0</v>
      </c>
      <c r="Z74" s="102">
        <f t="shared" si="108"/>
        <v>0</v>
      </c>
      <c r="AA74" s="102">
        <f t="shared" si="109"/>
        <v>0</v>
      </c>
      <c r="AB74" s="102">
        <f t="shared" si="110"/>
        <v>0</v>
      </c>
    </row>
    <row r="75" spans="1:28" ht="13.5" customHeight="1" x14ac:dyDescent="0.2">
      <c r="A75" s="259"/>
      <c r="B75" s="259"/>
      <c r="C75" s="338" t="s">
        <v>114</v>
      </c>
      <c r="D75" s="114" t="s">
        <v>36</v>
      </c>
      <c r="E75" s="37">
        <f t="shared" si="106"/>
        <v>0</v>
      </c>
      <c r="F75" s="115">
        <f>IF($T$1=0,0,E75/$T$1)</f>
        <v>0</v>
      </c>
      <c r="G75" s="116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Y75" s="37">
        <f t="shared" si="107"/>
        <v>0</v>
      </c>
      <c r="Z75" s="37">
        <f t="shared" si="108"/>
        <v>0</v>
      </c>
      <c r="AA75" s="37">
        <f t="shared" si="109"/>
        <v>0</v>
      </c>
      <c r="AB75" s="37">
        <f t="shared" si="110"/>
        <v>0</v>
      </c>
    </row>
    <row r="76" spans="1:28" ht="13.5" customHeight="1" x14ac:dyDescent="0.2">
      <c r="A76" s="259"/>
      <c r="B76" s="259"/>
      <c r="C76" s="338"/>
      <c r="D76" s="114" t="s">
        <v>80</v>
      </c>
      <c r="E76" s="37">
        <f t="shared" si="106"/>
        <v>0</v>
      </c>
      <c r="F76" s="37">
        <f>IF($T$1=0,0,E76/$T$1)</f>
        <v>0</v>
      </c>
      <c r="G76" s="116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Y76" s="37">
        <f t="shared" si="107"/>
        <v>0</v>
      </c>
      <c r="Z76" s="37">
        <f t="shared" si="108"/>
        <v>0</v>
      </c>
      <c r="AA76" s="37">
        <f t="shared" si="109"/>
        <v>0</v>
      </c>
      <c r="AB76" s="37">
        <f t="shared" si="110"/>
        <v>0</v>
      </c>
    </row>
    <row r="77" spans="1:28" ht="13.5" customHeight="1" x14ac:dyDescent="0.2">
      <c r="A77" s="259"/>
      <c r="B77" s="259"/>
      <c r="C77" s="338"/>
      <c r="D77" s="114" t="s">
        <v>81</v>
      </c>
      <c r="E77" s="37">
        <f t="shared" si="106"/>
        <v>0</v>
      </c>
      <c r="F77" s="37">
        <f>IF($T$1=0,0,E77/$T$1)</f>
        <v>0</v>
      </c>
      <c r="G77" s="116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Y77" s="37">
        <f t="shared" si="107"/>
        <v>0</v>
      </c>
      <c r="Z77" s="37">
        <f t="shared" si="108"/>
        <v>0</v>
      </c>
      <c r="AA77" s="37">
        <f t="shared" si="109"/>
        <v>0</v>
      </c>
      <c r="AB77" s="37">
        <f t="shared" si="110"/>
        <v>0</v>
      </c>
    </row>
    <row r="78" spans="1:28" ht="13.5" customHeight="1" x14ac:dyDescent="0.2">
      <c r="A78" s="259"/>
      <c r="B78" s="259"/>
      <c r="C78" s="338"/>
      <c r="D78" s="114" t="s">
        <v>70</v>
      </c>
      <c r="E78" s="37">
        <f t="shared" ref="E78:R78" si="112">IF(E75&lt;&gt;0,(E76+E77)/E75,)</f>
        <v>0</v>
      </c>
      <c r="F78" s="37">
        <f t="shared" si="112"/>
        <v>0</v>
      </c>
      <c r="G78" s="38">
        <f t="shared" si="112"/>
        <v>0</v>
      </c>
      <c r="H78" s="38">
        <f t="shared" si="112"/>
        <v>0</v>
      </c>
      <c r="I78" s="38">
        <f t="shared" si="112"/>
        <v>0</v>
      </c>
      <c r="J78" s="38">
        <f t="shared" si="112"/>
        <v>0</v>
      </c>
      <c r="K78" s="38">
        <f t="shared" si="112"/>
        <v>0</v>
      </c>
      <c r="L78" s="38">
        <f t="shared" si="112"/>
        <v>0</v>
      </c>
      <c r="M78" s="38">
        <f t="shared" si="112"/>
        <v>0</v>
      </c>
      <c r="N78" s="38">
        <f t="shared" si="112"/>
        <v>0</v>
      </c>
      <c r="O78" s="38">
        <f t="shared" si="112"/>
        <v>0</v>
      </c>
      <c r="P78" s="38">
        <f t="shared" si="112"/>
        <v>0</v>
      </c>
      <c r="Q78" s="38">
        <f t="shared" si="112"/>
        <v>0</v>
      </c>
      <c r="R78" s="38">
        <f t="shared" si="112"/>
        <v>0</v>
      </c>
      <c r="Y78" s="37">
        <f t="shared" ref="Y78:AB78" si="113">IF(Y75&lt;&gt;0,(Y76+Y77)/Y75,)</f>
        <v>0</v>
      </c>
      <c r="Z78" s="37">
        <f t="shared" si="113"/>
        <v>0</v>
      </c>
      <c r="AA78" s="37">
        <f t="shared" si="113"/>
        <v>0</v>
      </c>
      <c r="AB78" s="37">
        <f t="shared" si="113"/>
        <v>0</v>
      </c>
    </row>
    <row r="79" spans="1:28" ht="13.5" customHeight="1" x14ac:dyDescent="0.2">
      <c r="A79" s="259"/>
      <c r="B79" s="259"/>
      <c r="C79" s="338"/>
      <c r="D79" s="114" t="s">
        <v>82</v>
      </c>
      <c r="E79" s="37">
        <f t="shared" ref="E79:E83" si="114">SUM(G79:R79)</f>
        <v>0</v>
      </c>
      <c r="F79" s="37">
        <f>IF($T$1=0,0,E79/$T$1)</f>
        <v>0</v>
      </c>
      <c r="G79" s="116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Y79" s="37">
        <f t="shared" ref="Y79:Y83" si="115">SUM(G79:I79)</f>
        <v>0</v>
      </c>
      <c r="Z79" s="37">
        <f t="shared" ref="Z79:Z83" si="116">SUM(J79:L79)</f>
        <v>0</v>
      </c>
      <c r="AA79" s="37">
        <f t="shared" ref="AA79:AA83" si="117">SUM(M79:O79)</f>
        <v>0</v>
      </c>
      <c r="AB79" s="37">
        <f t="shared" ref="AB79:AB83" si="118">SUM(P79:R79)</f>
        <v>0</v>
      </c>
    </row>
    <row r="80" spans="1:28" ht="13.5" customHeight="1" x14ac:dyDescent="0.2">
      <c r="A80" s="259"/>
      <c r="B80" s="259"/>
      <c r="C80" s="338"/>
      <c r="D80" s="114" t="s">
        <v>83</v>
      </c>
      <c r="E80" s="37">
        <f t="shared" si="114"/>
        <v>0</v>
      </c>
      <c r="F80" s="37">
        <f>IF($T$1=0,0,E80/$T$1)</f>
        <v>0</v>
      </c>
      <c r="G80" s="38">
        <f t="shared" ref="G80:R80" si="119">G76+G77+G79</f>
        <v>0</v>
      </c>
      <c r="H80" s="38">
        <f t="shared" si="119"/>
        <v>0</v>
      </c>
      <c r="I80" s="38">
        <f t="shared" si="119"/>
        <v>0</v>
      </c>
      <c r="J80" s="38">
        <f t="shared" si="119"/>
        <v>0</v>
      </c>
      <c r="K80" s="38">
        <f t="shared" si="119"/>
        <v>0</v>
      </c>
      <c r="L80" s="38">
        <f t="shared" si="119"/>
        <v>0</v>
      </c>
      <c r="M80" s="38">
        <f t="shared" si="119"/>
        <v>0</v>
      </c>
      <c r="N80" s="38">
        <f t="shared" si="119"/>
        <v>0</v>
      </c>
      <c r="O80" s="38">
        <f t="shared" si="119"/>
        <v>0</v>
      </c>
      <c r="P80" s="38">
        <f t="shared" si="119"/>
        <v>0</v>
      </c>
      <c r="Q80" s="38">
        <f t="shared" si="119"/>
        <v>0</v>
      </c>
      <c r="R80" s="38">
        <f t="shared" si="119"/>
        <v>0</v>
      </c>
      <c r="Y80" s="37">
        <f t="shared" si="115"/>
        <v>0</v>
      </c>
      <c r="Z80" s="37">
        <f t="shared" si="116"/>
        <v>0</v>
      </c>
      <c r="AA80" s="37">
        <f t="shared" si="117"/>
        <v>0</v>
      </c>
      <c r="AB80" s="37">
        <f t="shared" si="118"/>
        <v>0</v>
      </c>
    </row>
    <row r="81" spans="1:28" ht="13.5" customHeight="1" x14ac:dyDescent="0.2">
      <c r="A81" s="259"/>
      <c r="B81" s="259"/>
      <c r="C81" s="257" t="s">
        <v>206</v>
      </c>
      <c r="D81" s="113" t="s">
        <v>36</v>
      </c>
      <c r="E81" s="102">
        <f t="shared" si="114"/>
        <v>0</v>
      </c>
      <c r="F81" s="102">
        <f>IF($T$1=0,0,E81/$T$1)</f>
        <v>0</v>
      </c>
      <c r="G81" s="116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Y81" s="102">
        <f t="shared" si="115"/>
        <v>0</v>
      </c>
      <c r="Z81" s="102">
        <f t="shared" si="116"/>
        <v>0</v>
      </c>
      <c r="AA81" s="102">
        <f t="shared" si="117"/>
        <v>0</v>
      </c>
      <c r="AB81" s="102">
        <f t="shared" si="118"/>
        <v>0</v>
      </c>
    </row>
    <row r="82" spans="1:28" ht="13.5" customHeight="1" x14ac:dyDescent="0.2">
      <c r="A82" s="259"/>
      <c r="B82" s="259"/>
      <c r="C82" s="257"/>
      <c r="D82" s="113" t="s">
        <v>80</v>
      </c>
      <c r="E82" s="102">
        <f t="shared" si="114"/>
        <v>0</v>
      </c>
      <c r="F82" s="102">
        <f>IF($T$1=0,0,E82/$T$1)</f>
        <v>0</v>
      </c>
      <c r="G82" s="116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Y82" s="102">
        <f t="shared" si="115"/>
        <v>0</v>
      </c>
      <c r="Z82" s="102">
        <f t="shared" si="116"/>
        <v>0</v>
      </c>
      <c r="AA82" s="102">
        <f t="shared" si="117"/>
        <v>0</v>
      </c>
      <c r="AB82" s="102">
        <f t="shared" si="118"/>
        <v>0</v>
      </c>
    </row>
    <row r="83" spans="1:28" ht="13.5" customHeight="1" x14ac:dyDescent="0.2">
      <c r="A83" s="259"/>
      <c r="B83" s="259"/>
      <c r="C83" s="257"/>
      <c r="D83" s="113" t="s">
        <v>81</v>
      </c>
      <c r="E83" s="102">
        <f t="shared" si="114"/>
        <v>0</v>
      </c>
      <c r="F83" s="102">
        <f>IF($T$1=0,0,E83/$T$1)</f>
        <v>0</v>
      </c>
      <c r="G83" s="116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Y83" s="102">
        <f t="shared" si="115"/>
        <v>0</v>
      </c>
      <c r="Z83" s="102">
        <f t="shared" si="116"/>
        <v>0</v>
      </c>
      <c r="AA83" s="102">
        <f t="shared" si="117"/>
        <v>0</v>
      </c>
      <c r="AB83" s="102">
        <f t="shared" si="118"/>
        <v>0</v>
      </c>
    </row>
    <row r="84" spans="1:28" ht="13.5" customHeight="1" x14ac:dyDescent="0.2">
      <c r="A84" s="259"/>
      <c r="B84" s="259"/>
      <c r="C84" s="257"/>
      <c r="D84" s="113" t="s">
        <v>70</v>
      </c>
      <c r="E84" s="102">
        <f t="shared" ref="E84:R84" si="120">IF(E81&lt;&gt;0,(E82+E83)/E81,)</f>
        <v>0</v>
      </c>
      <c r="F84" s="88">
        <f t="shared" si="120"/>
        <v>0</v>
      </c>
      <c r="G84" s="38">
        <f t="shared" si="120"/>
        <v>0</v>
      </c>
      <c r="H84" s="38">
        <f t="shared" si="120"/>
        <v>0</v>
      </c>
      <c r="I84" s="38">
        <f t="shared" si="120"/>
        <v>0</v>
      </c>
      <c r="J84" s="38">
        <f t="shared" si="120"/>
        <v>0</v>
      </c>
      <c r="K84" s="38">
        <f t="shared" si="120"/>
        <v>0</v>
      </c>
      <c r="L84" s="38">
        <f t="shared" si="120"/>
        <v>0</v>
      </c>
      <c r="M84" s="38">
        <f t="shared" si="120"/>
        <v>0</v>
      </c>
      <c r="N84" s="38">
        <f t="shared" si="120"/>
        <v>0</v>
      </c>
      <c r="O84" s="38">
        <f t="shared" si="120"/>
        <v>0</v>
      </c>
      <c r="P84" s="38">
        <f t="shared" si="120"/>
        <v>0</v>
      </c>
      <c r="Q84" s="38">
        <f t="shared" si="120"/>
        <v>0</v>
      </c>
      <c r="R84" s="38">
        <f t="shared" si="120"/>
        <v>0</v>
      </c>
      <c r="Y84" s="102">
        <f t="shared" ref="Y84:AB84" si="121">IF(Y81&lt;&gt;0,(Y82+Y83)/Y81,)</f>
        <v>0</v>
      </c>
      <c r="Z84" s="102">
        <f t="shared" si="121"/>
        <v>0</v>
      </c>
      <c r="AA84" s="102">
        <f t="shared" si="121"/>
        <v>0</v>
      </c>
      <c r="AB84" s="102">
        <f t="shared" si="121"/>
        <v>0</v>
      </c>
    </row>
    <row r="85" spans="1:28" ht="13.5" customHeight="1" x14ac:dyDescent="0.2">
      <c r="A85" s="259"/>
      <c r="B85" s="259"/>
      <c r="C85" s="257"/>
      <c r="D85" s="113" t="s">
        <v>82</v>
      </c>
      <c r="E85" s="102">
        <f t="shared" ref="E85:E89" si="122">SUM(G85:R85)</f>
        <v>0</v>
      </c>
      <c r="F85" s="102">
        <f>IF($T$1=0,0,E85/$T$1)</f>
        <v>0</v>
      </c>
      <c r="G85" s="116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Y85" s="102">
        <f t="shared" ref="Y85:Y89" si="123">SUM(G85:I85)</f>
        <v>0</v>
      </c>
      <c r="Z85" s="102">
        <f t="shared" ref="Z85:Z89" si="124">SUM(J85:L85)</f>
        <v>0</v>
      </c>
      <c r="AA85" s="102">
        <f t="shared" ref="AA85:AA89" si="125">SUM(M85:O85)</f>
        <v>0</v>
      </c>
      <c r="AB85" s="102">
        <f t="shared" ref="AB85:AB89" si="126">SUM(P85:R85)</f>
        <v>0</v>
      </c>
    </row>
    <row r="86" spans="1:28" ht="13.5" customHeight="1" x14ac:dyDescent="0.2">
      <c r="A86" s="259"/>
      <c r="B86" s="259"/>
      <c r="C86" s="257"/>
      <c r="D86" s="113" t="s">
        <v>83</v>
      </c>
      <c r="E86" s="102">
        <f t="shared" si="122"/>
        <v>0</v>
      </c>
      <c r="F86" s="102">
        <f>IF($T$1=0,0,E86/$T$1)</f>
        <v>0</v>
      </c>
      <c r="G86" s="38">
        <f t="shared" ref="G86:R86" si="127">G82+G83+G85</f>
        <v>0</v>
      </c>
      <c r="H86" s="38">
        <f t="shared" si="127"/>
        <v>0</v>
      </c>
      <c r="I86" s="38">
        <f t="shared" si="127"/>
        <v>0</v>
      </c>
      <c r="J86" s="38">
        <f t="shared" si="127"/>
        <v>0</v>
      </c>
      <c r="K86" s="38">
        <f t="shared" si="127"/>
        <v>0</v>
      </c>
      <c r="L86" s="38">
        <f t="shared" si="127"/>
        <v>0</v>
      </c>
      <c r="M86" s="38">
        <f t="shared" si="127"/>
        <v>0</v>
      </c>
      <c r="N86" s="38">
        <f t="shared" si="127"/>
        <v>0</v>
      </c>
      <c r="O86" s="38">
        <f t="shared" si="127"/>
        <v>0</v>
      </c>
      <c r="P86" s="38">
        <f t="shared" si="127"/>
        <v>0</v>
      </c>
      <c r="Q86" s="38">
        <f t="shared" si="127"/>
        <v>0</v>
      </c>
      <c r="R86" s="38">
        <f t="shared" si="127"/>
        <v>0</v>
      </c>
      <c r="Y86" s="102">
        <f t="shared" si="123"/>
        <v>0</v>
      </c>
      <c r="Z86" s="102">
        <f t="shared" si="124"/>
        <v>0</v>
      </c>
      <c r="AA86" s="102">
        <f t="shared" si="125"/>
        <v>0</v>
      </c>
      <c r="AB86" s="102">
        <f t="shared" si="126"/>
        <v>0</v>
      </c>
    </row>
    <row r="87" spans="1:28" ht="13.5" customHeight="1" x14ac:dyDescent="0.2">
      <c r="A87" s="259"/>
      <c r="B87" s="259"/>
      <c r="C87" s="338" t="s">
        <v>115</v>
      </c>
      <c r="D87" s="114" t="s">
        <v>36</v>
      </c>
      <c r="E87" s="37">
        <f t="shared" si="122"/>
        <v>0</v>
      </c>
      <c r="F87" s="115">
        <f>IF($T$1=0,0,E87/$T$1)</f>
        <v>0</v>
      </c>
      <c r="G87" s="116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Y87" s="37">
        <f t="shared" si="123"/>
        <v>0</v>
      </c>
      <c r="Z87" s="37">
        <f t="shared" si="124"/>
        <v>0</v>
      </c>
      <c r="AA87" s="37">
        <f t="shared" si="125"/>
        <v>0</v>
      </c>
      <c r="AB87" s="37">
        <f t="shared" si="126"/>
        <v>0</v>
      </c>
    </row>
    <row r="88" spans="1:28" ht="13.5" customHeight="1" x14ac:dyDescent="0.2">
      <c r="A88" s="259"/>
      <c r="B88" s="259"/>
      <c r="C88" s="338"/>
      <c r="D88" s="114" t="s">
        <v>80</v>
      </c>
      <c r="E88" s="37">
        <f t="shared" si="122"/>
        <v>0</v>
      </c>
      <c r="F88" s="37">
        <f>IF($T$1=0,0,E88/$T$1)</f>
        <v>0</v>
      </c>
      <c r="G88" s="116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Y88" s="37">
        <f t="shared" si="123"/>
        <v>0</v>
      </c>
      <c r="Z88" s="37">
        <f t="shared" si="124"/>
        <v>0</v>
      </c>
      <c r="AA88" s="37">
        <f t="shared" si="125"/>
        <v>0</v>
      </c>
      <c r="AB88" s="37">
        <f t="shared" si="126"/>
        <v>0</v>
      </c>
    </row>
    <row r="89" spans="1:28" ht="13.5" customHeight="1" x14ac:dyDescent="0.2">
      <c r="A89" s="259"/>
      <c r="B89" s="259"/>
      <c r="C89" s="338"/>
      <c r="D89" s="114" t="s">
        <v>81</v>
      </c>
      <c r="E89" s="37">
        <f t="shared" si="122"/>
        <v>0</v>
      </c>
      <c r="F89" s="37">
        <f>IF($T$1=0,0,E89/$T$1)</f>
        <v>0</v>
      </c>
      <c r="G89" s="116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Y89" s="37">
        <f t="shared" si="123"/>
        <v>0</v>
      </c>
      <c r="Z89" s="37">
        <f t="shared" si="124"/>
        <v>0</v>
      </c>
      <c r="AA89" s="37">
        <f t="shared" si="125"/>
        <v>0</v>
      </c>
      <c r="AB89" s="37">
        <f t="shared" si="126"/>
        <v>0</v>
      </c>
    </row>
    <row r="90" spans="1:28" ht="13.5" customHeight="1" x14ac:dyDescent="0.2">
      <c r="A90" s="259"/>
      <c r="B90" s="259"/>
      <c r="C90" s="338"/>
      <c r="D90" s="114" t="s">
        <v>70</v>
      </c>
      <c r="E90" s="37">
        <f t="shared" ref="E90:R90" si="128">IF(E87&lt;&gt;0,(E88+E89)/E87,)</f>
        <v>0</v>
      </c>
      <c r="F90" s="37">
        <f t="shared" si="128"/>
        <v>0</v>
      </c>
      <c r="G90" s="38">
        <f t="shared" si="128"/>
        <v>0</v>
      </c>
      <c r="H90" s="38">
        <f t="shared" si="128"/>
        <v>0</v>
      </c>
      <c r="I90" s="38">
        <f t="shared" si="128"/>
        <v>0</v>
      </c>
      <c r="J90" s="38">
        <f t="shared" si="128"/>
        <v>0</v>
      </c>
      <c r="K90" s="38">
        <f t="shared" si="128"/>
        <v>0</v>
      </c>
      <c r="L90" s="38">
        <f t="shared" si="128"/>
        <v>0</v>
      </c>
      <c r="M90" s="38">
        <f t="shared" si="128"/>
        <v>0</v>
      </c>
      <c r="N90" s="38">
        <f t="shared" si="128"/>
        <v>0</v>
      </c>
      <c r="O90" s="38">
        <f t="shared" si="128"/>
        <v>0</v>
      </c>
      <c r="P90" s="38">
        <f t="shared" si="128"/>
        <v>0</v>
      </c>
      <c r="Q90" s="38">
        <f t="shared" si="128"/>
        <v>0</v>
      </c>
      <c r="R90" s="38">
        <f t="shared" si="128"/>
        <v>0</v>
      </c>
      <c r="Y90" s="37">
        <f t="shared" ref="Y90:AB90" si="129">IF(Y87&lt;&gt;0,(Y88+Y89)/Y87,)</f>
        <v>0</v>
      </c>
      <c r="Z90" s="37">
        <f t="shared" si="129"/>
        <v>0</v>
      </c>
      <c r="AA90" s="37">
        <f t="shared" si="129"/>
        <v>0</v>
      </c>
      <c r="AB90" s="37">
        <f t="shared" si="129"/>
        <v>0</v>
      </c>
    </row>
    <row r="91" spans="1:28" ht="13.5" customHeight="1" x14ac:dyDescent="0.2">
      <c r="A91" s="259"/>
      <c r="B91" s="259"/>
      <c r="C91" s="338"/>
      <c r="D91" s="114" t="s">
        <v>82</v>
      </c>
      <c r="E91" s="37">
        <f t="shared" ref="E91:E95" si="130">SUM(G91:R91)</f>
        <v>0</v>
      </c>
      <c r="F91" s="37">
        <f>IF($T$1=0,0,E91/$T$1)</f>
        <v>0</v>
      </c>
      <c r="G91" s="116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Y91" s="37">
        <f t="shared" ref="Y91:Y95" si="131">SUM(G91:I91)</f>
        <v>0</v>
      </c>
      <c r="Z91" s="37">
        <f t="shared" ref="Z91:Z95" si="132">SUM(J91:L91)</f>
        <v>0</v>
      </c>
      <c r="AA91" s="37">
        <f t="shared" ref="AA91:AA95" si="133">SUM(M91:O91)</f>
        <v>0</v>
      </c>
      <c r="AB91" s="37">
        <f t="shared" ref="AB91:AB95" si="134">SUM(P91:R91)</f>
        <v>0</v>
      </c>
    </row>
    <row r="92" spans="1:28" ht="13.5" customHeight="1" x14ac:dyDescent="0.2">
      <c r="A92" s="259"/>
      <c r="B92" s="259"/>
      <c r="C92" s="338"/>
      <c r="D92" s="114" t="s">
        <v>83</v>
      </c>
      <c r="E92" s="37">
        <f t="shared" si="130"/>
        <v>0</v>
      </c>
      <c r="F92" s="37">
        <f>IF($T$1=0,0,E92/$T$1)</f>
        <v>0</v>
      </c>
      <c r="G92" s="38">
        <f t="shared" ref="G92:R92" si="135">G88+G89+G91</f>
        <v>0</v>
      </c>
      <c r="H92" s="38">
        <f t="shared" si="135"/>
        <v>0</v>
      </c>
      <c r="I92" s="38">
        <f t="shared" si="135"/>
        <v>0</v>
      </c>
      <c r="J92" s="38">
        <f t="shared" si="135"/>
        <v>0</v>
      </c>
      <c r="K92" s="38">
        <f t="shared" si="135"/>
        <v>0</v>
      </c>
      <c r="L92" s="38">
        <f t="shared" si="135"/>
        <v>0</v>
      </c>
      <c r="M92" s="38">
        <f t="shared" si="135"/>
        <v>0</v>
      </c>
      <c r="N92" s="38">
        <f t="shared" si="135"/>
        <v>0</v>
      </c>
      <c r="O92" s="38">
        <f t="shared" si="135"/>
        <v>0</v>
      </c>
      <c r="P92" s="38">
        <f t="shared" si="135"/>
        <v>0</v>
      </c>
      <c r="Q92" s="38">
        <f t="shared" si="135"/>
        <v>0</v>
      </c>
      <c r="R92" s="38">
        <f t="shared" si="135"/>
        <v>0</v>
      </c>
      <c r="Y92" s="37">
        <f t="shared" si="131"/>
        <v>0</v>
      </c>
      <c r="Z92" s="37">
        <f t="shared" si="132"/>
        <v>0</v>
      </c>
      <c r="AA92" s="37">
        <f t="shared" si="133"/>
        <v>0</v>
      </c>
      <c r="AB92" s="37">
        <f t="shared" si="134"/>
        <v>0</v>
      </c>
    </row>
    <row r="93" spans="1:28" ht="13.5" customHeight="1" x14ac:dyDescent="0.2">
      <c r="A93" s="259"/>
      <c r="B93" s="259"/>
      <c r="C93" s="257" t="s">
        <v>116</v>
      </c>
      <c r="D93" s="113" t="s">
        <v>36</v>
      </c>
      <c r="E93" s="102">
        <f t="shared" si="130"/>
        <v>0</v>
      </c>
      <c r="F93" s="102">
        <f>IF($T$1=0,0,E93/$T$1)</f>
        <v>0</v>
      </c>
      <c r="G93" s="116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Y93" s="102">
        <f t="shared" si="131"/>
        <v>0</v>
      </c>
      <c r="Z93" s="102">
        <f t="shared" si="132"/>
        <v>0</v>
      </c>
      <c r="AA93" s="102">
        <f t="shared" si="133"/>
        <v>0</v>
      </c>
      <c r="AB93" s="102">
        <f t="shared" si="134"/>
        <v>0</v>
      </c>
    </row>
    <row r="94" spans="1:28" ht="13.5" customHeight="1" x14ac:dyDescent="0.2">
      <c r="A94" s="259"/>
      <c r="B94" s="259"/>
      <c r="C94" s="257"/>
      <c r="D94" s="113" t="s">
        <v>80</v>
      </c>
      <c r="E94" s="102">
        <f t="shared" si="130"/>
        <v>0</v>
      </c>
      <c r="F94" s="102">
        <f>IF($T$1=0,0,E94/$T$1)</f>
        <v>0</v>
      </c>
      <c r="G94" s="116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Y94" s="102">
        <f t="shared" si="131"/>
        <v>0</v>
      </c>
      <c r="Z94" s="102">
        <f t="shared" si="132"/>
        <v>0</v>
      </c>
      <c r="AA94" s="102">
        <f t="shared" si="133"/>
        <v>0</v>
      </c>
      <c r="AB94" s="102">
        <f t="shared" si="134"/>
        <v>0</v>
      </c>
    </row>
    <row r="95" spans="1:28" ht="13.5" customHeight="1" x14ac:dyDescent="0.2">
      <c r="A95" s="259"/>
      <c r="B95" s="259"/>
      <c r="C95" s="257"/>
      <c r="D95" s="113" t="s">
        <v>81</v>
      </c>
      <c r="E95" s="102">
        <f t="shared" si="130"/>
        <v>0</v>
      </c>
      <c r="F95" s="102">
        <f>IF($T$1=0,0,E95/$T$1)</f>
        <v>0</v>
      </c>
      <c r="G95" s="116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Y95" s="102">
        <f t="shared" si="131"/>
        <v>0</v>
      </c>
      <c r="Z95" s="102">
        <f t="shared" si="132"/>
        <v>0</v>
      </c>
      <c r="AA95" s="102">
        <f t="shared" si="133"/>
        <v>0</v>
      </c>
      <c r="AB95" s="102">
        <f t="shared" si="134"/>
        <v>0</v>
      </c>
    </row>
    <row r="96" spans="1:28" ht="13.5" customHeight="1" x14ac:dyDescent="0.2">
      <c r="A96" s="259"/>
      <c r="B96" s="259"/>
      <c r="C96" s="257"/>
      <c r="D96" s="113" t="s">
        <v>70</v>
      </c>
      <c r="E96" s="102">
        <f t="shared" ref="E96:R96" si="136">IF(E93&lt;&gt;0,(E94+E95)/E93,)</f>
        <v>0</v>
      </c>
      <c r="F96" s="88">
        <f t="shared" si="136"/>
        <v>0</v>
      </c>
      <c r="G96" s="38">
        <f t="shared" si="136"/>
        <v>0</v>
      </c>
      <c r="H96" s="38">
        <f t="shared" si="136"/>
        <v>0</v>
      </c>
      <c r="I96" s="38">
        <f t="shared" si="136"/>
        <v>0</v>
      </c>
      <c r="J96" s="38">
        <f t="shared" si="136"/>
        <v>0</v>
      </c>
      <c r="K96" s="38">
        <f t="shared" si="136"/>
        <v>0</v>
      </c>
      <c r="L96" s="38">
        <f t="shared" si="136"/>
        <v>0</v>
      </c>
      <c r="M96" s="38">
        <f t="shared" si="136"/>
        <v>0</v>
      </c>
      <c r="N96" s="38">
        <f t="shared" si="136"/>
        <v>0</v>
      </c>
      <c r="O96" s="38">
        <f t="shared" si="136"/>
        <v>0</v>
      </c>
      <c r="P96" s="38">
        <f t="shared" si="136"/>
        <v>0</v>
      </c>
      <c r="Q96" s="38">
        <f t="shared" si="136"/>
        <v>0</v>
      </c>
      <c r="R96" s="38">
        <f t="shared" si="136"/>
        <v>0</v>
      </c>
      <c r="Y96" s="102">
        <f t="shared" ref="Y96:AB96" si="137">IF(Y93&lt;&gt;0,(Y94+Y95)/Y93,)</f>
        <v>0</v>
      </c>
      <c r="Z96" s="102">
        <f t="shared" si="137"/>
        <v>0</v>
      </c>
      <c r="AA96" s="102">
        <f t="shared" si="137"/>
        <v>0</v>
      </c>
      <c r="AB96" s="102">
        <f t="shared" si="137"/>
        <v>0</v>
      </c>
    </row>
    <row r="97" spans="1:28" ht="13.5" customHeight="1" x14ac:dyDescent="0.2">
      <c r="A97" s="259"/>
      <c r="B97" s="259"/>
      <c r="C97" s="257"/>
      <c r="D97" s="113" t="s">
        <v>82</v>
      </c>
      <c r="E97" s="102">
        <f t="shared" ref="E97:E128" si="138">SUM(G97:R97)</f>
        <v>0</v>
      </c>
      <c r="F97" s="102">
        <f t="shared" ref="F97:F128" si="139">IF($T$1=0,0,E97/$T$1)</f>
        <v>0</v>
      </c>
      <c r="G97" s="116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Y97" s="102">
        <f t="shared" ref="Y97:Y128" si="140">SUM(G97:I97)</f>
        <v>0</v>
      </c>
      <c r="Z97" s="102">
        <f t="shared" ref="Z97:Z128" si="141">SUM(J97:L97)</f>
        <v>0</v>
      </c>
      <c r="AA97" s="102">
        <f t="shared" ref="AA97:AA128" si="142">SUM(M97:O97)</f>
        <v>0</v>
      </c>
      <c r="AB97" s="102">
        <f t="shared" ref="AB97:AB128" si="143">SUM(P97:R97)</f>
        <v>0</v>
      </c>
    </row>
    <row r="98" spans="1:28" ht="13.5" customHeight="1" x14ac:dyDescent="0.2">
      <c r="A98" s="259"/>
      <c r="B98" s="259"/>
      <c r="C98" s="257"/>
      <c r="D98" s="113" t="s">
        <v>83</v>
      </c>
      <c r="E98" s="102">
        <f t="shared" si="138"/>
        <v>0</v>
      </c>
      <c r="F98" s="102">
        <f t="shared" si="139"/>
        <v>0</v>
      </c>
      <c r="G98" s="38">
        <f t="shared" ref="G98:R98" si="144">G94+G95+G97</f>
        <v>0</v>
      </c>
      <c r="H98" s="38">
        <f t="shared" si="144"/>
        <v>0</v>
      </c>
      <c r="I98" s="38">
        <f t="shared" si="144"/>
        <v>0</v>
      </c>
      <c r="J98" s="38">
        <f t="shared" si="144"/>
        <v>0</v>
      </c>
      <c r="K98" s="38">
        <f t="shared" si="144"/>
        <v>0</v>
      </c>
      <c r="L98" s="38">
        <f t="shared" si="144"/>
        <v>0</v>
      </c>
      <c r="M98" s="38">
        <f t="shared" si="144"/>
        <v>0</v>
      </c>
      <c r="N98" s="38">
        <f t="shared" si="144"/>
        <v>0</v>
      </c>
      <c r="O98" s="38">
        <f t="shared" si="144"/>
        <v>0</v>
      </c>
      <c r="P98" s="38">
        <f t="shared" si="144"/>
        <v>0</v>
      </c>
      <c r="Q98" s="38">
        <f t="shared" si="144"/>
        <v>0</v>
      </c>
      <c r="R98" s="38">
        <f t="shared" si="144"/>
        <v>0</v>
      </c>
      <c r="Y98" s="102">
        <f t="shared" si="140"/>
        <v>0</v>
      </c>
      <c r="Z98" s="102">
        <f t="shared" si="141"/>
        <v>0</v>
      </c>
      <c r="AA98" s="102">
        <f t="shared" si="142"/>
        <v>0</v>
      </c>
      <c r="AB98" s="102">
        <f t="shared" si="143"/>
        <v>0</v>
      </c>
    </row>
    <row r="99" spans="1:28" ht="13.5" customHeight="1" x14ac:dyDescent="0.2">
      <c r="A99" s="259"/>
      <c r="B99" s="259"/>
      <c r="C99" s="340" t="s">
        <v>84</v>
      </c>
      <c r="D99" s="106" t="s">
        <v>117</v>
      </c>
      <c r="E99" s="37">
        <f t="shared" si="138"/>
        <v>0</v>
      </c>
      <c r="F99" s="115">
        <f t="shared" si="139"/>
        <v>0</v>
      </c>
      <c r="G99" s="116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Y99" s="37">
        <f t="shared" si="140"/>
        <v>0</v>
      </c>
      <c r="Z99" s="37">
        <f t="shared" si="141"/>
        <v>0</v>
      </c>
      <c r="AA99" s="37">
        <f t="shared" si="142"/>
        <v>0</v>
      </c>
      <c r="AB99" s="37">
        <f t="shared" si="143"/>
        <v>0</v>
      </c>
    </row>
    <row r="100" spans="1:28" ht="13.5" customHeight="1" x14ac:dyDescent="0.2">
      <c r="A100" s="259"/>
      <c r="B100" s="259"/>
      <c r="C100" s="340"/>
      <c r="D100" s="106" t="s">
        <v>118</v>
      </c>
      <c r="E100" s="37">
        <f t="shared" si="138"/>
        <v>0</v>
      </c>
      <c r="F100" s="115">
        <f t="shared" si="139"/>
        <v>0</v>
      </c>
      <c r="G100" s="116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Y100" s="37">
        <f t="shared" si="140"/>
        <v>0</v>
      </c>
      <c r="Z100" s="37">
        <f t="shared" si="141"/>
        <v>0</v>
      </c>
      <c r="AA100" s="37">
        <f t="shared" si="142"/>
        <v>0</v>
      </c>
      <c r="AB100" s="37">
        <f t="shared" si="143"/>
        <v>0</v>
      </c>
    </row>
    <row r="101" spans="1:28" ht="13.5" customHeight="1" x14ac:dyDescent="0.2">
      <c r="A101" s="259"/>
      <c r="B101" s="259"/>
      <c r="C101" s="340"/>
      <c r="D101" s="106" t="s">
        <v>124</v>
      </c>
      <c r="E101" s="37">
        <f t="shared" si="138"/>
        <v>0</v>
      </c>
      <c r="F101" s="115">
        <f t="shared" si="139"/>
        <v>0</v>
      </c>
      <c r="G101" s="116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Y101" s="37">
        <f t="shared" si="140"/>
        <v>0</v>
      </c>
      <c r="Z101" s="37">
        <f t="shared" si="141"/>
        <v>0</v>
      </c>
      <c r="AA101" s="37">
        <f t="shared" si="142"/>
        <v>0</v>
      </c>
      <c r="AB101" s="37">
        <f t="shared" si="143"/>
        <v>0</v>
      </c>
    </row>
    <row r="102" spans="1:28" ht="13.5" customHeight="1" x14ac:dyDescent="0.2">
      <c r="A102" s="259"/>
      <c r="B102" s="259"/>
      <c r="C102" s="340"/>
      <c r="D102" s="106">
        <v>360</v>
      </c>
      <c r="E102" s="37">
        <f t="shared" si="138"/>
        <v>0</v>
      </c>
      <c r="F102" s="115">
        <f t="shared" si="139"/>
        <v>0</v>
      </c>
      <c r="G102" s="116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Y102" s="37">
        <f t="shared" si="140"/>
        <v>0</v>
      </c>
      <c r="Z102" s="37">
        <f t="shared" si="141"/>
        <v>0</v>
      </c>
      <c r="AA102" s="37">
        <f t="shared" si="142"/>
        <v>0</v>
      </c>
      <c r="AB102" s="37">
        <f t="shared" si="143"/>
        <v>0</v>
      </c>
    </row>
    <row r="103" spans="1:28" ht="13.5" customHeight="1" x14ac:dyDescent="0.2">
      <c r="A103" s="259"/>
      <c r="B103" s="259"/>
      <c r="C103" s="340"/>
      <c r="D103" s="106" t="s">
        <v>119</v>
      </c>
      <c r="E103" s="37">
        <f t="shared" si="138"/>
        <v>0</v>
      </c>
      <c r="F103" s="115">
        <f t="shared" si="139"/>
        <v>0</v>
      </c>
      <c r="G103" s="116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Y103" s="37">
        <f t="shared" si="140"/>
        <v>0</v>
      </c>
      <c r="Z103" s="37">
        <f t="shared" si="141"/>
        <v>0</v>
      </c>
      <c r="AA103" s="37">
        <f t="shared" si="142"/>
        <v>0</v>
      </c>
      <c r="AB103" s="37">
        <f t="shared" si="143"/>
        <v>0</v>
      </c>
    </row>
    <row r="104" spans="1:28" ht="13.5" customHeight="1" x14ac:dyDescent="0.2">
      <c r="A104" s="259"/>
      <c r="B104" s="259"/>
      <c r="C104" s="340"/>
      <c r="D104" s="106" t="s">
        <v>120</v>
      </c>
      <c r="E104" s="37">
        <f t="shared" si="138"/>
        <v>0</v>
      </c>
      <c r="F104" s="115">
        <f t="shared" si="139"/>
        <v>0</v>
      </c>
      <c r="G104" s="116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Y104" s="37">
        <f t="shared" si="140"/>
        <v>0</v>
      </c>
      <c r="Z104" s="37">
        <f t="shared" si="141"/>
        <v>0</v>
      </c>
      <c r="AA104" s="37">
        <f t="shared" si="142"/>
        <v>0</v>
      </c>
      <c r="AB104" s="37">
        <f t="shared" si="143"/>
        <v>0</v>
      </c>
    </row>
    <row r="105" spans="1:28" ht="13.5" customHeight="1" x14ac:dyDescent="0.2">
      <c r="A105" s="259"/>
      <c r="B105" s="259"/>
      <c r="C105" s="340"/>
      <c r="D105" s="106" t="s">
        <v>128</v>
      </c>
      <c r="E105" s="37">
        <f t="shared" si="138"/>
        <v>0</v>
      </c>
      <c r="F105" s="115">
        <f t="shared" si="139"/>
        <v>0</v>
      </c>
      <c r="G105" s="116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Y105" s="37">
        <f t="shared" si="140"/>
        <v>0</v>
      </c>
      <c r="Z105" s="37">
        <f t="shared" si="141"/>
        <v>0</v>
      </c>
      <c r="AA105" s="37">
        <f t="shared" si="142"/>
        <v>0</v>
      </c>
      <c r="AB105" s="37">
        <f t="shared" si="143"/>
        <v>0</v>
      </c>
    </row>
    <row r="106" spans="1:28" ht="13.5" customHeight="1" x14ac:dyDescent="0.2">
      <c r="A106" s="259"/>
      <c r="B106" s="259"/>
      <c r="C106" s="340"/>
      <c r="D106" s="106" t="s">
        <v>129</v>
      </c>
      <c r="E106" s="37">
        <f t="shared" si="138"/>
        <v>0</v>
      </c>
      <c r="F106" s="115">
        <f t="shared" si="139"/>
        <v>0</v>
      </c>
      <c r="G106" s="116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Y106" s="37">
        <f t="shared" si="140"/>
        <v>0</v>
      </c>
      <c r="Z106" s="37">
        <f t="shared" si="141"/>
        <v>0</v>
      </c>
      <c r="AA106" s="37">
        <f t="shared" si="142"/>
        <v>0</v>
      </c>
      <c r="AB106" s="37">
        <f t="shared" si="143"/>
        <v>0</v>
      </c>
    </row>
    <row r="107" spans="1:28" ht="13.5" customHeight="1" x14ac:dyDescent="0.2">
      <c r="A107" s="259"/>
      <c r="B107" s="259"/>
      <c r="C107" s="340"/>
      <c r="D107" s="106" t="s">
        <v>207</v>
      </c>
      <c r="E107" s="37">
        <f t="shared" si="138"/>
        <v>0</v>
      </c>
      <c r="F107" s="115">
        <f t="shared" si="139"/>
        <v>0</v>
      </c>
      <c r="G107" s="116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Y107" s="37">
        <f t="shared" si="140"/>
        <v>0</v>
      </c>
      <c r="Z107" s="37">
        <f t="shared" si="141"/>
        <v>0</v>
      </c>
      <c r="AA107" s="37">
        <f t="shared" si="142"/>
        <v>0</v>
      </c>
      <c r="AB107" s="37">
        <f t="shared" si="143"/>
        <v>0</v>
      </c>
    </row>
    <row r="108" spans="1:28" ht="13.5" customHeight="1" x14ac:dyDescent="0.2">
      <c r="A108" s="259"/>
      <c r="B108" s="259"/>
      <c r="C108" s="340"/>
      <c r="D108" s="114" t="s">
        <v>208</v>
      </c>
      <c r="E108" s="37">
        <f t="shared" si="138"/>
        <v>0</v>
      </c>
      <c r="F108" s="115">
        <f t="shared" si="139"/>
        <v>0</v>
      </c>
      <c r="G108" s="116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Y108" s="37">
        <f t="shared" si="140"/>
        <v>0</v>
      </c>
      <c r="Z108" s="37">
        <f t="shared" si="141"/>
        <v>0</v>
      </c>
      <c r="AA108" s="37">
        <f t="shared" si="142"/>
        <v>0</v>
      </c>
      <c r="AB108" s="37">
        <f t="shared" si="143"/>
        <v>0</v>
      </c>
    </row>
    <row r="109" spans="1:28" ht="13.5" customHeight="1" x14ac:dyDescent="0.2">
      <c r="A109" s="259"/>
      <c r="B109" s="259"/>
      <c r="C109" s="340"/>
      <c r="D109" s="114" t="s">
        <v>131</v>
      </c>
      <c r="E109" s="37">
        <f t="shared" si="138"/>
        <v>0</v>
      </c>
      <c r="F109" s="115">
        <f t="shared" si="139"/>
        <v>0</v>
      </c>
      <c r="G109" s="116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Y109" s="37">
        <f t="shared" si="140"/>
        <v>0</v>
      </c>
      <c r="Z109" s="37">
        <f t="shared" si="141"/>
        <v>0</v>
      </c>
      <c r="AA109" s="37">
        <f t="shared" si="142"/>
        <v>0</v>
      </c>
      <c r="AB109" s="37">
        <f t="shared" si="143"/>
        <v>0</v>
      </c>
    </row>
    <row r="110" spans="1:28" ht="13.5" customHeight="1" x14ac:dyDescent="0.2">
      <c r="A110" s="259"/>
      <c r="B110" s="259"/>
      <c r="C110" s="340"/>
      <c r="D110" s="114" t="s">
        <v>209</v>
      </c>
      <c r="E110" s="115">
        <f t="shared" si="138"/>
        <v>0</v>
      </c>
      <c r="F110" s="115">
        <f t="shared" si="139"/>
        <v>0</v>
      </c>
      <c r="G110" s="116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Y110" s="115">
        <f t="shared" si="140"/>
        <v>0</v>
      </c>
      <c r="Z110" s="115">
        <f t="shared" si="141"/>
        <v>0</v>
      </c>
      <c r="AA110" s="115">
        <f t="shared" si="142"/>
        <v>0</v>
      </c>
      <c r="AB110" s="115">
        <f t="shared" si="143"/>
        <v>0</v>
      </c>
    </row>
    <row r="111" spans="1:28" ht="13.5" customHeight="1" x14ac:dyDescent="0.2">
      <c r="A111" s="259"/>
      <c r="B111" s="259"/>
      <c r="C111" s="340"/>
      <c r="D111" s="114" t="s">
        <v>210</v>
      </c>
      <c r="E111" s="37">
        <f t="shared" si="138"/>
        <v>0</v>
      </c>
      <c r="F111" s="115">
        <f t="shared" si="139"/>
        <v>0</v>
      </c>
      <c r="G111" s="116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Y111" s="37">
        <f t="shared" si="140"/>
        <v>0</v>
      </c>
      <c r="Z111" s="37">
        <f t="shared" si="141"/>
        <v>0</v>
      </c>
      <c r="AA111" s="37">
        <f t="shared" si="142"/>
        <v>0</v>
      </c>
      <c r="AB111" s="37">
        <f t="shared" si="143"/>
        <v>0</v>
      </c>
    </row>
    <row r="112" spans="1:28" ht="13.5" customHeight="1" x14ac:dyDescent="0.2">
      <c r="A112" s="259"/>
      <c r="B112" s="259"/>
      <c r="C112" s="340"/>
      <c r="D112" s="114" t="s">
        <v>211</v>
      </c>
      <c r="E112" s="37">
        <f t="shared" si="138"/>
        <v>0</v>
      </c>
      <c r="F112" s="115">
        <f t="shared" si="139"/>
        <v>0</v>
      </c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Y112" s="37">
        <f t="shared" si="140"/>
        <v>0</v>
      </c>
      <c r="Z112" s="37">
        <f t="shared" si="141"/>
        <v>0</v>
      </c>
      <c r="AA112" s="37">
        <f t="shared" si="142"/>
        <v>0</v>
      </c>
      <c r="AB112" s="37">
        <f t="shared" si="143"/>
        <v>0</v>
      </c>
    </row>
    <row r="113" spans="1:28" ht="13.5" customHeight="1" x14ac:dyDescent="0.2">
      <c r="A113" s="259"/>
      <c r="B113" s="259"/>
      <c r="C113" s="340"/>
      <c r="D113" s="114" t="s">
        <v>212</v>
      </c>
      <c r="E113" s="37">
        <f t="shared" si="138"/>
        <v>0</v>
      </c>
      <c r="F113" s="115">
        <f t="shared" si="139"/>
        <v>0</v>
      </c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Y113" s="37">
        <f t="shared" si="140"/>
        <v>0</v>
      </c>
      <c r="Z113" s="37">
        <f t="shared" si="141"/>
        <v>0</v>
      </c>
      <c r="AA113" s="37">
        <f t="shared" si="142"/>
        <v>0</v>
      </c>
      <c r="AB113" s="37">
        <f t="shared" si="143"/>
        <v>0</v>
      </c>
    </row>
    <row r="114" spans="1:28" ht="13.5" customHeight="1" x14ac:dyDescent="0.2">
      <c r="A114" s="259"/>
      <c r="B114" s="259"/>
      <c r="C114" s="340"/>
      <c r="D114" s="114" t="s">
        <v>142</v>
      </c>
      <c r="E114" s="37">
        <f t="shared" si="138"/>
        <v>0</v>
      </c>
      <c r="F114" s="115">
        <f t="shared" si="139"/>
        <v>0</v>
      </c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Y114" s="37">
        <f t="shared" si="140"/>
        <v>0</v>
      </c>
      <c r="Z114" s="37">
        <f t="shared" si="141"/>
        <v>0</v>
      </c>
      <c r="AA114" s="37">
        <f t="shared" si="142"/>
        <v>0</v>
      </c>
      <c r="AB114" s="37">
        <f t="shared" si="143"/>
        <v>0</v>
      </c>
    </row>
    <row r="115" spans="1:28" ht="13.5" customHeight="1" x14ac:dyDescent="0.2">
      <c r="A115" s="259"/>
      <c r="B115" s="259"/>
      <c r="C115" s="340"/>
      <c r="D115" s="114" t="s">
        <v>143</v>
      </c>
      <c r="E115" s="37">
        <f t="shared" si="138"/>
        <v>0</v>
      </c>
      <c r="F115" s="115">
        <f t="shared" si="139"/>
        <v>0</v>
      </c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Y115" s="37">
        <f t="shared" si="140"/>
        <v>0</v>
      </c>
      <c r="Z115" s="37">
        <f t="shared" si="141"/>
        <v>0</v>
      </c>
      <c r="AA115" s="37">
        <f t="shared" si="142"/>
        <v>0</v>
      </c>
      <c r="AB115" s="37">
        <f t="shared" si="143"/>
        <v>0</v>
      </c>
    </row>
    <row r="116" spans="1:28" ht="13.5" customHeight="1" x14ac:dyDescent="0.2">
      <c r="A116" s="259"/>
      <c r="B116" s="259"/>
      <c r="C116" s="340"/>
      <c r="D116" s="114" t="s">
        <v>144</v>
      </c>
      <c r="E116" s="37">
        <f t="shared" si="138"/>
        <v>0</v>
      </c>
      <c r="F116" s="115">
        <f t="shared" si="139"/>
        <v>0</v>
      </c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Y116" s="37">
        <f t="shared" si="140"/>
        <v>0</v>
      </c>
      <c r="Z116" s="37">
        <f t="shared" si="141"/>
        <v>0</v>
      </c>
      <c r="AA116" s="37">
        <f t="shared" si="142"/>
        <v>0</v>
      </c>
      <c r="AB116" s="37">
        <f t="shared" si="143"/>
        <v>0</v>
      </c>
    </row>
    <row r="117" spans="1:28" ht="13.5" customHeight="1" x14ac:dyDescent="0.2">
      <c r="A117" s="259"/>
      <c r="B117" s="259"/>
      <c r="C117" s="340"/>
      <c r="D117" s="114" t="s">
        <v>145</v>
      </c>
      <c r="E117" s="37">
        <f t="shared" si="138"/>
        <v>0</v>
      </c>
      <c r="F117" s="115">
        <f t="shared" si="139"/>
        <v>0</v>
      </c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Y117" s="37">
        <f t="shared" si="140"/>
        <v>0</v>
      </c>
      <c r="Z117" s="37">
        <f t="shared" si="141"/>
        <v>0</v>
      </c>
      <c r="AA117" s="37">
        <f t="shared" si="142"/>
        <v>0</v>
      </c>
      <c r="AB117" s="37">
        <f t="shared" si="143"/>
        <v>0</v>
      </c>
    </row>
    <row r="118" spans="1:28" ht="13.5" customHeight="1" x14ac:dyDescent="0.2">
      <c r="A118" s="259"/>
      <c r="B118" s="259"/>
      <c r="C118" s="340"/>
      <c r="D118" s="114" t="s">
        <v>146</v>
      </c>
      <c r="E118" s="37">
        <f t="shared" si="138"/>
        <v>0</v>
      </c>
      <c r="F118" s="115">
        <f t="shared" si="139"/>
        <v>0</v>
      </c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Y118" s="37">
        <f t="shared" si="140"/>
        <v>0</v>
      </c>
      <c r="Z118" s="37">
        <f t="shared" si="141"/>
        <v>0</v>
      </c>
      <c r="AA118" s="37">
        <f t="shared" si="142"/>
        <v>0</v>
      </c>
      <c r="AB118" s="37">
        <f t="shared" si="143"/>
        <v>0</v>
      </c>
    </row>
    <row r="119" spans="1:28" ht="13.5" customHeight="1" x14ac:dyDescent="0.2">
      <c r="A119" s="259"/>
      <c r="B119" s="259"/>
      <c r="C119" s="340"/>
      <c r="D119" s="114" t="s">
        <v>147</v>
      </c>
      <c r="E119" s="37">
        <f t="shared" si="138"/>
        <v>0</v>
      </c>
      <c r="F119" s="115">
        <f t="shared" si="139"/>
        <v>0</v>
      </c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Y119" s="37">
        <f t="shared" si="140"/>
        <v>0</v>
      </c>
      <c r="Z119" s="37">
        <f t="shared" si="141"/>
        <v>0</v>
      </c>
      <c r="AA119" s="37">
        <f t="shared" si="142"/>
        <v>0</v>
      </c>
      <c r="AB119" s="37">
        <f t="shared" si="143"/>
        <v>0</v>
      </c>
    </row>
    <row r="120" spans="1:28" ht="13.5" customHeight="1" x14ac:dyDescent="0.2">
      <c r="A120" s="259"/>
      <c r="B120" s="259"/>
      <c r="C120" s="340"/>
      <c r="D120" s="114" t="s">
        <v>148</v>
      </c>
      <c r="E120" s="37">
        <f t="shared" si="138"/>
        <v>0</v>
      </c>
      <c r="F120" s="115">
        <f t="shared" si="139"/>
        <v>0</v>
      </c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Y120" s="37">
        <f t="shared" si="140"/>
        <v>0</v>
      </c>
      <c r="Z120" s="37">
        <f t="shared" si="141"/>
        <v>0</v>
      </c>
      <c r="AA120" s="37">
        <f t="shared" si="142"/>
        <v>0</v>
      </c>
      <c r="AB120" s="37">
        <f t="shared" si="143"/>
        <v>0</v>
      </c>
    </row>
    <row r="121" spans="1:28" ht="13.5" customHeight="1" x14ac:dyDescent="0.2">
      <c r="A121" s="259"/>
      <c r="B121" s="259"/>
      <c r="C121" s="340"/>
      <c r="D121" s="114" t="s">
        <v>149</v>
      </c>
      <c r="E121" s="37">
        <f t="shared" si="138"/>
        <v>0</v>
      </c>
      <c r="F121" s="115">
        <f t="shared" si="139"/>
        <v>0</v>
      </c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Y121" s="37">
        <f t="shared" si="140"/>
        <v>0</v>
      </c>
      <c r="Z121" s="37">
        <f t="shared" si="141"/>
        <v>0</v>
      </c>
      <c r="AA121" s="37">
        <f t="shared" si="142"/>
        <v>0</v>
      </c>
      <c r="AB121" s="37">
        <f t="shared" si="143"/>
        <v>0</v>
      </c>
    </row>
    <row r="122" spans="1:28" ht="13.5" customHeight="1" x14ac:dyDescent="0.2">
      <c r="A122" s="259"/>
      <c r="B122" s="259"/>
      <c r="C122" s="340"/>
      <c r="D122" s="114" t="s">
        <v>150</v>
      </c>
      <c r="E122" s="37">
        <f t="shared" si="138"/>
        <v>0</v>
      </c>
      <c r="F122" s="115">
        <f t="shared" si="139"/>
        <v>0</v>
      </c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Y122" s="37">
        <f t="shared" si="140"/>
        <v>0</v>
      </c>
      <c r="Z122" s="37">
        <f t="shared" si="141"/>
        <v>0</v>
      </c>
      <c r="AA122" s="37">
        <f t="shared" si="142"/>
        <v>0</v>
      </c>
      <c r="AB122" s="37">
        <f t="shared" si="143"/>
        <v>0</v>
      </c>
    </row>
    <row r="123" spans="1:28" ht="13.5" customHeight="1" x14ac:dyDescent="0.2">
      <c r="A123" s="259"/>
      <c r="B123" s="259"/>
      <c r="C123" s="340"/>
      <c r="D123" s="114" t="s">
        <v>151</v>
      </c>
      <c r="E123" s="37">
        <f t="shared" si="138"/>
        <v>0</v>
      </c>
      <c r="F123" s="115">
        <f t="shared" si="139"/>
        <v>0</v>
      </c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Y123" s="37">
        <f t="shared" si="140"/>
        <v>0</v>
      </c>
      <c r="Z123" s="37">
        <f t="shared" si="141"/>
        <v>0</v>
      </c>
      <c r="AA123" s="37">
        <f t="shared" si="142"/>
        <v>0</v>
      </c>
      <c r="AB123" s="37">
        <f t="shared" si="143"/>
        <v>0</v>
      </c>
    </row>
    <row r="124" spans="1:28" ht="13.5" customHeight="1" x14ac:dyDescent="0.2">
      <c r="A124" s="259"/>
      <c r="B124" s="259"/>
      <c r="C124" s="340"/>
      <c r="D124" s="114" t="s">
        <v>152</v>
      </c>
      <c r="E124" s="37">
        <f t="shared" si="138"/>
        <v>0</v>
      </c>
      <c r="F124" s="115">
        <f t="shared" si="139"/>
        <v>0</v>
      </c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Y124" s="37">
        <f t="shared" si="140"/>
        <v>0</v>
      </c>
      <c r="Z124" s="37">
        <f t="shared" si="141"/>
        <v>0</v>
      </c>
      <c r="AA124" s="37">
        <f t="shared" si="142"/>
        <v>0</v>
      </c>
      <c r="AB124" s="37">
        <f t="shared" si="143"/>
        <v>0</v>
      </c>
    </row>
    <row r="125" spans="1:28" ht="13.5" customHeight="1" x14ac:dyDescent="0.2">
      <c r="A125" s="259"/>
      <c r="B125" s="259"/>
      <c r="C125" s="340"/>
      <c r="D125" s="114" t="s">
        <v>153</v>
      </c>
      <c r="E125" s="37">
        <f t="shared" si="138"/>
        <v>0</v>
      </c>
      <c r="F125" s="115">
        <f t="shared" si="139"/>
        <v>0</v>
      </c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Y125" s="37">
        <f t="shared" si="140"/>
        <v>0</v>
      </c>
      <c r="Z125" s="37">
        <f t="shared" si="141"/>
        <v>0</v>
      </c>
      <c r="AA125" s="37">
        <f t="shared" si="142"/>
        <v>0</v>
      </c>
      <c r="AB125" s="37">
        <f t="shared" si="143"/>
        <v>0</v>
      </c>
    </row>
    <row r="126" spans="1:28" ht="13.5" customHeight="1" x14ac:dyDescent="0.2">
      <c r="A126" s="259"/>
      <c r="B126" s="259"/>
      <c r="C126" s="340"/>
      <c r="D126" s="114" t="s">
        <v>154</v>
      </c>
      <c r="E126" s="37">
        <f t="shared" si="138"/>
        <v>0</v>
      </c>
      <c r="F126" s="115">
        <f t="shared" si="139"/>
        <v>0</v>
      </c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Y126" s="37">
        <f t="shared" si="140"/>
        <v>0</v>
      </c>
      <c r="Z126" s="37">
        <f t="shared" si="141"/>
        <v>0</v>
      </c>
      <c r="AA126" s="37">
        <f t="shared" si="142"/>
        <v>0</v>
      </c>
      <c r="AB126" s="37">
        <f t="shared" si="143"/>
        <v>0</v>
      </c>
    </row>
    <row r="127" spans="1:28" ht="13.5" customHeight="1" x14ac:dyDescent="0.2">
      <c r="A127" s="259"/>
      <c r="B127" s="259"/>
      <c r="C127" s="340"/>
      <c r="D127" s="114" t="s">
        <v>180</v>
      </c>
      <c r="E127" s="37">
        <f t="shared" si="138"/>
        <v>0</v>
      </c>
      <c r="F127" s="115">
        <f t="shared" si="139"/>
        <v>0</v>
      </c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Y127" s="37">
        <f t="shared" si="140"/>
        <v>0</v>
      </c>
      <c r="Z127" s="37">
        <f t="shared" si="141"/>
        <v>0</v>
      </c>
      <c r="AA127" s="37">
        <f t="shared" si="142"/>
        <v>0</v>
      </c>
      <c r="AB127" s="37">
        <f t="shared" si="143"/>
        <v>0</v>
      </c>
    </row>
    <row r="128" spans="1:28" ht="13.5" customHeight="1" x14ac:dyDescent="0.2">
      <c r="A128" s="259"/>
      <c r="B128" s="259"/>
      <c r="C128" s="340"/>
      <c r="D128" s="121" t="s">
        <v>156</v>
      </c>
      <c r="E128" s="37">
        <f t="shared" si="138"/>
        <v>0</v>
      </c>
      <c r="F128" s="115">
        <f t="shared" si="139"/>
        <v>0</v>
      </c>
      <c r="G128" s="38">
        <f t="shared" ref="G128:R128" si="145">SUM(G99:G127)</f>
        <v>0</v>
      </c>
      <c r="H128" s="38">
        <f t="shared" si="145"/>
        <v>0</v>
      </c>
      <c r="I128" s="38">
        <f t="shared" si="145"/>
        <v>0</v>
      </c>
      <c r="J128" s="38">
        <f t="shared" si="145"/>
        <v>0</v>
      </c>
      <c r="K128" s="38">
        <f t="shared" si="145"/>
        <v>0</v>
      </c>
      <c r="L128" s="38">
        <f t="shared" si="145"/>
        <v>0</v>
      </c>
      <c r="M128" s="38">
        <f t="shared" si="145"/>
        <v>0</v>
      </c>
      <c r="N128" s="38">
        <f t="shared" si="145"/>
        <v>0</v>
      </c>
      <c r="O128" s="38">
        <f t="shared" si="145"/>
        <v>0</v>
      </c>
      <c r="P128" s="38">
        <f t="shared" si="145"/>
        <v>0</v>
      </c>
      <c r="Q128" s="38">
        <f t="shared" si="145"/>
        <v>0</v>
      </c>
      <c r="R128" s="38">
        <f t="shared" si="145"/>
        <v>0</v>
      </c>
      <c r="Y128" s="37">
        <f t="shared" si="140"/>
        <v>0</v>
      </c>
      <c r="Z128" s="37">
        <f t="shared" si="141"/>
        <v>0</v>
      </c>
      <c r="AA128" s="37">
        <f t="shared" si="142"/>
        <v>0</v>
      </c>
      <c r="AB128" s="37">
        <f t="shared" si="143"/>
        <v>0</v>
      </c>
    </row>
    <row r="129" spans="1:28" ht="13.5" customHeight="1" x14ac:dyDescent="0.2">
      <c r="A129" s="259"/>
      <c r="B129" s="259"/>
      <c r="C129" s="341" t="s">
        <v>57</v>
      </c>
      <c r="D129" s="122" t="s">
        <v>157</v>
      </c>
      <c r="E129" s="88">
        <f t="shared" ref="E129:R129" si="146">IF(E$23&lt;&gt;0,(E65+E71+E77+E89+E83)/E$23,)</f>
        <v>0</v>
      </c>
      <c r="F129" s="88">
        <f t="shared" si="146"/>
        <v>0</v>
      </c>
      <c r="G129" s="38">
        <f t="shared" si="146"/>
        <v>0</v>
      </c>
      <c r="H129" s="38">
        <f t="shared" si="146"/>
        <v>0</v>
      </c>
      <c r="I129" s="38">
        <f t="shared" si="146"/>
        <v>0</v>
      </c>
      <c r="J129" s="38">
        <f t="shared" si="146"/>
        <v>0</v>
      </c>
      <c r="K129" s="38">
        <f t="shared" si="146"/>
        <v>0</v>
      </c>
      <c r="L129" s="38">
        <f t="shared" si="146"/>
        <v>0</v>
      </c>
      <c r="M129" s="38">
        <f t="shared" si="146"/>
        <v>0</v>
      </c>
      <c r="N129" s="38">
        <f t="shared" si="146"/>
        <v>0</v>
      </c>
      <c r="O129" s="38">
        <f t="shared" si="146"/>
        <v>0</v>
      </c>
      <c r="P129" s="38">
        <f t="shared" si="146"/>
        <v>0</v>
      </c>
      <c r="Q129" s="38">
        <f t="shared" si="146"/>
        <v>0</v>
      </c>
      <c r="R129" s="38">
        <f t="shared" si="146"/>
        <v>0</v>
      </c>
      <c r="Y129" s="88">
        <f t="shared" ref="Y129:AB129" si="147">IF(Y$23&lt;&gt;0,(Y65+Y71+Y77+Y89+Y83)/Y$23,)</f>
        <v>0</v>
      </c>
      <c r="Z129" s="88">
        <f t="shared" si="147"/>
        <v>0</v>
      </c>
      <c r="AA129" s="88">
        <f t="shared" si="147"/>
        <v>0</v>
      </c>
      <c r="AB129" s="88">
        <f t="shared" si="147"/>
        <v>0</v>
      </c>
    </row>
    <row r="130" spans="1:28" ht="13.5" customHeight="1" x14ac:dyDescent="0.2">
      <c r="A130" s="259"/>
      <c r="B130" s="259"/>
      <c r="C130" s="341"/>
      <c r="D130" s="123" t="s">
        <v>158</v>
      </c>
      <c r="E130" s="92">
        <f t="shared" ref="E130:R130" si="148">IF(E$24&lt;&gt;0,(E65+E71+E77+E89+E83)/E$24,)</f>
        <v>0</v>
      </c>
      <c r="F130" s="92">
        <f t="shared" si="148"/>
        <v>0</v>
      </c>
      <c r="G130" s="93">
        <f t="shared" si="148"/>
        <v>0</v>
      </c>
      <c r="H130" s="93">
        <f t="shared" si="148"/>
        <v>0</v>
      </c>
      <c r="I130" s="93">
        <f t="shared" si="148"/>
        <v>0</v>
      </c>
      <c r="J130" s="93">
        <f t="shared" si="148"/>
        <v>0</v>
      </c>
      <c r="K130" s="93">
        <f t="shared" si="148"/>
        <v>0</v>
      </c>
      <c r="L130" s="93">
        <f t="shared" si="148"/>
        <v>0</v>
      </c>
      <c r="M130" s="93">
        <f t="shared" si="148"/>
        <v>0</v>
      </c>
      <c r="N130" s="93">
        <f t="shared" si="148"/>
        <v>0</v>
      </c>
      <c r="O130" s="93">
        <f t="shared" si="148"/>
        <v>0</v>
      </c>
      <c r="P130" s="93">
        <f t="shared" si="148"/>
        <v>0</v>
      </c>
      <c r="Q130" s="93">
        <f t="shared" si="148"/>
        <v>0</v>
      </c>
      <c r="R130" s="93">
        <f t="shared" si="148"/>
        <v>0</v>
      </c>
      <c r="Y130" s="92">
        <f t="shared" ref="Y130:AB130" si="149">IF(Y$24&lt;&gt;0,(Y65+Y71+Y77+Y89+Y83)/Y$24,)</f>
        <v>0</v>
      </c>
      <c r="Z130" s="92">
        <f t="shared" si="149"/>
        <v>0</v>
      </c>
      <c r="AA130" s="92">
        <f t="shared" si="149"/>
        <v>0</v>
      </c>
      <c r="AB130" s="92">
        <f t="shared" si="149"/>
        <v>0</v>
      </c>
    </row>
    <row r="131" spans="1:28" ht="13.5" customHeight="1" x14ac:dyDescent="0.2">
      <c r="A131" s="259"/>
      <c r="B131" s="259"/>
      <c r="C131" s="341"/>
      <c r="D131" s="122" t="s">
        <v>159</v>
      </c>
      <c r="E131" s="88">
        <f t="shared" ref="E131:R131" si="150">IF(E$23&lt;&gt;0,E95/E$23,)</f>
        <v>0</v>
      </c>
      <c r="F131" s="88">
        <f t="shared" si="150"/>
        <v>0</v>
      </c>
      <c r="G131" s="38">
        <f t="shared" si="150"/>
        <v>0</v>
      </c>
      <c r="H131" s="38">
        <f t="shared" si="150"/>
        <v>0</v>
      </c>
      <c r="I131" s="38">
        <f t="shared" si="150"/>
        <v>0</v>
      </c>
      <c r="J131" s="38">
        <f t="shared" si="150"/>
        <v>0</v>
      </c>
      <c r="K131" s="38">
        <f t="shared" si="150"/>
        <v>0</v>
      </c>
      <c r="L131" s="38">
        <f t="shared" si="150"/>
        <v>0</v>
      </c>
      <c r="M131" s="38">
        <f t="shared" si="150"/>
        <v>0</v>
      </c>
      <c r="N131" s="38">
        <f t="shared" si="150"/>
        <v>0</v>
      </c>
      <c r="O131" s="38">
        <f t="shared" si="150"/>
        <v>0</v>
      </c>
      <c r="P131" s="38">
        <f t="shared" si="150"/>
        <v>0</v>
      </c>
      <c r="Q131" s="38">
        <f t="shared" si="150"/>
        <v>0</v>
      </c>
      <c r="R131" s="38">
        <f t="shared" si="150"/>
        <v>0</v>
      </c>
      <c r="Y131" s="88">
        <f t="shared" ref="Y131:AB131" si="151">IF(Y$23&lt;&gt;0,Y95/Y$23,)</f>
        <v>0</v>
      </c>
      <c r="Z131" s="88">
        <f t="shared" si="151"/>
        <v>0</v>
      </c>
      <c r="AA131" s="88">
        <f t="shared" si="151"/>
        <v>0</v>
      </c>
      <c r="AB131" s="88">
        <f t="shared" si="151"/>
        <v>0</v>
      </c>
    </row>
    <row r="132" spans="1:28" ht="13.5" customHeight="1" x14ac:dyDescent="0.2">
      <c r="A132" s="259"/>
      <c r="B132" s="259"/>
      <c r="C132" s="341"/>
      <c r="D132" s="123" t="s">
        <v>158</v>
      </c>
      <c r="E132" s="92">
        <f t="shared" ref="E132:R132" si="152">IF(E$24&lt;&gt;0,E95/E$24,)</f>
        <v>0</v>
      </c>
      <c r="F132" s="92">
        <f t="shared" si="152"/>
        <v>0</v>
      </c>
      <c r="G132" s="93">
        <f t="shared" si="152"/>
        <v>0</v>
      </c>
      <c r="H132" s="93">
        <f t="shared" si="152"/>
        <v>0</v>
      </c>
      <c r="I132" s="93">
        <f t="shared" si="152"/>
        <v>0</v>
      </c>
      <c r="J132" s="93">
        <f t="shared" si="152"/>
        <v>0</v>
      </c>
      <c r="K132" s="93">
        <f t="shared" si="152"/>
        <v>0</v>
      </c>
      <c r="L132" s="93">
        <f t="shared" si="152"/>
        <v>0</v>
      </c>
      <c r="M132" s="93">
        <f t="shared" si="152"/>
        <v>0</v>
      </c>
      <c r="N132" s="93">
        <f t="shared" si="152"/>
        <v>0</v>
      </c>
      <c r="O132" s="93">
        <f t="shared" si="152"/>
        <v>0</v>
      </c>
      <c r="P132" s="93">
        <f t="shared" si="152"/>
        <v>0</v>
      </c>
      <c r="Q132" s="93">
        <f t="shared" si="152"/>
        <v>0</v>
      </c>
      <c r="R132" s="93">
        <f t="shared" si="152"/>
        <v>0</v>
      </c>
      <c r="Y132" s="92">
        <f t="shared" ref="Y132:AB132" si="153">IF(Y$24&lt;&gt;0,Y95/Y$24,)</f>
        <v>0</v>
      </c>
      <c r="Z132" s="92">
        <f t="shared" si="153"/>
        <v>0</v>
      </c>
      <c r="AA132" s="92">
        <f t="shared" si="153"/>
        <v>0</v>
      </c>
      <c r="AB132" s="92">
        <f t="shared" si="153"/>
        <v>0</v>
      </c>
    </row>
    <row r="133" spans="1:28" ht="13.5" customHeight="1" x14ac:dyDescent="0.2">
      <c r="A133" s="259"/>
      <c r="B133" s="259"/>
      <c r="C133" s="124" t="s">
        <v>3</v>
      </c>
      <c r="D133" s="125"/>
      <c r="E133" s="37">
        <f t="shared" ref="E133:E136" si="154">SUM(G133:R133)</f>
        <v>0</v>
      </c>
      <c r="F133" s="115">
        <f>IF($T$1=0,0,E133/$T$1)</f>
        <v>0</v>
      </c>
      <c r="G133" s="38">
        <f t="shared" ref="G133:R133" si="155">G68+G74+G80+G92+G98+G128+G86</f>
        <v>0</v>
      </c>
      <c r="H133" s="38">
        <f t="shared" si="155"/>
        <v>0</v>
      </c>
      <c r="I133" s="38">
        <f t="shared" si="155"/>
        <v>0</v>
      </c>
      <c r="J133" s="38">
        <f t="shared" si="155"/>
        <v>0</v>
      </c>
      <c r="K133" s="38">
        <f t="shared" si="155"/>
        <v>0</v>
      </c>
      <c r="L133" s="38">
        <f t="shared" si="155"/>
        <v>0</v>
      </c>
      <c r="M133" s="38">
        <f t="shared" si="155"/>
        <v>0</v>
      </c>
      <c r="N133" s="38">
        <f t="shared" si="155"/>
        <v>0</v>
      </c>
      <c r="O133" s="38">
        <f t="shared" si="155"/>
        <v>0</v>
      </c>
      <c r="P133" s="38">
        <f t="shared" si="155"/>
        <v>0</v>
      </c>
      <c r="Q133" s="38">
        <f t="shared" si="155"/>
        <v>0</v>
      </c>
      <c r="R133" s="38">
        <f t="shared" si="155"/>
        <v>0</v>
      </c>
      <c r="Y133" s="37">
        <f t="shared" ref="Y133:Y136" si="156">SUM(G133:I133)</f>
        <v>0</v>
      </c>
      <c r="Z133" s="37">
        <f t="shared" ref="Z133:Z136" si="157">SUM(J133:L133)</f>
        <v>0</v>
      </c>
      <c r="AA133" s="37">
        <f t="shared" ref="AA133:AA136" si="158">SUM(M133:O133)</f>
        <v>0</v>
      </c>
      <c r="AB133" s="37">
        <f t="shared" ref="AB133:AB136" si="159">SUM(P133:R133)</f>
        <v>0</v>
      </c>
    </row>
    <row r="134" spans="1:28" ht="13.5" customHeight="1" x14ac:dyDescent="0.2">
      <c r="A134" s="322" t="s">
        <v>29</v>
      </c>
      <c r="B134" s="323"/>
      <c r="C134" s="335" t="s">
        <v>86</v>
      </c>
      <c r="D134" s="126" t="s">
        <v>36</v>
      </c>
      <c r="E134" s="127">
        <f t="shared" si="154"/>
        <v>0</v>
      </c>
      <c r="F134" s="127">
        <f>IF($T$1=0,0,E134/$T$1)</f>
        <v>0</v>
      </c>
      <c r="G134" s="38">
        <f t="shared" ref="G134:R136" si="160">G140+G147+G153</f>
        <v>0</v>
      </c>
      <c r="H134" s="38">
        <f t="shared" si="160"/>
        <v>0</v>
      </c>
      <c r="I134" s="38">
        <f t="shared" si="160"/>
        <v>0</v>
      </c>
      <c r="J134" s="38">
        <f t="shared" si="160"/>
        <v>0</v>
      </c>
      <c r="K134" s="38">
        <f t="shared" si="160"/>
        <v>0</v>
      </c>
      <c r="L134" s="38">
        <f t="shared" si="160"/>
        <v>0</v>
      </c>
      <c r="M134" s="38">
        <f t="shared" si="160"/>
        <v>0</v>
      </c>
      <c r="N134" s="38">
        <f t="shared" si="160"/>
        <v>0</v>
      </c>
      <c r="O134" s="38">
        <f t="shared" si="160"/>
        <v>0</v>
      </c>
      <c r="P134" s="38">
        <f t="shared" si="160"/>
        <v>0</v>
      </c>
      <c r="Q134" s="38">
        <f t="shared" si="160"/>
        <v>0</v>
      </c>
      <c r="R134" s="38">
        <f t="shared" si="160"/>
        <v>0</v>
      </c>
      <c r="Y134" s="127">
        <f t="shared" si="156"/>
        <v>0</v>
      </c>
      <c r="Z134" s="127">
        <f t="shared" si="157"/>
        <v>0</v>
      </c>
      <c r="AA134" s="127">
        <f t="shared" si="158"/>
        <v>0</v>
      </c>
      <c r="AB134" s="127">
        <f t="shared" si="159"/>
        <v>0</v>
      </c>
    </row>
    <row r="135" spans="1:28" ht="13.5" customHeight="1" x14ac:dyDescent="0.2">
      <c r="A135" s="324"/>
      <c r="B135" s="325"/>
      <c r="C135" s="336"/>
      <c r="D135" s="126" t="s">
        <v>80</v>
      </c>
      <c r="E135" s="127">
        <f t="shared" si="154"/>
        <v>0</v>
      </c>
      <c r="F135" s="127">
        <f>IF($T$1=0,0,E135/$T$1)</f>
        <v>0</v>
      </c>
      <c r="G135" s="38">
        <f t="shared" si="160"/>
        <v>0</v>
      </c>
      <c r="H135" s="38">
        <f t="shared" si="160"/>
        <v>0</v>
      </c>
      <c r="I135" s="38">
        <f t="shared" si="160"/>
        <v>0</v>
      </c>
      <c r="J135" s="38">
        <f t="shared" si="160"/>
        <v>0</v>
      </c>
      <c r="K135" s="38">
        <f t="shared" si="160"/>
        <v>0</v>
      </c>
      <c r="L135" s="38">
        <f t="shared" si="160"/>
        <v>0</v>
      </c>
      <c r="M135" s="38">
        <f t="shared" si="160"/>
        <v>0</v>
      </c>
      <c r="N135" s="38">
        <f t="shared" si="160"/>
        <v>0</v>
      </c>
      <c r="O135" s="38">
        <f t="shared" si="160"/>
        <v>0</v>
      </c>
      <c r="P135" s="38">
        <f t="shared" si="160"/>
        <v>0</v>
      </c>
      <c r="Q135" s="38">
        <f t="shared" si="160"/>
        <v>0</v>
      </c>
      <c r="R135" s="38">
        <f t="shared" si="160"/>
        <v>0</v>
      </c>
      <c r="Y135" s="127">
        <f t="shared" si="156"/>
        <v>0</v>
      </c>
      <c r="Z135" s="127">
        <f t="shared" si="157"/>
        <v>0</v>
      </c>
      <c r="AA135" s="127">
        <f t="shared" si="158"/>
        <v>0</v>
      </c>
      <c r="AB135" s="127">
        <f t="shared" si="159"/>
        <v>0</v>
      </c>
    </row>
    <row r="136" spans="1:28" ht="13.5" customHeight="1" x14ac:dyDescent="0.2">
      <c r="A136" s="324"/>
      <c r="B136" s="325"/>
      <c r="C136" s="336"/>
      <c r="D136" s="126" t="s">
        <v>81</v>
      </c>
      <c r="E136" s="127">
        <f t="shared" si="154"/>
        <v>0</v>
      </c>
      <c r="F136" s="127">
        <f>IF($T$1=0,0,E136/$T$1)</f>
        <v>0</v>
      </c>
      <c r="G136" s="38">
        <f t="shared" si="160"/>
        <v>0</v>
      </c>
      <c r="H136" s="38">
        <f t="shared" si="160"/>
        <v>0</v>
      </c>
      <c r="I136" s="38">
        <f t="shared" si="160"/>
        <v>0</v>
      </c>
      <c r="J136" s="38">
        <f t="shared" si="160"/>
        <v>0</v>
      </c>
      <c r="K136" s="38">
        <f t="shared" si="160"/>
        <v>0</v>
      </c>
      <c r="L136" s="38">
        <f t="shared" si="160"/>
        <v>0</v>
      </c>
      <c r="M136" s="38">
        <f t="shared" si="160"/>
        <v>0</v>
      </c>
      <c r="N136" s="38">
        <f t="shared" si="160"/>
        <v>0</v>
      </c>
      <c r="O136" s="38">
        <f t="shared" si="160"/>
        <v>0</v>
      </c>
      <c r="P136" s="38">
        <f t="shared" si="160"/>
        <v>0</v>
      </c>
      <c r="Q136" s="38">
        <f t="shared" si="160"/>
        <v>0</v>
      </c>
      <c r="R136" s="38">
        <f t="shared" si="160"/>
        <v>0</v>
      </c>
      <c r="Y136" s="127">
        <f t="shared" si="156"/>
        <v>0</v>
      </c>
      <c r="Z136" s="127">
        <f t="shared" si="157"/>
        <v>0</v>
      </c>
      <c r="AA136" s="127">
        <f t="shared" si="158"/>
        <v>0</v>
      </c>
      <c r="AB136" s="127">
        <f t="shared" si="159"/>
        <v>0</v>
      </c>
    </row>
    <row r="137" spans="1:28" ht="13.5" customHeight="1" x14ac:dyDescent="0.2">
      <c r="A137" s="324"/>
      <c r="B137" s="325"/>
      <c r="C137" s="336"/>
      <c r="D137" s="126" t="s">
        <v>70</v>
      </c>
      <c r="E137" s="127">
        <f t="shared" ref="E137:R137" si="161">IF(E134&lt;&gt;0,(E135+E136)/E134,)</f>
        <v>0</v>
      </c>
      <c r="F137" s="127">
        <f t="shared" si="161"/>
        <v>0</v>
      </c>
      <c r="G137" s="38">
        <f t="shared" si="161"/>
        <v>0</v>
      </c>
      <c r="H137" s="38">
        <f t="shared" si="161"/>
        <v>0</v>
      </c>
      <c r="I137" s="38">
        <f t="shared" si="161"/>
        <v>0</v>
      </c>
      <c r="J137" s="38">
        <f t="shared" si="161"/>
        <v>0</v>
      </c>
      <c r="K137" s="38">
        <f t="shared" si="161"/>
        <v>0</v>
      </c>
      <c r="L137" s="38">
        <f t="shared" si="161"/>
        <v>0</v>
      </c>
      <c r="M137" s="38">
        <f t="shared" si="161"/>
        <v>0</v>
      </c>
      <c r="N137" s="38">
        <f t="shared" si="161"/>
        <v>0</v>
      </c>
      <c r="O137" s="38">
        <f t="shared" si="161"/>
        <v>0</v>
      </c>
      <c r="P137" s="38">
        <f t="shared" si="161"/>
        <v>0</v>
      </c>
      <c r="Q137" s="38">
        <f t="shared" si="161"/>
        <v>0</v>
      </c>
      <c r="R137" s="38">
        <f t="shared" si="161"/>
        <v>0</v>
      </c>
      <c r="Y137" s="127">
        <f t="shared" ref="Y137:AB137" si="162">IF(Y134&lt;&gt;0,(Y135+Y136)/Y134,)</f>
        <v>0</v>
      </c>
      <c r="Z137" s="127">
        <f t="shared" si="162"/>
        <v>0</v>
      </c>
      <c r="AA137" s="127">
        <f t="shared" si="162"/>
        <v>0</v>
      </c>
      <c r="AB137" s="127">
        <f t="shared" si="162"/>
        <v>0</v>
      </c>
    </row>
    <row r="138" spans="1:28" ht="13.5" customHeight="1" x14ac:dyDescent="0.2">
      <c r="A138" s="324"/>
      <c r="B138" s="325"/>
      <c r="C138" s="336"/>
      <c r="D138" s="126" t="s">
        <v>82</v>
      </c>
      <c r="E138" s="127">
        <f t="shared" ref="E138:E142" si="163">SUM(G138:R138)</f>
        <v>0</v>
      </c>
      <c r="F138" s="127">
        <f>IF($T$1=0,0,E138/$T$1)</f>
        <v>0</v>
      </c>
      <c r="G138" s="38">
        <f t="shared" ref="G138:R138" si="164">G144+G151+G157</f>
        <v>0</v>
      </c>
      <c r="H138" s="38">
        <f t="shared" si="164"/>
        <v>0</v>
      </c>
      <c r="I138" s="38">
        <f t="shared" si="164"/>
        <v>0</v>
      </c>
      <c r="J138" s="38">
        <f t="shared" si="164"/>
        <v>0</v>
      </c>
      <c r="K138" s="38">
        <f t="shared" si="164"/>
        <v>0</v>
      </c>
      <c r="L138" s="38">
        <f t="shared" si="164"/>
        <v>0</v>
      </c>
      <c r="M138" s="38">
        <f t="shared" si="164"/>
        <v>0</v>
      </c>
      <c r="N138" s="38">
        <f t="shared" si="164"/>
        <v>0</v>
      </c>
      <c r="O138" s="38">
        <f t="shared" si="164"/>
        <v>0</v>
      </c>
      <c r="P138" s="38">
        <f t="shared" si="164"/>
        <v>0</v>
      </c>
      <c r="Q138" s="38">
        <f t="shared" si="164"/>
        <v>0</v>
      </c>
      <c r="R138" s="38">
        <f t="shared" si="164"/>
        <v>0</v>
      </c>
      <c r="Y138" s="127">
        <f t="shared" ref="Y138:Y142" si="165">SUM(G138:I138)</f>
        <v>0</v>
      </c>
      <c r="Z138" s="127">
        <f t="shared" ref="Z138:Z142" si="166">SUM(J138:L138)</f>
        <v>0</v>
      </c>
      <c r="AA138" s="127">
        <f t="shared" ref="AA138:AA142" si="167">SUM(M138:O138)</f>
        <v>0</v>
      </c>
      <c r="AB138" s="127">
        <f t="shared" ref="AB138:AB142" si="168">SUM(P138:R138)</f>
        <v>0</v>
      </c>
    </row>
    <row r="139" spans="1:28" ht="13.5" customHeight="1" x14ac:dyDescent="0.2">
      <c r="A139" s="324"/>
      <c r="B139" s="325"/>
      <c r="C139" s="336"/>
      <c r="D139" s="126" t="s">
        <v>83</v>
      </c>
      <c r="E139" s="127">
        <f t="shared" si="163"/>
        <v>0</v>
      </c>
      <c r="F139" s="127">
        <f>IF($T$1=0,0,E139/$T$1)</f>
        <v>0</v>
      </c>
      <c r="G139" s="38">
        <f t="shared" ref="G139:R139" si="169">G135+G136+G138+G145</f>
        <v>0</v>
      </c>
      <c r="H139" s="38">
        <f t="shared" si="169"/>
        <v>0</v>
      </c>
      <c r="I139" s="38">
        <f t="shared" si="169"/>
        <v>0</v>
      </c>
      <c r="J139" s="38">
        <f t="shared" si="169"/>
        <v>0</v>
      </c>
      <c r="K139" s="38">
        <f t="shared" si="169"/>
        <v>0</v>
      </c>
      <c r="L139" s="38">
        <f t="shared" si="169"/>
        <v>0</v>
      </c>
      <c r="M139" s="38">
        <f t="shared" si="169"/>
        <v>0</v>
      </c>
      <c r="N139" s="38">
        <f t="shared" si="169"/>
        <v>0</v>
      </c>
      <c r="O139" s="38">
        <f t="shared" si="169"/>
        <v>0</v>
      </c>
      <c r="P139" s="38">
        <f t="shared" si="169"/>
        <v>0</v>
      </c>
      <c r="Q139" s="38">
        <f t="shared" si="169"/>
        <v>0</v>
      </c>
      <c r="R139" s="38">
        <f t="shared" si="169"/>
        <v>0</v>
      </c>
      <c r="Y139" s="127">
        <f t="shared" si="165"/>
        <v>0</v>
      </c>
      <c r="Z139" s="127">
        <f t="shared" si="166"/>
        <v>0</v>
      </c>
      <c r="AA139" s="127">
        <f t="shared" si="167"/>
        <v>0</v>
      </c>
      <c r="AB139" s="127">
        <f t="shared" si="168"/>
        <v>0</v>
      </c>
    </row>
    <row r="140" spans="1:28" ht="13.5" customHeight="1" x14ac:dyDescent="0.2">
      <c r="A140" s="324"/>
      <c r="B140" s="325"/>
      <c r="C140" s="313" t="s">
        <v>213</v>
      </c>
      <c r="D140" s="114" t="s">
        <v>36</v>
      </c>
      <c r="E140" s="37">
        <f t="shared" si="163"/>
        <v>0</v>
      </c>
      <c r="F140" s="115">
        <f>IF($T$1=0,0,E140/$T$1)</f>
        <v>0</v>
      </c>
      <c r="G140" s="116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Y140" s="37">
        <f t="shared" si="165"/>
        <v>0</v>
      </c>
      <c r="Z140" s="37">
        <f t="shared" si="166"/>
        <v>0</v>
      </c>
      <c r="AA140" s="37">
        <f t="shared" si="167"/>
        <v>0</v>
      </c>
      <c r="AB140" s="37">
        <f t="shared" si="168"/>
        <v>0</v>
      </c>
    </row>
    <row r="141" spans="1:28" ht="13.5" customHeight="1" x14ac:dyDescent="0.2">
      <c r="A141" s="324"/>
      <c r="B141" s="325"/>
      <c r="C141" s="313"/>
      <c r="D141" s="114" t="s">
        <v>80</v>
      </c>
      <c r="E141" s="37">
        <f t="shared" si="163"/>
        <v>0</v>
      </c>
      <c r="F141" s="115">
        <f>IF($T$1=0,0,E141/$T$1)</f>
        <v>0</v>
      </c>
      <c r="G141" s="116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Y141" s="37">
        <f t="shared" si="165"/>
        <v>0</v>
      </c>
      <c r="Z141" s="37">
        <f t="shared" si="166"/>
        <v>0</v>
      </c>
      <c r="AA141" s="37">
        <f t="shared" si="167"/>
        <v>0</v>
      </c>
      <c r="AB141" s="37">
        <f t="shared" si="168"/>
        <v>0</v>
      </c>
    </row>
    <row r="142" spans="1:28" ht="13.5" customHeight="1" x14ac:dyDescent="0.2">
      <c r="A142" s="324"/>
      <c r="B142" s="325"/>
      <c r="C142" s="313"/>
      <c r="D142" s="114" t="s">
        <v>81</v>
      </c>
      <c r="E142" s="37">
        <f t="shared" si="163"/>
        <v>0</v>
      </c>
      <c r="F142" s="115">
        <f>IF($T$1=0,0,E142/$T$1)</f>
        <v>0</v>
      </c>
      <c r="G142" s="116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Y142" s="37">
        <f t="shared" si="165"/>
        <v>0</v>
      </c>
      <c r="Z142" s="37">
        <f t="shared" si="166"/>
        <v>0</v>
      </c>
      <c r="AA142" s="37">
        <f t="shared" si="167"/>
        <v>0</v>
      </c>
      <c r="AB142" s="37">
        <f t="shared" si="168"/>
        <v>0</v>
      </c>
    </row>
    <row r="143" spans="1:28" ht="13.5" customHeight="1" x14ac:dyDescent="0.2">
      <c r="A143" s="324"/>
      <c r="B143" s="325"/>
      <c r="C143" s="313"/>
      <c r="D143" s="114" t="s">
        <v>70</v>
      </c>
      <c r="E143" s="37">
        <f t="shared" ref="E143:R143" si="170">IF(E140&lt;&gt;0,(E141+E142)/E140,)</f>
        <v>0</v>
      </c>
      <c r="F143" s="129">
        <f t="shared" si="170"/>
        <v>0</v>
      </c>
      <c r="G143" s="38">
        <f t="shared" si="170"/>
        <v>0</v>
      </c>
      <c r="H143" s="38">
        <f t="shared" si="170"/>
        <v>0</v>
      </c>
      <c r="I143" s="38">
        <f t="shared" si="170"/>
        <v>0</v>
      </c>
      <c r="J143" s="38">
        <f t="shared" si="170"/>
        <v>0</v>
      </c>
      <c r="K143" s="38">
        <f t="shared" si="170"/>
        <v>0</v>
      </c>
      <c r="L143" s="38">
        <f t="shared" si="170"/>
        <v>0</v>
      </c>
      <c r="M143" s="38">
        <f t="shared" si="170"/>
        <v>0</v>
      </c>
      <c r="N143" s="38">
        <f t="shared" si="170"/>
        <v>0</v>
      </c>
      <c r="O143" s="38">
        <f t="shared" si="170"/>
        <v>0</v>
      </c>
      <c r="P143" s="38">
        <f t="shared" si="170"/>
        <v>0</v>
      </c>
      <c r="Q143" s="38">
        <f t="shared" si="170"/>
        <v>0</v>
      </c>
      <c r="R143" s="139">
        <f t="shared" si="170"/>
        <v>0</v>
      </c>
      <c r="Y143" s="37">
        <f t="shared" ref="Y143:AB143" si="171">IF(Y140&lt;&gt;0,(Y141+Y142)/Y140,)</f>
        <v>0</v>
      </c>
      <c r="Z143" s="37">
        <f t="shared" si="171"/>
        <v>0</v>
      </c>
      <c r="AA143" s="37">
        <f t="shared" si="171"/>
        <v>0</v>
      </c>
      <c r="AB143" s="37">
        <f t="shared" si="171"/>
        <v>0</v>
      </c>
    </row>
    <row r="144" spans="1:28" ht="13.5" customHeight="1" x14ac:dyDescent="0.2">
      <c r="A144" s="324"/>
      <c r="B144" s="325"/>
      <c r="C144" s="313"/>
      <c r="D144" s="114" t="s">
        <v>82</v>
      </c>
      <c r="E144" s="37">
        <f t="shared" ref="E144:E149" si="172">SUM(G144:R144)</f>
        <v>0</v>
      </c>
      <c r="F144" s="115">
        <f t="shared" ref="F144:F149" si="173">IF($T$1=0,0,E144/$T$1)</f>
        <v>0</v>
      </c>
      <c r="G144" s="116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Y144" s="37">
        <f t="shared" ref="Y144:Y149" si="174">SUM(G144:I144)</f>
        <v>0</v>
      </c>
      <c r="Z144" s="37">
        <f t="shared" ref="Z144:Z149" si="175">SUM(J144:L144)</f>
        <v>0</v>
      </c>
      <c r="AA144" s="37">
        <f t="shared" ref="AA144:AA149" si="176">SUM(M144:O144)</f>
        <v>0</v>
      </c>
      <c r="AB144" s="37">
        <f t="shared" ref="AB144:AB149" si="177">SUM(P144:R144)</f>
        <v>0</v>
      </c>
    </row>
    <row r="145" spans="1:28" ht="13.5" customHeight="1" x14ac:dyDescent="0.2">
      <c r="A145" s="324"/>
      <c r="B145" s="325"/>
      <c r="C145" s="313"/>
      <c r="D145" s="114" t="s">
        <v>214</v>
      </c>
      <c r="E145" s="37">
        <f t="shared" si="172"/>
        <v>0</v>
      </c>
      <c r="F145" s="115">
        <f t="shared" si="173"/>
        <v>0</v>
      </c>
      <c r="G145" s="116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Y145" s="37">
        <f t="shared" si="174"/>
        <v>0</v>
      </c>
      <c r="Z145" s="37">
        <f t="shared" si="175"/>
        <v>0</v>
      </c>
      <c r="AA145" s="37">
        <f t="shared" si="176"/>
        <v>0</v>
      </c>
      <c r="AB145" s="37">
        <f t="shared" si="177"/>
        <v>0</v>
      </c>
    </row>
    <row r="146" spans="1:28" ht="13.5" customHeight="1" x14ac:dyDescent="0.2">
      <c r="A146" s="324"/>
      <c r="B146" s="325"/>
      <c r="C146" s="313"/>
      <c r="D146" s="114" t="s">
        <v>83</v>
      </c>
      <c r="E146" s="37">
        <f t="shared" si="172"/>
        <v>0</v>
      </c>
      <c r="F146" s="115">
        <f t="shared" si="173"/>
        <v>0</v>
      </c>
      <c r="G146" s="38">
        <f t="shared" ref="G146:R146" si="178">G141+G142+G144+G145</f>
        <v>0</v>
      </c>
      <c r="H146" s="38">
        <f t="shared" si="178"/>
        <v>0</v>
      </c>
      <c r="I146" s="38">
        <f t="shared" si="178"/>
        <v>0</v>
      </c>
      <c r="J146" s="38">
        <f t="shared" si="178"/>
        <v>0</v>
      </c>
      <c r="K146" s="38">
        <f t="shared" si="178"/>
        <v>0</v>
      </c>
      <c r="L146" s="38">
        <f t="shared" si="178"/>
        <v>0</v>
      </c>
      <c r="M146" s="38">
        <f t="shared" si="178"/>
        <v>0</v>
      </c>
      <c r="N146" s="38">
        <f t="shared" si="178"/>
        <v>0</v>
      </c>
      <c r="O146" s="38">
        <f t="shared" si="178"/>
        <v>0</v>
      </c>
      <c r="P146" s="38">
        <f t="shared" si="178"/>
        <v>0</v>
      </c>
      <c r="Q146" s="38">
        <f t="shared" si="178"/>
        <v>0</v>
      </c>
      <c r="R146" s="38">
        <f t="shared" si="178"/>
        <v>0</v>
      </c>
      <c r="Y146" s="37">
        <f t="shared" si="174"/>
        <v>0</v>
      </c>
      <c r="Z146" s="37">
        <f t="shared" si="175"/>
        <v>0</v>
      </c>
      <c r="AA146" s="37">
        <f t="shared" si="176"/>
        <v>0</v>
      </c>
      <c r="AB146" s="37">
        <f t="shared" si="177"/>
        <v>0</v>
      </c>
    </row>
    <row r="147" spans="1:28" ht="13.5" customHeight="1" x14ac:dyDescent="0.2">
      <c r="A147" s="324"/>
      <c r="B147" s="325"/>
      <c r="C147" s="337" t="s">
        <v>215</v>
      </c>
      <c r="D147" s="126" t="s">
        <v>36</v>
      </c>
      <c r="E147" s="127">
        <f t="shared" si="172"/>
        <v>0</v>
      </c>
      <c r="F147" s="127">
        <f t="shared" si="173"/>
        <v>0</v>
      </c>
      <c r="G147" s="116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Y147" s="127">
        <f t="shared" si="174"/>
        <v>0</v>
      </c>
      <c r="Z147" s="127">
        <f t="shared" si="175"/>
        <v>0</v>
      </c>
      <c r="AA147" s="127">
        <f t="shared" si="176"/>
        <v>0</v>
      </c>
      <c r="AB147" s="127">
        <f t="shared" si="177"/>
        <v>0</v>
      </c>
    </row>
    <row r="148" spans="1:28" ht="13.5" customHeight="1" x14ac:dyDescent="0.2">
      <c r="A148" s="324"/>
      <c r="B148" s="325"/>
      <c r="C148" s="337"/>
      <c r="D148" s="126" t="s">
        <v>80</v>
      </c>
      <c r="E148" s="127">
        <f t="shared" si="172"/>
        <v>0</v>
      </c>
      <c r="F148" s="127">
        <f t="shared" si="173"/>
        <v>0</v>
      </c>
      <c r="G148" s="116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Y148" s="127">
        <f t="shared" si="174"/>
        <v>0</v>
      </c>
      <c r="Z148" s="127">
        <f t="shared" si="175"/>
        <v>0</v>
      </c>
      <c r="AA148" s="127">
        <f t="shared" si="176"/>
        <v>0</v>
      </c>
      <c r="AB148" s="127">
        <f t="shared" si="177"/>
        <v>0</v>
      </c>
    </row>
    <row r="149" spans="1:28" ht="13.5" customHeight="1" x14ac:dyDescent="0.2">
      <c r="A149" s="324"/>
      <c r="B149" s="325"/>
      <c r="C149" s="337"/>
      <c r="D149" s="126" t="s">
        <v>81</v>
      </c>
      <c r="E149" s="127">
        <f t="shared" si="172"/>
        <v>0</v>
      </c>
      <c r="F149" s="127">
        <f t="shared" si="173"/>
        <v>0</v>
      </c>
      <c r="G149" s="116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Y149" s="127">
        <f t="shared" si="174"/>
        <v>0</v>
      </c>
      <c r="Z149" s="127">
        <f t="shared" si="175"/>
        <v>0</v>
      </c>
      <c r="AA149" s="127">
        <f t="shared" si="176"/>
        <v>0</v>
      </c>
      <c r="AB149" s="127">
        <f t="shared" si="177"/>
        <v>0</v>
      </c>
    </row>
    <row r="150" spans="1:28" ht="13.5" customHeight="1" x14ac:dyDescent="0.2">
      <c r="A150" s="324"/>
      <c r="B150" s="325"/>
      <c r="C150" s="337"/>
      <c r="D150" s="126" t="s">
        <v>70</v>
      </c>
      <c r="E150" s="127">
        <f t="shared" ref="E150:R150" si="179">IF(E147&lt;&gt;0,(E148+E149)/E147,)</f>
        <v>0</v>
      </c>
      <c r="F150" s="127">
        <f t="shared" si="179"/>
        <v>0</v>
      </c>
      <c r="G150" s="38">
        <f t="shared" si="179"/>
        <v>0</v>
      </c>
      <c r="H150" s="38">
        <f t="shared" si="179"/>
        <v>0</v>
      </c>
      <c r="I150" s="38">
        <f t="shared" si="179"/>
        <v>0</v>
      </c>
      <c r="J150" s="38">
        <f t="shared" si="179"/>
        <v>0</v>
      </c>
      <c r="K150" s="38">
        <f t="shared" si="179"/>
        <v>0</v>
      </c>
      <c r="L150" s="38">
        <f t="shared" si="179"/>
        <v>0</v>
      </c>
      <c r="M150" s="38">
        <f t="shared" si="179"/>
        <v>0</v>
      </c>
      <c r="N150" s="38">
        <f t="shared" si="179"/>
        <v>0</v>
      </c>
      <c r="O150" s="38">
        <f t="shared" si="179"/>
        <v>0</v>
      </c>
      <c r="P150" s="38">
        <f t="shared" si="179"/>
        <v>0</v>
      </c>
      <c r="Q150" s="38">
        <f t="shared" si="179"/>
        <v>0</v>
      </c>
      <c r="R150" s="139">
        <f t="shared" si="179"/>
        <v>0</v>
      </c>
      <c r="Y150" s="127">
        <f t="shared" ref="Y150:AB150" si="180">IF(Y147&lt;&gt;0,(Y148+Y149)/Y147,)</f>
        <v>0</v>
      </c>
      <c r="Z150" s="127">
        <f t="shared" si="180"/>
        <v>0</v>
      </c>
      <c r="AA150" s="127">
        <f t="shared" si="180"/>
        <v>0</v>
      </c>
      <c r="AB150" s="127">
        <f t="shared" si="180"/>
        <v>0</v>
      </c>
    </row>
    <row r="151" spans="1:28" ht="13.5" customHeight="1" x14ac:dyDescent="0.2">
      <c r="A151" s="324"/>
      <c r="B151" s="325"/>
      <c r="C151" s="337"/>
      <c r="D151" s="126" t="s">
        <v>82</v>
      </c>
      <c r="E151" s="127">
        <f t="shared" ref="E151:E155" si="181">SUM(G151:R151)</f>
        <v>0</v>
      </c>
      <c r="F151" s="127">
        <f>IF($T$1=0,0,E151/$T$1)</f>
        <v>0</v>
      </c>
      <c r="G151" s="116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Y151" s="127">
        <f t="shared" ref="Y151:Y155" si="182">SUM(G151:I151)</f>
        <v>0</v>
      </c>
      <c r="Z151" s="127">
        <f t="shared" ref="Z151:Z155" si="183">SUM(J151:L151)</f>
        <v>0</v>
      </c>
      <c r="AA151" s="127">
        <f t="shared" ref="AA151:AA155" si="184">SUM(M151:O151)</f>
        <v>0</v>
      </c>
      <c r="AB151" s="127">
        <f t="shared" ref="AB151:AB155" si="185">SUM(P151:R151)</f>
        <v>0</v>
      </c>
    </row>
    <row r="152" spans="1:28" ht="13.5" customHeight="1" x14ac:dyDescent="0.2">
      <c r="A152" s="324"/>
      <c r="B152" s="325"/>
      <c r="C152" s="337"/>
      <c r="D152" s="126" t="s">
        <v>83</v>
      </c>
      <c r="E152" s="127">
        <f t="shared" si="181"/>
        <v>0</v>
      </c>
      <c r="F152" s="127">
        <f>IF($T$1=0,0,E152/$T$1)</f>
        <v>0</v>
      </c>
      <c r="G152" s="38">
        <f t="shared" ref="G152:R152" si="186">G148+G149+G151</f>
        <v>0</v>
      </c>
      <c r="H152" s="38">
        <f t="shared" si="186"/>
        <v>0</v>
      </c>
      <c r="I152" s="38">
        <f t="shared" si="186"/>
        <v>0</v>
      </c>
      <c r="J152" s="38">
        <f t="shared" si="186"/>
        <v>0</v>
      </c>
      <c r="K152" s="38">
        <f t="shared" si="186"/>
        <v>0</v>
      </c>
      <c r="L152" s="38">
        <f t="shared" si="186"/>
        <v>0</v>
      </c>
      <c r="M152" s="38">
        <f t="shared" si="186"/>
        <v>0</v>
      </c>
      <c r="N152" s="38">
        <f t="shared" si="186"/>
        <v>0</v>
      </c>
      <c r="O152" s="38">
        <f t="shared" si="186"/>
        <v>0</v>
      </c>
      <c r="P152" s="38">
        <f t="shared" si="186"/>
        <v>0</v>
      </c>
      <c r="Q152" s="38">
        <f t="shared" si="186"/>
        <v>0</v>
      </c>
      <c r="R152" s="139">
        <f t="shared" si="186"/>
        <v>0</v>
      </c>
      <c r="Y152" s="127">
        <f t="shared" si="182"/>
        <v>0</v>
      </c>
      <c r="Z152" s="127">
        <f t="shared" si="183"/>
        <v>0</v>
      </c>
      <c r="AA152" s="127">
        <f t="shared" si="184"/>
        <v>0</v>
      </c>
      <c r="AB152" s="127">
        <f t="shared" si="185"/>
        <v>0</v>
      </c>
    </row>
    <row r="153" spans="1:28" ht="13.5" customHeight="1" x14ac:dyDescent="0.2">
      <c r="A153" s="324"/>
      <c r="B153" s="325"/>
      <c r="C153" s="338" t="s">
        <v>216</v>
      </c>
      <c r="D153" s="114" t="s">
        <v>36</v>
      </c>
      <c r="E153" s="37">
        <f t="shared" si="181"/>
        <v>0</v>
      </c>
      <c r="F153" s="115">
        <f>IF($T$1=0,0,E153/$T$1)</f>
        <v>0</v>
      </c>
      <c r="G153" s="116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Y153" s="37">
        <f t="shared" si="182"/>
        <v>0</v>
      </c>
      <c r="Z153" s="37">
        <f t="shared" si="183"/>
        <v>0</v>
      </c>
      <c r="AA153" s="37">
        <f t="shared" si="184"/>
        <v>0</v>
      </c>
      <c r="AB153" s="37">
        <f t="shared" si="185"/>
        <v>0</v>
      </c>
    </row>
    <row r="154" spans="1:28" ht="13.5" customHeight="1" x14ac:dyDescent="0.2">
      <c r="A154" s="324"/>
      <c r="B154" s="325"/>
      <c r="C154" s="338"/>
      <c r="D154" s="114" t="s">
        <v>80</v>
      </c>
      <c r="E154" s="37">
        <f t="shared" si="181"/>
        <v>0</v>
      </c>
      <c r="F154" s="115">
        <f>IF($T$1=0,0,E154/$T$1)</f>
        <v>0</v>
      </c>
      <c r="G154" s="116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Y154" s="37">
        <f t="shared" si="182"/>
        <v>0</v>
      </c>
      <c r="Z154" s="37">
        <f t="shared" si="183"/>
        <v>0</v>
      </c>
      <c r="AA154" s="37">
        <f t="shared" si="184"/>
        <v>0</v>
      </c>
      <c r="AB154" s="37">
        <f t="shared" si="185"/>
        <v>0</v>
      </c>
    </row>
    <row r="155" spans="1:28" ht="13.5" customHeight="1" x14ac:dyDescent="0.2">
      <c r="A155" s="324"/>
      <c r="B155" s="325"/>
      <c r="C155" s="338"/>
      <c r="D155" s="114" t="s">
        <v>81</v>
      </c>
      <c r="E155" s="37">
        <f t="shared" si="181"/>
        <v>0</v>
      </c>
      <c r="F155" s="115">
        <f>IF($T$1=0,0,E155/$T$1)</f>
        <v>0</v>
      </c>
      <c r="G155" s="116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Y155" s="37">
        <f t="shared" si="182"/>
        <v>0</v>
      </c>
      <c r="Z155" s="37">
        <f t="shared" si="183"/>
        <v>0</v>
      </c>
      <c r="AA155" s="37">
        <f t="shared" si="184"/>
        <v>0</v>
      </c>
      <c r="AB155" s="37">
        <f t="shared" si="185"/>
        <v>0</v>
      </c>
    </row>
    <row r="156" spans="1:28" ht="13.5" customHeight="1" x14ac:dyDescent="0.2">
      <c r="A156" s="324"/>
      <c r="B156" s="325"/>
      <c r="C156" s="338"/>
      <c r="D156" s="114" t="s">
        <v>70</v>
      </c>
      <c r="E156" s="37">
        <f t="shared" ref="E156:R156" si="187">IF(E153&lt;&gt;0,(E154+E155)/E153,)</f>
        <v>0</v>
      </c>
      <c r="F156" s="129">
        <f t="shared" si="187"/>
        <v>0</v>
      </c>
      <c r="G156" s="38">
        <f t="shared" si="187"/>
        <v>0</v>
      </c>
      <c r="H156" s="38">
        <f t="shared" si="187"/>
        <v>0</v>
      </c>
      <c r="I156" s="38">
        <f t="shared" si="187"/>
        <v>0</v>
      </c>
      <c r="J156" s="38">
        <f t="shared" si="187"/>
        <v>0</v>
      </c>
      <c r="K156" s="38">
        <f t="shared" si="187"/>
        <v>0</v>
      </c>
      <c r="L156" s="38">
        <f t="shared" si="187"/>
        <v>0</v>
      </c>
      <c r="M156" s="38">
        <f t="shared" si="187"/>
        <v>0</v>
      </c>
      <c r="N156" s="38">
        <f t="shared" si="187"/>
        <v>0</v>
      </c>
      <c r="O156" s="38">
        <f t="shared" si="187"/>
        <v>0</v>
      </c>
      <c r="P156" s="38">
        <f t="shared" si="187"/>
        <v>0</v>
      </c>
      <c r="Q156" s="38">
        <f t="shared" si="187"/>
        <v>0</v>
      </c>
      <c r="R156" s="139">
        <f t="shared" si="187"/>
        <v>0</v>
      </c>
      <c r="Y156" s="37">
        <f t="shared" ref="Y156:AB156" si="188">IF(Y153&lt;&gt;0,(Y154+Y155)/Y153,)</f>
        <v>0</v>
      </c>
      <c r="Z156" s="37">
        <f t="shared" si="188"/>
        <v>0</v>
      </c>
      <c r="AA156" s="37">
        <f t="shared" si="188"/>
        <v>0</v>
      </c>
      <c r="AB156" s="37">
        <f t="shared" si="188"/>
        <v>0</v>
      </c>
    </row>
    <row r="157" spans="1:28" ht="13.5" customHeight="1" x14ac:dyDescent="0.2">
      <c r="A157" s="324"/>
      <c r="B157" s="325"/>
      <c r="C157" s="338"/>
      <c r="D157" s="114" t="s">
        <v>82</v>
      </c>
      <c r="E157" s="37">
        <f t="shared" ref="E157:E162" si="189">SUM(G157:R157)</f>
        <v>0</v>
      </c>
      <c r="F157" s="115">
        <f t="shared" ref="F157:F162" si="190">IF($T$1=0,0,E157/$T$1)</f>
        <v>0</v>
      </c>
      <c r="G157" s="116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Y157" s="37">
        <f t="shared" ref="Y157:Y162" si="191">SUM(G157:I157)</f>
        <v>0</v>
      </c>
      <c r="Z157" s="37">
        <f t="shared" ref="Z157:Z162" si="192">SUM(J157:L157)</f>
        <v>0</v>
      </c>
      <c r="AA157" s="37">
        <f t="shared" ref="AA157:AA162" si="193">SUM(M157:O157)</f>
        <v>0</v>
      </c>
      <c r="AB157" s="37">
        <f t="shared" ref="AB157:AB162" si="194">SUM(P157:R157)</f>
        <v>0</v>
      </c>
    </row>
    <row r="158" spans="1:28" ht="13.5" customHeight="1" x14ac:dyDescent="0.2">
      <c r="A158" s="324"/>
      <c r="B158" s="325"/>
      <c r="C158" s="338"/>
      <c r="D158" s="114" t="s">
        <v>83</v>
      </c>
      <c r="E158" s="37">
        <f t="shared" si="189"/>
        <v>0</v>
      </c>
      <c r="F158" s="115">
        <f t="shared" si="190"/>
        <v>0</v>
      </c>
      <c r="G158" s="38">
        <f t="shared" ref="G158:R158" si="195">G154+G155+G157</f>
        <v>0</v>
      </c>
      <c r="H158" s="38">
        <f t="shared" si="195"/>
        <v>0</v>
      </c>
      <c r="I158" s="38">
        <f t="shared" si="195"/>
        <v>0</v>
      </c>
      <c r="J158" s="38">
        <f t="shared" si="195"/>
        <v>0</v>
      </c>
      <c r="K158" s="38">
        <f t="shared" si="195"/>
        <v>0</v>
      </c>
      <c r="L158" s="38">
        <f t="shared" si="195"/>
        <v>0</v>
      </c>
      <c r="M158" s="38">
        <f t="shared" si="195"/>
        <v>0</v>
      </c>
      <c r="N158" s="38">
        <f t="shared" si="195"/>
        <v>0</v>
      </c>
      <c r="O158" s="38">
        <f t="shared" si="195"/>
        <v>0</v>
      </c>
      <c r="P158" s="38">
        <f t="shared" si="195"/>
        <v>0</v>
      </c>
      <c r="Q158" s="38">
        <f t="shared" si="195"/>
        <v>0</v>
      </c>
      <c r="R158" s="139">
        <f t="shared" si="195"/>
        <v>0</v>
      </c>
      <c r="Y158" s="37">
        <f t="shared" si="191"/>
        <v>0</v>
      </c>
      <c r="Z158" s="37">
        <f t="shared" si="192"/>
        <v>0</v>
      </c>
      <c r="AA158" s="37">
        <f t="shared" si="193"/>
        <v>0</v>
      </c>
      <c r="AB158" s="37">
        <f t="shared" si="194"/>
        <v>0</v>
      </c>
    </row>
    <row r="159" spans="1:28" ht="13.5" customHeight="1" x14ac:dyDescent="0.2">
      <c r="A159" s="324"/>
      <c r="B159" s="325"/>
      <c r="C159" s="339" t="s">
        <v>87</v>
      </c>
      <c r="D159" s="130" t="s">
        <v>163</v>
      </c>
      <c r="E159" s="127">
        <f t="shared" si="189"/>
        <v>0</v>
      </c>
      <c r="F159" s="127">
        <f t="shared" si="190"/>
        <v>0</v>
      </c>
      <c r="G159" s="116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Y159" s="127">
        <f t="shared" si="191"/>
        <v>0</v>
      </c>
      <c r="Z159" s="127">
        <f t="shared" si="192"/>
        <v>0</v>
      </c>
      <c r="AA159" s="127">
        <f t="shared" si="193"/>
        <v>0</v>
      </c>
      <c r="AB159" s="127">
        <f t="shared" si="194"/>
        <v>0</v>
      </c>
    </row>
    <row r="160" spans="1:28" ht="13.5" customHeight="1" x14ac:dyDescent="0.2">
      <c r="A160" s="324"/>
      <c r="B160" s="325"/>
      <c r="C160" s="339"/>
      <c r="D160" s="130" t="s">
        <v>164</v>
      </c>
      <c r="E160" s="127">
        <f t="shared" si="189"/>
        <v>0</v>
      </c>
      <c r="F160" s="127">
        <f t="shared" si="190"/>
        <v>0</v>
      </c>
      <c r="G160" s="116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Y160" s="127">
        <f t="shared" si="191"/>
        <v>0</v>
      </c>
      <c r="Z160" s="127">
        <f t="shared" si="192"/>
        <v>0</v>
      </c>
      <c r="AA160" s="127">
        <f t="shared" si="193"/>
        <v>0</v>
      </c>
      <c r="AB160" s="127">
        <f t="shared" si="194"/>
        <v>0</v>
      </c>
    </row>
    <row r="161" spans="1:28" ht="13.5" customHeight="1" x14ac:dyDescent="0.2">
      <c r="A161" s="324"/>
      <c r="B161" s="325"/>
      <c r="C161" s="339"/>
      <c r="D161" s="130" t="s">
        <v>165</v>
      </c>
      <c r="E161" s="127">
        <f t="shared" si="189"/>
        <v>0</v>
      </c>
      <c r="F161" s="127">
        <f t="shared" si="190"/>
        <v>0</v>
      </c>
      <c r="G161" s="116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Y161" s="127">
        <f t="shared" si="191"/>
        <v>0</v>
      </c>
      <c r="Z161" s="127">
        <f t="shared" si="192"/>
        <v>0</v>
      </c>
      <c r="AA161" s="127">
        <f t="shared" si="193"/>
        <v>0</v>
      </c>
      <c r="AB161" s="127">
        <f t="shared" si="194"/>
        <v>0</v>
      </c>
    </row>
    <row r="162" spans="1:28" ht="13.5" customHeight="1" x14ac:dyDescent="0.2">
      <c r="A162" s="324"/>
      <c r="B162" s="325"/>
      <c r="C162" s="339"/>
      <c r="D162" s="130" t="s">
        <v>166</v>
      </c>
      <c r="E162" s="127">
        <f t="shared" si="189"/>
        <v>0</v>
      </c>
      <c r="F162" s="127">
        <f t="shared" si="190"/>
        <v>0</v>
      </c>
      <c r="G162" s="116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Y162" s="127">
        <f t="shared" si="191"/>
        <v>0</v>
      </c>
      <c r="Z162" s="127">
        <f t="shared" si="192"/>
        <v>0</v>
      </c>
      <c r="AA162" s="127">
        <f t="shared" si="193"/>
        <v>0</v>
      </c>
      <c r="AB162" s="127">
        <f t="shared" si="194"/>
        <v>0</v>
      </c>
    </row>
    <row r="163" spans="1:28" ht="13.5" customHeight="1" x14ac:dyDescent="0.2">
      <c r="A163" s="324"/>
      <c r="B163" s="325"/>
      <c r="C163" s="339"/>
      <c r="D163" s="130" t="s">
        <v>167</v>
      </c>
      <c r="E163" s="131">
        <f>IF(SUM(G16:R16)&lt;&gt;0,E159/SUM(G16:R16)/30,)</f>
        <v>0</v>
      </c>
      <c r="F163" s="131">
        <f t="shared" ref="F163:R163" si="196">IF(F16&lt;&gt;0,F159/F16/30,)</f>
        <v>0</v>
      </c>
      <c r="G163" s="98">
        <f t="shared" si="196"/>
        <v>0</v>
      </c>
      <c r="H163" s="98">
        <f t="shared" si="196"/>
        <v>0</v>
      </c>
      <c r="I163" s="98">
        <f t="shared" si="196"/>
        <v>0</v>
      </c>
      <c r="J163" s="98">
        <f t="shared" si="196"/>
        <v>0</v>
      </c>
      <c r="K163" s="98">
        <f t="shared" si="196"/>
        <v>0</v>
      </c>
      <c r="L163" s="98">
        <f t="shared" si="196"/>
        <v>0</v>
      </c>
      <c r="M163" s="98">
        <f t="shared" si="196"/>
        <v>0</v>
      </c>
      <c r="N163" s="98">
        <f t="shared" si="196"/>
        <v>0</v>
      </c>
      <c r="O163" s="98">
        <f t="shared" si="196"/>
        <v>0</v>
      </c>
      <c r="P163" s="98">
        <f t="shared" si="196"/>
        <v>0</v>
      </c>
      <c r="Q163" s="98">
        <f t="shared" si="196"/>
        <v>0</v>
      </c>
      <c r="R163" s="98">
        <f t="shared" si="196"/>
        <v>0</v>
      </c>
      <c r="Y163" s="131">
        <f>IF(SUM(G16:I16)&lt;&gt;0,Y159/SUM(G16:I16)/30,)</f>
        <v>0</v>
      </c>
      <c r="Z163" s="131">
        <f>IF(SUM(J16:L16)&lt;&gt;0,Z159/SUM(J16:L16)/30,)</f>
        <v>0</v>
      </c>
      <c r="AA163" s="131">
        <f>IF(SUM(M16:O16)&lt;&gt;0,AA159/SUM(M16:O16)/30,)</f>
        <v>0</v>
      </c>
      <c r="AB163" s="131">
        <f>IF(SUM(P16:R16)&lt;&gt;0,AB159/SUM(P16:R16)/30,)</f>
        <v>0</v>
      </c>
    </row>
    <row r="164" spans="1:28" ht="13.5" customHeight="1" x14ac:dyDescent="0.2">
      <c r="A164" s="324"/>
      <c r="B164" s="325"/>
      <c r="C164" s="339"/>
      <c r="D164" s="130" t="s">
        <v>168</v>
      </c>
      <c r="E164" s="127">
        <f>IF(SUM(G17:R17)&lt;&gt;0,E161/SUM(G17:R17),)</f>
        <v>0</v>
      </c>
      <c r="F164" s="127">
        <f t="shared" ref="F164:R164" si="197">IF(F17&lt;&gt;0,F161/F17,)</f>
        <v>0</v>
      </c>
      <c r="G164" s="38">
        <f t="shared" si="197"/>
        <v>0</v>
      </c>
      <c r="H164" s="38">
        <f t="shared" si="197"/>
        <v>0</v>
      </c>
      <c r="I164" s="38">
        <f t="shared" si="197"/>
        <v>0</v>
      </c>
      <c r="J164" s="38">
        <f t="shared" si="197"/>
        <v>0</v>
      </c>
      <c r="K164" s="38">
        <f t="shared" si="197"/>
        <v>0</v>
      </c>
      <c r="L164" s="38">
        <f t="shared" si="197"/>
        <v>0</v>
      </c>
      <c r="M164" s="38">
        <f t="shared" si="197"/>
        <v>0</v>
      </c>
      <c r="N164" s="38">
        <f t="shared" si="197"/>
        <v>0</v>
      </c>
      <c r="O164" s="38">
        <f t="shared" si="197"/>
        <v>0</v>
      </c>
      <c r="P164" s="38">
        <f t="shared" si="197"/>
        <v>0</v>
      </c>
      <c r="Q164" s="38">
        <f t="shared" si="197"/>
        <v>0</v>
      </c>
      <c r="R164" s="38">
        <f t="shared" si="197"/>
        <v>0</v>
      </c>
      <c r="Y164" s="127">
        <f>IF(SUM(G17:I17)&lt;&gt;0,Y161/SUM(G17:I17),)</f>
        <v>0</v>
      </c>
      <c r="Z164" s="127">
        <f>IF(SUM(J17:L17)&lt;&gt;0,Z161/SUM(J17:L17),)</f>
        <v>0</v>
      </c>
      <c r="AA164" s="127">
        <f>IF(SUM(M17:O17)&lt;&gt;0,AA161/SUM(M17:O17),)</f>
        <v>0</v>
      </c>
      <c r="AB164" s="127">
        <f>IF(SUM(P17:R17)&lt;&gt;0,AB161/SUM(P17:R17),)</f>
        <v>0</v>
      </c>
    </row>
    <row r="165" spans="1:28" ht="13.5" customHeight="1" x14ac:dyDescent="0.2">
      <c r="A165" s="324"/>
      <c r="B165" s="325"/>
      <c r="C165" s="339"/>
      <c r="D165" s="126" t="s">
        <v>169</v>
      </c>
      <c r="E165" s="127">
        <f t="shared" ref="E165:E185" si="198">SUM(G165:R165)</f>
        <v>0</v>
      </c>
      <c r="F165" s="127">
        <f t="shared" ref="F165:F185" si="199">IF($T$1=0,0,E165/$T$1)</f>
        <v>0</v>
      </c>
      <c r="G165" s="116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Y165" s="127">
        <f t="shared" ref="Y165:Y185" si="200">SUM(G165:I165)</f>
        <v>0</v>
      </c>
      <c r="Z165" s="127">
        <f t="shared" ref="Z165:Z185" si="201">SUM(J165:L165)</f>
        <v>0</v>
      </c>
      <c r="AA165" s="127">
        <f t="shared" ref="AA165:AA185" si="202">SUM(M165:O165)</f>
        <v>0</v>
      </c>
      <c r="AB165" s="127">
        <f t="shared" ref="AB165:AB185" si="203">SUM(P165:R165)</f>
        <v>0</v>
      </c>
    </row>
    <row r="166" spans="1:28" ht="13.5" customHeight="1" x14ac:dyDescent="0.2">
      <c r="A166" s="324"/>
      <c r="B166" s="325"/>
      <c r="C166" s="339"/>
      <c r="D166" s="126" t="s">
        <v>177</v>
      </c>
      <c r="E166" s="127">
        <f t="shared" si="198"/>
        <v>0</v>
      </c>
      <c r="F166" s="127">
        <f t="shared" si="199"/>
        <v>0</v>
      </c>
      <c r="G166" s="116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Y166" s="127">
        <f t="shared" si="200"/>
        <v>0</v>
      </c>
      <c r="Z166" s="127">
        <f t="shared" si="201"/>
        <v>0</v>
      </c>
      <c r="AA166" s="127">
        <f t="shared" si="202"/>
        <v>0</v>
      </c>
      <c r="AB166" s="127">
        <f t="shared" si="203"/>
        <v>0</v>
      </c>
    </row>
    <row r="167" spans="1:28" ht="13.5" customHeight="1" x14ac:dyDescent="0.2">
      <c r="A167" s="324"/>
      <c r="B167" s="325"/>
      <c r="C167" s="339"/>
      <c r="D167" s="126" t="s">
        <v>170</v>
      </c>
      <c r="E167" s="127">
        <f t="shared" si="198"/>
        <v>0</v>
      </c>
      <c r="F167" s="127">
        <f t="shared" si="199"/>
        <v>0</v>
      </c>
      <c r="G167" s="116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Y167" s="127">
        <f t="shared" si="200"/>
        <v>0</v>
      </c>
      <c r="Z167" s="127">
        <f t="shared" si="201"/>
        <v>0</v>
      </c>
      <c r="AA167" s="127">
        <f t="shared" si="202"/>
        <v>0</v>
      </c>
      <c r="AB167" s="127">
        <f t="shared" si="203"/>
        <v>0</v>
      </c>
    </row>
    <row r="168" spans="1:28" ht="13.5" customHeight="1" x14ac:dyDescent="0.2">
      <c r="A168" s="324"/>
      <c r="B168" s="325"/>
      <c r="C168" s="339"/>
      <c r="D168" s="126" t="s">
        <v>171</v>
      </c>
      <c r="E168" s="127">
        <f t="shared" si="198"/>
        <v>0</v>
      </c>
      <c r="F168" s="127">
        <f t="shared" si="199"/>
        <v>0</v>
      </c>
      <c r="G168" s="116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Y168" s="127">
        <f t="shared" si="200"/>
        <v>0</v>
      </c>
      <c r="Z168" s="127">
        <f t="shared" si="201"/>
        <v>0</v>
      </c>
      <c r="AA168" s="127">
        <f t="shared" si="202"/>
        <v>0</v>
      </c>
      <c r="AB168" s="127">
        <f t="shared" si="203"/>
        <v>0</v>
      </c>
    </row>
    <row r="169" spans="1:28" ht="13.5" customHeight="1" x14ac:dyDescent="0.2">
      <c r="A169" s="324"/>
      <c r="B169" s="325"/>
      <c r="C169" s="339"/>
      <c r="D169" s="126" t="s">
        <v>172</v>
      </c>
      <c r="E169" s="127">
        <f t="shared" si="198"/>
        <v>0</v>
      </c>
      <c r="F169" s="127">
        <f t="shared" si="199"/>
        <v>0</v>
      </c>
      <c r="G169" s="116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Y169" s="127">
        <f t="shared" si="200"/>
        <v>0</v>
      </c>
      <c r="Z169" s="127">
        <f t="shared" si="201"/>
        <v>0</v>
      </c>
      <c r="AA169" s="127">
        <f t="shared" si="202"/>
        <v>0</v>
      </c>
      <c r="AB169" s="127">
        <f t="shared" si="203"/>
        <v>0</v>
      </c>
    </row>
    <row r="170" spans="1:28" ht="13.5" customHeight="1" x14ac:dyDescent="0.2">
      <c r="A170" s="324"/>
      <c r="B170" s="325"/>
      <c r="C170" s="339"/>
      <c r="D170" s="126" t="s">
        <v>144</v>
      </c>
      <c r="E170" s="127">
        <f t="shared" si="198"/>
        <v>0</v>
      </c>
      <c r="F170" s="127">
        <f t="shared" si="199"/>
        <v>0</v>
      </c>
      <c r="G170" s="116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Y170" s="127">
        <f t="shared" si="200"/>
        <v>0</v>
      </c>
      <c r="Z170" s="127">
        <f t="shared" si="201"/>
        <v>0</v>
      </c>
      <c r="AA170" s="127">
        <f t="shared" si="202"/>
        <v>0</v>
      </c>
      <c r="AB170" s="127">
        <f t="shared" si="203"/>
        <v>0</v>
      </c>
    </row>
    <row r="171" spans="1:28" ht="13.5" customHeight="1" x14ac:dyDescent="0.2">
      <c r="A171" s="324"/>
      <c r="B171" s="325"/>
      <c r="C171" s="339"/>
      <c r="D171" s="126" t="s">
        <v>217</v>
      </c>
      <c r="E171" s="127">
        <f t="shared" si="198"/>
        <v>0</v>
      </c>
      <c r="F171" s="127">
        <f t="shared" si="199"/>
        <v>0</v>
      </c>
      <c r="G171" s="116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Y171" s="127">
        <f t="shared" si="200"/>
        <v>0</v>
      </c>
      <c r="Z171" s="127">
        <f t="shared" si="201"/>
        <v>0</v>
      </c>
      <c r="AA171" s="127">
        <f t="shared" si="202"/>
        <v>0</v>
      </c>
      <c r="AB171" s="127">
        <f t="shared" si="203"/>
        <v>0</v>
      </c>
    </row>
    <row r="172" spans="1:28" ht="13.5" customHeight="1" x14ac:dyDescent="0.2">
      <c r="A172" s="324"/>
      <c r="B172" s="325"/>
      <c r="C172" s="339"/>
      <c r="D172" s="126" t="s">
        <v>173</v>
      </c>
      <c r="E172" s="127">
        <f t="shared" si="198"/>
        <v>0</v>
      </c>
      <c r="F172" s="127">
        <f t="shared" si="199"/>
        <v>0</v>
      </c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7"/>
      <c r="Y172" s="127">
        <f t="shared" si="200"/>
        <v>0</v>
      </c>
      <c r="Z172" s="127">
        <f t="shared" si="201"/>
        <v>0</v>
      </c>
      <c r="AA172" s="127">
        <f t="shared" si="202"/>
        <v>0</v>
      </c>
      <c r="AB172" s="127">
        <f t="shared" si="203"/>
        <v>0</v>
      </c>
    </row>
    <row r="173" spans="1:28" ht="13.5" customHeight="1" x14ac:dyDescent="0.2">
      <c r="A173" s="324"/>
      <c r="B173" s="325"/>
      <c r="C173" s="339"/>
      <c r="D173" s="126" t="s">
        <v>218</v>
      </c>
      <c r="E173" s="127">
        <f t="shared" si="198"/>
        <v>0</v>
      </c>
      <c r="F173" s="127">
        <f t="shared" si="199"/>
        <v>0</v>
      </c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7"/>
      <c r="Y173" s="127">
        <f t="shared" si="200"/>
        <v>0</v>
      </c>
      <c r="Z173" s="127">
        <f t="shared" si="201"/>
        <v>0</v>
      </c>
      <c r="AA173" s="127">
        <f t="shared" si="202"/>
        <v>0</v>
      </c>
      <c r="AB173" s="127">
        <f t="shared" si="203"/>
        <v>0</v>
      </c>
    </row>
    <row r="174" spans="1:28" ht="13.5" customHeight="1" x14ac:dyDescent="0.2">
      <c r="A174" s="324"/>
      <c r="B174" s="325"/>
      <c r="C174" s="339"/>
      <c r="D174" s="126" t="s">
        <v>146</v>
      </c>
      <c r="E174" s="127">
        <f t="shared" si="198"/>
        <v>0</v>
      </c>
      <c r="F174" s="127">
        <f t="shared" si="199"/>
        <v>0</v>
      </c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7"/>
      <c r="Y174" s="127">
        <f t="shared" si="200"/>
        <v>0</v>
      </c>
      <c r="Z174" s="127">
        <f t="shared" si="201"/>
        <v>0</v>
      </c>
      <c r="AA174" s="127">
        <f t="shared" si="202"/>
        <v>0</v>
      </c>
      <c r="AB174" s="127">
        <f t="shared" si="203"/>
        <v>0</v>
      </c>
    </row>
    <row r="175" spans="1:28" ht="13.5" customHeight="1" x14ac:dyDescent="0.2">
      <c r="A175" s="324"/>
      <c r="B175" s="325"/>
      <c r="C175" s="339"/>
      <c r="D175" s="126" t="s">
        <v>147</v>
      </c>
      <c r="E175" s="127">
        <f t="shared" si="198"/>
        <v>0</v>
      </c>
      <c r="F175" s="127">
        <f t="shared" si="199"/>
        <v>0</v>
      </c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7"/>
      <c r="Y175" s="127">
        <f t="shared" si="200"/>
        <v>0</v>
      </c>
      <c r="Z175" s="127">
        <f t="shared" si="201"/>
        <v>0</v>
      </c>
      <c r="AA175" s="127">
        <f t="shared" si="202"/>
        <v>0</v>
      </c>
      <c r="AB175" s="127">
        <f t="shared" si="203"/>
        <v>0</v>
      </c>
    </row>
    <row r="176" spans="1:28" ht="13.5" customHeight="1" x14ac:dyDescent="0.2">
      <c r="A176" s="324"/>
      <c r="B176" s="325"/>
      <c r="C176" s="339"/>
      <c r="D176" s="126" t="s">
        <v>148</v>
      </c>
      <c r="E176" s="127">
        <f t="shared" si="198"/>
        <v>0</v>
      </c>
      <c r="F176" s="127">
        <f t="shared" si="199"/>
        <v>0</v>
      </c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7"/>
      <c r="Y176" s="127">
        <f t="shared" si="200"/>
        <v>0</v>
      </c>
      <c r="Z176" s="127">
        <f t="shared" si="201"/>
        <v>0</v>
      </c>
      <c r="AA176" s="127">
        <f t="shared" si="202"/>
        <v>0</v>
      </c>
      <c r="AB176" s="127">
        <f t="shared" si="203"/>
        <v>0</v>
      </c>
    </row>
    <row r="177" spans="1:28" ht="13.5" customHeight="1" x14ac:dyDescent="0.2">
      <c r="A177" s="324"/>
      <c r="B177" s="325"/>
      <c r="C177" s="339"/>
      <c r="D177" s="126" t="s">
        <v>149</v>
      </c>
      <c r="E177" s="127">
        <f t="shared" si="198"/>
        <v>0</v>
      </c>
      <c r="F177" s="127">
        <f t="shared" si="199"/>
        <v>0</v>
      </c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7"/>
      <c r="Y177" s="127">
        <f t="shared" si="200"/>
        <v>0</v>
      </c>
      <c r="Z177" s="127">
        <f t="shared" si="201"/>
        <v>0</v>
      </c>
      <c r="AA177" s="127">
        <f t="shared" si="202"/>
        <v>0</v>
      </c>
      <c r="AB177" s="127">
        <f t="shared" si="203"/>
        <v>0</v>
      </c>
    </row>
    <row r="178" spans="1:28" ht="13.5" customHeight="1" x14ac:dyDescent="0.2">
      <c r="A178" s="324"/>
      <c r="B178" s="325"/>
      <c r="C178" s="339"/>
      <c r="D178" s="126" t="s">
        <v>150</v>
      </c>
      <c r="E178" s="127">
        <f t="shared" si="198"/>
        <v>0</v>
      </c>
      <c r="F178" s="127">
        <f t="shared" si="199"/>
        <v>0</v>
      </c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7"/>
      <c r="Y178" s="127">
        <f t="shared" si="200"/>
        <v>0</v>
      </c>
      <c r="Z178" s="127">
        <f t="shared" si="201"/>
        <v>0</v>
      </c>
      <c r="AA178" s="127">
        <f t="shared" si="202"/>
        <v>0</v>
      </c>
      <c r="AB178" s="127">
        <f t="shared" si="203"/>
        <v>0</v>
      </c>
    </row>
    <row r="179" spans="1:28" ht="13.5" customHeight="1" x14ac:dyDescent="0.2">
      <c r="A179" s="324"/>
      <c r="B179" s="325"/>
      <c r="C179" s="339"/>
      <c r="D179" s="126" t="s">
        <v>153</v>
      </c>
      <c r="E179" s="127">
        <f t="shared" si="198"/>
        <v>0</v>
      </c>
      <c r="F179" s="127">
        <f t="shared" si="199"/>
        <v>0</v>
      </c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7"/>
      <c r="Y179" s="127">
        <f t="shared" si="200"/>
        <v>0</v>
      </c>
      <c r="Z179" s="127">
        <f t="shared" si="201"/>
        <v>0</v>
      </c>
      <c r="AA179" s="127">
        <f t="shared" si="202"/>
        <v>0</v>
      </c>
      <c r="AB179" s="127">
        <f t="shared" si="203"/>
        <v>0</v>
      </c>
    </row>
    <row r="180" spans="1:28" ht="13.5" customHeight="1" x14ac:dyDescent="0.2">
      <c r="A180" s="324"/>
      <c r="B180" s="325"/>
      <c r="C180" s="339"/>
      <c r="D180" s="126" t="s">
        <v>154</v>
      </c>
      <c r="E180" s="127">
        <f t="shared" si="198"/>
        <v>0</v>
      </c>
      <c r="F180" s="127">
        <f t="shared" si="199"/>
        <v>0</v>
      </c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7"/>
      <c r="Y180" s="127">
        <f t="shared" si="200"/>
        <v>0</v>
      </c>
      <c r="Z180" s="127">
        <f t="shared" si="201"/>
        <v>0</v>
      </c>
      <c r="AA180" s="127">
        <f t="shared" si="202"/>
        <v>0</v>
      </c>
      <c r="AB180" s="127">
        <f t="shared" si="203"/>
        <v>0</v>
      </c>
    </row>
    <row r="181" spans="1:28" ht="13.5" customHeight="1" x14ac:dyDescent="0.2">
      <c r="A181" s="324"/>
      <c r="B181" s="325"/>
      <c r="C181" s="339"/>
      <c r="D181" s="126" t="s">
        <v>180</v>
      </c>
      <c r="E181" s="127">
        <f t="shared" si="198"/>
        <v>0</v>
      </c>
      <c r="F181" s="127">
        <f t="shared" si="199"/>
        <v>0</v>
      </c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7"/>
      <c r="Y181" s="127">
        <f t="shared" si="200"/>
        <v>0</v>
      </c>
      <c r="Z181" s="127">
        <f t="shared" si="201"/>
        <v>0</v>
      </c>
      <c r="AA181" s="127">
        <f t="shared" si="202"/>
        <v>0</v>
      </c>
      <c r="AB181" s="127">
        <f t="shared" si="203"/>
        <v>0</v>
      </c>
    </row>
    <row r="182" spans="1:28" ht="13.5" customHeight="1" x14ac:dyDescent="0.2">
      <c r="A182" s="324"/>
      <c r="B182" s="325"/>
      <c r="C182" s="339"/>
      <c r="D182" s="126" t="s">
        <v>83</v>
      </c>
      <c r="E182" s="127">
        <f t="shared" si="198"/>
        <v>0</v>
      </c>
      <c r="F182" s="127">
        <f t="shared" si="199"/>
        <v>0</v>
      </c>
      <c r="G182" s="38">
        <f t="shared" ref="G182:R182" si="204">SUM(G159:G162)+SUM(G165:G181)</f>
        <v>0</v>
      </c>
      <c r="H182" s="38">
        <f t="shared" si="204"/>
        <v>0</v>
      </c>
      <c r="I182" s="38">
        <f t="shared" si="204"/>
        <v>0</v>
      </c>
      <c r="J182" s="38">
        <f t="shared" si="204"/>
        <v>0</v>
      </c>
      <c r="K182" s="38">
        <f t="shared" si="204"/>
        <v>0</v>
      </c>
      <c r="L182" s="38">
        <f t="shared" si="204"/>
        <v>0</v>
      </c>
      <c r="M182" s="38">
        <f t="shared" si="204"/>
        <v>0</v>
      </c>
      <c r="N182" s="38">
        <f t="shared" si="204"/>
        <v>0</v>
      </c>
      <c r="O182" s="38">
        <f t="shared" si="204"/>
        <v>0</v>
      </c>
      <c r="P182" s="38">
        <f t="shared" si="204"/>
        <v>0</v>
      </c>
      <c r="Q182" s="38">
        <f t="shared" si="204"/>
        <v>0</v>
      </c>
      <c r="R182" s="38">
        <f t="shared" si="204"/>
        <v>0</v>
      </c>
      <c r="Y182" s="127">
        <f t="shared" si="200"/>
        <v>0</v>
      </c>
      <c r="Z182" s="127">
        <f t="shared" si="201"/>
        <v>0</v>
      </c>
      <c r="AA182" s="127">
        <f t="shared" si="202"/>
        <v>0</v>
      </c>
      <c r="AB182" s="127">
        <f t="shared" si="203"/>
        <v>0</v>
      </c>
    </row>
    <row r="183" spans="1:28" ht="13.5" customHeight="1" x14ac:dyDescent="0.2">
      <c r="A183" s="324"/>
      <c r="B183" s="325"/>
      <c r="C183" s="328" t="s">
        <v>181</v>
      </c>
      <c r="D183" s="114" t="s">
        <v>182</v>
      </c>
      <c r="E183" s="37">
        <f t="shared" si="198"/>
        <v>0</v>
      </c>
      <c r="F183" s="115">
        <f t="shared" si="199"/>
        <v>0</v>
      </c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40"/>
      <c r="Y183" s="37">
        <f t="shared" si="200"/>
        <v>0</v>
      </c>
      <c r="Z183" s="37">
        <f t="shared" si="201"/>
        <v>0</v>
      </c>
      <c r="AA183" s="37">
        <f t="shared" si="202"/>
        <v>0</v>
      </c>
      <c r="AB183" s="37">
        <f t="shared" si="203"/>
        <v>0</v>
      </c>
    </row>
    <row r="184" spans="1:28" ht="13.5" customHeight="1" x14ac:dyDescent="0.2">
      <c r="A184" s="324"/>
      <c r="B184" s="325"/>
      <c r="C184" s="329"/>
      <c r="D184" s="114" t="s">
        <v>183</v>
      </c>
      <c r="E184" s="37">
        <f t="shared" si="198"/>
        <v>0</v>
      </c>
      <c r="F184" s="115">
        <f t="shared" si="199"/>
        <v>0</v>
      </c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40"/>
      <c r="Y184" s="37">
        <f t="shared" si="200"/>
        <v>0</v>
      </c>
      <c r="Z184" s="37">
        <f t="shared" si="201"/>
        <v>0</v>
      </c>
      <c r="AA184" s="37">
        <f t="shared" si="202"/>
        <v>0</v>
      </c>
      <c r="AB184" s="37">
        <f t="shared" si="203"/>
        <v>0</v>
      </c>
    </row>
    <row r="185" spans="1:28" ht="13.5" customHeight="1" x14ac:dyDescent="0.2">
      <c r="A185" s="324"/>
      <c r="B185" s="325"/>
      <c r="C185" s="330"/>
      <c r="D185" s="133" t="s">
        <v>83</v>
      </c>
      <c r="E185" s="37">
        <f t="shared" si="198"/>
        <v>0</v>
      </c>
      <c r="F185" s="115">
        <f t="shared" si="199"/>
        <v>0</v>
      </c>
      <c r="G185" s="14">
        <f t="shared" ref="G185:R185" si="205">G183-G184</f>
        <v>0</v>
      </c>
      <c r="H185" s="14">
        <f t="shared" si="205"/>
        <v>0</v>
      </c>
      <c r="I185" s="14">
        <f t="shared" si="205"/>
        <v>0</v>
      </c>
      <c r="J185" s="14">
        <f t="shared" si="205"/>
        <v>0</v>
      </c>
      <c r="K185" s="14">
        <f t="shared" si="205"/>
        <v>0</v>
      </c>
      <c r="L185" s="14">
        <f t="shared" si="205"/>
        <v>0</v>
      </c>
      <c r="M185" s="14">
        <f t="shared" si="205"/>
        <v>0</v>
      </c>
      <c r="N185" s="14">
        <f t="shared" si="205"/>
        <v>0</v>
      </c>
      <c r="O185" s="14">
        <f t="shared" si="205"/>
        <v>0</v>
      </c>
      <c r="P185" s="14">
        <f t="shared" si="205"/>
        <v>0</v>
      </c>
      <c r="Q185" s="14">
        <f t="shared" si="205"/>
        <v>0</v>
      </c>
      <c r="R185" s="14">
        <f t="shared" si="205"/>
        <v>0</v>
      </c>
      <c r="Y185" s="37">
        <f t="shared" si="200"/>
        <v>0</v>
      </c>
      <c r="Z185" s="37">
        <f t="shared" si="201"/>
        <v>0</v>
      </c>
      <c r="AA185" s="37">
        <f t="shared" si="202"/>
        <v>0</v>
      </c>
      <c r="AB185" s="37">
        <f t="shared" si="203"/>
        <v>0</v>
      </c>
    </row>
    <row r="186" spans="1:28" ht="13.5" customHeight="1" x14ac:dyDescent="0.2">
      <c r="A186" s="324"/>
      <c r="B186" s="325"/>
      <c r="C186" s="331" t="s">
        <v>57</v>
      </c>
      <c r="D186" s="134" t="s">
        <v>184</v>
      </c>
      <c r="E186" s="127">
        <f t="shared" ref="E186:R186" si="206">IF(E$23&lt;&gt;0,E142/E$23,)</f>
        <v>0</v>
      </c>
      <c r="F186" s="135">
        <f t="shared" si="206"/>
        <v>0</v>
      </c>
      <c r="G186" s="38">
        <f t="shared" si="206"/>
        <v>0</v>
      </c>
      <c r="H186" s="38">
        <f t="shared" si="206"/>
        <v>0</v>
      </c>
      <c r="I186" s="38">
        <f t="shared" si="206"/>
        <v>0</v>
      </c>
      <c r="J186" s="38">
        <f t="shared" si="206"/>
        <v>0</v>
      </c>
      <c r="K186" s="38">
        <f t="shared" si="206"/>
        <v>0</v>
      </c>
      <c r="L186" s="38">
        <f t="shared" si="206"/>
        <v>0</v>
      </c>
      <c r="M186" s="38">
        <f t="shared" si="206"/>
        <v>0</v>
      </c>
      <c r="N186" s="38">
        <f t="shared" si="206"/>
        <v>0</v>
      </c>
      <c r="O186" s="38">
        <f t="shared" si="206"/>
        <v>0</v>
      </c>
      <c r="P186" s="38">
        <f t="shared" si="206"/>
        <v>0</v>
      </c>
      <c r="Q186" s="38">
        <f t="shared" si="206"/>
        <v>0</v>
      </c>
      <c r="R186" s="139">
        <f t="shared" si="206"/>
        <v>0</v>
      </c>
      <c r="Y186" s="127">
        <f t="shared" ref="Y186:AB186" si="207">IF(Y$23&lt;&gt;0,Y142/Y$23,)</f>
        <v>0</v>
      </c>
      <c r="Z186" s="127">
        <f t="shared" si="207"/>
        <v>0</v>
      </c>
      <c r="AA186" s="127">
        <f t="shared" si="207"/>
        <v>0</v>
      </c>
      <c r="AB186" s="127">
        <f t="shared" si="207"/>
        <v>0</v>
      </c>
    </row>
    <row r="187" spans="1:28" ht="13.5" customHeight="1" x14ac:dyDescent="0.2">
      <c r="A187" s="324"/>
      <c r="B187" s="325"/>
      <c r="C187" s="331"/>
      <c r="D187" s="136" t="s">
        <v>158</v>
      </c>
      <c r="E187" s="137">
        <f t="shared" ref="E187:R187" si="208">IF(E$24&lt;&gt;0,E142/E$24,)</f>
        <v>0</v>
      </c>
      <c r="F187" s="138">
        <f t="shared" si="208"/>
        <v>0</v>
      </c>
      <c r="G187" s="93">
        <f t="shared" si="208"/>
        <v>0</v>
      </c>
      <c r="H187" s="93">
        <f t="shared" si="208"/>
        <v>0</v>
      </c>
      <c r="I187" s="93">
        <f t="shared" si="208"/>
        <v>0</v>
      </c>
      <c r="J187" s="93">
        <f t="shared" si="208"/>
        <v>0</v>
      </c>
      <c r="K187" s="93">
        <f t="shared" si="208"/>
        <v>0</v>
      </c>
      <c r="L187" s="93">
        <f t="shared" si="208"/>
        <v>0</v>
      </c>
      <c r="M187" s="93">
        <f t="shared" si="208"/>
        <v>0</v>
      </c>
      <c r="N187" s="93">
        <f t="shared" si="208"/>
        <v>0</v>
      </c>
      <c r="O187" s="93">
        <f t="shared" si="208"/>
        <v>0</v>
      </c>
      <c r="P187" s="93">
        <f t="shared" si="208"/>
        <v>0</v>
      </c>
      <c r="Q187" s="93">
        <f t="shared" si="208"/>
        <v>0</v>
      </c>
      <c r="R187" s="93">
        <f t="shared" si="208"/>
        <v>0</v>
      </c>
      <c r="Y187" s="137">
        <f t="shared" ref="Y187:AB187" si="209">IF(Y$24&lt;&gt;0,Y142/Y$24,)</f>
        <v>0</v>
      </c>
      <c r="Z187" s="137">
        <f t="shared" si="209"/>
        <v>0</v>
      </c>
      <c r="AA187" s="137">
        <f t="shared" si="209"/>
        <v>0</v>
      </c>
      <c r="AB187" s="137">
        <f t="shared" si="209"/>
        <v>0</v>
      </c>
    </row>
    <row r="188" spans="1:28" ht="13.5" customHeight="1" x14ac:dyDescent="0.2">
      <c r="A188" s="324"/>
      <c r="B188" s="325"/>
      <c r="C188" s="331"/>
      <c r="D188" s="134" t="s">
        <v>185</v>
      </c>
      <c r="E188" s="135">
        <f t="shared" ref="E188:R188" si="210">IF(E$23&lt;&gt;0,(E149+E155)/E$23,)</f>
        <v>0</v>
      </c>
      <c r="F188" s="135">
        <f t="shared" si="210"/>
        <v>0</v>
      </c>
      <c r="G188" s="38">
        <f t="shared" si="210"/>
        <v>0</v>
      </c>
      <c r="H188" s="38">
        <f t="shared" si="210"/>
        <v>0</v>
      </c>
      <c r="I188" s="38">
        <f t="shared" si="210"/>
        <v>0</v>
      </c>
      <c r="J188" s="38">
        <f t="shared" si="210"/>
        <v>0</v>
      </c>
      <c r="K188" s="38">
        <f t="shared" si="210"/>
        <v>0</v>
      </c>
      <c r="L188" s="38">
        <f t="shared" si="210"/>
        <v>0</v>
      </c>
      <c r="M188" s="38">
        <f t="shared" si="210"/>
        <v>0</v>
      </c>
      <c r="N188" s="38">
        <f t="shared" si="210"/>
        <v>0</v>
      </c>
      <c r="O188" s="38">
        <f t="shared" si="210"/>
        <v>0</v>
      </c>
      <c r="P188" s="38">
        <f t="shared" si="210"/>
        <v>0</v>
      </c>
      <c r="Q188" s="38">
        <f t="shared" si="210"/>
        <v>0</v>
      </c>
      <c r="R188" s="139">
        <f t="shared" si="210"/>
        <v>0</v>
      </c>
      <c r="Y188" s="135">
        <f t="shared" ref="Y188:AB188" si="211">IF(Y$23&lt;&gt;0,(Y149+Y155)/Y$23,)</f>
        <v>0</v>
      </c>
      <c r="Z188" s="135">
        <f t="shared" si="211"/>
        <v>0</v>
      </c>
      <c r="AA188" s="135">
        <f t="shared" si="211"/>
        <v>0</v>
      </c>
      <c r="AB188" s="135">
        <f t="shared" si="211"/>
        <v>0</v>
      </c>
    </row>
    <row r="189" spans="1:28" ht="13.5" customHeight="1" x14ac:dyDescent="0.2">
      <c r="A189" s="324"/>
      <c r="B189" s="325"/>
      <c r="C189" s="331"/>
      <c r="D189" s="136" t="s">
        <v>158</v>
      </c>
      <c r="E189" s="138">
        <f t="shared" ref="E189:R189" si="212">IF(E$24&lt;&gt;0,(E149+E155)/E$24,)</f>
        <v>0</v>
      </c>
      <c r="F189" s="138">
        <f t="shared" si="212"/>
        <v>0</v>
      </c>
      <c r="G189" s="93">
        <f t="shared" si="212"/>
        <v>0</v>
      </c>
      <c r="H189" s="93">
        <f t="shared" si="212"/>
        <v>0</v>
      </c>
      <c r="I189" s="93">
        <f t="shared" si="212"/>
        <v>0</v>
      </c>
      <c r="J189" s="93">
        <f t="shared" si="212"/>
        <v>0</v>
      </c>
      <c r="K189" s="93">
        <f t="shared" si="212"/>
        <v>0</v>
      </c>
      <c r="L189" s="93">
        <f t="shared" si="212"/>
        <v>0</v>
      </c>
      <c r="M189" s="93">
        <f t="shared" si="212"/>
        <v>0</v>
      </c>
      <c r="N189" s="93">
        <f t="shared" si="212"/>
        <v>0</v>
      </c>
      <c r="O189" s="93">
        <f t="shared" si="212"/>
        <v>0</v>
      </c>
      <c r="P189" s="93">
        <f t="shared" si="212"/>
        <v>0</v>
      </c>
      <c r="Q189" s="93">
        <f t="shared" si="212"/>
        <v>0</v>
      </c>
      <c r="R189" s="93">
        <f t="shared" si="212"/>
        <v>0</v>
      </c>
      <c r="Y189" s="138">
        <f t="shared" ref="Y189:AB189" si="213">IF(Y$24&lt;&gt;0,(Y149+Y155)/Y$24,)</f>
        <v>0</v>
      </c>
      <c r="Z189" s="138">
        <f t="shared" si="213"/>
        <v>0</v>
      </c>
      <c r="AA189" s="138">
        <f t="shared" si="213"/>
        <v>0</v>
      </c>
      <c r="AB189" s="138">
        <f t="shared" si="213"/>
        <v>0</v>
      </c>
    </row>
    <row r="190" spans="1:28" ht="13.5" customHeight="1" x14ac:dyDescent="0.2">
      <c r="A190" s="326"/>
      <c r="B190" s="327"/>
      <c r="C190" s="124" t="s">
        <v>3</v>
      </c>
      <c r="D190" s="114"/>
      <c r="E190" s="37">
        <f t="shared" ref="E190:E193" si="214">SUM(G190:R190)</f>
        <v>0</v>
      </c>
      <c r="F190" s="37">
        <f>IF($T$1=0,0,E190/$T$1)</f>
        <v>0</v>
      </c>
      <c r="G190" s="38">
        <f t="shared" ref="G190:R190" si="215">G146+G152+G158+G182+G185</f>
        <v>0</v>
      </c>
      <c r="H190" s="38">
        <f t="shared" si="215"/>
        <v>0</v>
      </c>
      <c r="I190" s="38">
        <f t="shared" si="215"/>
        <v>0</v>
      </c>
      <c r="J190" s="38">
        <f t="shared" si="215"/>
        <v>0</v>
      </c>
      <c r="K190" s="38">
        <f t="shared" si="215"/>
        <v>0</v>
      </c>
      <c r="L190" s="38">
        <f t="shared" si="215"/>
        <v>0</v>
      </c>
      <c r="M190" s="38">
        <f t="shared" si="215"/>
        <v>0</v>
      </c>
      <c r="N190" s="38">
        <f t="shared" si="215"/>
        <v>0</v>
      </c>
      <c r="O190" s="38">
        <f t="shared" si="215"/>
        <v>0</v>
      </c>
      <c r="P190" s="38">
        <f t="shared" si="215"/>
        <v>0</v>
      </c>
      <c r="Q190" s="38">
        <f t="shared" si="215"/>
        <v>0</v>
      </c>
      <c r="R190" s="139">
        <f t="shared" si="215"/>
        <v>0</v>
      </c>
      <c r="Y190" s="37">
        <f t="shared" ref="Y190:Y193" si="216">SUM(G190:I190)</f>
        <v>0</v>
      </c>
      <c r="Z190" s="37">
        <f t="shared" ref="Z190:Z193" si="217">SUM(J190:L190)</f>
        <v>0</v>
      </c>
      <c r="AA190" s="37">
        <f t="shared" ref="AA190:AA193" si="218">SUM(M190:O190)</f>
        <v>0</v>
      </c>
      <c r="AB190" s="37">
        <f t="shared" ref="AB190:AB193" si="219">SUM(P190:R190)</f>
        <v>0</v>
      </c>
    </row>
    <row r="191" spans="1:28" ht="13.5" customHeight="1" x14ac:dyDescent="0.2">
      <c r="A191" s="266" t="s">
        <v>30</v>
      </c>
      <c r="B191" s="267"/>
      <c r="C191" s="258" t="s">
        <v>89</v>
      </c>
      <c r="D191" s="113" t="s">
        <v>36</v>
      </c>
      <c r="E191" s="102">
        <f t="shared" si="214"/>
        <v>0</v>
      </c>
      <c r="F191" s="100">
        <f>IF($T$1=0,0,E191/$T$1)</f>
        <v>0</v>
      </c>
      <c r="G191" s="38">
        <f t="shared" ref="G191:R193" si="220">G197+G203</f>
        <v>0</v>
      </c>
      <c r="H191" s="38">
        <f t="shared" si="220"/>
        <v>0</v>
      </c>
      <c r="I191" s="38">
        <f t="shared" si="220"/>
        <v>0</v>
      </c>
      <c r="J191" s="38">
        <f t="shared" si="220"/>
        <v>0</v>
      </c>
      <c r="K191" s="38">
        <f t="shared" si="220"/>
        <v>0</v>
      </c>
      <c r="L191" s="38">
        <f t="shared" si="220"/>
        <v>0</v>
      </c>
      <c r="M191" s="38">
        <f t="shared" si="220"/>
        <v>0</v>
      </c>
      <c r="N191" s="38">
        <f t="shared" si="220"/>
        <v>0</v>
      </c>
      <c r="O191" s="38">
        <f t="shared" si="220"/>
        <v>0</v>
      </c>
      <c r="P191" s="38">
        <f t="shared" si="220"/>
        <v>0</v>
      </c>
      <c r="Q191" s="38">
        <f t="shared" si="220"/>
        <v>0</v>
      </c>
      <c r="R191" s="139">
        <f t="shared" si="220"/>
        <v>0</v>
      </c>
      <c r="Y191" s="102">
        <f t="shared" si="216"/>
        <v>0</v>
      </c>
      <c r="Z191" s="102">
        <f t="shared" si="217"/>
        <v>0</v>
      </c>
      <c r="AA191" s="102">
        <f t="shared" si="218"/>
        <v>0</v>
      </c>
      <c r="AB191" s="102">
        <f t="shared" si="219"/>
        <v>0</v>
      </c>
    </row>
    <row r="192" spans="1:28" ht="13.5" customHeight="1" x14ac:dyDescent="0.2">
      <c r="A192" s="268"/>
      <c r="B192" s="269"/>
      <c r="C192" s="258"/>
      <c r="D192" s="113" t="s">
        <v>80</v>
      </c>
      <c r="E192" s="102">
        <f t="shared" si="214"/>
        <v>0</v>
      </c>
      <c r="F192" s="100">
        <f>IF($T$1=0,0,E192/$T$1)</f>
        <v>0</v>
      </c>
      <c r="G192" s="38">
        <f t="shared" si="220"/>
        <v>0</v>
      </c>
      <c r="H192" s="38">
        <f t="shared" si="220"/>
        <v>0</v>
      </c>
      <c r="I192" s="38">
        <f t="shared" si="220"/>
        <v>0</v>
      </c>
      <c r="J192" s="38">
        <f t="shared" si="220"/>
        <v>0</v>
      </c>
      <c r="K192" s="38">
        <f t="shared" si="220"/>
        <v>0</v>
      </c>
      <c r="L192" s="38">
        <f t="shared" si="220"/>
        <v>0</v>
      </c>
      <c r="M192" s="38">
        <f t="shared" si="220"/>
        <v>0</v>
      </c>
      <c r="N192" s="38">
        <f t="shared" si="220"/>
        <v>0</v>
      </c>
      <c r="O192" s="38">
        <f t="shared" si="220"/>
        <v>0</v>
      </c>
      <c r="P192" s="38">
        <f t="shared" si="220"/>
        <v>0</v>
      </c>
      <c r="Q192" s="38">
        <f t="shared" si="220"/>
        <v>0</v>
      </c>
      <c r="R192" s="139">
        <f t="shared" si="220"/>
        <v>0</v>
      </c>
      <c r="Y192" s="102">
        <f t="shared" si="216"/>
        <v>0</v>
      </c>
      <c r="Z192" s="102">
        <f t="shared" si="217"/>
        <v>0</v>
      </c>
      <c r="AA192" s="102">
        <f t="shared" si="218"/>
        <v>0</v>
      </c>
      <c r="AB192" s="102">
        <f t="shared" si="219"/>
        <v>0</v>
      </c>
    </row>
    <row r="193" spans="1:28" ht="13.5" customHeight="1" x14ac:dyDescent="0.2">
      <c r="A193" s="268"/>
      <c r="B193" s="269"/>
      <c r="C193" s="258"/>
      <c r="D193" s="113" t="s">
        <v>81</v>
      </c>
      <c r="E193" s="102">
        <f t="shared" si="214"/>
        <v>0</v>
      </c>
      <c r="F193" s="100">
        <f>IF($T$1=0,0,E193/$T$1)</f>
        <v>0</v>
      </c>
      <c r="G193" s="38">
        <f t="shared" si="220"/>
        <v>0</v>
      </c>
      <c r="H193" s="38">
        <f t="shared" si="220"/>
        <v>0</v>
      </c>
      <c r="I193" s="38">
        <f t="shared" si="220"/>
        <v>0</v>
      </c>
      <c r="J193" s="38">
        <f t="shared" si="220"/>
        <v>0</v>
      </c>
      <c r="K193" s="38">
        <f t="shared" si="220"/>
        <v>0</v>
      </c>
      <c r="L193" s="38">
        <f t="shared" si="220"/>
        <v>0</v>
      </c>
      <c r="M193" s="38">
        <f t="shared" si="220"/>
        <v>0</v>
      </c>
      <c r="N193" s="38">
        <f t="shared" si="220"/>
        <v>0</v>
      </c>
      <c r="O193" s="38">
        <f t="shared" si="220"/>
        <v>0</v>
      </c>
      <c r="P193" s="38">
        <f t="shared" si="220"/>
        <v>0</v>
      </c>
      <c r="Q193" s="38">
        <f t="shared" si="220"/>
        <v>0</v>
      </c>
      <c r="R193" s="139">
        <f t="shared" si="220"/>
        <v>0</v>
      </c>
      <c r="Y193" s="102">
        <f t="shared" si="216"/>
        <v>0</v>
      </c>
      <c r="Z193" s="102">
        <f t="shared" si="217"/>
        <v>0</v>
      </c>
      <c r="AA193" s="102">
        <f t="shared" si="218"/>
        <v>0</v>
      </c>
      <c r="AB193" s="102">
        <f t="shared" si="219"/>
        <v>0</v>
      </c>
    </row>
    <row r="194" spans="1:28" ht="13.5" customHeight="1" x14ac:dyDescent="0.2">
      <c r="A194" s="268"/>
      <c r="B194" s="269"/>
      <c r="C194" s="258"/>
      <c r="D194" s="113" t="s">
        <v>70</v>
      </c>
      <c r="E194" s="102">
        <f t="shared" ref="E194:R194" si="221">IF(E191&lt;&gt;0,(E192+E193)/E191,)</f>
        <v>0</v>
      </c>
      <c r="F194" s="88">
        <f t="shared" si="221"/>
        <v>0</v>
      </c>
      <c r="G194" s="38">
        <f t="shared" si="221"/>
        <v>0</v>
      </c>
      <c r="H194" s="38">
        <f t="shared" si="221"/>
        <v>0</v>
      </c>
      <c r="I194" s="38">
        <f t="shared" si="221"/>
        <v>0</v>
      </c>
      <c r="J194" s="38">
        <f t="shared" si="221"/>
        <v>0</v>
      </c>
      <c r="K194" s="38">
        <f t="shared" si="221"/>
        <v>0</v>
      </c>
      <c r="L194" s="38">
        <f t="shared" si="221"/>
        <v>0</v>
      </c>
      <c r="M194" s="38">
        <f t="shared" si="221"/>
        <v>0</v>
      </c>
      <c r="N194" s="38">
        <f t="shared" si="221"/>
        <v>0</v>
      </c>
      <c r="O194" s="38">
        <f t="shared" si="221"/>
        <v>0</v>
      </c>
      <c r="P194" s="38">
        <f t="shared" si="221"/>
        <v>0</v>
      </c>
      <c r="Q194" s="38">
        <f t="shared" si="221"/>
        <v>0</v>
      </c>
      <c r="R194" s="139">
        <f t="shared" si="221"/>
        <v>0</v>
      </c>
      <c r="Y194" s="102">
        <f t="shared" ref="Y194:AB194" si="222">IF(Y191&lt;&gt;0,(Y192+Y193)/Y191,)</f>
        <v>0</v>
      </c>
      <c r="Z194" s="102">
        <f t="shared" si="222"/>
        <v>0</v>
      </c>
      <c r="AA194" s="102">
        <f t="shared" si="222"/>
        <v>0</v>
      </c>
      <c r="AB194" s="102">
        <f t="shared" si="222"/>
        <v>0</v>
      </c>
    </row>
    <row r="195" spans="1:28" ht="13.5" customHeight="1" x14ac:dyDescent="0.2">
      <c r="A195" s="268"/>
      <c r="B195" s="269"/>
      <c r="C195" s="258"/>
      <c r="D195" s="113" t="s">
        <v>82</v>
      </c>
      <c r="E195" s="102">
        <f t="shared" ref="E195:E199" si="223">SUM(G195:R195)</f>
        <v>0</v>
      </c>
      <c r="F195" s="100">
        <f>IF($T$1=0,0,E195/$T$1)</f>
        <v>0</v>
      </c>
      <c r="G195" s="38">
        <f t="shared" ref="G195:R195" si="224">G201+G207</f>
        <v>0</v>
      </c>
      <c r="H195" s="38">
        <f t="shared" si="224"/>
        <v>0</v>
      </c>
      <c r="I195" s="38">
        <f t="shared" si="224"/>
        <v>0</v>
      </c>
      <c r="J195" s="38">
        <f t="shared" si="224"/>
        <v>0</v>
      </c>
      <c r="K195" s="38">
        <f t="shared" si="224"/>
        <v>0</v>
      </c>
      <c r="L195" s="38">
        <f t="shared" si="224"/>
        <v>0</v>
      </c>
      <c r="M195" s="38">
        <f t="shared" si="224"/>
        <v>0</v>
      </c>
      <c r="N195" s="38">
        <f t="shared" si="224"/>
        <v>0</v>
      </c>
      <c r="O195" s="38">
        <f t="shared" si="224"/>
        <v>0</v>
      </c>
      <c r="P195" s="38">
        <f t="shared" si="224"/>
        <v>0</v>
      </c>
      <c r="Q195" s="38">
        <f t="shared" si="224"/>
        <v>0</v>
      </c>
      <c r="R195" s="139">
        <f t="shared" si="224"/>
        <v>0</v>
      </c>
      <c r="Y195" s="102">
        <f t="shared" ref="Y195:Y199" si="225">SUM(G195:I195)</f>
        <v>0</v>
      </c>
      <c r="Z195" s="102">
        <f t="shared" ref="Z195:Z199" si="226">SUM(J195:L195)</f>
        <v>0</v>
      </c>
      <c r="AA195" s="102">
        <f t="shared" ref="AA195:AA199" si="227">SUM(M195:O195)</f>
        <v>0</v>
      </c>
      <c r="AB195" s="102">
        <f t="shared" ref="AB195:AB199" si="228">SUM(P195:R195)</f>
        <v>0</v>
      </c>
    </row>
    <row r="196" spans="1:28" ht="13.5" customHeight="1" x14ac:dyDescent="0.2">
      <c r="A196" s="268"/>
      <c r="B196" s="269"/>
      <c r="C196" s="258"/>
      <c r="D196" s="113" t="s">
        <v>83</v>
      </c>
      <c r="E196" s="102">
        <f t="shared" si="223"/>
        <v>0</v>
      </c>
      <c r="F196" s="100">
        <f>IF($T$1=0,0,E196/$T$1)</f>
        <v>0</v>
      </c>
      <c r="G196" s="38">
        <f t="shared" ref="G196:R196" si="229">G192+G193+G195</f>
        <v>0</v>
      </c>
      <c r="H196" s="38">
        <f t="shared" si="229"/>
        <v>0</v>
      </c>
      <c r="I196" s="38">
        <f t="shared" si="229"/>
        <v>0</v>
      </c>
      <c r="J196" s="38">
        <f t="shared" si="229"/>
        <v>0</v>
      </c>
      <c r="K196" s="38">
        <f t="shared" si="229"/>
        <v>0</v>
      </c>
      <c r="L196" s="38">
        <f t="shared" si="229"/>
        <v>0</v>
      </c>
      <c r="M196" s="38">
        <f t="shared" si="229"/>
        <v>0</v>
      </c>
      <c r="N196" s="38">
        <f t="shared" si="229"/>
        <v>0</v>
      </c>
      <c r="O196" s="38">
        <f t="shared" si="229"/>
        <v>0</v>
      </c>
      <c r="P196" s="38">
        <f t="shared" si="229"/>
        <v>0</v>
      </c>
      <c r="Q196" s="38">
        <f t="shared" si="229"/>
        <v>0</v>
      </c>
      <c r="R196" s="139">
        <f t="shared" si="229"/>
        <v>0</v>
      </c>
      <c r="Y196" s="102">
        <f t="shared" si="225"/>
        <v>0</v>
      </c>
      <c r="Z196" s="102">
        <f t="shared" si="226"/>
        <v>0</v>
      </c>
      <c r="AA196" s="102">
        <f t="shared" si="227"/>
        <v>0</v>
      </c>
      <c r="AB196" s="102">
        <f t="shared" si="228"/>
        <v>0</v>
      </c>
    </row>
    <row r="197" spans="1:28" ht="13.5" customHeight="1" x14ac:dyDescent="0.2">
      <c r="A197" s="268"/>
      <c r="B197" s="269"/>
      <c r="C197" s="332" t="s">
        <v>186</v>
      </c>
      <c r="D197" s="114" t="s">
        <v>36</v>
      </c>
      <c r="E197" s="37">
        <f t="shared" si="223"/>
        <v>0</v>
      </c>
      <c r="F197" s="115">
        <f>IF($T$1=0,0,E197/$T$1)</f>
        <v>0</v>
      </c>
      <c r="G197" s="116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Y197" s="37">
        <f t="shared" si="225"/>
        <v>0</v>
      </c>
      <c r="Z197" s="37">
        <f t="shared" si="226"/>
        <v>0</v>
      </c>
      <c r="AA197" s="37">
        <f t="shared" si="227"/>
        <v>0</v>
      </c>
      <c r="AB197" s="37">
        <f t="shared" si="228"/>
        <v>0</v>
      </c>
    </row>
    <row r="198" spans="1:28" ht="13.5" customHeight="1" x14ac:dyDescent="0.2">
      <c r="A198" s="268"/>
      <c r="B198" s="269"/>
      <c r="C198" s="333"/>
      <c r="D198" s="114" t="s">
        <v>80</v>
      </c>
      <c r="E198" s="37">
        <f t="shared" si="223"/>
        <v>0</v>
      </c>
      <c r="F198" s="37">
        <f>IF($T$1=0,0,E198/$T$1)</f>
        <v>0</v>
      </c>
      <c r="G198" s="116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Y198" s="37">
        <f t="shared" si="225"/>
        <v>0</v>
      </c>
      <c r="Z198" s="37">
        <f t="shared" si="226"/>
        <v>0</v>
      </c>
      <c r="AA198" s="37">
        <f t="shared" si="227"/>
        <v>0</v>
      </c>
      <c r="AB198" s="37">
        <f t="shared" si="228"/>
        <v>0</v>
      </c>
    </row>
    <row r="199" spans="1:28" ht="13.5" customHeight="1" x14ac:dyDescent="0.2">
      <c r="A199" s="268"/>
      <c r="B199" s="269"/>
      <c r="C199" s="333"/>
      <c r="D199" s="114" t="s">
        <v>81</v>
      </c>
      <c r="E199" s="37">
        <f t="shared" si="223"/>
        <v>0</v>
      </c>
      <c r="F199" s="37">
        <f>IF($T$1=0,0,E199/$T$1)</f>
        <v>0</v>
      </c>
      <c r="G199" s="116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Y199" s="37">
        <f t="shared" si="225"/>
        <v>0</v>
      </c>
      <c r="Z199" s="37">
        <f t="shared" si="226"/>
        <v>0</v>
      </c>
      <c r="AA199" s="37">
        <f t="shared" si="227"/>
        <v>0</v>
      </c>
      <c r="AB199" s="37">
        <f t="shared" si="228"/>
        <v>0</v>
      </c>
    </row>
    <row r="200" spans="1:28" ht="13.5" customHeight="1" x14ac:dyDescent="0.2">
      <c r="A200" s="268"/>
      <c r="B200" s="269"/>
      <c r="C200" s="333"/>
      <c r="D200" s="114" t="s">
        <v>70</v>
      </c>
      <c r="E200" s="37">
        <f t="shared" ref="E200:R200" si="230">IF(E197&lt;&gt;0,(E198+E199)/E197,)</f>
        <v>0</v>
      </c>
      <c r="F200" s="37">
        <f t="shared" si="230"/>
        <v>0</v>
      </c>
      <c r="G200" s="38">
        <f t="shared" si="230"/>
        <v>0</v>
      </c>
      <c r="H200" s="38">
        <f t="shared" si="230"/>
        <v>0</v>
      </c>
      <c r="I200" s="38">
        <f t="shared" si="230"/>
        <v>0</v>
      </c>
      <c r="J200" s="38">
        <f t="shared" si="230"/>
        <v>0</v>
      </c>
      <c r="K200" s="38">
        <f t="shared" si="230"/>
        <v>0</v>
      </c>
      <c r="L200" s="38">
        <f t="shared" si="230"/>
        <v>0</v>
      </c>
      <c r="M200" s="38">
        <f t="shared" si="230"/>
        <v>0</v>
      </c>
      <c r="N200" s="38">
        <f t="shared" si="230"/>
        <v>0</v>
      </c>
      <c r="O200" s="38">
        <f t="shared" si="230"/>
        <v>0</v>
      </c>
      <c r="P200" s="38">
        <f t="shared" si="230"/>
        <v>0</v>
      </c>
      <c r="Q200" s="38">
        <f t="shared" si="230"/>
        <v>0</v>
      </c>
      <c r="R200" s="139">
        <f t="shared" si="230"/>
        <v>0</v>
      </c>
      <c r="Y200" s="37">
        <f t="shared" ref="Y200:AB200" si="231">IF(Y197&lt;&gt;0,(Y198+Y199)/Y197,)</f>
        <v>0</v>
      </c>
      <c r="Z200" s="37">
        <f t="shared" si="231"/>
        <v>0</v>
      </c>
      <c r="AA200" s="37">
        <f t="shared" si="231"/>
        <v>0</v>
      </c>
      <c r="AB200" s="37">
        <f t="shared" si="231"/>
        <v>0</v>
      </c>
    </row>
    <row r="201" spans="1:28" ht="13.5" customHeight="1" x14ac:dyDescent="0.2">
      <c r="A201" s="268"/>
      <c r="B201" s="269"/>
      <c r="C201" s="333"/>
      <c r="D201" s="114" t="s">
        <v>82</v>
      </c>
      <c r="E201" s="37">
        <f t="shared" ref="E201:E205" si="232">SUM(G201:R201)</f>
        <v>0</v>
      </c>
      <c r="F201" s="37">
        <f>IF($T$1=0,0,E201/$T$1)</f>
        <v>0</v>
      </c>
      <c r="G201" s="116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Y201" s="37">
        <f t="shared" ref="Y201:Y205" si="233">SUM(G201:I201)</f>
        <v>0</v>
      </c>
      <c r="Z201" s="37">
        <f t="shared" ref="Z201:Z205" si="234">SUM(J201:L201)</f>
        <v>0</v>
      </c>
      <c r="AA201" s="37">
        <f t="shared" ref="AA201:AA205" si="235">SUM(M201:O201)</f>
        <v>0</v>
      </c>
      <c r="AB201" s="37">
        <f t="shared" ref="AB201:AB205" si="236">SUM(P201:R201)</f>
        <v>0</v>
      </c>
    </row>
    <row r="202" spans="1:28" ht="13.5" customHeight="1" x14ac:dyDescent="0.2">
      <c r="A202" s="268"/>
      <c r="B202" s="269"/>
      <c r="C202" s="334"/>
      <c r="D202" s="114" t="s">
        <v>83</v>
      </c>
      <c r="E202" s="37">
        <f t="shared" si="232"/>
        <v>0</v>
      </c>
      <c r="F202" s="37">
        <f>IF($T$1=0,0,E202/$T$1)</f>
        <v>0</v>
      </c>
      <c r="G202" s="38">
        <f t="shared" ref="G202:R202" si="237">G198+G199+G201</f>
        <v>0</v>
      </c>
      <c r="H202" s="38">
        <f t="shared" si="237"/>
        <v>0</v>
      </c>
      <c r="I202" s="38">
        <f t="shared" si="237"/>
        <v>0</v>
      </c>
      <c r="J202" s="38">
        <f t="shared" si="237"/>
        <v>0</v>
      </c>
      <c r="K202" s="38">
        <f t="shared" si="237"/>
        <v>0</v>
      </c>
      <c r="L202" s="38">
        <f t="shared" si="237"/>
        <v>0</v>
      </c>
      <c r="M202" s="38">
        <f t="shared" si="237"/>
        <v>0</v>
      </c>
      <c r="N202" s="38">
        <f t="shared" si="237"/>
        <v>0</v>
      </c>
      <c r="O202" s="38">
        <f t="shared" si="237"/>
        <v>0</v>
      </c>
      <c r="P202" s="38">
        <f t="shared" si="237"/>
        <v>0</v>
      </c>
      <c r="Q202" s="38">
        <f t="shared" si="237"/>
        <v>0</v>
      </c>
      <c r="R202" s="139">
        <f t="shared" si="237"/>
        <v>0</v>
      </c>
      <c r="Y202" s="37">
        <f t="shared" si="233"/>
        <v>0</v>
      </c>
      <c r="Z202" s="37">
        <f t="shared" si="234"/>
        <v>0</v>
      </c>
      <c r="AA202" s="37">
        <f t="shared" si="235"/>
        <v>0</v>
      </c>
      <c r="AB202" s="37">
        <f t="shared" si="236"/>
        <v>0</v>
      </c>
    </row>
    <row r="203" spans="1:28" ht="13.5" customHeight="1" x14ac:dyDescent="0.2">
      <c r="A203" s="268"/>
      <c r="B203" s="269"/>
      <c r="C203" s="256" t="s">
        <v>187</v>
      </c>
      <c r="D203" s="113" t="s">
        <v>36</v>
      </c>
      <c r="E203" s="102">
        <f t="shared" si="232"/>
        <v>0</v>
      </c>
      <c r="F203" s="100">
        <f>IF($T$1=0,0,E203/$T$1)</f>
        <v>0</v>
      </c>
      <c r="G203" s="116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Y203" s="102">
        <f t="shared" si="233"/>
        <v>0</v>
      </c>
      <c r="Z203" s="102">
        <f t="shared" si="234"/>
        <v>0</v>
      </c>
      <c r="AA203" s="102">
        <f t="shared" si="235"/>
        <v>0</v>
      </c>
      <c r="AB203" s="102">
        <f t="shared" si="236"/>
        <v>0</v>
      </c>
    </row>
    <row r="204" spans="1:28" ht="13.5" customHeight="1" x14ac:dyDescent="0.2">
      <c r="A204" s="268"/>
      <c r="B204" s="269"/>
      <c r="C204" s="256"/>
      <c r="D204" s="113" t="s">
        <v>80</v>
      </c>
      <c r="E204" s="102">
        <f t="shared" si="232"/>
        <v>0</v>
      </c>
      <c r="F204" s="100">
        <f>IF($T$1=0,0,E204/$T$1)</f>
        <v>0</v>
      </c>
      <c r="G204" s="116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Y204" s="102">
        <f t="shared" si="233"/>
        <v>0</v>
      </c>
      <c r="Z204" s="102">
        <f t="shared" si="234"/>
        <v>0</v>
      </c>
      <c r="AA204" s="102">
        <f t="shared" si="235"/>
        <v>0</v>
      </c>
      <c r="AB204" s="102">
        <f t="shared" si="236"/>
        <v>0</v>
      </c>
    </row>
    <row r="205" spans="1:28" ht="13.5" customHeight="1" x14ac:dyDescent="0.2">
      <c r="A205" s="268"/>
      <c r="B205" s="269"/>
      <c r="C205" s="256"/>
      <c r="D205" s="113" t="s">
        <v>81</v>
      </c>
      <c r="E205" s="102">
        <f t="shared" si="232"/>
        <v>0</v>
      </c>
      <c r="F205" s="100">
        <f>IF($T$1=0,0,E205/$T$1)</f>
        <v>0</v>
      </c>
      <c r="G205" s="116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Y205" s="102">
        <f t="shared" si="233"/>
        <v>0</v>
      </c>
      <c r="Z205" s="102">
        <f t="shared" si="234"/>
        <v>0</v>
      </c>
      <c r="AA205" s="102">
        <f t="shared" si="235"/>
        <v>0</v>
      </c>
      <c r="AB205" s="102">
        <f t="shared" si="236"/>
        <v>0</v>
      </c>
    </row>
    <row r="206" spans="1:28" ht="13.5" customHeight="1" x14ac:dyDescent="0.2">
      <c r="A206" s="268"/>
      <c r="B206" s="269"/>
      <c r="C206" s="256"/>
      <c r="D206" s="113" t="s">
        <v>70</v>
      </c>
      <c r="E206" s="102">
        <f t="shared" ref="E206:R206" si="238">IF(E203&lt;&gt;0,(E204+E205)/E203,)</f>
        <v>0</v>
      </c>
      <c r="F206" s="88">
        <f t="shared" si="238"/>
        <v>0</v>
      </c>
      <c r="G206" s="38">
        <f t="shared" si="238"/>
        <v>0</v>
      </c>
      <c r="H206" s="38">
        <f t="shared" si="238"/>
        <v>0</v>
      </c>
      <c r="I206" s="38">
        <f t="shared" si="238"/>
        <v>0</v>
      </c>
      <c r="J206" s="38">
        <f t="shared" si="238"/>
        <v>0</v>
      </c>
      <c r="K206" s="38">
        <f t="shared" si="238"/>
        <v>0</v>
      </c>
      <c r="L206" s="38">
        <f t="shared" si="238"/>
        <v>0</v>
      </c>
      <c r="M206" s="38">
        <f t="shared" si="238"/>
        <v>0</v>
      </c>
      <c r="N206" s="38">
        <f t="shared" si="238"/>
        <v>0</v>
      </c>
      <c r="O206" s="38">
        <f t="shared" si="238"/>
        <v>0</v>
      </c>
      <c r="P206" s="38">
        <f t="shared" si="238"/>
        <v>0</v>
      </c>
      <c r="Q206" s="38">
        <f t="shared" si="238"/>
        <v>0</v>
      </c>
      <c r="R206" s="139">
        <f t="shared" si="238"/>
        <v>0</v>
      </c>
      <c r="Y206" s="102">
        <f t="shared" ref="Y206:AB206" si="239">IF(Y203&lt;&gt;0,(Y204+Y205)/Y203,)</f>
        <v>0</v>
      </c>
      <c r="Z206" s="102">
        <f t="shared" si="239"/>
        <v>0</v>
      </c>
      <c r="AA206" s="102">
        <f t="shared" si="239"/>
        <v>0</v>
      </c>
      <c r="AB206" s="102">
        <f t="shared" si="239"/>
        <v>0</v>
      </c>
    </row>
    <row r="207" spans="1:28" ht="13.5" customHeight="1" x14ac:dyDescent="0.2">
      <c r="A207" s="268"/>
      <c r="B207" s="269"/>
      <c r="C207" s="256"/>
      <c r="D207" s="113" t="s">
        <v>82</v>
      </c>
      <c r="E207" s="102">
        <f t="shared" ref="E207:E223" si="240">SUM(G207:R207)</f>
        <v>0</v>
      </c>
      <c r="F207" s="100">
        <f t="shared" ref="F207:F223" si="241">IF($T$1=0,0,E207/$T$1)</f>
        <v>0</v>
      </c>
      <c r="G207" s="116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Y207" s="102">
        <f t="shared" ref="Y207:Y223" si="242">SUM(G207:I207)</f>
        <v>0</v>
      </c>
      <c r="Z207" s="102">
        <f t="shared" ref="Z207:Z223" si="243">SUM(J207:L207)</f>
        <v>0</v>
      </c>
      <c r="AA207" s="102">
        <f t="shared" ref="AA207:AA223" si="244">SUM(M207:O207)</f>
        <v>0</v>
      </c>
      <c r="AB207" s="102">
        <f t="shared" ref="AB207:AB223" si="245">SUM(P207:R207)</f>
        <v>0</v>
      </c>
    </row>
    <row r="208" spans="1:28" ht="13.5" customHeight="1" x14ac:dyDescent="0.2">
      <c r="A208" s="268"/>
      <c r="B208" s="269"/>
      <c r="C208" s="256"/>
      <c r="D208" s="113" t="s">
        <v>83</v>
      </c>
      <c r="E208" s="102">
        <f t="shared" si="240"/>
        <v>0</v>
      </c>
      <c r="F208" s="100">
        <f t="shared" si="241"/>
        <v>0</v>
      </c>
      <c r="G208" s="38">
        <f t="shared" ref="G208:R208" si="246">G204+G205+G207</f>
        <v>0</v>
      </c>
      <c r="H208" s="38">
        <f t="shared" si="246"/>
        <v>0</v>
      </c>
      <c r="I208" s="38">
        <f t="shared" si="246"/>
        <v>0</v>
      </c>
      <c r="J208" s="38">
        <f t="shared" si="246"/>
        <v>0</v>
      </c>
      <c r="K208" s="38">
        <f t="shared" si="246"/>
        <v>0</v>
      </c>
      <c r="L208" s="38">
        <f t="shared" si="246"/>
        <v>0</v>
      </c>
      <c r="M208" s="38">
        <f t="shared" si="246"/>
        <v>0</v>
      </c>
      <c r="N208" s="38">
        <f t="shared" si="246"/>
        <v>0</v>
      </c>
      <c r="O208" s="38">
        <f t="shared" si="246"/>
        <v>0</v>
      </c>
      <c r="P208" s="38">
        <f t="shared" si="246"/>
        <v>0</v>
      </c>
      <c r="Q208" s="38">
        <f t="shared" si="246"/>
        <v>0</v>
      </c>
      <c r="R208" s="139">
        <f t="shared" si="246"/>
        <v>0</v>
      </c>
      <c r="Y208" s="102">
        <f t="shared" si="242"/>
        <v>0</v>
      </c>
      <c r="Z208" s="102">
        <f t="shared" si="243"/>
        <v>0</v>
      </c>
      <c r="AA208" s="102">
        <f t="shared" si="244"/>
        <v>0</v>
      </c>
      <c r="AB208" s="102">
        <f t="shared" si="245"/>
        <v>0</v>
      </c>
    </row>
    <row r="209" spans="1:28" ht="13.5" customHeight="1" x14ac:dyDescent="0.2">
      <c r="A209" s="268"/>
      <c r="B209" s="269"/>
      <c r="C209" s="313" t="s">
        <v>188</v>
      </c>
      <c r="D209" s="114" t="s">
        <v>144</v>
      </c>
      <c r="E209" s="37">
        <f t="shared" si="240"/>
        <v>0</v>
      </c>
      <c r="F209" s="115">
        <f t="shared" si="241"/>
        <v>0</v>
      </c>
      <c r="G209" s="116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Y209" s="37">
        <f t="shared" si="242"/>
        <v>0</v>
      </c>
      <c r="Z209" s="37">
        <f t="shared" si="243"/>
        <v>0</v>
      </c>
      <c r="AA209" s="37">
        <f t="shared" si="244"/>
        <v>0</v>
      </c>
      <c r="AB209" s="37">
        <f t="shared" si="245"/>
        <v>0</v>
      </c>
    </row>
    <row r="210" spans="1:28" ht="13.5" customHeight="1" x14ac:dyDescent="0.2">
      <c r="A210" s="268"/>
      <c r="B210" s="269"/>
      <c r="C210" s="313"/>
      <c r="D210" s="114" t="s">
        <v>189</v>
      </c>
      <c r="E210" s="37">
        <f t="shared" si="240"/>
        <v>0</v>
      </c>
      <c r="F210" s="115">
        <f t="shared" si="241"/>
        <v>0</v>
      </c>
      <c r="G210" s="116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Y210" s="37">
        <f t="shared" si="242"/>
        <v>0</v>
      </c>
      <c r="Z210" s="37">
        <f t="shared" si="243"/>
        <v>0</v>
      </c>
      <c r="AA210" s="37">
        <f t="shared" si="244"/>
        <v>0</v>
      </c>
      <c r="AB210" s="37">
        <f t="shared" si="245"/>
        <v>0</v>
      </c>
    </row>
    <row r="211" spans="1:28" ht="13.5" customHeight="1" x14ac:dyDescent="0.2">
      <c r="A211" s="268"/>
      <c r="B211" s="269"/>
      <c r="C211" s="313"/>
      <c r="D211" s="114" t="s">
        <v>190</v>
      </c>
      <c r="E211" s="37">
        <f t="shared" si="240"/>
        <v>0</v>
      </c>
      <c r="F211" s="115">
        <f t="shared" si="241"/>
        <v>0</v>
      </c>
      <c r="G211" s="116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Y211" s="37">
        <f t="shared" si="242"/>
        <v>0</v>
      </c>
      <c r="Z211" s="37">
        <f t="shared" si="243"/>
        <v>0</v>
      </c>
      <c r="AA211" s="37">
        <f t="shared" si="244"/>
        <v>0</v>
      </c>
      <c r="AB211" s="37">
        <f t="shared" si="245"/>
        <v>0</v>
      </c>
    </row>
    <row r="212" spans="1:28" ht="13.5" customHeight="1" x14ac:dyDescent="0.2">
      <c r="A212" s="268"/>
      <c r="B212" s="269"/>
      <c r="C212" s="313"/>
      <c r="D212" s="114" t="s">
        <v>170</v>
      </c>
      <c r="E212" s="37">
        <f t="shared" si="240"/>
        <v>0</v>
      </c>
      <c r="F212" s="115">
        <f t="shared" si="241"/>
        <v>0</v>
      </c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7"/>
      <c r="Y212" s="37">
        <f t="shared" si="242"/>
        <v>0</v>
      </c>
      <c r="Z212" s="37">
        <f t="shared" si="243"/>
        <v>0</v>
      </c>
      <c r="AA212" s="37">
        <f t="shared" si="244"/>
        <v>0</v>
      </c>
      <c r="AB212" s="37">
        <f t="shared" si="245"/>
        <v>0</v>
      </c>
    </row>
    <row r="213" spans="1:28" ht="13.5" customHeight="1" x14ac:dyDescent="0.2">
      <c r="A213" s="268"/>
      <c r="B213" s="269"/>
      <c r="C213" s="313"/>
      <c r="D213" s="114" t="s">
        <v>191</v>
      </c>
      <c r="E213" s="37">
        <f t="shared" si="240"/>
        <v>0</v>
      </c>
      <c r="F213" s="115">
        <f t="shared" si="241"/>
        <v>0</v>
      </c>
      <c r="G213" s="116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Y213" s="37">
        <f t="shared" si="242"/>
        <v>0</v>
      </c>
      <c r="Z213" s="37">
        <f t="shared" si="243"/>
        <v>0</v>
      </c>
      <c r="AA213" s="37">
        <f t="shared" si="244"/>
        <v>0</v>
      </c>
      <c r="AB213" s="37">
        <f t="shared" si="245"/>
        <v>0</v>
      </c>
    </row>
    <row r="214" spans="1:28" ht="13.5" customHeight="1" x14ac:dyDescent="0.2">
      <c r="A214" s="268"/>
      <c r="B214" s="269"/>
      <c r="C214" s="313"/>
      <c r="D214" s="114" t="s">
        <v>146</v>
      </c>
      <c r="E214" s="37">
        <f t="shared" si="240"/>
        <v>0</v>
      </c>
      <c r="F214" s="115">
        <f t="shared" si="241"/>
        <v>0</v>
      </c>
      <c r="G214" s="116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Y214" s="37">
        <f t="shared" si="242"/>
        <v>0</v>
      </c>
      <c r="Z214" s="37">
        <f t="shared" si="243"/>
        <v>0</v>
      </c>
      <c r="AA214" s="37">
        <f t="shared" si="244"/>
        <v>0</v>
      </c>
      <c r="AB214" s="37">
        <f t="shared" si="245"/>
        <v>0</v>
      </c>
    </row>
    <row r="215" spans="1:28" ht="13.5" customHeight="1" x14ac:dyDescent="0.2">
      <c r="A215" s="268"/>
      <c r="B215" s="269"/>
      <c r="C215" s="313"/>
      <c r="D215" s="114" t="s">
        <v>147</v>
      </c>
      <c r="E215" s="37">
        <f t="shared" si="240"/>
        <v>0</v>
      </c>
      <c r="F215" s="115">
        <f t="shared" si="241"/>
        <v>0</v>
      </c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7"/>
      <c r="Y215" s="37">
        <f t="shared" si="242"/>
        <v>0</v>
      </c>
      <c r="Z215" s="37">
        <f t="shared" si="243"/>
        <v>0</v>
      </c>
      <c r="AA215" s="37">
        <f t="shared" si="244"/>
        <v>0</v>
      </c>
      <c r="AB215" s="37">
        <f t="shared" si="245"/>
        <v>0</v>
      </c>
    </row>
    <row r="216" spans="1:28" ht="13.5" customHeight="1" x14ac:dyDescent="0.2">
      <c r="A216" s="268"/>
      <c r="B216" s="269"/>
      <c r="C216" s="313"/>
      <c r="D216" s="114" t="s">
        <v>148</v>
      </c>
      <c r="E216" s="37">
        <f t="shared" si="240"/>
        <v>0</v>
      </c>
      <c r="F216" s="115">
        <f t="shared" si="241"/>
        <v>0</v>
      </c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7"/>
      <c r="Y216" s="37">
        <f t="shared" si="242"/>
        <v>0</v>
      </c>
      <c r="Z216" s="37">
        <f t="shared" si="243"/>
        <v>0</v>
      </c>
      <c r="AA216" s="37">
        <f t="shared" si="244"/>
        <v>0</v>
      </c>
      <c r="AB216" s="37">
        <f t="shared" si="245"/>
        <v>0</v>
      </c>
    </row>
    <row r="217" spans="1:28" ht="13.5" customHeight="1" x14ac:dyDescent="0.2">
      <c r="A217" s="268"/>
      <c r="B217" s="269"/>
      <c r="C217" s="313"/>
      <c r="D217" s="114" t="s">
        <v>149</v>
      </c>
      <c r="E217" s="37">
        <f t="shared" si="240"/>
        <v>0</v>
      </c>
      <c r="F217" s="115">
        <f t="shared" si="241"/>
        <v>0</v>
      </c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7"/>
      <c r="Y217" s="37">
        <f t="shared" si="242"/>
        <v>0</v>
      </c>
      <c r="Z217" s="37">
        <f t="shared" si="243"/>
        <v>0</v>
      </c>
      <c r="AA217" s="37">
        <f t="shared" si="244"/>
        <v>0</v>
      </c>
      <c r="AB217" s="37">
        <f t="shared" si="245"/>
        <v>0</v>
      </c>
    </row>
    <row r="218" spans="1:28" ht="13.5" customHeight="1" x14ac:dyDescent="0.2">
      <c r="A218" s="268"/>
      <c r="B218" s="269"/>
      <c r="C218" s="313"/>
      <c r="D218" s="114" t="s">
        <v>150</v>
      </c>
      <c r="E218" s="37">
        <f t="shared" si="240"/>
        <v>0</v>
      </c>
      <c r="F218" s="115">
        <f t="shared" si="241"/>
        <v>0</v>
      </c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7"/>
      <c r="Y218" s="37">
        <f t="shared" si="242"/>
        <v>0</v>
      </c>
      <c r="Z218" s="37">
        <f t="shared" si="243"/>
        <v>0</v>
      </c>
      <c r="AA218" s="37">
        <f t="shared" si="244"/>
        <v>0</v>
      </c>
      <c r="AB218" s="37">
        <f t="shared" si="245"/>
        <v>0</v>
      </c>
    </row>
    <row r="219" spans="1:28" ht="13.5" customHeight="1" x14ac:dyDescent="0.2">
      <c r="A219" s="268"/>
      <c r="B219" s="269"/>
      <c r="C219" s="313"/>
      <c r="D219" s="114" t="s">
        <v>153</v>
      </c>
      <c r="E219" s="37">
        <f t="shared" si="240"/>
        <v>0</v>
      </c>
      <c r="F219" s="115">
        <f t="shared" si="241"/>
        <v>0</v>
      </c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7"/>
      <c r="Y219" s="37">
        <f t="shared" si="242"/>
        <v>0</v>
      </c>
      <c r="Z219" s="37">
        <f t="shared" si="243"/>
        <v>0</v>
      </c>
      <c r="AA219" s="37">
        <f t="shared" si="244"/>
        <v>0</v>
      </c>
      <c r="AB219" s="37">
        <f t="shared" si="245"/>
        <v>0</v>
      </c>
    </row>
    <row r="220" spans="1:28" ht="13.5" customHeight="1" x14ac:dyDescent="0.2">
      <c r="A220" s="268"/>
      <c r="B220" s="269"/>
      <c r="C220" s="313"/>
      <c r="D220" s="114" t="s">
        <v>154</v>
      </c>
      <c r="E220" s="37">
        <f t="shared" si="240"/>
        <v>0</v>
      </c>
      <c r="F220" s="115">
        <f t="shared" si="241"/>
        <v>0</v>
      </c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7"/>
      <c r="Y220" s="37">
        <f t="shared" si="242"/>
        <v>0</v>
      </c>
      <c r="Z220" s="37">
        <f t="shared" si="243"/>
        <v>0</v>
      </c>
      <c r="AA220" s="37">
        <f t="shared" si="244"/>
        <v>0</v>
      </c>
      <c r="AB220" s="37">
        <f t="shared" si="245"/>
        <v>0</v>
      </c>
    </row>
    <row r="221" spans="1:28" ht="13.5" customHeight="1" x14ac:dyDescent="0.2">
      <c r="A221" s="268"/>
      <c r="B221" s="269"/>
      <c r="C221" s="313"/>
      <c r="D221" s="114" t="s">
        <v>180</v>
      </c>
      <c r="E221" s="37">
        <f t="shared" si="240"/>
        <v>0</v>
      </c>
      <c r="F221" s="115">
        <f t="shared" si="241"/>
        <v>0</v>
      </c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7"/>
      <c r="Y221" s="37">
        <f t="shared" si="242"/>
        <v>0</v>
      </c>
      <c r="Z221" s="37">
        <f t="shared" si="243"/>
        <v>0</v>
      </c>
      <c r="AA221" s="37">
        <f t="shared" si="244"/>
        <v>0</v>
      </c>
      <c r="AB221" s="37">
        <f t="shared" si="245"/>
        <v>0</v>
      </c>
    </row>
    <row r="222" spans="1:28" ht="13.5" customHeight="1" x14ac:dyDescent="0.2">
      <c r="A222" s="268"/>
      <c r="B222" s="269"/>
      <c r="C222" s="313"/>
      <c r="D222" s="114" t="s">
        <v>83</v>
      </c>
      <c r="E222" s="37">
        <f t="shared" si="240"/>
        <v>0</v>
      </c>
      <c r="F222" s="115">
        <f t="shared" si="241"/>
        <v>0</v>
      </c>
      <c r="G222" s="38">
        <f t="shared" ref="G222:R222" si="247">SUM(G209:G221)</f>
        <v>0</v>
      </c>
      <c r="H222" s="38">
        <f t="shared" si="247"/>
        <v>0</v>
      </c>
      <c r="I222" s="38">
        <f t="shared" si="247"/>
        <v>0</v>
      </c>
      <c r="J222" s="38">
        <f t="shared" si="247"/>
        <v>0</v>
      </c>
      <c r="K222" s="38">
        <f t="shared" si="247"/>
        <v>0</v>
      </c>
      <c r="L222" s="38">
        <f t="shared" si="247"/>
        <v>0</v>
      </c>
      <c r="M222" s="38">
        <f t="shared" si="247"/>
        <v>0</v>
      </c>
      <c r="N222" s="38">
        <f t="shared" si="247"/>
        <v>0</v>
      </c>
      <c r="O222" s="38">
        <f t="shared" si="247"/>
        <v>0</v>
      </c>
      <c r="P222" s="38">
        <f t="shared" si="247"/>
        <v>0</v>
      </c>
      <c r="Q222" s="38">
        <f t="shared" si="247"/>
        <v>0</v>
      </c>
      <c r="R222" s="38">
        <f t="shared" si="247"/>
        <v>0</v>
      </c>
      <c r="Y222" s="37">
        <f t="shared" si="242"/>
        <v>0</v>
      </c>
      <c r="Z222" s="37">
        <f t="shared" si="243"/>
        <v>0</v>
      </c>
      <c r="AA222" s="37">
        <f t="shared" si="244"/>
        <v>0</v>
      </c>
      <c r="AB222" s="37">
        <f t="shared" si="245"/>
        <v>0</v>
      </c>
    </row>
    <row r="223" spans="1:28" ht="13.5" customHeight="1" x14ac:dyDescent="0.2">
      <c r="A223" s="270"/>
      <c r="B223" s="271"/>
      <c r="C223" s="141" t="s">
        <v>3</v>
      </c>
      <c r="D223" s="126"/>
      <c r="E223" s="127">
        <f t="shared" si="240"/>
        <v>0</v>
      </c>
      <c r="F223" s="127">
        <f t="shared" si="241"/>
        <v>0</v>
      </c>
      <c r="G223" s="38">
        <f t="shared" ref="G223:R223" si="248">G202+G208+G222</f>
        <v>0</v>
      </c>
      <c r="H223" s="38">
        <f t="shared" si="248"/>
        <v>0</v>
      </c>
      <c r="I223" s="38">
        <f t="shared" si="248"/>
        <v>0</v>
      </c>
      <c r="J223" s="38">
        <f t="shared" si="248"/>
        <v>0</v>
      </c>
      <c r="K223" s="38">
        <f t="shared" si="248"/>
        <v>0</v>
      </c>
      <c r="L223" s="38">
        <f t="shared" si="248"/>
        <v>0</v>
      </c>
      <c r="M223" s="38">
        <f t="shared" si="248"/>
        <v>0</v>
      </c>
      <c r="N223" s="38">
        <f t="shared" si="248"/>
        <v>0</v>
      </c>
      <c r="O223" s="38">
        <f t="shared" si="248"/>
        <v>0</v>
      </c>
      <c r="P223" s="38">
        <f t="shared" si="248"/>
        <v>0</v>
      </c>
      <c r="Q223" s="38">
        <f t="shared" si="248"/>
        <v>0</v>
      </c>
      <c r="R223" s="139">
        <f t="shared" si="248"/>
        <v>0</v>
      </c>
      <c r="Y223" s="127">
        <f t="shared" si="242"/>
        <v>0</v>
      </c>
      <c r="Z223" s="127">
        <f t="shared" si="243"/>
        <v>0</v>
      </c>
      <c r="AA223" s="127">
        <f t="shared" si="244"/>
        <v>0</v>
      </c>
      <c r="AB223" s="127">
        <f t="shared" si="245"/>
        <v>0</v>
      </c>
    </row>
    <row r="266" ht="20.100000000000001" customHeight="1" x14ac:dyDescent="0.2"/>
  </sheetData>
  <mergeCells count="32">
    <mergeCell ref="A1:B1"/>
    <mergeCell ref="C18:C20"/>
    <mergeCell ref="C21:C22"/>
    <mergeCell ref="C23:C37"/>
    <mergeCell ref="C38:C46"/>
    <mergeCell ref="C47:C55"/>
    <mergeCell ref="C57:C62"/>
    <mergeCell ref="C63:C68"/>
    <mergeCell ref="C69:C74"/>
    <mergeCell ref="C75:C80"/>
    <mergeCell ref="C159:C182"/>
    <mergeCell ref="C81:C86"/>
    <mergeCell ref="C87:C92"/>
    <mergeCell ref="C93:C98"/>
    <mergeCell ref="C99:C128"/>
    <mergeCell ref="C129:C132"/>
    <mergeCell ref="C209:C222"/>
    <mergeCell ref="A191:B223"/>
    <mergeCell ref="A134:B190"/>
    <mergeCell ref="A57:B133"/>
    <mergeCell ref="A2:B11"/>
    <mergeCell ref="A12:B22"/>
    <mergeCell ref="A23:B55"/>
    <mergeCell ref="C183:C185"/>
    <mergeCell ref="C186:C189"/>
    <mergeCell ref="C191:C196"/>
    <mergeCell ref="C197:C202"/>
    <mergeCell ref="C203:C208"/>
    <mergeCell ref="C134:C139"/>
    <mergeCell ref="C140:C146"/>
    <mergeCell ref="C147:C152"/>
    <mergeCell ref="C153:C15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H197"/>
  <sheetViews>
    <sheetView zoomScale="110" zoomScaleNormal="110" workbookViewId="0">
      <pane xSplit="6" ySplit="1" topLeftCell="G5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" defaultRowHeight="13.5" customHeight="1" x14ac:dyDescent="0.2"/>
  <cols>
    <col min="1" max="1" width="4.125" style="6" customWidth="1"/>
    <col min="2" max="2" width="5.625" style="6" customWidth="1"/>
    <col min="3" max="3" width="13" style="6" customWidth="1"/>
    <col min="4" max="4" width="20.25" style="6" customWidth="1"/>
    <col min="5" max="5" width="14" style="6" customWidth="1"/>
    <col min="6" max="18" width="12.25" style="6" customWidth="1"/>
    <col min="19" max="19" width="17.75" style="6" customWidth="1"/>
    <col min="20" max="20" width="3.75" style="6" customWidth="1"/>
    <col min="21" max="21" width="8.25" style="6" customWidth="1"/>
    <col min="22" max="22" width="3.75" style="6" customWidth="1"/>
    <col min="23" max="23" width="8.25" style="6" customWidth="1"/>
    <col min="24" max="24" width="9" style="6"/>
    <col min="25" max="28" width="10.625" style="6" hidden="1" customWidth="1"/>
    <col min="29" max="16384" width="9" style="6"/>
  </cols>
  <sheetData>
    <row r="1" spans="1:34" ht="13.5" customHeight="1" x14ac:dyDescent="0.2">
      <c r="A1" s="304" t="s">
        <v>0</v>
      </c>
      <c r="B1" s="304"/>
      <c r="C1" s="7" t="s">
        <v>1</v>
      </c>
      <c r="D1" s="8" t="s">
        <v>2</v>
      </c>
      <c r="E1" s="9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48" t="s">
        <v>17</v>
      </c>
      <c r="T1" s="49"/>
      <c r="U1" s="49" t="s">
        <v>18</v>
      </c>
      <c r="V1" s="49"/>
      <c r="W1" s="50"/>
      <c r="Y1" s="51" t="s">
        <v>20</v>
      </c>
      <c r="Z1" s="51" t="s">
        <v>21</v>
      </c>
      <c r="AA1" s="51" t="s">
        <v>22</v>
      </c>
      <c r="AB1" s="51" t="s">
        <v>23</v>
      </c>
    </row>
    <row r="2" spans="1:34" s="1" customFormat="1" ht="13.5" customHeight="1" x14ac:dyDescent="0.2">
      <c r="A2" s="350" t="s">
        <v>24</v>
      </c>
      <c r="B2" s="350"/>
      <c r="C2" s="11" t="s">
        <v>25</v>
      </c>
      <c r="D2" s="12">
        <f t="shared" ref="D2:D7" si="0">IF($E$8&lt;&gt;0,E2/$E$8,)</f>
        <v>0</v>
      </c>
      <c r="E2" s="13">
        <f t="shared" ref="E2:E11" si="1">SUM(G2:R2)</f>
        <v>0</v>
      </c>
      <c r="F2" s="13">
        <f t="shared" ref="F2:F11" si="2">IF($T$1=0,0,E2/$T$1)</f>
        <v>0</v>
      </c>
      <c r="G2" s="14">
        <f t="shared" ref="G2:R3" si="3">G59+G104+G166</f>
        <v>0</v>
      </c>
      <c r="H2" s="14">
        <f t="shared" si="3"/>
        <v>0</v>
      </c>
      <c r="I2" s="14">
        <f t="shared" si="3"/>
        <v>0</v>
      </c>
      <c r="J2" s="14">
        <f t="shared" si="3"/>
        <v>0</v>
      </c>
      <c r="K2" s="14">
        <f t="shared" si="3"/>
        <v>0</v>
      </c>
      <c r="L2" s="14">
        <f t="shared" si="3"/>
        <v>0</v>
      </c>
      <c r="M2" s="14">
        <f t="shared" si="3"/>
        <v>0</v>
      </c>
      <c r="N2" s="14">
        <f t="shared" si="3"/>
        <v>0</v>
      </c>
      <c r="O2" s="14">
        <f t="shared" si="3"/>
        <v>0</v>
      </c>
      <c r="P2" s="14">
        <f t="shared" si="3"/>
        <v>0</v>
      </c>
      <c r="Q2" s="14">
        <f t="shared" si="3"/>
        <v>0</v>
      </c>
      <c r="R2" s="14">
        <f t="shared" si="3"/>
        <v>0</v>
      </c>
      <c r="Y2" s="13">
        <f t="shared" ref="Y2:Y14" si="4">SUM(G2:I2)</f>
        <v>0</v>
      </c>
      <c r="Z2" s="13">
        <f t="shared" ref="Z2:Z14" si="5">SUM(J2:L2)</f>
        <v>0</v>
      </c>
      <c r="AA2" s="13">
        <f t="shared" ref="AA2:AA14" si="6">SUM(M2:O2)</f>
        <v>0</v>
      </c>
      <c r="AB2" s="13">
        <f t="shared" ref="AB2:AB14" si="7">SUM(P2:R2)</f>
        <v>0</v>
      </c>
    </row>
    <row r="3" spans="1:34" s="1" customFormat="1" ht="13.5" customHeight="1" x14ac:dyDescent="0.2">
      <c r="A3" s="350"/>
      <c r="B3" s="350"/>
      <c r="C3" s="11" t="s">
        <v>26</v>
      </c>
      <c r="D3" s="12">
        <f t="shared" si="0"/>
        <v>0</v>
      </c>
      <c r="E3" s="13">
        <f t="shared" si="1"/>
        <v>0</v>
      </c>
      <c r="F3" s="13">
        <f t="shared" si="2"/>
        <v>0</v>
      </c>
      <c r="G3" s="14">
        <f t="shared" si="3"/>
        <v>0</v>
      </c>
      <c r="H3" s="14">
        <f t="shared" si="3"/>
        <v>0</v>
      </c>
      <c r="I3" s="14">
        <f t="shared" si="3"/>
        <v>0</v>
      </c>
      <c r="J3" s="14">
        <f t="shared" si="3"/>
        <v>0</v>
      </c>
      <c r="K3" s="14">
        <f t="shared" si="3"/>
        <v>0</v>
      </c>
      <c r="L3" s="14">
        <f t="shared" si="3"/>
        <v>0</v>
      </c>
      <c r="M3" s="14">
        <f t="shared" si="3"/>
        <v>0</v>
      </c>
      <c r="N3" s="14">
        <f t="shared" si="3"/>
        <v>0</v>
      </c>
      <c r="O3" s="14">
        <f t="shared" si="3"/>
        <v>0</v>
      </c>
      <c r="P3" s="14">
        <f t="shared" si="3"/>
        <v>0</v>
      </c>
      <c r="Q3" s="14">
        <f t="shared" si="3"/>
        <v>0</v>
      </c>
      <c r="R3" s="14">
        <f t="shared" si="3"/>
        <v>0</v>
      </c>
      <c r="Y3" s="13">
        <f t="shared" si="4"/>
        <v>0</v>
      </c>
      <c r="Z3" s="13">
        <f t="shared" si="5"/>
        <v>0</v>
      </c>
      <c r="AA3" s="13">
        <f t="shared" si="6"/>
        <v>0</v>
      </c>
      <c r="AB3" s="13">
        <f t="shared" si="7"/>
        <v>0</v>
      </c>
    </row>
    <row r="4" spans="1:34" s="1" customFormat="1" ht="13.5" customHeight="1" x14ac:dyDescent="0.2">
      <c r="A4" s="350"/>
      <c r="B4" s="350"/>
      <c r="C4" s="11" t="s">
        <v>27</v>
      </c>
      <c r="D4" s="12">
        <f t="shared" si="0"/>
        <v>0</v>
      </c>
      <c r="E4" s="13">
        <f t="shared" si="1"/>
        <v>0</v>
      </c>
      <c r="F4" s="13">
        <f t="shared" si="2"/>
        <v>0</v>
      </c>
      <c r="G4" s="14">
        <f t="shared" ref="G4:R4" si="8">G62+G107+G169</f>
        <v>0</v>
      </c>
      <c r="H4" s="14">
        <f t="shared" si="8"/>
        <v>0</v>
      </c>
      <c r="I4" s="14">
        <f t="shared" si="8"/>
        <v>0</v>
      </c>
      <c r="J4" s="14">
        <f t="shared" si="8"/>
        <v>0</v>
      </c>
      <c r="K4" s="14">
        <f t="shared" si="8"/>
        <v>0</v>
      </c>
      <c r="L4" s="14">
        <f t="shared" si="8"/>
        <v>0</v>
      </c>
      <c r="M4" s="14">
        <f t="shared" si="8"/>
        <v>0</v>
      </c>
      <c r="N4" s="14">
        <f t="shared" si="8"/>
        <v>0</v>
      </c>
      <c r="O4" s="14">
        <f t="shared" si="8"/>
        <v>0</v>
      </c>
      <c r="P4" s="14">
        <f t="shared" si="8"/>
        <v>0</v>
      </c>
      <c r="Q4" s="14">
        <f t="shared" si="8"/>
        <v>0</v>
      </c>
      <c r="R4" s="14">
        <f t="shared" si="8"/>
        <v>0</v>
      </c>
      <c r="Y4" s="13">
        <f t="shared" si="4"/>
        <v>0</v>
      </c>
      <c r="Z4" s="13">
        <f t="shared" si="5"/>
        <v>0</v>
      </c>
      <c r="AA4" s="13">
        <f t="shared" si="6"/>
        <v>0</v>
      </c>
      <c r="AB4" s="13">
        <f t="shared" si="7"/>
        <v>0</v>
      </c>
    </row>
    <row r="5" spans="1:34" s="1" customFormat="1" ht="13.5" customHeight="1" x14ac:dyDescent="0.2">
      <c r="A5" s="350"/>
      <c r="B5" s="350"/>
      <c r="C5" s="11" t="s">
        <v>219</v>
      </c>
      <c r="D5" s="12">
        <f t="shared" si="0"/>
        <v>0</v>
      </c>
      <c r="E5" s="13">
        <f t="shared" si="1"/>
        <v>0</v>
      </c>
      <c r="F5" s="13">
        <f t="shared" si="2"/>
        <v>0</v>
      </c>
      <c r="G5" s="14">
        <f t="shared" ref="G5:R5" si="9">G97</f>
        <v>0</v>
      </c>
      <c r="H5" s="14">
        <f t="shared" si="9"/>
        <v>0</v>
      </c>
      <c r="I5" s="14">
        <f t="shared" si="9"/>
        <v>0</v>
      </c>
      <c r="J5" s="14">
        <f t="shared" si="9"/>
        <v>0</v>
      </c>
      <c r="K5" s="14">
        <f t="shared" si="9"/>
        <v>0</v>
      </c>
      <c r="L5" s="14">
        <f t="shared" si="9"/>
        <v>0</v>
      </c>
      <c r="M5" s="14">
        <f t="shared" si="9"/>
        <v>0</v>
      </c>
      <c r="N5" s="14">
        <f t="shared" si="9"/>
        <v>0</v>
      </c>
      <c r="O5" s="14">
        <f t="shared" si="9"/>
        <v>0</v>
      </c>
      <c r="P5" s="14">
        <f t="shared" si="9"/>
        <v>0</v>
      </c>
      <c r="Q5" s="14">
        <f t="shared" si="9"/>
        <v>0</v>
      </c>
      <c r="R5" s="14">
        <f t="shared" si="9"/>
        <v>0</v>
      </c>
      <c r="Y5" s="13">
        <f t="shared" si="4"/>
        <v>0</v>
      </c>
      <c r="Z5" s="13">
        <f t="shared" si="5"/>
        <v>0</v>
      </c>
      <c r="AA5" s="13">
        <f t="shared" si="6"/>
        <v>0</v>
      </c>
      <c r="AB5" s="13">
        <f t="shared" si="7"/>
        <v>0</v>
      </c>
    </row>
    <row r="6" spans="1:34" s="1" customFormat="1" ht="13.5" customHeight="1" x14ac:dyDescent="0.2">
      <c r="A6" s="350"/>
      <c r="B6" s="350"/>
      <c r="C6" s="11" t="s">
        <v>29</v>
      </c>
      <c r="D6" s="12">
        <f t="shared" si="0"/>
        <v>0</v>
      </c>
      <c r="E6" s="13">
        <f t="shared" si="1"/>
        <v>0</v>
      </c>
      <c r="F6" s="13">
        <f t="shared" si="2"/>
        <v>0</v>
      </c>
      <c r="G6" s="14">
        <f t="shared" ref="G6:R6" si="10">G156+G159</f>
        <v>0</v>
      </c>
      <c r="H6" s="14">
        <f t="shared" si="10"/>
        <v>0</v>
      </c>
      <c r="I6" s="14">
        <f t="shared" si="10"/>
        <v>0</v>
      </c>
      <c r="J6" s="14">
        <f t="shared" si="10"/>
        <v>0</v>
      </c>
      <c r="K6" s="14">
        <f t="shared" si="10"/>
        <v>0</v>
      </c>
      <c r="L6" s="14">
        <f t="shared" si="10"/>
        <v>0</v>
      </c>
      <c r="M6" s="14">
        <f t="shared" si="10"/>
        <v>0</v>
      </c>
      <c r="N6" s="14">
        <f t="shared" si="10"/>
        <v>0</v>
      </c>
      <c r="O6" s="14">
        <f t="shared" si="10"/>
        <v>0</v>
      </c>
      <c r="P6" s="14">
        <f t="shared" si="10"/>
        <v>0</v>
      </c>
      <c r="Q6" s="14">
        <f t="shared" si="10"/>
        <v>0</v>
      </c>
      <c r="R6" s="14">
        <f t="shared" si="10"/>
        <v>0</v>
      </c>
      <c r="Y6" s="13">
        <f t="shared" si="4"/>
        <v>0</v>
      </c>
      <c r="Z6" s="13">
        <f t="shared" si="5"/>
        <v>0</v>
      </c>
      <c r="AA6" s="13">
        <f t="shared" si="6"/>
        <v>0</v>
      </c>
      <c r="AB6" s="13">
        <f t="shared" si="7"/>
        <v>0</v>
      </c>
    </row>
    <row r="7" spans="1:34" s="1" customFormat="1" ht="13.5" customHeight="1" x14ac:dyDescent="0.2">
      <c r="A7" s="350"/>
      <c r="B7" s="350"/>
      <c r="C7" s="11" t="s">
        <v>30</v>
      </c>
      <c r="D7" s="12">
        <f t="shared" si="0"/>
        <v>0</v>
      </c>
      <c r="E7" s="13">
        <f t="shared" si="1"/>
        <v>0</v>
      </c>
      <c r="F7" s="13">
        <f t="shared" si="2"/>
        <v>0</v>
      </c>
      <c r="G7" s="14">
        <f t="shared" ref="G7:R7" si="11">G196</f>
        <v>0</v>
      </c>
      <c r="H7" s="14">
        <f t="shared" si="11"/>
        <v>0</v>
      </c>
      <c r="I7" s="14">
        <f t="shared" si="11"/>
        <v>0</v>
      </c>
      <c r="J7" s="14">
        <f t="shared" si="11"/>
        <v>0</v>
      </c>
      <c r="K7" s="14">
        <f t="shared" si="11"/>
        <v>0</v>
      </c>
      <c r="L7" s="14">
        <f t="shared" si="11"/>
        <v>0</v>
      </c>
      <c r="M7" s="14">
        <f t="shared" si="11"/>
        <v>0</v>
      </c>
      <c r="N7" s="14">
        <f t="shared" si="11"/>
        <v>0</v>
      </c>
      <c r="O7" s="14">
        <f t="shared" si="11"/>
        <v>0</v>
      </c>
      <c r="P7" s="14">
        <f t="shared" si="11"/>
        <v>0</v>
      </c>
      <c r="Q7" s="14">
        <f t="shared" si="11"/>
        <v>0</v>
      </c>
      <c r="R7" s="14">
        <f t="shared" si="11"/>
        <v>0</v>
      </c>
      <c r="Y7" s="13">
        <f t="shared" si="4"/>
        <v>0</v>
      </c>
      <c r="Z7" s="13">
        <f t="shared" si="5"/>
        <v>0</v>
      </c>
      <c r="AA7" s="13">
        <f t="shared" si="6"/>
        <v>0</v>
      </c>
      <c r="AB7" s="13">
        <f t="shared" si="7"/>
        <v>0</v>
      </c>
    </row>
    <row r="8" spans="1:34" s="1" customFormat="1" ht="13.5" customHeight="1" x14ac:dyDescent="0.2">
      <c r="A8" s="350"/>
      <c r="B8" s="350"/>
      <c r="C8" s="11" t="s">
        <v>31</v>
      </c>
      <c r="D8" s="12">
        <f>SUM(D2:D7)</f>
        <v>0</v>
      </c>
      <c r="E8" s="13">
        <f t="shared" si="1"/>
        <v>0</v>
      </c>
      <c r="F8" s="13">
        <f t="shared" si="2"/>
        <v>0</v>
      </c>
      <c r="G8" s="15">
        <f t="shared" ref="G8:R8" si="12">SUM(G2:G7)+G116</f>
        <v>0</v>
      </c>
      <c r="H8" s="15">
        <f t="shared" si="12"/>
        <v>0</v>
      </c>
      <c r="I8" s="15">
        <f t="shared" si="12"/>
        <v>0</v>
      </c>
      <c r="J8" s="15">
        <f t="shared" si="12"/>
        <v>0</v>
      </c>
      <c r="K8" s="15">
        <f t="shared" si="12"/>
        <v>0</v>
      </c>
      <c r="L8" s="15">
        <f t="shared" si="12"/>
        <v>0</v>
      </c>
      <c r="M8" s="15">
        <f t="shared" si="12"/>
        <v>0</v>
      </c>
      <c r="N8" s="15">
        <f t="shared" si="12"/>
        <v>0</v>
      </c>
      <c r="O8" s="15">
        <f t="shared" si="12"/>
        <v>0</v>
      </c>
      <c r="P8" s="15">
        <f t="shared" si="12"/>
        <v>0</v>
      </c>
      <c r="Q8" s="15">
        <f t="shared" si="12"/>
        <v>0</v>
      </c>
      <c r="R8" s="15">
        <f t="shared" si="12"/>
        <v>0</v>
      </c>
      <c r="Y8" s="13">
        <f t="shared" si="4"/>
        <v>0</v>
      </c>
      <c r="Z8" s="13">
        <f t="shared" si="5"/>
        <v>0</v>
      </c>
      <c r="AA8" s="13">
        <f t="shared" si="6"/>
        <v>0</v>
      </c>
      <c r="AB8" s="13">
        <f t="shared" si="7"/>
        <v>0</v>
      </c>
    </row>
    <row r="9" spans="1:34" s="1" customFormat="1" ht="13.5" customHeight="1" x14ac:dyDescent="0.2">
      <c r="A9" s="350"/>
      <c r="B9" s="350"/>
      <c r="C9" s="11" t="s">
        <v>32</v>
      </c>
      <c r="D9" s="12">
        <f t="shared" ref="D9:D11" si="13">IF($E$8&lt;&gt;0,E9/$E$8,)</f>
        <v>0</v>
      </c>
      <c r="E9" s="13">
        <f t="shared" si="1"/>
        <v>0</v>
      </c>
      <c r="F9" s="13">
        <f t="shared" si="2"/>
        <v>0</v>
      </c>
      <c r="G9" s="14">
        <f t="shared" ref="G9:R9" si="14">G132+G135</f>
        <v>0</v>
      </c>
      <c r="H9" s="14">
        <f t="shared" si="14"/>
        <v>0</v>
      </c>
      <c r="I9" s="14">
        <f t="shared" si="14"/>
        <v>0</v>
      </c>
      <c r="J9" s="14">
        <f t="shared" si="14"/>
        <v>0</v>
      </c>
      <c r="K9" s="14">
        <f t="shared" si="14"/>
        <v>0</v>
      </c>
      <c r="L9" s="14">
        <f t="shared" si="14"/>
        <v>0</v>
      </c>
      <c r="M9" s="14">
        <f t="shared" si="14"/>
        <v>0</v>
      </c>
      <c r="N9" s="14">
        <f t="shared" si="14"/>
        <v>0</v>
      </c>
      <c r="O9" s="14">
        <f t="shared" si="14"/>
        <v>0</v>
      </c>
      <c r="P9" s="14">
        <f t="shared" si="14"/>
        <v>0</v>
      </c>
      <c r="Q9" s="14">
        <f t="shared" si="14"/>
        <v>0</v>
      </c>
      <c r="R9" s="14">
        <f t="shared" si="14"/>
        <v>0</v>
      </c>
      <c r="Y9" s="13">
        <f t="shared" si="4"/>
        <v>0</v>
      </c>
      <c r="Z9" s="13">
        <f t="shared" si="5"/>
        <v>0</v>
      </c>
      <c r="AA9" s="13">
        <f t="shared" si="6"/>
        <v>0</v>
      </c>
      <c r="AB9" s="13">
        <f t="shared" si="7"/>
        <v>0</v>
      </c>
    </row>
    <row r="10" spans="1:34" s="1" customFormat="1" ht="13.5" customHeight="1" x14ac:dyDescent="0.2">
      <c r="A10" s="350"/>
      <c r="B10" s="350"/>
      <c r="C10" s="11" t="s">
        <v>33</v>
      </c>
      <c r="D10" s="12">
        <f t="shared" si="13"/>
        <v>0</v>
      </c>
      <c r="E10" s="13">
        <f t="shared" si="1"/>
        <v>0</v>
      </c>
      <c r="F10" s="13">
        <f t="shared" si="2"/>
        <v>0</v>
      </c>
      <c r="G10" s="14">
        <f t="shared" ref="G10:R10" si="15">G138</f>
        <v>0</v>
      </c>
      <c r="H10" s="14">
        <f t="shared" si="15"/>
        <v>0</v>
      </c>
      <c r="I10" s="14">
        <f t="shared" si="15"/>
        <v>0</v>
      </c>
      <c r="J10" s="14">
        <f t="shared" si="15"/>
        <v>0</v>
      </c>
      <c r="K10" s="14">
        <f t="shared" si="15"/>
        <v>0</v>
      </c>
      <c r="L10" s="14">
        <f t="shared" si="15"/>
        <v>0</v>
      </c>
      <c r="M10" s="14">
        <f t="shared" si="15"/>
        <v>0</v>
      </c>
      <c r="N10" s="14">
        <f t="shared" si="15"/>
        <v>0</v>
      </c>
      <c r="O10" s="14">
        <f t="shared" si="15"/>
        <v>0</v>
      </c>
      <c r="P10" s="14">
        <f t="shared" si="15"/>
        <v>0</v>
      </c>
      <c r="Q10" s="14">
        <f t="shared" si="15"/>
        <v>0</v>
      </c>
      <c r="R10" s="14">
        <f t="shared" si="15"/>
        <v>0</v>
      </c>
      <c r="Y10" s="13">
        <f t="shared" si="4"/>
        <v>0</v>
      </c>
      <c r="Z10" s="13">
        <f t="shared" si="5"/>
        <v>0</v>
      </c>
      <c r="AA10" s="13">
        <f t="shared" si="6"/>
        <v>0</v>
      </c>
      <c r="AB10" s="13">
        <f t="shared" si="7"/>
        <v>0</v>
      </c>
    </row>
    <row r="11" spans="1:34" s="1" customFormat="1" ht="13.5" customHeight="1" x14ac:dyDescent="0.2">
      <c r="A11" s="350"/>
      <c r="B11" s="350"/>
      <c r="C11" s="11" t="s">
        <v>34</v>
      </c>
      <c r="D11" s="12">
        <f t="shared" si="13"/>
        <v>0</v>
      </c>
      <c r="E11" s="13">
        <f t="shared" si="1"/>
        <v>0</v>
      </c>
      <c r="F11" s="13">
        <f t="shared" si="2"/>
        <v>0</v>
      </c>
      <c r="G11" s="14">
        <f t="shared" ref="G11:R11" si="16">G83+G143+G183</f>
        <v>0</v>
      </c>
      <c r="H11" s="14">
        <f t="shared" si="16"/>
        <v>0</v>
      </c>
      <c r="I11" s="14">
        <f t="shared" si="16"/>
        <v>0</v>
      </c>
      <c r="J11" s="14">
        <f t="shared" si="16"/>
        <v>0</v>
      </c>
      <c r="K11" s="14">
        <f t="shared" si="16"/>
        <v>0</v>
      </c>
      <c r="L11" s="14">
        <f t="shared" si="16"/>
        <v>0</v>
      </c>
      <c r="M11" s="14">
        <f t="shared" si="16"/>
        <v>0</v>
      </c>
      <c r="N11" s="14">
        <f t="shared" si="16"/>
        <v>0</v>
      </c>
      <c r="O11" s="14">
        <f t="shared" si="16"/>
        <v>0</v>
      </c>
      <c r="P11" s="14">
        <f t="shared" si="16"/>
        <v>0</v>
      </c>
      <c r="Q11" s="14">
        <f t="shared" si="16"/>
        <v>0</v>
      </c>
      <c r="R11" s="14">
        <f t="shared" si="16"/>
        <v>0</v>
      </c>
      <c r="Y11" s="13">
        <f t="shared" si="4"/>
        <v>0</v>
      </c>
      <c r="Z11" s="13">
        <f t="shared" si="5"/>
        <v>0</v>
      </c>
      <c r="AA11" s="13">
        <f t="shared" si="6"/>
        <v>0</v>
      </c>
      <c r="AB11" s="13">
        <f t="shared" si="7"/>
        <v>0</v>
      </c>
    </row>
    <row r="12" spans="1:34" s="2" customFormat="1" ht="13.5" customHeight="1" x14ac:dyDescent="0.2">
      <c r="A12" s="351" t="s">
        <v>35</v>
      </c>
      <c r="B12" s="352"/>
      <c r="C12" s="16" t="s">
        <v>36</v>
      </c>
      <c r="D12" s="17"/>
      <c r="E12" s="18">
        <f t="shared" ref="E12:E23" ca="1" si="17">INDIRECT(ADDRESS(ROW(),$T$1+6))</f>
        <v>0</v>
      </c>
      <c r="F12" s="18">
        <f>IF($T$1=0,,SUM(G12:R12)/$T$1)</f>
        <v>0</v>
      </c>
      <c r="G12" s="14">
        <f t="shared" ref="G12:R12" si="18">G58+G103+G165</f>
        <v>0</v>
      </c>
      <c r="H12" s="14">
        <f t="shared" si="18"/>
        <v>0</v>
      </c>
      <c r="I12" s="14">
        <f t="shared" si="18"/>
        <v>0</v>
      </c>
      <c r="J12" s="14">
        <f t="shared" si="18"/>
        <v>0</v>
      </c>
      <c r="K12" s="14">
        <f t="shared" si="18"/>
        <v>0</v>
      </c>
      <c r="L12" s="14">
        <f t="shared" si="18"/>
        <v>0</v>
      </c>
      <c r="M12" s="14">
        <f t="shared" si="18"/>
        <v>0</v>
      </c>
      <c r="N12" s="14">
        <f t="shared" si="18"/>
        <v>0</v>
      </c>
      <c r="O12" s="14">
        <f t="shared" si="18"/>
        <v>0</v>
      </c>
      <c r="P12" s="14">
        <f t="shared" si="18"/>
        <v>0</v>
      </c>
      <c r="Q12" s="14">
        <f t="shared" si="18"/>
        <v>0</v>
      </c>
      <c r="R12" s="14">
        <f t="shared" si="18"/>
        <v>0</v>
      </c>
      <c r="S12" s="1"/>
      <c r="T12" s="1"/>
      <c r="U12" s="1"/>
      <c r="V12" s="1"/>
      <c r="W12" s="1"/>
      <c r="X12" s="1"/>
      <c r="Y12" s="52">
        <f t="shared" si="4"/>
        <v>0</v>
      </c>
      <c r="Z12" s="52">
        <f t="shared" si="5"/>
        <v>0</v>
      </c>
      <c r="AA12" s="52">
        <f t="shared" si="6"/>
        <v>0</v>
      </c>
      <c r="AB12" s="52">
        <f t="shared" si="7"/>
        <v>0</v>
      </c>
      <c r="AC12" s="1"/>
      <c r="AD12" s="1"/>
      <c r="AE12" s="1"/>
      <c r="AF12" s="1"/>
      <c r="AG12" s="1"/>
      <c r="AH12" s="1"/>
    </row>
    <row r="13" spans="1:34" s="2" customFormat="1" ht="13.5" customHeight="1" x14ac:dyDescent="0.2">
      <c r="A13" s="353"/>
      <c r="B13" s="354"/>
      <c r="C13" s="16" t="s">
        <v>37</v>
      </c>
      <c r="D13" s="17"/>
      <c r="E13" s="18">
        <f t="shared" ca="1" si="17"/>
        <v>0</v>
      </c>
      <c r="F13" s="18">
        <f>IF($T$1=0,,SUM(G13:R13)/$T$1)</f>
        <v>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52">
        <f t="shared" si="4"/>
        <v>0</v>
      </c>
      <c r="Z13" s="52">
        <f t="shared" si="5"/>
        <v>0</v>
      </c>
      <c r="AA13" s="52">
        <f t="shared" si="6"/>
        <v>0</v>
      </c>
      <c r="AB13" s="52">
        <f t="shared" si="7"/>
        <v>0</v>
      </c>
      <c r="AC13" s="1"/>
      <c r="AD13" s="1"/>
      <c r="AE13" s="1"/>
      <c r="AF13" s="1"/>
      <c r="AG13" s="1"/>
      <c r="AH13" s="1"/>
    </row>
    <row r="14" spans="1:34" s="2" customFormat="1" ht="13.5" customHeight="1" x14ac:dyDescent="0.2">
      <c r="A14" s="353"/>
      <c r="B14" s="354"/>
      <c r="C14" s="16" t="s">
        <v>38</v>
      </c>
      <c r="D14" s="17"/>
      <c r="E14" s="18">
        <f t="shared" ca="1" si="17"/>
        <v>0</v>
      </c>
      <c r="F14" s="18">
        <f>IF($T$1=0,,SUM(G14:R14)/$T$1)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52">
        <f t="shared" si="4"/>
        <v>0</v>
      </c>
      <c r="Z14" s="52">
        <f t="shared" si="5"/>
        <v>0</v>
      </c>
      <c r="AA14" s="52">
        <f t="shared" si="6"/>
        <v>0</v>
      </c>
      <c r="AB14" s="52">
        <f t="shared" si="7"/>
        <v>0</v>
      </c>
      <c r="AC14" s="1"/>
      <c r="AD14" s="1"/>
      <c r="AE14" s="1"/>
      <c r="AF14" s="1"/>
      <c r="AG14" s="1"/>
      <c r="AH14" s="1"/>
    </row>
    <row r="15" spans="1:34" s="2" customFormat="1" ht="13.5" customHeight="1" x14ac:dyDescent="0.2">
      <c r="A15" s="353"/>
      <c r="B15" s="354"/>
      <c r="C15" s="16" t="s">
        <v>200</v>
      </c>
      <c r="D15" s="17"/>
      <c r="E15" s="18">
        <f t="shared" ca="1" si="17"/>
        <v>0</v>
      </c>
      <c r="F15" s="18">
        <f t="shared" ref="F15:R15" si="19">IF(F14&lt;&gt;0,F19/F14,)</f>
        <v>0</v>
      </c>
      <c r="G15" s="14">
        <f t="shared" si="19"/>
        <v>0</v>
      </c>
      <c r="H15" s="14">
        <f t="shared" si="19"/>
        <v>0</v>
      </c>
      <c r="I15" s="14">
        <f t="shared" si="19"/>
        <v>0</v>
      </c>
      <c r="J15" s="14">
        <f t="shared" si="19"/>
        <v>0</v>
      </c>
      <c r="K15" s="14">
        <f t="shared" si="19"/>
        <v>0</v>
      </c>
      <c r="L15" s="14">
        <f t="shared" si="19"/>
        <v>0</v>
      </c>
      <c r="M15" s="14">
        <f t="shared" si="19"/>
        <v>0</v>
      </c>
      <c r="N15" s="14">
        <f t="shared" si="19"/>
        <v>0</v>
      </c>
      <c r="O15" s="14">
        <f t="shared" si="19"/>
        <v>0</v>
      </c>
      <c r="P15" s="14">
        <f t="shared" si="19"/>
        <v>0</v>
      </c>
      <c r="Q15" s="14">
        <f t="shared" si="19"/>
        <v>0</v>
      </c>
      <c r="R15" s="14">
        <f t="shared" si="19"/>
        <v>0</v>
      </c>
      <c r="S15" s="1"/>
      <c r="T15" s="1"/>
      <c r="U15" s="1"/>
      <c r="V15" s="1"/>
      <c r="W15" s="1"/>
      <c r="X15" s="1"/>
      <c r="Y15" s="53">
        <f t="shared" ref="Y15:AB15" si="20">IF(Y14&lt;&gt;0,Y19/Y14,)</f>
        <v>0</v>
      </c>
      <c r="Z15" s="53">
        <f t="shared" si="20"/>
        <v>0</v>
      </c>
      <c r="AA15" s="53">
        <f t="shared" si="20"/>
        <v>0</v>
      </c>
      <c r="AB15" s="53">
        <f t="shared" si="20"/>
        <v>0</v>
      </c>
      <c r="AC15" s="1"/>
      <c r="AD15" s="1"/>
      <c r="AE15" s="1"/>
      <c r="AF15" s="1"/>
      <c r="AG15" s="1"/>
      <c r="AH15" s="1"/>
    </row>
    <row r="16" spans="1:34" s="3" customFormat="1" ht="13.5" customHeight="1" x14ac:dyDescent="0.2">
      <c r="A16" s="353"/>
      <c r="B16" s="354"/>
      <c r="C16" s="16" t="s">
        <v>96</v>
      </c>
      <c r="D16" s="17"/>
      <c r="E16" s="18">
        <f t="shared" ca="1" si="17"/>
        <v>0</v>
      </c>
      <c r="F16" s="18">
        <f t="shared" ref="F16:F21" si="21">IF($T$1=0,,SUM(G16:R16)/$T$1)</f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52">
        <f t="shared" ref="Y16:Y21" si="22">SUM(G16:I16)</f>
        <v>0</v>
      </c>
      <c r="Z16" s="52">
        <f t="shared" ref="Z16:Z21" si="23">SUM(J16:L16)</f>
        <v>0</v>
      </c>
      <c r="AA16" s="52">
        <f t="shared" ref="AA16:AA21" si="24">SUM(M16:O16)</f>
        <v>0</v>
      </c>
      <c r="AB16" s="52">
        <f t="shared" ref="AB16:AB21" si="25">SUM(P16:R16)</f>
        <v>0</v>
      </c>
      <c r="AC16" s="1"/>
      <c r="AD16" s="1"/>
      <c r="AE16" s="1"/>
      <c r="AF16" s="1"/>
      <c r="AG16" s="1"/>
      <c r="AH16" s="1"/>
    </row>
    <row r="17" spans="1:34" s="2" customFormat="1" ht="12" customHeight="1" x14ac:dyDescent="0.2">
      <c r="A17" s="353"/>
      <c r="B17" s="354"/>
      <c r="C17" s="16" t="s">
        <v>40</v>
      </c>
      <c r="D17" s="17"/>
      <c r="E17" s="18">
        <f t="shared" ca="1" si="17"/>
        <v>0</v>
      </c>
      <c r="F17" s="18">
        <f t="shared" si="21"/>
        <v>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52">
        <f t="shared" si="22"/>
        <v>0</v>
      </c>
      <c r="Z17" s="52">
        <f t="shared" si="23"/>
        <v>0</v>
      </c>
      <c r="AA17" s="52">
        <f t="shared" si="24"/>
        <v>0</v>
      </c>
      <c r="AB17" s="52">
        <f t="shared" si="25"/>
        <v>0</v>
      </c>
      <c r="AC17" s="1"/>
      <c r="AD17" s="1"/>
      <c r="AE17" s="1"/>
      <c r="AF17" s="1"/>
      <c r="AG17" s="1"/>
      <c r="AH17" s="1"/>
    </row>
    <row r="18" spans="1:34" s="2" customFormat="1" ht="13.5" customHeight="1" x14ac:dyDescent="0.2">
      <c r="A18" s="353"/>
      <c r="B18" s="354"/>
      <c r="C18" s="16" t="s">
        <v>220</v>
      </c>
      <c r="D18" s="17"/>
      <c r="E18" s="18">
        <f t="shared" ca="1" si="17"/>
        <v>0</v>
      </c>
      <c r="F18" s="18">
        <f t="shared" si="21"/>
        <v>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52">
        <f t="shared" si="22"/>
        <v>0</v>
      </c>
      <c r="Z18" s="52">
        <f t="shared" si="23"/>
        <v>0</v>
      </c>
      <c r="AA18" s="52">
        <f t="shared" si="24"/>
        <v>0</v>
      </c>
      <c r="AB18" s="52">
        <f t="shared" si="25"/>
        <v>0</v>
      </c>
      <c r="AC18" s="1"/>
      <c r="AD18" s="1"/>
      <c r="AE18" s="1"/>
      <c r="AF18" s="1"/>
      <c r="AG18" s="1"/>
      <c r="AH18" s="1"/>
    </row>
    <row r="19" spans="1:34" s="2" customFormat="1" ht="13.5" customHeight="1" x14ac:dyDescent="0.2">
      <c r="A19" s="353"/>
      <c r="B19" s="354"/>
      <c r="C19" s="382" t="s">
        <v>41</v>
      </c>
      <c r="D19" s="17" t="s">
        <v>31</v>
      </c>
      <c r="E19" s="18">
        <f t="shared" ca="1" si="17"/>
        <v>0</v>
      </c>
      <c r="F19" s="18">
        <f t="shared" si="21"/>
        <v>0</v>
      </c>
      <c r="G19" s="14">
        <f t="shared" ref="G19:R19" si="26">G20+G21</f>
        <v>0</v>
      </c>
      <c r="H19" s="14">
        <f t="shared" si="26"/>
        <v>0</v>
      </c>
      <c r="I19" s="14">
        <f t="shared" si="26"/>
        <v>0</v>
      </c>
      <c r="J19" s="14">
        <f t="shared" si="26"/>
        <v>0</v>
      </c>
      <c r="K19" s="14">
        <f t="shared" si="26"/>
        <v>0</v>
      </c>
      <c r="L19" s="14">
        <f t="shared" si="26"/>
        <v>0</v>
      </c>
      <c r="M19" s="14">
        <f t="shared" si="26"/>
        <v>0</v>
      </c>
      <c r="N19" s="14">
        <f t="shared" si="26"/>
        <v>0</v>
      </c>
      <c r="O19" s="14">
        <f t="shared" si="26"/>
        <v>0</v>
      </c>
      <c r="P19" s="14">
        <f t="shared" si="26"/>
        <v>0</v>
      </c>
      <c r="Q19" s="14">
        <f t="shared" si="26"/>
        <v>0</v>
      </c>
      <c r="R19" s="14">
        <f t="shared" si="26"/>
        <v>0</v>
      </c>
      <c r="S19" s="1"/>
      <c r="T19" s="1"/>
      <c r="U19" s="1"/>
      <c r="V19" s="1"/>
      <c r="W19" s="1"/>
      <c r="X19" s="1"/>
      <c r="Y19" s="52">
        <f t="shared" si="22"/>
        <v>0</v>
      </c>
      <c r="Z19" s="52">
        <f t="shared" si="23"/>
        <v>0</v>
      </c>
      <c r="AA19" s="52">
        <f t="shared" si="24"/>
        <v>0</v>
      </c>
      <c r="AB19" s="52">
        <f t="shared" si="25"/>
        <v>0</v>
      </c>
      <c r="AC19" s="1"/>
      <c r="AD19" s="1"/>
      <c r="AE19" s="1"/>
      <c r="AF19" s="1"/>
      <c r="AG19" s="1"/>
      <c r="AH19" s="1"/>
    </row>
    <row r="20" spans="1:34" s="2" customFormat="1" ht="13.5" customHeight="1" x14ac:dyDescent="0.2">
      <c r="A20" s="353"/>
      <c r="B20" s="354"/>
      <c r="C20" s="383"/>
      <c r="D20" s="20" t="s">
        <v>221</v>
      </c>
      <c r="E20" s="18">
        <f t="shared" ca="1" si="17"/>
        <v>0</v>
      </c>
      <c r="F20" s="18">
        <f t="shared" si="21"/>
        <v>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52">
        <f t="shared" si="22"/>
        <v>0</v>
      </c>
      <c r="Z20" s="52">
        <f t="shared" si="23"/>
        <v>0</v>
      </c>
      <c r="AA20" s="52">
        <f t="shared" si="24"/>
        <v>0</v>
      </c>
      <c r="AB20" s="52">
        <f t="shared" si="25"/>
        <v>0</v>
      </c>
      <c r="AC20" s="1"/>
      <c r="AD20" s="1"/>
      <c r="AE20" s="1"/>
      <c r="AF20" s="1"/>
      <c r="AG20" s="1"/>
      <c r="AH20" s="1"/>
    </row>
    <row r="21" spans="1:34" s="2" customFormat="1" ht="13.5" customHeight="1" x14ac:dyDescent="0.2">
      <c r="A21" s="353"/>
      <c r="B21" s="354"/>
      <c r="C21" s="384"/>
      <c r="D21" s="17" t="s">
        <v>222</v>
      </c>
      <c r="E21" s="18">
        <f t="shared" ca="1" si="17"/>
        <v>0</v>
      </c>
      <c r="F21" s="18">
        <f t="shared" si="21"/>
        <v>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52">
        <f t="shared" si="22"/>
        <v>0</v>
      </c>
      <c r="Z21" s="52">
        <f t="shared" si="23"/>
        <v>0</v>
      </c>
      <c r="AA21" s="52">
        <f t="shared" si="24"/>
        <v>0</v>
      </c>
      <c r="AB21" s="52">
        <f t="shared" si="25"/>
        <v>0</v>
      </c>
      <c r="AC21" s="1"/>
      <c r="AD21" s="1"/>
      <c r="AE21" s="1"/>
      <c r="AF21" s="1"/>
      <c r="AG21" s="1"/>
      <c r="AH21" s="1"/>
    </row>
    <row r="22" spans="1:34" s="2" customFormat="1" ht="13.5" customHeight="1" x14ac:dyDescent="0.2">
      <c r="A22" s="353"/>
      <c r="B22" s="354"/>
      <c r="C22" s="385" t="s">
        <v>45</v>
      </c>
      <c r="D22" s="21" t="s">
        <v>223</v>
      </c>
      <c r="E22" s="22">
        <f t="shared" ca="1" si="17"/>
        <v>0</v>
      </c>
      <c r="F22" s="22">
        <f>IF(F17=0,,F20/F17)</f>
        <v>0</v>
      </c>
      <c r="G22" s="23">
        <f t="shared" ref="G22:R22" si="27">IF(G17=0,,G20/G17)</f>
        <v>0</v>
      </c>
      <c r="H22" s="23">
        <f t="shared" si="27"/>
        <v>0</v>
      </c>
      <c r="I22" s="23">
        <f t="shared" si="27"/>
        <v>0</v>
      </c>
      <c r="J22" s="23">
        <f t="shared" si="27"/>
        <v>0</v>
      </c>
      <c r="K22" s="23">
        <f t="shared" si="27"/>
        <v>0</v>
      </c>
      <c r="L22" s="23">
        <f t="shared" si="27"/>
        <v>0</v>
      </c>
      <c r="M22" s="23">
        <f t="shared" si="27"/>
        <v>0</v>
      </c>
      <c r="N22" s="23">
        <f t="shared" si="27"/>
        <v>0</v>
      </c>
      <c r="O22" s="23">
        <f t="shared" si="27"/>
        <v>0</v>
      </c>
      <c r="P22" s="23">
        <f t="shared" si="27"/>
        <v>0</v>
      </c>
      <c r="Q22" s="23">
        <f t="shared" si="27"/>
        <v>0</v>
      </c>
      <c r="R22" s="23">
        <f t="shared" si="27"/>
        <v>0</v>
      </c>
      <c r="S22" s="1"/>
      <c r="T22" s="1"/>
      <c r="U22" s="1"/>
      <c r="V22" s="1"/>
      <c r="W22" s="1"/>
      <c r="X22" s="1"/>
      <c r="Y22" s="54">
        <f t="shared" ref="Y22:AB22" si="28">IF(Y17=0,,Y19/Y17)</f>
        <v>0</v>
      </c>
      <c r="Z22" s="54">
        <f t="shared" si="28"/>
        <v>0</v>
      </c>
      <c r="AA22" s="54">
        <f t="shared" si="28"/>
        <v>0</v>
      </c>
      <c r="AB22" s="54">
        <f t="shared" si="28"/>
        <v>0</v>
      </c>
      <c r="AC22" s="1"/>
      <c r="AD22" s="1"/>
      <c r="AE22" s="1"/>
      <c r="AF22" s="1"/>
      <c r="AG22" s="1"/>
      <c r="AH22" s="1"/>
    </row>
    <row r="23" spans="1:34" s="2" customFormat="1" ht="13.5" customHeight="1" x14ac:dyDescent="0.2">
      <c r="A23" s="355"/>
      <c r="B23" s="356"/>
      <c r="C23" s="386"/>
      <c r="D23" s="21" t="s">
        <v>224</v>
      </c>
      <c r="E23" s="22">
        <f t="shared" ca="1" si="17"/>
        <v>0</v>
      </c>
      <c r="F23" s="22">
        <f>IF(F17=0,,F21/F17)</f>
        <v>0</v>
      </c>
      <c r="G23" s="23">
        <f t="shared" ref="G23:R23" si="29">IF(G17=0,,G21/G17)</f>
        <v>0</v>
      </c>
      <c r="H23" s="23">
        <f t="shared" si="29"/>
        <v>0</v>
      </c>
      <c r="I23" s="23">
        <f t="shared" si="29"/>
        <v>0</v>
      </c>
      <c r="J23" s="23">
        <f t="shared" si="29"/>
        <v>0</v>
      </c>
      <c r="K23" s="23">
        <f t="shared" si="29"/>
        <v>0</v>
      </c>
      <c r="L23" s="23">
        <f t="shared" si="29"/>
        <v>0</v>
      </c>
      <c r="M23" s="23">
        <f t="shared" si="29"/>
        <v>0</v>
      </c>
      <c r="N23" s="23">
        <f t="shared" si="29"/>
        <v>0</v>
      </c>
      <c r="O23" s="23">
        <f t="shared" si="29"/>
        <v>0</v>
      </c>
      <c r="P23" s="23">
        <f t="shared" si="29"/>
        <v>0</v>
      </c>
      <c r="Q23" s="23">
        <f t="shared" si="29"/>
        <v>0</v>
      </c>
      <c r="R23" s="23">
        <f t="shared" si="29"/>
        <v>0</v>
      </c>
      <c r="S23" s="1"/>
      <c r="T23" s="1"/>
      <c r="U23" s="1"/>
      <c r="V23" s="1"/>
      <c r="W23" s="1"/>
      <c r="X23" s="1"/>
      <c r="Y23" s="54">
        <f t="shared" ref="Y23:AB23" si="30">IF(Y17=0,,Y20/Y17)</f>
        <v>0</v>
      </c>
      <c r="Z23" s="54">
        <f t="shared" si="30"/>
        <v>0</v>
      </c>
      <c r="AA23" s="54">
        <f t="shared" si="30"/>
        <v>0</v>
      </c>
      <c r="AB23" s="54">
        <f t="shared" si="30"/>
        <v>0</v>
      </c>
      <c r="AC23" s="1"/>
      <c r="AD23" s="1"/>
      <c r="AE23" s="1"/>
      <c r="AF23" s="1"/>
      <c r="AG23" s="1"/>
      <c r="AH23" s="1"/>
    </row>
    <row r="24" spans="1:34" s="1" customFormat="1" ht="13.5" customHeight="1" x14ac:dyDescent="0.2">
      <c r="A24" s="357" t="s">
        <v>49</v>
      </c>
      <c r="B24" s="357"/>
      <c r="C24" s="372" t="s">
        <v>50</v>
      </c>
      <c r="D24" s="24" t="s">
        <v>51</v>
      </c>
      <c r="E24" s="13">
        <f>SUM(G24:R24)</f>
        <v>0</v>
      </c>
      <c r="F24" s="13">
        <f>IF($T$1=0,0,E24/$T$1)</f>
        <v>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Y24" s="13">
        <f>SUM(G24:I24)</f>
        <v>0</v>
      </c>
      <c r="Z24" s="13">
        <f>SUM(J24:L24)</f>
        <v>0</v>
      </c>
      <c r="AA24" s="13">
        <f>SUM(M24:O24)</f>
        <v>0</v>
      </c>
      <c r="AB24" s="13">
        <f>SUM(P24:R24)</f>
        <v>0</v>
      </c>
    </row>
    <row r="25" spans="1:34" s="1" customFormat="1" ht="13.5" customHeight="1" x14ac:dyDescent="0.2">
      <c r="A25" s="357"/>
      <c r="B25" s="357"/>
      <c r="C25" s="372"/>
      <c r="D25" s="24" t="s">
        <v>205</v>
      </c>
      <c r="E25" s="13">
        <f>SUM(G25:R25)</f>
        <v>0</v>
      </c>
      <c r="F25" s="13">
        <f>IF($T$1=0,0,E25/$T$1)</f>
        <v>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Y25" s="13">
        <f>SUM(G25:I25)</f>
        <v>0</v>
      </c>
      <c r="Z25" s="13">
        <f>SUM(J25:L25)</f>
        <v>0</v>
      </c>
      <c r="AA25" s="13">
        <f>SUM(M25:O25)</f>
        <v>0</v>
      </c>
      <c r="AB25" s="13">
        <f>SUM(P25:R25)</f>
        <v>0</v>
      </c>
    </row>
    <row r="26" spans="1:34" s="4" customFormat="1" ht="13.5" customHeight="1" x14ac:dyDescent="0.2">
      <c r="A26" s="357"/>
      <c r="B26" s="357"/>
      <c r="C26" s="372"/>
      <c r="D26" s="25" t="s">
        <v>52</v>
      </c>
      <c r="E26" s="13">
        <f t="shared" ref="E26:R26" si="31">IF(E$24&lt;&gt;0,E8/E$24,)</f>
        <v>0</v>
      </c>
      <c r="F26" s="13">
        <f t="shared" si="31"/>
        <v>0</v>
      </c>
      <c r="G26" s="14">
        <f t="shared" si="31"/>
        <v>0</v>
      </c>
      <c r="H26" s="14">
        <f t="shared" si="31"/>
        <v>0</v>
      </c>
      <c r="I26" s="14">
        <f t="shared" si="31"/>
        <v>0</v>
      </c>
      <c r="J26" s="14">
        <f t="shared" si="31"/>
        <v>0</v>
      </c>
      <c r="K26" s="14">
        <f t="shared" si="31"/>
        <v>0</v>
      </c>
      <c r="L26" s="14">
        <f t="shared" si="31"/>
        <v>0</v>
      </c>
      <c r="M26" s="14">
        <f t="shared" si="31"/>
        <v>0</v>
      </c>
      <c r="N26" s="14">
        <f t="shared" si="31"/>
        <v>0</v>
      </c>
      <c r="O26" s="14">
        <f t="shared" si="31"/>
        <v>0</v>
      </c>
      <c r="P26" s="14">
        <f t="shared" si="31"/>
        <v>0</v>
      </c>
      <c r="Q26" s="14">
        <f t="shared" si="31"/>
        <v>0</v>
      </c>
      <c r="R26" s="14">
        <f t="shared" si="31"/>
        <v>0</v>
      </c>
      <c r="S26" s="1"/>
      <c r="T26" s="1"/>
      <c r="U26" s="1"/>
      <c r="V26" s="1"/>
      <c r="W26" s="1"/>
      <c r="X26" s="1"/>
      <c r="Y26" s="13">
        <f t="shared" ref="Y26:AB26" si="32">IF(Y$24&lt;&gt;0,Y8/Y$24,)</f>
        <v>0</v>
      </c>
      <c r="Z26" s="13">
        <f t="shared" si="32"/>
        <v>0</v>
      </c>
      <c r="AA26" s="13">
        <f t="shared" si="32"/>
        <v>0</v>
      </c>
      <c r="AB26" s="13">
        <f t="shared" si="32"/>
        <v>0</v>
      </c>
      <c r="AC26" s="1"/>
      <c r="AD26" s="1"/>
      <c r="AE26" s="1"/>
      <c r="AF26" s="1"/>
      <c r="AG26" s="1"/>
      <c r="AH26" s="1"/>
    </row>
    <row r="27" spans="1:34" s="1" customFormat="1" ht="13.5" customHeight="1" x14ac:dyDescent="0.2">
      <c r="A27" s="357"/>
      <c r="B27" s="357"/>
      <c r="C27" s="372"/>
      <c r="D27" s="24" t="s">
        <v>53</v>
      </c>
      <c r="E27" s="13">
        <f t="shared" ref="E27:R27" si="33">IF(E$24&lt;&gt;0,E102/E$24,)</f>
        <v>0</v>
      </c>
      <c r="F27" s="13">
        <f t="shared" si="33"/>
        <v>0</v>
      </c>
      <c r="G27" s="14">
        <f t="shared" si="33"/>
        <v>0</v>
      </c>
      <c r="H27" s="14">
        <f t="shared" si="33"/>
        <v>0</v>
      </c>
      <c r="I27" s="14">
        <f t="shared" si="33"/>
        <v>0</v>
      </c>
      <c r="J27" s="14">
        <f t="shared" si="33"/>
        <v>0</v>
      </c>
      <c r="K27" s="14">
        <f t="shared" si="33"/>
        <v>0</v>
      </c>
      <c r="L27" s="14">
        <f t="shared" si="33"/>
        <v>0</v>
      </c>
      <c r="M27" s="14">
        <f t="shared" si="33"/>
        <v>0</v>
      </c>
      <c r="N27" s="14">
        <f t="shared" si="33"/>
        <v>0</v>
      </c>
      <c r="O27" s="14">
        <f t="shared" si="33"/>
        <v>0</v>
      </c>
      <c r="P27" s="14">
        <f t="shared" si="33"/>
        <v>0</v>
      </c>
      <c r="Q27" s="14">
        <f t="shared" si="33"/>
        <v>0</v>
      </c>
      <c r="R27" s="14">
        <f t="shared" si="33"/>
        <v>0</v>
      </c>
      <c r="Y27" s="13">
        <f t="shared" ref="Y27:AB27" si="34">IF(Y$24&lt;&gt;0,Y102/Y$24,)</f>
        <v>0</v>
      </c>
      <c r="Z27" s="13">
        <f t="shared" si="34"/>
        <v>0</v>
      </c>
      <c r="AA27" s="13">
        <f t="shared" si="34"/>
        <v>0</v>
      </c>
      <c r="AB27" s="13">
        <f t="shared" si="34"/>
        <v>0</v>
      </c>
    </row>
    <row r="28" spans="1:34" s="1" customFormat="1" ht="13.5" customHeight="1" x14ac:dyDescent="0.2">
      <c r="A28" s="357"/>
      <c r="B28" s="357"/>
      <c r="C28" s="372"/>
      <c r="D28" s="25" t="s">
        <v>54</v>
      </c>
      <c r="E28" s="13">
        <f t="shared" ref="E28:R28" si="35">IF(E$24&lt;&gt;0,E97/E$24,)</f>
        <v>0</v>
      </c>
      <c r="F28" s="13">
        <f t="shared" si="35"/>
        <v>0</v>
      </c>
      <c r="G28" s="14">
        <f t="shared" si="35"/>
        <v>0</v>
      </c>
      <c r="H28" s="14">
        <f t="shared" si="35"/>
        <v>0</v>
      </c>
      <c r="I28" s="14">
        <f t="shared" si="35"/>
        <v>0</v>
      </c>
      <c r="J28" s="14">
        <f t="shared" si="35"/>
        <v>0</v>
      </c>
      <c r="K28" s="14">
        <f t="shared" si="35"/>
        <v>0</v>
      </c>
      <c r="L28" s="14">
        <f t="shared" si="35"/>
        <v>0</v>
      </c>
      <c r="M28" s="14">
        <f t="shared" si="35"/>
        <v>0</v>
      </c>
      <c r="N28" s="14">
        <f t="shared" si="35"/>
        <v>0</v>
      </c>
      <c r="O28" s="14">
        <f t="shared" si="35"/>
        <v>0</v>
      </c>
      <c r="P28" s="14">
        <f t="shared" si="35"/>
        <v>0</v>
      </c>
      <c r="Q28" s="14">
        <f t="shared" si="35"/>
        <v>0</v>
      </c>
      <c r="R28" s="14">
        <f t="shared" si="35"/>
        <v>0</v>
      </c>
      <c r="Y28" s="13">
        <f t="shared" ref="Y28:AB28" si="36">IF(Y$24&lt;&gt;0,Y97/Y$24,)</f>
        <v>0</v>
      </c>
      <c r="Z28" s="13">
        <f t="shared" si="36"/>
        <v>0</v>
      </c>
      <c r="AA28" s="13">
        <f t="shared" si="36"/>
        <v>0</v>
      </c>
      <c r="AB28" s="13">
        <f t="shared" si="36"/>
        <v>0</v>
      </c>
    </row>
    <row r="29" spans="1:34" s="1" customFormat="1" ht="13.5" customHeight="1" x14ac:dyDescent="0.2">
      <c r="A29" s="357"/>
      <c r="B29" s="357"/>
      <c r="C29" s="372"/>
      <c r="D29" s="24" t="s">
        <v>55</v>
      </c>
      <c r="E29" s="13">
        <f t="shared" ref="E29:R29" si="37">IF(E$24&lt;&gt;0,E164/E$24,)</f>
        <v>0</v>
      </c>
      <c r="F29" s="13">
        <f t="shared" si="37"/>
        <v>0</v>
      </c>
      <c r="G29" s="14">
        <f t="shared" si="37"/>
        <v>0</v>
      </c>
      <c r="H29" s="14">
        <f t="shared" si="37"/>
        <v>0</v>
      </c>
      <c r="I29" s="14">
        <f t="shared" si="37"/>
        <v>0</v>
      </c>
      <c r="J29" s="14">
        <f t="shared" si="37"/>
        <v>0</v>
      </c>
      <c r="K29" s="14">
        <f t="shared" si="37"/>
        <v>0</v>
      </c>
      <c r="L29" s="14">
        <f t="shared" si="37"/>
        <v>0</v>
      </c>
      <c r="M29" s="14">
        <f t="shared" si="37"/>
        <v>0</v>
      </c>
      <c r="N29" s="14">
        <f t="shared" si="37"/>
        <v>0</v>
      </c>
      <c r="O29" s="14">
        <f t="shared" si="37"/>
        <v>0</v>
      </c>
      <c r="P29" s="14">
        <f t="shared" si="37"/>
        <v>0</v>
      </c>
      <c r="Q29" s="14">
        <f t="shared" si="37"/>
        <v>0</v>
      </c>
      <c r="R29" s="14">
        <f t="shared" si="37"/>
        <v>0</v>
      </c>
      <c r="Y29" s="13">
        <f t="shared" ref="Y29:AB29" si="38">IF(Y$24&lt;&gt;0,Y164/Y$24,)</f>
        <v>0</v>
      </c>
      <c r="Z29" s="13">
        <f t="shared" si="38"/>
        <v>0</v>
      </c>
      <c r="AA29" s="13">
        <f t="shared" si="38"/>
        <v>0</v>
      </c>
      <c r="AB29" s="13">
        <f t="shared" si="38"/>
        <v>0</v>
      </c>
    </row>
    <row r="30" spans="1:34" s="1" customFormat="1" ht="13.5" customHeight="1" x14ac:dyDescent="0.2">
      <c r="A30" s="357"/>
      <c r="B30" s="357"/>
      <c r="C30" s="372"/>
      <c r="D30" s="24" t="s">
        <v>56</v>
      </c>
      <c r="E30" s="13">
        <f t="shared" ref="E30:R30" si="39">IF(E$24&lt;&gt;0,E197/E$24,)</f>
        <v>0</v>
      </c>
      <c r="F30" s="13">
        <f t="shared" si="39"/>
        <v>0</v>
      </c>
      <c r="G30" s="14">
        <f t="shared" si="39"/>
        <v>0</v>
      </c>
      <c r="H30" s="14">
        <f t="shared" si="39"/>
        <v>0</v>
      </c>
      <c r="I30" s="14">
        <f t="shared" si="39"/>
        <v>0</v>
      </c>
      <c r="J30" s="14">
        <f t="shared" si="39"/>
        <v>0</v>
      </c>
      <c r="K30" s="14">
        <f t="shared" si="39"/>
        <v>0</v>
      </c>
      <c r="L30" s="14">
        <f t="shared" si="39"/>
        <v>0</v>
      </c>
      <c r="M30" s="14">
        <f t="shared" si="39"/>
        <v>0</v>
      </c>
      <c r="N30" s="14">
        <f t="shared" si="39"/>
        <v>0</v>
      </c>
      <c r="O30" s="14">
        <f t="shared" si="39"/>
        <v>0</v>
      </c>
      <c r="P30" s="14">
        <f t="shared" si="39"/>
        <v>0</v>
      </c>
      <c r="Q30" s="14">
        <f t="shared" si="39"/>
        <v>0</v>
      </c>
      <c r="R30" s="14">
        <f t="shared" si="39"/>
        <v>0</v>
      </c>
      <c r="Y30" s="13">
        <f t="shared" ref="Y30:AB30" si="40">IF(Y$24&lt;&gt;0,Y197/Y$24,)</f>
        <v>0</v>
      </c>
      <c r="Z30" s="13">
        <f t="shared" si="40"/>
        <v>0</v>
      </c>
      <c r="AA30" s="13">
        <f t="shared" si="40"/>
        <v>0</v>
      </c>
      <c r="AB30" s="13">
        <f t="shared" si="40"/>
        <v>0</v>
      </c>
    </row>
    <row r="31" spans="1:34" s="1" customFormat="1" ht="13.5" customHeight="1" x14ac:dyDescent="0.2">
      <c r="A31" s="357"/>
      <c r="B31" s="357"/>
      <c r="C31" s="372"/>
      <c r="D31" s="24" t="s">
        <v>106</v>
      </c>
      <c r="E31" s="13" t="s">
        <v>107</v>
      </c>
      <c r="F31" s="13" t="s">
        <v>107</v>
      </c>
      <c r="G31" s="14" t="s">
        <v>107</v>
      </c>
      <c r="H31" s="14" t="s">
        <v>107</v>
      </c>
      <c r="I31" s="14" t="s">
        <v>107</v>
      </c>
      <c r="J31" s="14" t="s">
        <v>107</v>
      </c>
      <c r="K31" s="14" t="s">
        <v>107</v>
      </c>
      <c r="L31" s="14" t="s">
        <v>107</v>
      </c>
      <c r="M31" s="14" t="s">
        <v>107</v>
      </c>
      <c r="N31" s="14" t="s">
        <v>107</v>
      </c>
      <c r="O31" s="14" t="s">
        <v>107</v>
      </c>
      <c r="P31" s="14" t="s">
        <v>107</v>
      </c>
      <c r="Q31" s="14" t="s">
        <v>107</v>
      </c>
      <c r="R31" s="14" t="s">
        <v>107</v>
      </c>
      <c r="Y31" s="13" t="s">
        <v>107</v>
      </c>
      <c r="Z31" s="13" t="s">
        <v>107</v>
      </c>
      <c r="AA31" s="13" t="s">
        <v>107</v>
      </c>
      <c r="AB31" s="13" t="s">
        <v>107</v>
      </c>
    </row>
    <row r="32" spans="1:34" s="4" customFormat="1" ht="13.5" customHeight="1" x14ac:dyDescent="0.2">
      <c r="A32" s="357"/>
      <c r="B32" s="357"/>
      <c r="C32" s="372"/>
      <c r="D32" s="24" t="s">
        <v>57</v>
      </c>
      <c r="E32" s="13">
        <f t="shared" ref="E32:R32" si="41">IF(E$24&lt;&gt;0,E3/E$24,)</f>
        <v>0</v>
      </c>
      <c r="F32" s="13">
        <f t="shared" si="41"/>
        <v>0</v>
      </c>
      <c r="G32" s="14">
        <f t="shared" si="41"/>
        <v>0</v>
      </c>
      <c r="H32" s="14">
        <f t="shared" si="41"/>
        <v>0</v>
      </c>
      <c r="I32" s="14">
        <f t="shared" si="41"/>
        <v>0</v>
      </c>
      <c r="J32" s="14">
        <f t="shared" si="41"/>
        <v>0</v>
      </c>
      <c r="K32" s="14">
        <f t="shared" si="41"/>
        <v>0</v>
      </c>
      <c r="L32" s="14">
        <f t="shared" si="41"/>
        <v>0</v>
      </c>
      <c r="M32" s="14">
        <f t="shared" si="41"/>
        <v>0</v>
      </c>
      <c r="N32" s="14">
        <f t="shared" si="41"/>
        <v>0</v>
      </c>
      <c r="O32" s="14">
        <f t="shared" si="41"/>
        <v>0</v>
      </c>
      <c r="P32" s="14">
        <f t="shared" si="41"/>
        <v>0</v>
      </c>
      <c r="Q32" s="14">
        <f t="shared" si="41"/>
        <v>0</v>
      </c>
      <c r="R32" s="14">
        <f t="shared" si="41"/>
        <v>0</v>
      </c>
      <c r="S32" s="1"/>
      <c r="T32" s="1"/>
      <c r="U32" s="1"/>
      <c r="V32" s="1"/>
      <c r="W32" s="1"/>
      <c r="X32" s="1"/>
      <c r="Y32" s="13">
        <f t="shared" ref="Y32:AB32" si="42">IF(Y$24&lt;&gt;0,Y3/Y$24,)</f>
        <v>0</v>
      </c>
      <c r="Z32" s="13">
        <f t="shared" si="42"/>
        <v>0</v>
      </c>
      <c r="AA32" s="13">
        <f t="shared" si="42"/>
        <v>0</v>
      </c>
      <c r="AB32" s="13">
        <f t="shared" si="42"/>
        <v>0</v>
      </c>
      <c r="AC32" s="1"/>
      <c r="AD32" s="1"/>
      <c r="AE32" s="1"/>
      <c r="AF32" s="1"/>
      <c r="AG32" s="1"/>
      <c r="AH32" s="1"/>
    </row>
    <row r="33" spans="1:34" s="4" customFormat="1" ht="13.5" customHeight="1" x14ac:dyDescent="0.2">
      <c r="A33" s="357"/>
      <c r="B33" s="357"/>
      <c r="C33" s="372"/>
      <c r="D33" s="24" t="s">
        <v>58</v>
      </c>
      <c r="E33" s="26">
        <f>IF(SUM(G12:R12)&lt;&gt;0,E24/SUM(G12:R12),)</f>
        <v>0</v>
      </c>
      <c r="F33" s="26">
        <f t="shared" ref="F33:R33" si="43">IF(F12&lt;&gt;0,F24/F12,)</f>
        <v>0</v>
      </c>
      <c r="G33" s="27">
        <f t="shared" si="43"/>
        <v>0</v>
      </c>
      <c r="H33" s="27">
        <f t="shared" si="43"/>
        <v>0</v>
      </c>
      <c r="I33" s="27">
        <f t="shared" si="43"/>
        <v>0</v>
      </c>
      <c r="J33" s="27">
        <f t="shared" si="43"/>
        <v>0</v>
      </c>
      <c r="K33" s="27">
        <f t="shared" si="43"/>
        <v>0</v>
      </c>
      <c r="L33" s="27">
        <f t="shared" si="43"/>
        <v>0</v>
      </c>
      <c r="M33" s="27">
        <f t="shared" si="43"/>
        <v>0</v>
      </c>
      <c r="N33" s="27">
        <f t="shared" si="43"/>
        <v>0</v>
      </c>
      <c r="O33" s="27">
        <f t="shared" si="43"/>
        <v>0</v>
      </c>
      <c r="P33" s="27">
        <f t="shared" si="43"/>
        <v>0</v>
      </c>
      <c r="Q33" s="27">
        <f t="shared" si="43"/>
        <v>0</v>
      </c>
      <c r="R33" s="27">
        <f t="shared" si="43"/>
        <v>0</v>
      </c>
      <c r="S33" s="1"/>
      <c r="T33" s="1"/>
      <c r="U33" s="1"/>
      <c r="V33" s="1"/>
      <c r="W33" s="1"/>
      <c r="X33" s="1"/>
      <c r="Y33" s="26">
        <f>IF(SUM(G12:I12)&lt;&gt;0,Y24/SUM(G12:I12),)</f>
        <v>0</v>
      </c>
      <c r="Z33" s="26">
        <f>IF(SUM(J12:L12)&lt;&gt;0,Z24/SUM(J12:L12),)</f>
        <v>0</v>
      </c>
      <c r="AA33" s="26">
        <f>IF(SUM(M12:O12)&lt;&gt;0,AA24/SUM(M12:O12),)</f>
        <v>0</v>
      </c>
      <c r="AB33" s="26">
        <f>IF(SUM(P12:R12)&lt;&gt;0,AB24/SUM(P12:R12),)</f>
        <v>0</v>
      </c>
      <c r="AC33" s="1"/>
      <c r="AD33" s="1"/>
      <c r="AE33" s="1"/>
      <c r="AF33" s="1"/>
      <c r="AG33" s="1"/>
      <c r="AH33" s="1"/>
    </row>
    <row r="34" spans="1:34" s="1" customFormat="1" ht="13.5" customHeight="1" x14ac:dyDescent="0.2">
      <c r="A34" s="357"/>
      <c r="B34" s="357"/>
      <c r="C34" s="372"/>
      <c r="D34" s="24" t="s">
        <v>59</v>
      </c>
      <c r="E34" s="13">
        <f>IF(SUM(G12:R12)&lt;&gt;0,E2/SUM(G12:R12),)</f>
        <v>0</v>
      </c>
      <c r="F34" s="13">
        <f t="shared" ref="F34:R34" si="44">IF(F12&lt;&gt;0,F2/F12,)</f>
        <v>0</v>
      </c>
      <c r="G34" s="14">
        <f t="shared" si="44"/>
        <v>0</v>
      </c>
      <c r="H34" s="14">
        <f t="shared" si="44"/>
        <v>0</v>
      </c>
      <c r="I34" s="14">
        <f t="shared" si="44"/>
        <v>0</v>
      </c>
      <c r="J34" s="14">
        <f t="shared" si="44"/>
        <v>0</v>
      </c>
      <c r="K34" s="14">
        <f t="shared" si="44"/>
        <v>0</v>
      </c>
      <c r="L34" s="14">
        <f t="shared" si="44"/>
        <v>0</v>
      </c>
      <c r="M34" s="14">
        <f t="shared" si="44"/>
        <v>0</v>
      </c>
      <c r="N34" s="14">
        <f t="shared" si="44"/>
        <v>0</v>
      </c>
      <c r="O34" s="14">
        <f t="shared" si="44"/>
        <v>0</v>
      </c>
      <c r="P34" s="14">
        <f t="shared" si="44"/>
        <v>0</v>
      </c>
      <c r="Q34" s="14">
        <f t="shared" si="44"/>
        <v>0</v>
      </c>
      <c r="R34" s="14">
        <f t="shared" si="44"/>
        <v>0</v>
      </c>
      <c r="Y34" s="13">
        <f>IF(SUM(G12:I12)&lt;&gt;0,Y2/SUM(G12:I12),)</f>
        <v>0</v>
      </c>
      <c r="Z34" s="13">
        <f>IF(SUM(J12:L12)&lt;&gt;0,Z2/SUM(J12:L12),)</f>
        <v>0</v>
      </c>
      <c r="AA34" s="13">
        <f>IF(SUM(M12:O12)&lt;&gt;0,AA2/SUM(M12:O12),)</f>
        <v>0</v>
      </c>
      <c r="AB34" s="13">
        <f>IF(SUM(P12:R12)&lt;&gt;0,AB2/SUM(P12:R12),)</f>
        <v>0</v>
      </c>
    </row>
    <row r="35" spans="1:34" s="1" customFormat="1" ht="13.5" customHeight="1" x14ac:dyDescent="0.2">
      <c r="A35" s="357"/>
      <c r="B35" s="357"/>
      <c r="C35" s="372"/>
      <c r="D35" s="24" t="s">
        <v>60</v>
      </c>
      <c r="E35" s="13">
        <f>IF(SUM(G12:R12)&lt;&gt;0,E3/SUM(G12:R12),)</f>
        <v>0</v>
      </c>
      <c r="F35" s="13">
        <f t="shared" ref="F35:R35" si="45">IF(F12&lt;&gt;0,F3/F12,)</f>
        <v>0</v>
      </c>
      <c r="G35" s="14">
        <f t="shared" si="45"/>
        <v>0</v>
      </c>
      <c r="H35" s="14">
        <f t="shared" si="45"/>
        <v>0</v>
      </c>
      <c r="I35" s="14">
        <f t="shared" si="45"/>
        <v>0</v>
      </c>
      <c r="J35" s="14">
        <f t="shared" si="45"/>
        <v>0</v>
      </c>
      <c r="K35" s="14">
        <f t="shared" si="45"/>
        <v>0</v>
      </c>
      <c r="L35" s="14">
        <f t="shared" si="45"/>
        <v>0</v>
      </c>
      <c r="M35" s="14">
        <f t="shared" si="45"/>
        <v>0</v>
      </c>
      <c r="N35" s="14">
        <f t="shared" si="45"/>
        <v>0</v>
      </c>
      <c r="O35" s="14">
        <f t="shared" si="45"/>
        <v>0</v>
      </c>
      <c r="P35" s="14">
        <f t="shared" si="45"/>
        <v>0</v>
      </c>
      <c r="Q35" s="14">
        <f t="shared" si="45"/>
        <v>0</v>
      </c>
      <c r="R35" s="14">
        <f t="shared" si="45"/>
        <v>0</v>
      </c>
      <c r="Y35" s="13">
        <f>IF(SUM(G12:I12)&lt;&gt;0,Y3/SUM(G12:I12),)</f>
        <v>0</v>
      </c>
      <c r="Z35" s="13">
        <f>IF(SUM(J12:L12)&lt;&gt;0,Z3/SUM(J12:L12),)</f>
        <v>0</v>
      </c>
      <c r="AA35" s="13">
        <f>IF(SUM(M12:O12)&lt;&gt;0,AA3/SUM(M12:O12),)</f>
        <v>0</v>
      </c>
      <c r="AB35" s="13">
        <f>IF(SUM(P12:R12)&lt;&gt;0,AB3/SUM(P12:R12),)</f>
        <v>0</v>
      </c>
    </row>
    <row r="36" spans="1:34" s="4" customFormat="1" ht="13.5" customHeight="1" x14ac:dyDescent="0.2">
      <c r="A36" s="357"/>
      <c r="B36" s="357"/>
      <c r="C36" s="372"/>
      <c r="D36" s="24" t="s">
        <v>70</v>
      </c>
      <c r="E36" s="13">
        <f>IF(SUM(G12:R12)=0,,(E2+E3)/SUM(G12:R12))</f>
        <v>0</v>
      </c>
      <c r="F36" s="13">
        <f t="shared" ref="F36:R36" si="46">IF(F12=0,,(F2+F3)/F12)</f>
        <v>0</v>
      </c>
      <c r="G36" s="14">
        <f t="shared" si="46"/>
        <v>0</v>
      </c>
      <c r="H36" s="14">
        <f t="shared" si="46"/>
        <v>0</v>
      </c>
      <c r="I36" s="14">
        <f t="shared" si="46"/>
        <v>0</v>
      </c>
      <c r="J36" s="14">
        <f t="shared" si="46"/>
        <v>0</v>
      </c>
      <c r="K36" s="14">
        <f t="shared" si="46"/>
        <v>0</v>
      </c>
      <c r="L36" s="14">
        <f t="shared" si="46"/>
        <v>0</v>
      </c>
      <c r="M36" s="14">
        <f t="shared" si="46"/>
        <v>0</v>
      </c>
      <c r="N36" s="14">
        <f t="shared" si="46"/>
        <v>0</v>
      </c>
      <c r="O36" s="14">
        <f t="shared" si="46"/>
        <v>0</v>
      </c>
      <c r="P36" s="14">
        <f t="shared" si="46"/>
        <v>0</v>
      </c>
      <c r="Q36" s="14">
        <f t="shared" si="46"/>
        <v>0</v>
      </c>
      <c r="R36" s="14">
        <f t="shared" si="46"/>
        <v>0</v>
      </c>
      <c r="S36" s="1"/>
      <c r="T36" s="1"/>
      <c r="U36" s="1"/>
      <c r="V36" s="1"/>
      <c r="W36" s="1"/>
      <c r="X36" s="1"/>
      <c r="Y36" s="13">
        <f>IF(SUM(G12:I12)=0,,(Y2+Y3)/SUM(G12:I12))</f>
        <v>0</v>
      </c>
      <c r="Z36" s="13">
        <f>IF(SUM(J12:L12)=0,,(Z2+Z3)/SUM(J12:L12))</f>
        <v>0</v>
      </c>
      <c r="AA36" s="13">
        <f>IF(SUM(M12:O12)=0,,(AA2+AA3)/SUM(M12:O12))</f>
        <v>0</v>
      </c>
      <c r="AB36" s="13">
        <f>IF(SUM(P12:R12)=0,,(AB2+AB3)/SUM(P12:R12))</f>
        <v>0</v>
      </c>
      <c r="AC36" s="1"/>
      <c r="AD36" s="1"/>
      <c r="AE36" s="1"/>
      <c r="AF36" s="1"/>
      <c r="AG36" s="1"/>
      <c r="AH36" s="1"/>
    </row>
    <row r="37" spans="1:34" s="1" customFormat="1" ht="13.5" customHeight="1" x14ac:dyDescent="0.2">
      <c r="A37" s="357"/>
      <c r="B37" s="357"/>
      <c r="C37" s="372"/>
      <c r="D37" s="24" t="s">
        <v>109</v>
      </c>
      <c r="E37" s="13" t="s">
        <v>107</v>
      </c>
      <c r="F37" s="13" t="s">
        <v>107</v>
      </c>
      <c r="G37" s="23"/>
      <c r="H37" s="23" t="str">
        <f t="shared" ref="H37:R37" si="47">IF(G2&lt;&gt;0,(H2-G2)/G2,"-")</f>
        <v>-</v>
      </c>
      <c r="I37" s="23" t="str">
        <f t="shared" si="47"/>
        <v>-</v>
      </c>
      <c r="J37" s="23" t="str">
        <f t="shared" si="47"/>
        <v>-</v>
      </c>
      <c r="K37" s="23" t="str">
        <f t="shared" si="47"/>
        <v>-</v>
      </c>
      <c r="L37" s="23" t="str">
        <f t="shared" si="47"/>
        <v>-</v>
      </c>
      <c r="M37" s="23" t="str">
        <f t="shared" si="47"/>
        <v>-</v>
      </c>
      <c r="N37" s="23" t="str">
        <f t="shared" si="47"/>
        <v>-</v>
      </c>
      <c r="O37" s="23" t="str">
        <f t="shared" si="47"/>
        <v>-</v>
      </c>
      <c r="P37" s="23" t="str">
        <f t="shared" si="47"/>
        <v>-</v>
      </c>
      <c r="Q37" s="23" t="str">
        <f t="shared" si="47"/>
        <v>-</v>
      </c>
      <c r="R37" s="23" t="str">
        <f t="shared" si="47"/>
        <v>-</v>
      </c>
      <c r="Y37" s="13" t="s">
        <v>107</v>
      </c>
      <c r="Z37" s="13" t="s">
        <v>107</v>
      </c>
      <c r="AA37" s="13" t="s">
        <v>107</v>
      </c>
      <c r="AB37" s="13" t="s">
        <v>107</v>
      </c>
    </row>
    <row r="38" spans="1:34" s="1" customFormat="1" ht="13.5" customHeight="1" x14ac:dyDescent="0.2">
      <c r="A38" s="357"/>
      <c r="B38" s="357"/>
      <c r="C38" s="372"/>
      <c r="D38" s="24" t="s">
        <v>61</v>
      </c>
      <c r="E38" s="13" t="str">
        <f>IF(SUM(G12:R12)&lt;&gt;0,E8/SUM(G12:R12),"-")</f>
        <v>-</v>
      </c>
      <c r="F38" s="13">
        <f t="shared" ref="F38:R38" si="48">IF(F12&lt;&gt;0,F8/F12,)</f>
        <v>0</v>
      </c>
      <c r="G38" s="14">
        <f t="shared" si="48"/>
        <v>0</v>
      </c>
      <c r="H38" s="14">
        <f t="shared" si="48"/>
        <v>0</v>
      </c>
      <c r="I38" s="14">
        <f t="shared" si="48"/>
        <v>0</v>
      </c>
      <c r="J38" s="14">
        <f t="shared" si="48"/>
        <v>0</v>
      </c>
      <c r="K38" s="14">
        <f t="shared" si="48"/>
        <v>0</v>
      </c>
      <c r="L38" s="14">
        <f t="shared" si="48"/>
        <v>0</v>
      </c>
      <c r="M38" s="14">
        <f t="shared" si="48"/>
        <v>0</v>
      </c>
      <c r="N38" s="14">
        <f t="shared" si="48"/>
        <v>0</v>
      </c>
      <c r="O38" s="14">
        <f t="shared" si="48"/>
        <v>0</v>
      </c>
      <c r="P38" s="14">
        <f t="shared" si="48"/>
        <v>0</v>
      </c>
      <c r="Q38" s="14">
        <f t="shared" si="48"/>
        <v>0</v>
      </c>
      <c r="R38" s="14">
        <f t="shared" si="48"/>
        <v>0</v>
      </c>
      <c r="Y38" s="13" t="str">
        <f>IF(SUM(G12:I12)&lt;&gt;0,Y8/SUM(G12:I12),"-")</f>
        <v>-</v>
      </c>
      <c r="Z38" s="13" t="str">
        <f>IF(SUM(J12:L12)&lt;&gt;0,Z8/SUM(J12:L12),"-")</f>
        <v>-</v>
      </c>
      <c r="AA38" s="13" t="str">
        <f>IF(SUM(M12:O12)&lt;&gt;0,AA8/SUM(M12:O12),"-")</f>
        <v>-</v>
      </c>
      <c r="AB38" s="13" t="str">
        <f>IF(SUM(P12:R12)&lt;&gt;0,AB8/SUM(P12:R12),"-")</f>
        <v>-</v>
      </c>
    </row>
    <row r="39" spans="1:34" s="4" customFormat="1" ht="13.5" customHeight="1" x14ac:dyDescent="0.2">
      <c r="A39" s="357"/>
      <c r="B39" s="357"/>
      <c r="C39" s="378" t="s">
        <v>62</v>
      </c>
      <c r="D39" s="28" t="s">
        <v>63</v>
      </c>
      <c r="E39" s="29">
        <f t="shared" ref="E39:R39" si="49">IF(E$24&lt;&gt;0,E102/E$24,)</f>
        <v>0</v>
      </c>
      <c r="F39" s="18">
        <f t="shared" si="49"/>
        <v>0</v>
      </c>
      <c r="G39" s="14">
        <f t="shared" si="49"/>
        <v>0</v>
      </c>
      <c r="H39" s="14">
        <f t="shared" si="49"/>
        <v>0</v>
      </c>
      <c r="I39" s="14">
        <f t="shared" si="49"/>
        <v>0</v>
      </c>
      <c r="J39" s="14">
        <f t="shared" si="49"/>
        <v>0</v>
      </c>
      <c r="K39" s="14">
        <f t="shared" si="49"/>
        <v>0</v>
      </c>
      <c r="L39" s="14">
        <f t="shared" si="49"/>
        <v>0</v>
      </c>
      <c r="M39" s="14">
        <f t="shared" si="49"/>
        <v>0</v>
      </c>
      <c r="N39" s="14">
        <f t="shared" si="49"/>
        <v>0</v>
      </c>
      <c r="O39" s="14">
        <f t="shared" si="49"/>
        <v>0</v>
      </c>
      <c r="P39" s="14">
        <f t="shared" si="49"/>
        <v>0</v>
      </c>
      <c r="Q39" s="14">
        <f t="shared" si="49"/>
        <v>0</v>
      </c>
      <c r="R39" s="14">
        <f t="shared" si="49"/>
        <v>0</v>
      </c>
      <c r="S39" s="1"/>
      <c r="T39" s="1"/>
      <c r="U39" s="1"/>
      <c r="V39" s="1"/>
      <c r="W39" s="1"/>
      <c r="X39" s="1"/>
      <c r="Y39" s="29">
        <f t="shared" ref="Y39:AB39" si="50">IF(Y$24&lt;&gt;0,Y102/Y$24,)</f>
        <v>0</v>
      </c>
      <c r="Z39" s="29">
        <f t="shared" si="50"/>
        <v>0</v>
      </c>
      <c r="AA39" s="29">
        <f t="shared" si="50"/>
        <v>0</v>
      </c>
      <c r="AB39" s="29">
        <f t="shared" si="50"/>
        <v>0</v>
      </c>
      <c r="AC39" s="1"/>
      <c r="AD39" s="1"/>
      <c r="AE39" s="1"/>
      <c r="AF39" s="1"/>
      <c r="AG39" s="1"/>
      <c r="AH39" s="1"/>
    </row>
    <row r="40" spans="1:34" s="1" customFormat="1" ht="13.5" customHeight="1" x14ac:dyDescent="0.2">
      <c r="A40" s="357"/>
      <c r="B40" s="357"/>
      <c r="C40" s="378"/>
      <c r="D40" s="30" t="s">
        <v>64</v>
      </c>
      <c r="E40" s="29">
        <f t="shared" ref="E40:R40" si="51">IF(E$24&lt;&gt;0,(E59+E60)/E$24,0)</f>
        <v>0</v>
      </c>
      <c r="F40" s="18">
        <f t="shared" si="51"/>
        <v>0</v>
      </c>
      <c r="G40" s="14">
        <f t="shared" si="51"/>
        <v>0</v>
      </c>
      <c r="H40" s="14">
        <f t="shared" si="51"/>
        <v>0</v>
      </c>
      <c r="I40" s="14">
        <f t="shared" si="51"/>
        <v>0</v>
      </c>
      <c r="J40" s="14">
        <f t="shared" si="51"/>
        <v>0</v>
      </c>
      <c r="K40" s="14">
        <f t="shared" si="51"/>
        <v>0</v>
      </c>
      <c r="L40" s="14">
        <f t="shared" si="51"/>
        <v>0</v>
      </c>
      <c r="M40" s="14">
        <f t="shared" si="51"/>
        <v>0</v>
      </c>
      <c r="N40" s="14">
        <f t="shared" si="51"/>
        <v>0</v>
      </c>
      <c r="O40" s="14">
        <f t="shared" si="51"/>
        <v>0</v>
      </c>
      <c r="P40" s="14">
        <f t="shared" si="51"/>
        <v>0</v>
      </c>
      <c r="Q40" s="14">
        <f t="shared" si="51"/>
        <v>0</v>
      </c>
      <c r="R40" s="14">
        <f t="shared" si="51"/>
        <v>0</v>
      </c>
      <c r="Y40" s="29">
        <f t="shared" ref="Y40:AB40" si="52">IF(Y$24&lt;&gt;0,(Y59+Y60)/Y$24,0)</f>
        <v>0</v>
      </c>
      <c r="Z40" s="29">
        <f t="shared" si="52"/>
        <v>0</v>
      </c>
      <c r="AA40" s="29">
        <f t="shared" si="52"/>
        <v>0</v>
      </c>
      <c r="AB40" s="29">
        <f t="shared" si="52"/>
        <v>0</v>
      </c>
    </row>
    <row r="41" spans="1:34" s="1" customFormat="1" ht="13.5" customHeight="1" x14ac:dyDescent="0.2">
      <c r="A41" s="357"/>
      <c r="B41" s="357"/>
      <c r="C41" s="378"/>
      <c r="D41" s="30" t="s">
        <v>225</v>
      </c>
      <c r="E41" s="29">
        <f t="shared" ref="E41:R41" si="53">IF(E$24&lt;&gt;0,(E65+E66)/E$24,0)</f>
        <v>0</v>
      </c>
      <c r="F41" s="18">
        <f t="shared" si="53"/>
        <v>0</v>
      </c>
      <c r="G41" s="14">
        <f t="shared" si="53"/>
        <v>0</v>
      </c>
      <c r="H41" s="14">
        <f t="shared" si="53"/>
        <v>0</v>
      </c>
      <c r="I41" s="14">
        <f t="shared" si="53"/>
        <v>0</v>
      </c>
      <c r="J41" s="14">
        <f t="shared" si="53"/>
        <v>0</v>
      </c>
      <c r="K41" s="14">
        <f t="shared" si="53"/>
        <v>0</v>
      </c>
      <c r="L41" s="14">
        <f t="shared" si="53"/>
        <v>0</v>
      </c>
      <c r="M41" s="14">
        <f t="shared" si="53"/>
        <v>0</v>
      </c>
      <c r="N41" s="14">
        <f t="shared" si="53"/>
        <v>0</v>
      </c>
      <c r="O41" s="14">
        <f t="shared" si="53"/>
        <v>0</v>
      </c>
      <c r="P41" s="14">
        <f t="shared" si="53"/>
        <v>0</v>
      </c>
      <c r="Q41" s="14">
        <f t="shared" si="53"/>
        <v>0</v>
      </c>
      <c r="R41" s="14">
        <f t="shared" si="53"/>
        <v>0</v>
      </c>
      <c r="Y41" s="29">
        <f t="shared" ref="Y41:AB41" si="54">IF(Y$24&lt;&gt;0,(Y65+Y66)/Y$24,0)</f>
        <v>0</v>
      </c>
      <c r="Z41" s="29">
        <f t="shared" si="54"/>
        <v>0</v>
      </c>
      <c r="AA41" s="29">
        <f t="shared" si="54"/>
        <v>0</v>
      </c>
      <c r="AB41" s="29">
        <f t="shared" si="54"/>
        <v>0</v>
      </c>
    </row>
    <row r="42" spans="1:34" s="1" customFormat="1" ht="13.5" customHeight="1" x14ac:dyDescent="0.2">
      <c r="A42" s="357"/>
      <c r="B42" s="357"/>
      <c r="C42" s="378"/>
      <c r="D42" s="30" t="s">
        <v>66</v>
      </c>
      <c r="E42" s="29">
        <f t="shared" ref="E42:R42" si="55">IF(E$24&lt;&gt;0,(E77+E78)/E$24,0)</f>
        <v>0</v>
      </c>
      <c r="F42" s="18">
        <f t="shared" si="55"/>
        <v>0</v>
      </c>
      <c r="G42" s="14">
        <f t="shared" si="55"/>
        <v>0</v>
      </c>
      <c r="H42" s="14">
        <f t="shared" si="55"/>
        <v>0</v>
      </c>
      <c r="I42" s="14">
        <f t="shared" si="55"/>
        <v>0</v>
      </c>
      <c r="J42" s="14">
        <f t="shared" si="55"/>
        <v>0</v>
      </c>
      <c r="K42" s="14">
        <f t="shared" si="55"/>
        <v>0</v>
      </c>
      <c r="L42" s="14">
        <f t="shared" si="55"/>
        <v>0</v>
      </c>
      <c r="M42" s="14">
        <f t="shared" si="55"/>
        <v>0</v>
      </c>
      <c r="N42" s="14">
        <f t="shared" si="55"/>
        <v>0</v>
      </c>
      <c r="O42" s="14">
        <f t="shared" si="55"/>
        <v>0</v>
      </c>
      <c r="P42" s="14">
        <f t="shared" si="55"/>
        <v>0</v>
      </c>
      <c r="Q42" s="14">
        <f t="shared" si="55"/>
        <v>0</v>
      </c>
      <c r="R42" s="14">
        <f t="shared" si="55"/>
        <v>0</v>
      </c>
      <c r="Y42" s="29">
        <f t="shared" ref="Y42:AB42" si="56">IF(Y$24&lt;&gt;0,(Y77+Y78)/Y$24,0)</f>
        <v>0</v>
      </c>
      <c r="Z42" s="29">
        <f t="shared" si="56"/>
        <v>0</v>
      </c>
      <c r="AA42" s="29">
        <f t="shared" si="56"/>
        <v>0</v>
      </c>
      <c r="AB42" s="29">
        <f t="shared" si="56"/>
        <v>0</v>
      </c>
    </row>
    <row r="43" spans="1:34" s="4" customFormat="1" ht="13.5" customHeight="1" x14ac:dyDescent="0.2">
      <c r="A43" s="357"/>
      <c r="B43" s="357"/>
      <c r="C43" s="378"/>
      <c r="D43" s="31" t="s">
        <v>67</v>
      </c>
      <c r="E43" s="32" t="str">
        <f>IF(E$24&lt;&gt;0,E97/E$24,"-")</f>
        <v>-</v>
      </c>
      <c r="F43" s="32" t="str">
        <f>IF(F$24&lt;&gt;0,F97/F$24,"-")</f>
        <v>-</v>
      </c>
      <c r="G43" s="14">
        <f t="shared" ref="G43:R43" si="57">IF(G$24&lt;&gt;0,G97/G$24,0)</f>
        <v>0</v>
      </c>
      <c r="H43" s="14">
        <f t="shared" si="57"/>
        <v>0</v>
      </c>
      <c r="I43" s="14">
        <f t="shared" si="57"/>
        <v>0</v>
      </c>
      <c r="J43" s="14">
        <f t="shared" si="57"/>
        <v>0</v>
      </c>
      <c r="K43" s="14">
        <f t="shared" si="57"/>
        <v>0</v>
      </c>
      <c r="L43" s="14">
        <f t="shared" si="57"/>
        <v>0</v>
      </c>
      <c r="M43" s="14">
        <f t="shared" si="57"/>
        <v>0</v>
      </c>
      <c r="N43" s="14">
        <f t="shared" si="57"/>
        <v>0</v>
      </c>
      <c r="O43" s="14">
        <f t="shared" si="57"/>
        <v>0</v>
      </c>
      <c r="P43" s="14">
        <f t="shared" si="57"/>
        <v>0</v>
      </c>
      <c r="Q43" s="14">
        <f t="shared" si="57"/>
        <v>0</v>
      </c>
      <c r="R43" s="14">
        <f t="shared" si="57"/>
        <v>0</v>
      </c>
      <c r="S43" s="1"/>
      <c r="T43" s="1"/>
      <c r="U43" s="1"/>
      <c r="V43" s="1"/>
      <c r="W43" s="1"/>
      <c r="X43" s="1"/>
      <c r="Y43" s="32" t="str">
        <f t="shared" ref="Y43:AB43" si="58">IF(Y$24&lt;&gt;0,Y97/Y$24,"-")</f>
        <v>-</v>
      </c>
      <c r="Z43" s="32" t="str">
        <f t="shared" si="58"/>
        <v>-</v>
      </c>
      <c r="AA43" s="32" t="str">
        <f t="shared" si="58"/>
        <v>-</v>
      </c>
      <c r="AB43" s="32" t="str">
        <f t="shared" si="58"/>
        <v>-</v>
      </c>
      <c r="AC43" s="1"/>
      <c r="AD43" s="1"/>
      <c r="AE43" s="1"/>
      <c r="AF43" s="1"/>
      <c r="AG43" s="1"/>
      <c r="AH43" s="1"/>
    </row>
    <row r="44" spans="1:34" s="4" customFormat="1" ht="13.5" customHeight="1" x14ac:dyDescent="0.2">
      <c r="A44" s="357"/>
      <c r="B44" s="357"/>
      <c r="C44" s="378"/>
      <c r="D44" s="28" t="s">
        <v>226</v>
      </c>
      <c r="E44" s="33">
        <f t="shared" ref="E44:R44" si="59">IF(E64&lt;&gt;0,E$24/E64,0)</f>
        <v>0</v>
      </c>
      <c r="F44" s="33">
        <f t="shared" si="59"/>
        <v>0</v>
      </c>
      <c r="G44" s="34">
        <f t="shared" si="59"/>
        <v>0</v>
      </c>
      <c r="H44" s="34">
        <f t="shared" si="59"/>
        <v>0</v>
      </c>
      <c r="I44" s="34">
        <f t="shared" si="59"/>
        <v>0</v>
      </c>
      <c r="J44" s="34">
        <f t="shared" si="59"/>
        <v>0</v>
      </c>
      <c r="K44" s="34">
        <f t="shared" si="59"/>
        <v>0</v>
      </c>
      <c r="L44" s="34">
        <f t="shared" si="59"/>
        <v>0</v>
      </c>
      <c r="M44" s="34">
        <f t="shared" si="59"/>
        <v>0</v>
      </c>
      <c r="N44" s="34">
        <f t="shared" si="59"/>
        <v>0</v>
      </c>
      <c r="O44" s="34">
        <f t="shared" si="59"/>
        <v>0</v>
      </c>
      <c r="P44" s="34">
        <f t="shared" si="59"/>
        <v>0</v>
      </c>
      <c r="Q44" s="34">
        <f t="shared" si="59"/>
        <v>0</v>
      </c>
      <c r="R44" s="34">
        <f t="shared" si="59"/>
        <v>0</v>
      </c>
      <c r="S44" s="1"/>
      <c r="T44" s="1"/>
      <c r="U44" s="1"/>
      <c r="V44" s="1"/>
      <c r="W44" s="1"/>
      <c r="X44" s="1"/>
      <c r="Y44" s="33">
        <f t="shared" ref="Y44:AB44" si="60">IF(Y64&lt;&gt;0,Y$24/Y64,0)</f>
        <v>0</v>
      </c>
      <c r="Z44" s="33">
        <f t="shared" si="60"/>
        <v>0</v>
      </c>
      <c r="AA44" s="33">
        <f t="shared" si="60"/>
        <v>0</v>
      </c>
      <c r="AB44" s="33">
        <f t="shared" si="60"/>
        <v>0</v>
      </c>
      <c r="AC44" s="1"/>
      <c r="AD44" s="1"/>
      <c r="AE44" s="1"/>
      <c r="AF44" s="1"/>
      <c r="AG44" s="1"/>
      <c r="AH44" s="1"/>
    </row>
    <row r="45" spans="1:34" s="4" customFormat="1" ht="13.5" customHeight="1" x14ac:dyDescent="0.2">
      <c r="A45" s="357"/>
      <c r="B45" s="357"/>
      <c r="C45" s="378"/>
      <c r="D45" s="28" t="s">
        <v>69</v>
      </c>
      <c r="E45" s="33">
        <f t="shared" ref="E45:R45" si="61">IF(E76&lt;&gt;0,E$24/E76,0)</f>
        <v>0</v>
      </c>
      <c r="F45" s="33">
        <f t="shared" si="61"/>
        <v>0</v>
      </c>
      <c r="G45" s="34">
        <f t="shared" si="61"/>
        <v>0</v>
      </c>
      <c r="H45" s="34">
        <f t="shared" si="61"/>
        <v>0</v>
      </c>
      <c r="I45" s="34">
        <f t="shared" si="61"/>
        <v>0</v>
      </c>
      <c r="J45" s="34">
        <f t="shared" si="61"/>
        <v>0</v>
      </c>
      <c r="K45" s="34">
        <f t="shared" si="61"/>
        <v>0</v>
      </c>
      <c r="L45" s="34">
        <f t="shared" si="61"/>
        <v>0</v>
      </c>
      <c r="M45" s="34">
        <f t="shared" si="61"/>
        <v>0</v>
      </c>
      <c r="N45" s="34">
        <f t="shared" si="61"/>
        <v>0</v>
      </c>
      <c r="O45" s="34">
        <f t="shared" si="61"/>
        <v>0</v>
      </c>
      <c r="P45" s="34">
        <f t="shared" si="61"/>
        <v>0</v>
      </c>
      <c r="Q45" s="34">
        <f t="shared" si="61"/>
        <v>0</v>
      </c>
      <c r="R45" s="34">
        <f t="shared" si="61"/>
        <v>0</v>
      </c>
      <c r="S45" s="1"/>
      <c r="T45" s="1"/>
      <c r="U45" s="1"/>
      <c r="V45" s="1"/>
      <c r="W45" s="1"/>
      <c r="X45" s="1"/>
      <c r="Y45" s="33">
        <f t="shared" ref="Y45:AB45" si="62">IF(Y76&lt;&gt;0,Y$24/Y76,0)</f>
        <v>0</v>
      </c>
      <c r="Z45" s="33">
        <f t="shared" si="62"/>
        <v>0</v>
      </c>
      <c r="AA45" s="33">
        <f t="shared" si="62"/>
        <v>0</v>
      </c>
      <c r="AB45" s="33">
        <f t="shared" si="62"/>
        <v>0</v>
      </c>
      <c r="AC45" s="1"/>
      <c r="AD45" s="1"/>
      <c r="AE45" s="1"/>
      <c r="AF45" s="1"/>
      <c r="AG45" s="1"/>
      <c r="AH45" s="1"/>
    </row>
    <row r="46" spans="1:34" s="4" customFormat="1" ht="13.5" customHeight="1" x14ac:dyDescent="0.2">
      <c r="A46" s="357"/>
      <c r="B46" s="357"/>
      <c r="C46" s="378"/>
      <c r="D46" s="24" t="s">
        <v>197</v>
      </c>
      <c r="E46" s="26">
        <f>IF(SUM(G58:R58)&lt;&gt;0,E24/SUM(G58:R58),)</f>
        <v>0</v>
      </c>
      <c r="F46" s="26">
        <f t="shared" ref="F46:R46" si="63">IF(F58&lt;&gt;0,F24/F58,)</f>
        <v>0</v>
      </c>
      <c r="G46" s="27">
        <f t="shared" si="63"/>
        <v>0</v>
      </c>
      <c r="H46" s="27">
        <f t="shared" si="63"/>
        <v>0</v>
      </c>
      <c r="I46" s="27">
        <f t="shared" si="63"/>
        <v>0</v>
      </c>
      <c r="J46" s="27">
        <f t="shared" si="63"/>
        <v>0</v>
      </c>
      <c r="K46" s="27">
        <f t="shared" si="63"/>
        <v>0</v>
      </c>
      <c r="L46" s="27">
        <f t="shared" si="63"/>
        <v>0</v>
      </c>
      <c r="M46" s="27">
        <f t="shared" si="63"/>
        <v>0</v>
      </c>
      <c r="N46" s="27">
        <f t="shared" si="63"/>
        <v>0</v>
      </c>
      <c r="O46" s="27">
        <f t="shared" si="63"/>
        <v>0</v>
      </c>
      <c r="P46" s="27">
        <f t="shared" si="63"/>
        <v>0</v>
      </c>
      <c r="Q46" s="27">
        <f t="shared" si="63"/>
        <v>0</v>
      </c>
      <c r="R46" s="27">
        <f t="shared" si="63"/>
        <v>0</v>
      </c>
      <c r="S46" s="1"/>
      <c r="T46" s="1"/>
      <c r="U46" s="1"/>
      <c r="V46" s="1"/>
      <c r="W46" s="1"/>
      <c r="X46" s="1"/>
      <c r="Y46" s="26">
        <f>IF(SUM(G58:I58)&lt;&gt;0,Y24/SUM(G58:I58),)</f>
        <v>0</v>
      </c>
      <c r="Z46" s="26">
        <f>IF(SUM(J58:L58)&lt;&gt;0,Z24/SUM(J58:L58),)</f>
        <v>0</v>
      </c>
      <c r="AA46" s="26">
        <f>IF(SUM(M58:O58)&lt;&gt;0,AA24/SUM(M58:O58),)</f>
        <v>0</v>
      </c>
      <c r="AB46" s="26">
        <f>IF(SUM(P58:R58)&lt;&gt;0,AB24/SUM(P58:R58),)</f>
        <v>0</v>
      </c>
      <c r="AC46" s="1"/>
      <c r="AD46" s="1"/>
      <c r="AE46" s="1"/>
      <c r="AF46" s="1"/>
      <c r="AG46" s="1"/>
      <c r="AH46" s="1"/>
    </row>
    <row r="47" spans="1:34" s="1" customFormat="1" ht="13.5" customHeight="1" x14ac:dyDescent="0.2">
      <c r="A47" s="357"/>
      <c r="B47" s="357"/>
      <c r="C47" s="378"/>
      <c r="D47" s="28" t="s">
        <v>70</v>
      </c>
      <c r="E47" s="32">
        <f t="shared" ref="E47:R47" si="64">IF(E58&lt;&gt;0,(E59+E60)/E58,0)</f>
        <v>0</v>
      </c>
      <c r="F47" s="18">
        <f t="shared" si="64"/>
        <v>0</v>
      </c>
      <c r="G47" s="14">
        <f t="shared" si="64"/>
        <v>0</v>
      </c>
      <c r="H47" s="14">
        <f t="shared" si="64"/>
        <v>0</v>
      </c>
      <c r="I47" s="14">
        <f t="shared" si="64"/>
        <v>0</v>
      </c>
      <c r="J47" s="14">
        <f t="shared" si="64"/>
        <v>0</v>
      </c>
      <c r="K47" s="14">
        <f t="shared" si="64"/>
        <v>0</v>
      </c>
      <c r="L47" s="14">
        <f t="shared" si="64"/>
        <v>0</v>
      </c>
      <c r="M47" s="14">
        <f t="shared" si="64"/>
        <v>0</v>
      </c>
      <c r="N47" s="14">
        <f t="shared" si="64"/>
        <v>0</v>
      </c>
      <c r="O47" s="14">
        <f t="shared" si="64"/>
        <v>0</v>
      </c>
      <c r="P47" s="14">
        <f t="shared" si="64"/>
        <v>0</v>
      </c>
      <c r="Q47" s="14">
        <f t="shared" si="64"/>
        <v>0</v>
      </c>
      <c r="R47" s="14">
        <f t="shared" si="64"/>
        <v>0</v>
      </c>
      <c r="Y47" s="32">
        <f t="shared" ref="Y47:AB47" si="65">IF(Y58&lt;&gt;0,(Y59+Y60)/Y58,0)</f>
        <v>0</v>
      </c>
      <c r="Z47" s="32">
        <f t="shared" si="65"/>
        <v>0</v>
      </c>
      <c r="AA47" s="32">
        <f t="shared" si="65"/>
        <v>0</v>
      </c>
      <c r="AB47" s="32">
        <f t="shared" si="65"/>
        <v>0</v>
      </c>
    </row>
    <row r="48" spans="1:34" s="4" customFormat="1" ht="13.5" customHeight="1" x14ac:dyDescent="0.2">
      <c r="A48" s="357"/>
      <c r="B48" s="357"/>
      <c r="C48" s="372" t="s">
        <v>71</v>
      </c>
      <c r="D48" s="24" t="s">
        <v>198</v>
      </c>
      <c r="E48" s="13">
        <f t="shared" ref="E48:R48" si="66">IF(E$24&lt;&gt;0,E164/E$24,0)</f>
        <v>0</v>
      </c>
      <c r="F48" s="13">
        <f t="shared" si="66"/>
        <v>0</v>
      </c>
      <c r="G48" s="14">
        <f t="shared" si="66"/>
        <v>0</v>
      </c>
      <c r="H48" s="14">
        <f t="shared" si="66"/>
        <v>0</v>
      </c>
      <c r="I48" s="14">
        <f t="shared" si="66"/>
        <v>0</v>
      </c>
      <c r="J48" s="14">
        <f t="shared" si="66"/>
        <v>0</v>
      </c>
      <c r="K48" s="14">
        <f t="shared" si="66"/>
        <v>0</v>
      </c>
      <c r="L48" s="14">
        <f t="shared" si="66"/>
        <v>0</v>
      </c>
      <c r="M48" s="14">
        <f t="shared" si="66"/>
        <v>0</v>
      </c>
      <c r="N48" s="14">
        <f t="shared" si="66"/>
        <v>0</v>
      </c>
      <c r="O48" s="14">
        <f t="shared" si="66"/>
        <v>0</v>
      </c>
      <c r="P48" s="14">
        <f t="shared" si="66"/>
        <v>0</v>
      </c>
      <c r="Q48" s="14">
        <f t="shared" si="66"/>
        <v>0</v>
      </c>
      <c r="R48" s="14">
        <f t="shared" si="66"/>
        <v>0</v>
      </c>
      <c r="S48" s="1"/>
      <c r="T48" s="1"/>
      <c r="U48" s="1"/>
      <c r="V48" s="1"/>
      <c r="W48" s="1"/>
      <c r="X48" s="1"/>
      <c r="Y48" s="13">
        <f t="shared" ref="Y48:AB48" si="67">IF(Y$24&lt;&gt;0,Y164/Y$24,0)</f>
        <v>0</v>
      </c>
      <c r="Z48" s="13">
        <f t="shared" si="67"/>
        <v>0</v>
      </c>
      <c r="AA48" s="13">
        <f t="shared" si="67"/>
        <v>0</v>
      </c>
      <c r="AB48" s="13">
        <f t="shared" si="67"/>
        <v>0</v>
      </c>
      <c r="AC48" s="1"/>
      <c r="AD48" s="1"/>
      <c r="AE48" s="1"/>
      <c r="AF48" s="1"/>
      <c r="AG48" s="1"/>
      <c r="AH48" s="1"/>
    </row>
    <row r="49" spans="1:34" s="1" customFormat="1" ht="13.5" customHeight="1" x14ac:dyDescent="0.2">
      <c r="A49" s="357"/>
      <c r="B49" s="357"/>
      <c r="C49" s="372"/>
      <c r="D49" s="35" t="s">
        <v>64</v>
      </c>
      <c r="E49" s="13">
        <f t="shared" ref="E49:R49" si="68">IF(E$24&lt;&gt;0,(E104+E105)/E$24,0)</f>
        <v>0</v>
      </c>
      <c r="F49" s="13">
        <f t="shared" si="68"/>
        <v>0</v>
      </c>
      <c r="G49" s="14">
        <f t="shared" si="68"/>
        <v>0</v>
      </c>
      <c r="H49" s="14">
        <f t="shared" si="68"/>
        <v>0</v>
      </c>
      <c r="I49" s="14">
        <f t="shared" si="68"/>
        <v>0</v>
      </c>
      <c r="J49" s="14">
        <f t="shared" si="68"/>
        <v>0</v>
      </c>
      <c r="K49" s="14">
        <f t="shared" si="68"/>
        <v>0</v>
      </c>
      <c r="L49" s="14">
        <f t="shared" si="68"/>
        <v>0</v>
      </c>
      <c r="M49" s="14">
        <f t="shared" si="68"/>
        <v>0</v>
      </c>
      <c r="N49" s="14">
        <f t="shared" si="68"/>
        <v>0</v>
      </c>
      <c r="O49" s="14">
        <f t="shared" si="68"/>
        <v>0</v>
      </c>
      <c r="P49" s="14">
        <f t="shared" si="68"/>
        <v>0</v>
      </c>
      <c r="Q49" s="14">
        <f t="shared" si="68"/>
        <v>0</v>
      </c>
      <c r="R49" s="14">
        <f t="shared" si="68"/>
        <v>0</v>
      </c>
      <c r="Y49" s="13">
        <f t="shared" ref="Y49:AB49" si="69">IF(Y$24&lt;&gt;0,(Y104+Y105)/Y$24,0)</f>
        <v>0</v>
      </c>
      <c r="Z49" s="13">
        <f t="shared" si="69"/>
        <v>0</v>
      </c>
      <c r="AA49" s="13">
        <f t="shared" si="69"/>
        <v>0</v>
      </c>
      <c r="AB49" s="13">
        <f t="shared" si="69"/>
        <v>0</v>
      </c>
    </row>
    <row r="50" spans="1:34" s="1" customFormat="1" ht="13.5" customHeight="1" x14ac:dyDescent="0.2">
      <c r="A50" s="357"/>
      <c r="B50" s="357"/>
      <c r="C50" s="372"/>
      <c r="D50" s="35" t="s">
        <v>73</v>
      </c>
      <c r="E50" s="13">
        <f t="shared" ref="E50:R50" si="70">IF(E$24&lt;&gt;0,(E112+E113)/E$24,0)</f>
        <v>0</v>
      </c>
      <c r="F50" s="13">
        <f t="shared" si="70"/>
        <v>0</v>
      </c>
      <c r="G50" s="14">
        <f t="shared" si="70"/>
        <v>0</v>
      </c>
      <c r="H50" s="14">
        <f t="shared" si="70"/>
        <v>0</v>
      </c>
      <c r="I50" s="14">
        <f t="shared" si="70"/>
        <v>0</v>
      </c>
      <c r="J50" s="14">
        <f t="shared" si="70"/>
        <v>0</v>
      </c>
      <c r="K50" s="14">
        <f t="shared" si="70"/>
        <v>0</v>
      </c>
      <c r="L50" s="14">
        <f t="shared" si="70"/>
        <v>0</v>
      </c>
      <c r="M50" s="14">
        <f t="shared" si="70"/>
        <v>0</v>
      </c>
      <c r="N50" s="14">
        <f t="shared" si="70"/>
        <v>0</v>
      </c>
      <c r="O50" s="14">
        <f t="shared" si="70"/>
        <v>0</v>
      </c>
      <c r="P50" s="14">
        <f t="shared" si="70"/>
        <v>0</v>
      </c>
      <c r="Q50" s="14">
        <f t="shared" si="70"/>
        <v>0</v>
      </c>
      <c r="R50" s="14">
        <f t="shared" si="70"/>
        <v>0</v>
      </c>
      <c r="Y50" s="13">
        <f t="shared" ref="Y50:AB50" si="71">IF(Y$24&lt;&gt;0,(Y112+Y113)/Y$24,0)</f>
        <v>0</v>
      </c>
      <c r="Z50" s="13">
        <f t="shared" si="71"/>
        <v>0</v>
      </c>
      <c r="AA50" s="13">
        <f t="shared" si="71"/>
        <v>0</v>
      </c>
      <c r="AB50" s="13">
        <f t="shared" si="71"/>
        <v>0</v>
      </c>
    </row>
    <row r="51" spans="1:34" s="1" customFormat="1" ht="13.5" customHeight="1" x14ac:dyDescent="0.2">
      <c r="A51" s="357"/>
      <c r="B51" s="357"/>
      <c r="C51" s="372"/>
      <c r="D51" s="35" t="s">
        <v>74</v>
      </c>
      <c r="E51" s="13">
        <f t="shared" ref="E51:R51" si="72">IF(E$24&lt;&gt;0,(E121+E122+E127+E128)/E$24,0)</f>
        <v>0</v>
      </c>
      <c r="F51" s="13">
        <f t="shared" si="72"/>
        <v>0</v>
      </c>
      <c r="G51" s="14">
        <f t="shared" si="72"/>
        <v>0</v>
      </c>
      <c r="H51" s="14">
        <f t="shared" si="72"/>
        <v>0</v>
      </c>
      <c r="I51" s="14">
        <f t="shared" si="72"/>
        <v>0</v>
      </c>
      <c r="J51" s="14">
        <f t="shared" si="72"/>
        <v>0</v>
      </c>
      <c r="K51" s="14">
        <f t="shared" si="72"/>
        <v>0</v>
      </c>
      <c r="L51" s="14">
        <f t="shared" si="72"/>
        <v>0</v>
      </c>
      <c r="M51" s="14">
        <f t="shared" si="72"/>
        <v>0</v>
      </c>
      <c r="N51" s="14">
        <f t="shared" si="72"/>
        <v>0</v>
      </c>
      <c r="O51" s="14">
        <f t="shared" si="72"/>
        <v>0</v>
      </c>
      <c r="P51" s="14">
        <f t="shared" si="72"/>
        <v>0</v>
      </c>
      <c r="Q51" s="14">
        <f t="shared" si="72"/>
        <v>0</v>
      </c>
      <c r="R51" s="14">
        <f t="shared" si="72"/>
        <v>0</v>
      </c>
      <c r="Y51" s="13">
        <f t="shared" ref="Y51:AB51" si="73">IF(Y$24&lt;&gt;0,(Y121+Y122+Y127+Y128)/Y$24,0)</f>
        <v>0</v>
      </c>
      <c r="Z51" s="13">
        <f t="shared" si="73"/>
        <v>0</v>
      </c>
      <c r="AA51" s="13">
        <f t="shared" si="73"/>
        <v>0</v>
      </c>
      <c r="AB51" s="13">
        <f t="shared" si="73"/>
        <v>0</v>
      </c>
    </row>
    <row r="52" spans="1:34" s="1" customFormat="1" ht="13.5" customHeight="1" x14ac:dyDescent="0.2">
      <c r="A52" s="357"/>
      <c r="B52" s="357"/>
      <c r="C52" s="372"/>
      <c r="D52" s="24" t="s">
        <v>75</v>
      </c>
      <c r="E52" s="13">
        <f t="shared" ref="E52:R52" si="74">IF(E$24&lt;&gt;0,E156/E$24,0)</f>
        <v>0</v>
      </c>
      <c r="F52" s="13">
        <f t="shared" si="74"/>
        <v>0</v>
      </c>
      <c r="G52" s="14">
        <f t="shared" si="74"/>
        <v>0</v>
      </c>
      <c r="H52" s="14">
        <f t="shared" si="74"/>
        <v>0</v>
      </c>
      <c r="I52" s="14">
        <f t="shared" si="74"/>
        <v>0</v>
      </c>
      <c r="J52" s="14">
        <f t="shared" si="74"/>
        <v>0</v>
      </c>
      <c r="K52" s="14">
        <f t="shared" si="74"/>
        <v>0</v>
      </c>
      <c r="L52" s="14">
        <f t="shared" si="74"/>
        <v>0</v>
      </c>
      <c r="M52" s="14">
        <f t="shared" si="74"/>
        <v>0</v>
      </c>
      <c r="N52" s="14">
        <f t="shared" si="74"/>
        <v>0</v>
      </c>
      <c r="O52" s="14">
        <f t="shared" si="74"/>
        <v>0</v>
      </c>
      <c r="P52" s="14">
        <f t="shared" si="74"/>
        <v>0</v>
      </c>
      <c r="Q52" s="14">
        <f t="shared" si="74"/>
        <v>0</v>
      </c>
      <c r="R52" s="14">
        <f t="shared" si="74"/>
        <v>0</v>
      </c>
      <c r="Y52" s="13">
        <f t="shared" ref="Y52:AB52" si="75">IF(Y$24&lt;&gt;0,Y156/Y$24,0)</f>
        <v>0</v>
      </c>
      <c r="Z52" s="13">
        <f t="shared" si="75"/>
        <v>0</v>
      </c>
      <c r="AA52" s="13">
        <f t="shared" si="75"/>
        <v>0</v>
      </c>
      <c r="AB52" s="13">
        <f t="shared" si="75"/>
        <v>0</v>
      </c>
    </row>
    <row r="53" spans="1:34" s="1" customFormat="1" ht="13.5" customHeight="1" x14ac:dyDescent="0.2">
      <c r="A53" s="357"/>
      <c r="B53" s="357"/>
      <c r="C53" s="372"/>
      <c r="D53" s="36" t="s">
        <v>111</v>
      </c>
      <c r="E53" s="37">
        <f t="shared" ref="E53:R53" si="76">IF(E$24&lt;&gt;0,E159/E$24,0)</f>
        <v>0</v>
      </c>
      <c r="F53" s="37">
        <f t="shared" si="76"/>
        <v>0</v>
      </c>
      <c r="G53" s="38">
        <f t="shared" si="76"/>
        <v>0</v>
      </c>
      <c r="H53" s="38">
        <f t="shared" si="76"/>
        <v>0</v>
      </c>
      <c r="I53" s="38">
        <f t="shared" si="76"/>
        <v>0</v>
      </c>
      <c r="J53" s="38">
        <f t="shared" si="76"/>
        <v>0</v>
      </c>
      <c r="K53" s="38">
        <f t="shared" si="76"/>
        <v>0</v>
      </c>
      <c r="L53" s="38">
        <f t="shared" si="76"/>
        <v>0</v>
      </c>
      <c r="M53" s="38">
        <f t="shared" si="76"/>
        <v>0</v>
      </c>
      <c r="N53" s="38">
        <f t="shared" si="76"/>
        <v>0</v>
      </c>
      <c r="O53" s="38">
        <f t="shared" si="76"/>
        <v>0</v>
      </c>
      <c r="P53" s="38">
        <f t="shared" si="76"/>
        <v>0</v>
      </c>
      <c r="Q53" s="38">
        <f t="shared" si="76"/>
        <v>0</v>
      </c>
      <c r="R53" s="38">
        <f t="shared" si="76"/>
        <v>0</v>
      </c>
      <c r="Y53" s="37">
        <f t="shared" ref="Y53:AB53" si="77">IF(Y$24&lt;&gt;0,Y159/Y$24,0)</f>
        <v>0</v>
      </c>
      <c r="Z53" s="37">
        <f t="shared" si="77"/>
        <v>0</v>
      </c>
      <c r="AA53" s="37">
        <f t="shared" si="77"/>
        <v>0</v>
      </c>
      <c r="AB53" s="37">
        <f t="shared" si="77"/>
        <v>0</v>
      </c>
    </row>
    <row r="54" spans="1:34" s="4" customFormat="1" ht="13.5" customHeight="1" x14ac:dyDescent="0.2">
      <c r="A54" s="357"/>
      <c r="B54" s="357"/>
      <c r="C54" s="372"/>
      <c r="D54" s="24" t="s">
        <v>76</v>
      </c>
      <c r="E54" s="26">
        <f>IF(E109&lt;&gt;0,SUM(G19:R19)/E109,0)</f>
        <v>0</v>
      </c>
      <c r="F54" s="26">
        <f t="shared" ref="F54:R54" si="78">IF(F109&lt;&gt;0,F$19/F109,0)</f>
        <v>0</v>
      </c>
      <c r="G54" s="27">
        <f t="shared" si="78"/>
        <v>0</v>
      </c>
      <c r="H54" s="27">
        <f t="shared" si="78"/>
        <v>0</v>
      </c>
      <c r="I54" s="27">
        <f t="shared" si="78"/>
        <v>0</v>
      </c>
      <c r="J54" s="27">
        <f t="shared" si="78"/>
        <v>0</v>
      </c>
      <c r="K54" s="27">
        <f t="shared" si="78"/>
        <v>0</v>
      </c>
      <c r="L54" s="27">
        <f t="shared" si="78"/>
        <v>0</v>
      </c>
      <c r="M54" s="27">
        <f t="shared" si="78"/>
        <v>0</v>
      </c>
      <c r="N54" s="27">
        <f t="shared" si="78"/>
        <v>0</v>
      </c>
      <c r="O54" s="27">
        <f t="shared" si="78"/>
        <v>0</v>
      </c>
      <c r="P54" s="27">
        <f t="shared" si="78"/>
        <v>0</v>
      </c>
      <c r="Q54" s="27">
        <f t="shared" si="78"/>
        <v>0</v>
      </c>
      <c r="R54" s="27">
        <f t="shared" si="78"/>
        <v>0</v>
      </c>
      <c r="S54" s="1"/>
      <c r="T54" s="1"/>
      <c r="U54" s="1"/>
      <c r="V54" s="1"/>
      <c r="W54" s="1"/>
      <c r="X54" s="1"/>
      <c r="Y54" s="26">
        <f>IF(Y109&lt;&gt;0,SUM(G19:I19)/Y109,0)</f>
        <v>0</v>
      </c>
      <c r="Z54" s="26">
        <f>IF(Z109&lt;&gt;0,SUM(J19:L19)/Z109,0)</f>
        <v>0</v>
      </c>
      <c r="AA54" s="26">
        <f>IF(AA109&lt;&gt;0,SUM(M19:O19)/AA109,0)</f>
        <v>0</v>
      </c>
      <c r="AB54" s="26">
        <f>IF(AB109&lt;&gt;0,SUM(P19:R19)/AB109,0)</f>
        <v>0</v>
      </c>
      <c r="AC54" s="1"/>
      <c r="AD54" s="1"/>
      <c r="AE54" s="1"/>
      <c r="AF54" s="1"/>
      <c r="AG54" s="1"/>
      <c r="AH54" s="1"/>
    </row>
    <row r="55" spans="1:34" s="4" customFormat="1" ht="13.5" customHeight="1" x14ac:dyDescent="0.2">
      <c r="A55" s="357"/>
      <c r="B55" s="357"/>
      <c r="C55" s="372"/>
      <c r="D55" s="24" t="s">
        <v>77</v>
      </c>
      <c r="E55" s="26">
        <f>IF((E118+E126)&lt;&gt;0,SUM(G19:R19)/(E118+E126),0)</f>
        <v>0</v>
      </c>
      <c r="F55" s="26">
        <f t="shared" ref="F55:R55" si="79">IF((F118+F126)&lt;&gt;0,F$19/(F118+F126),0)</f>
        <v>0</v>
      </c>
      <c r="G55" s="27">
        <f t="shared" si="79"/>
        <v>0</v>
      </c>
      <c r="H55" s="27">
        <f t="shared" si="79"/>
        <v>0</v>
      </c>
      <c r="I55" s="27">
        <f t="shared" si="79"/>
        <v>0</v>
      </c>
      <c r="J55" s="27">
        <f t="shared" si="79"/>
        <v>0</v>
      </c>
      <c r="K55" s="27">
        <f t="shared" si="79"/>
        <v>0</v>
      </c>
      <c r="L55" s="27">
        <f t="shared" si="79"/>
        <v>0</v>
      </c>
      <c r="M55" s="27">
        <f t="shared" si="79"/>
        <v>0</v>
      </c>
      <c r="N55" s="27">
        <f t="shared" si="79"/>
        <v>0</v>
      </c>
      <c r="O55" s="27">
        <f t="shared" si="79"/>
        <v>0</v>
      </c>
      <c r="P55" s="27">
        <f t="shared" si="79"/>
        <v>0</v>
      </c>
      <c r="Q55" s="27">
        <f t="shared" si="79"/>
        <v>0</v>
      </c>
      <c r="R55" s="27">
        <f t="shared" si="79"/>
        <v>0</v>
      </c>
      <c r="S55" s="1"/>
      <c r="T55" s="1"/>
      <c r="U55" s="1"/>
      <c r="V55" s="1"/>
      <c r="W55" s="1"/>
      <c r="X55" s="1"/>
      <c r="Y55" s="26">
        <f>IF((Y118+Y126)&lt;&gt;0,SUM(G19:I19)/(Y118+Y126),0)</f>
        <v>0</v>
      </c>
      <c r="Z55" s="26">
        <f>IF((Z118+Z126)&lt;&gt;0,SUM(J19:L19)/(Z118+Z126),0)</f>
        <v>0</v>
      </c>
      <c r="AA55" s="26">
        <f>IF((AA118+AA126)&lt;&gt;0,SUM(M19:O19)/(AA118+AA126),0)</f>
        <v>0</v>
      </c>
      <c r="AB55" s="26">
        <f>IF((AB118+AB126)&lt;&gt;0,SUM(P19:R19)/(AB118+AB126),0)</f>
        <v>0</v>
      </c>
      <c r="AC55" s="1"/>
      <c r="AD55" s="1"/>
      <c r="AE55" s="1"/>
      <c r="AF55" s="1"/>
      <c r="AG55" s="1"/>
      <c r="AH55" s="1"/>
    </row>
    <row r="56" spans="1:34" s="1" customFormat="1" ht="13.5" customHeight="1" x14ac:dyDescent="0.2">
      <c r="A56" s="357"/>
      <c r="B56" s="357"/>
      <c r="C56" s="372"/>
      <c r="D56" s="24" t="s">
        <v>70</v>
      </c>
      <c r="E56" s="13">
        <f t="shared" ref="E56:R56" si="80">IF(E103&lt;&gt;0,(E104+E105)/E103,0)</f>
        <v>0</v>
      </c>
      <c r="F56" s="13">
        <f t="shared" si="80"/>
        <v>0</v>
      </c>
      <c r="G56" s="14">
        <f t="shared" si="80"/>
        <v>0</v>
      </c>
      <c r="H56" s="14">
        <f t="shared" si="80"/>
        <v>0</v>
      </c>
      <c r="I56" s="14">
        <f t="shared" si="80"/>
        <v>0</v>
      </c>
      <c r="J56" s="14">
        <f t="shared" si="80"/>
        <v>0</v>
      </c>
      <c r="K56" s="14">
        <f t="shared" si="80"/>
        <v>0</v>
      </c>
      <c r="L56" s="14">
        <f t="shared" si="80"/>
        <v>0</v>
      </c>
      <c r="M56" s="14">
        <f t="shared" si="80"/>
        <v>0</v>
      </c>
      <c r="N56" s="14">
        <f t="shared" si="80"/>
        <v>0</v>
      </c>
      <c r="O56" s="14">
        <f t="shared" si="80"/>
        <v>0</v>
      </c>
      <c r="P56" s="14">
        <f t="shared" si="80"/>
        <v>0</v>
      </c>
      <c r="Q56" s="14">
        <f t="shared" si="80"/>
        <v>0</v>
      </c>
      <c r="R56" s="14">
        <f t="shared" si="80"/>
        <v>0</v>
      </c>
      <c r="Y56" s="13">
        <f t="shared" ref="Y56:AB56" si="81">IF(Y103&lt;&gt;0,(Y104+Y105)/Y103,0)</f>
        <v>0</v>
      </c>
      <c r="Z56" s="13">
        <f t="shared" si="81"/>
        <v>0</v>
      </c>
      <c r="AA56" s="13">
        <f t="shared" si="81"/>
        <v>0</v>
      </c>
      <c r="AB56" s="13">
        <f t="shared" si="81"/>
        <v>0</v>
      </c>
    </row>
    <row r="57" spans="1:34" s="5" customFormat="1" ht="13.5" customHeight="1" x14ac:dyDescent="0.2">
      <c r="A57" s="39"/>
      <c r="C57" s="40"/>
      <c r="D57" s="40"/>
      <c r="E57" s="41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Y57" s="41"/>
      <c r="Z57" s="41"/>
      <c r="AA57" s="41"/>
      <c r="AB57" s="41"/>
    </row>
    <row r="58" spans="1:34" s="5" customFormat="1" ht="13.5" customHeight="1" x14ac:dyDescent="0.2">
      <c r="A58" s="358" t="s">
        <v>62</v>
      </c>
      <c r="B58" s="358"/>
      <c r="C58" s="381" t="s">
        <v>79</v>
      </c>
      <c r="D58" s="44" t="s">
        <v>36</v>
      </c>
      <c r="E58" s="32">
        <f t="shared" ref="E58:E60" si="82">SUM(G58:R58)</f>
        <v>0</v>
      </c>
      <c r="F58" s="32">
        <f>IF($T$1=0,0,E58/$T$1)</f>
        <v>0</v>
      </c>
      <c r="G58" s="14">
        <f t="shared" ref="G58:R60" si="83">G64+G70+G76</f>
        <v>0</v>
      </c>
      <c r="H58" s="14">
        <f t="shared" si="83"/>
        <v>0</v>
      </c>
      <c r="I58" s="14">
        <f t="shared" si="83"/>
        <v>0</v>
      </c>
      <c r="J58" s="14">
        <f t="shared" si="83"/>
        <v>0</v>
      </c>
      <c r="K58" s="14">
        <f t="shared" si="83"/>
        <v>0</v>
      </c>
      <c r="L58" s="14">
        <f t="shared" si="83"/>
        <v>0</v>
      </c>
      <c r="M58" s="14">
        <f t="shared" si="83"/>
        <v>0</v>
      </c>
      <c r="N58" s="14">
        <f t="shared" si="83"/>
        <v>0</v>
      </c>
      <c r="O58" s="14">
        <f t="shared" si="83"/>
        <v>0</v>
      </c>
      <c r="P58" s="14">
        <f t="shared" si="83"/>
        <v>0</v>
      </c>
      <c r="Q58" s="14">
        <f t="shared" si="83"/>
        <v>0</v>
      </c>
      <c r="R58" s="14">
        <f t="shared" si="83"/>
        <v>0</v>
      </c>
      <c r="Y58" s="32">
        <f t="shared" ref="Y58:Y60" si="84">SUM(G58:I58)</f>
        <v>0</v>
      </c>
      <c r="Z58" s="32">
        <f t="shared" ref="Z58:Z60" si="85">SUM(J58:L58)</f>
        <v>0</v>
      </c>
      <c r="AA58" s="32">
        <f t="shared" ref="AA58:AA60" si="86">SUM(M58:O58)</f>
        <v>0</v>
      </c>
      <c r="AB58" s="32">
        <f t="shared" ref="AB58:AB60" si="87">SUM(P58:R58)</f>
        <v>0</v>
      </c>
    </row>
    <row r="59" spans="1:34" s="5" customFormat="1" ht="13.5" customHeight="1" x14ac:dyDescent="0.2">
      <c r="A59" s="358"/>
      <c r="B59" s="358"/>
      <c r="C59" s="381"/>
      <c r="D59" s="44" t="s">
        <v>80</v>
      </c>
      <c r="E59" s="32">
        <f t="shared" si="82"/>
        <v>0</v>
      </c>
      <c r="F59" s="32">
        <f>IF($T$1=0,0,E59/$T$1)</f>
        <v>0</v>
      </c>
      <c r="G59" s="14">
        <f t="shared" si="83"/>
        <v>0</v>
      </c>
      <c r="H59" s="14">
        <f t="shared" si="83"/>
        <v>0</v>
      </c>
      <c r="I59" s="14">
        <f t="shared" si="83"/>
        <v>0</v>
      </c>
      <c r="J59" s="14">
        <f t="shared" si="83"/>
        <v>0</v>
      </c>
      <c r="K59" s="14">
        <f t="shared" si="83"/>
        <v>0</v>
      </c>
      <c r="L59" s="14">
        <f t="shared" si="83"/>
        <v>0</v>
      </c>
      <c r="M59" s="14">
        <f t="shared" si="83"/>
        <v>0</v>
      </c>
      <c r="N59" s="14">
        <f t="shared" si="83"/>
        <v>0</v>
      </c>
      <c r="O59" s="14">
        <f t="shared" si="83"/>
        <v>0</v>
      </c>
      <c r="P59" s="14">
        <f t="shared" si="83"/>
        <v>0</v>
      </c>
      <c r="Q59" s="14">
        <f t="shared" si="83"/>
        <v>0</v>
      </c>
      <c r="R59" s="14">
        <f t="shared" si="83"/>
        <v>0</v>
      </c>
      <c r="Y59" s="32">
        <f t="shared" si="84"/>
        <v>0</v>
      </c>
      <c r="Z59" s="32">
        <f t="shared" si="85"/>
        <v>0</v>
      </c>
      <c r="AA59" s="32">
        <f t="shared" si="86"/>
        <v>0</v>
      </c>
      <c r="AB59" s="32">
        <f t="shared" si="87"/>
        <v>0</v>
      </c>
    </row>
    <row r="60" spans="1:34" s="5" customFormat="1" ht="13.5" customHeight="1" x14ac:dyDescent="0.2">
      <c r="A60" s="358"/>
      <c r="B60" s="358"/>
      <c r="C60" s="381"/>
      <c r="D60" s="44" t="s">
        <v>81</v>
      </c>
      <c r="E60" s="32">
        <f t="shared" si="82"/>
        <v>0</v>
      </c>
      <c r="F60" s="32">
        <f>IF($T$1=0,0,E60/$T$1)</f>
        <v>0</v>
      </c>
      <c r="G60" s="14">
        <f t="shared" si="83"/>
        <v>0</v>
      </c>
      <c r="H60" s="14">
        <f t="shared" si="83"/>
        <v>0</v>
      </c>
      <c r="I60" s="14">
        <f t="shared" si="83"/>
        <v>0</v>
      </c>
      <c r="J60" s="14">
        <f t="shared" si="83"/>
        <v>0</v>
      </c>
      <c r="K60" s="14">
        <f t="shared" si="83"/>
        <v>0</v>
      </c>
      <c r="L60" s="14">
        <f t="shared" si="83"/>
        <v>0</v>
      </c>
      <c r="M60" s="14">
        <f t="shared" si="83"/>
        <v>0</v>
      </c>
      <c r="N60" s="14">
        <f t="shared" si="83"/>
        <v>0</v>
      </c>
      <c r="O60" s="14">
        <f t="shared" si="83"/>
        <v>0</v>
      </c>
      <c r="P60" s="14">
        <f t="shared" si="83"/>
        <v>0</v>
      </c>
      <c r="Q60" s="14">
        <f t="shared" si="83"/>
        <v>0</v>
      </c>
      <c r="R60" s="14">
        <f t="shared" si="83"/>
        <v>0</v>
      </c>
      <c r="Y60" s="32">
        <f t="shared" si="84"/>
        <v>0</v>
      </c>
      <c r="Z60" s="32">
        <f t="shared" si="85"/>
        <v>0</v>
      </c>
      <c r="AA60" s="32">
        <f t="shared" si="86"/>
        <v>0</v>
      </c>
      <c r="AB60" s="32">
        <f t="shared" si="87"/>
        <v>0</v>
      </c>
    </row>
    <row r="61" spans="1:34" s="5" customFormat="1" ht="13.5" customHeight="1" x14ac:dyDescent="0.2">
      <c r="A61" s="358"/>
      <c r="B61" s="358"/>
      <c r="C61" s="381"/>
      <c r="D61" s="44" t="s">
        <v>70</v>
      </c>
      <c r="E61" s="32">
        <f t="shared" ref="E61:R61" si="88">IF(E58&lt;&gt;0,(E59+E60)/E58,)</f>
        <v>0</v>
      </c>
      <c r="F61" s="18">
        <f t="shared" si="88"/>
        <v>0</v>
      </c>
      <c r="G61" s="14">
        <f t="shared" si="88"/>
        <v>0</v>
      </c>
      <c r="H61" s="14">
        <f t="shared" si="88"/>
        <v>0</v>
      </c>
      <c r="I61" s="14">
        <f t="shared" si="88"/>
        <v>0</v>
      </c>
      <c r="J61" s="14">
        <f t="shared" si="88"/>
        <v>0</v>
      </c>
      <c r="K61" s="14">
        <f t="shared" si="88"/>
        <v>0</v>
      </c>
      <c r="L61" s="14">
        <f t="shared" si="88"/>
        <v>0</v>
      </c>
      <c r="M61" s="14">
        <f t="shared" si="88"/>
        <v>0</v>
      </c>
      <c r="N61" s="14">
        <f t="shared" si="88"/>
        <v>0</v>
      </c>
      <c r="O61" s="14">
        <f t="shared" si="88"/>
        <v>0</v>
      </c>
      <c r="P61" s="14">
        <f t="shared" si="88"/>
        <v>0</v>
      </c>
      <c r="Q61" s="14">
        <f t="shared" si="88"/>
        <v>0</v>
      </c>
      <c r="R61" s="14">
        <f t="shared" si="88"/>
        <v>0</v>
      </c>
      <c r="Y61" s="32">
        <f t="shared" ref="Y61:AB61" si="89">IF(Y58&lt;&gt;0,(Y59+Y60)/Y58,)</f>
        <v>0</v>
      </c>
      <c r="Z61" s="32">
        <f t="shared" si="89"/>
        <v>0</v>
      </c>
      <c r="AA61" s="32">
        <f t="shared" si="89"/>
        <v>0</v>
      </c>
      <c r="AB61" s="32">
        <f t="shared" si="89"/>
        <v>0</v>
      </c>
    </row>
    <row r="62" spans="1:34" s="5" customFormat="1" ht="13.5" customHeight="1" x14ac:dyDescent="0.2">
      <c r="A62" s="358"/>
      <c r="B62" s="358"/>
      <c r="C62" s="381"/>
      <c r="D62" s="44" t="s">
        <v>82</v>
      </c>
      <c r="E62" s="32">
        <f t="shared" ref="E62:E66" si="90">SUM(G62:R62)</f>
        <v>0</v>
      </c>
      <c r="F62" s="32">
        <f>IF($T$1=0,0,E62/$T$1)</f>
        <v>0</v>
      </c>
      <c r="G62" s="14">
        <f t="shared" ref="G62:R62" si="91">G68+G74+G80</f>
        <v>0</v>
      </c>
      <c r="H62" s="14">
        <f t="shared" si="91"/>
        <v>0</v>
      </c>
      <c r="I62" s="14">
        <f t="shared" si="91"/>
        <v>0</v>
      </c>
      <c r="J62" s="14">
        <f t="shared" si="91"/>
        <v>0</v>
      </c>
      <c r="K62" s="14">
        <f t="shared" si="91"/>
        <v>0</v>
      </c>
      <c r="L62" s="14">
        <f t="shared" si="91"/>
        <v>0</v>
      </c>
      <c r="M62" s="14">
        <f t="shared" si="91"/>
        <v>0</v>
      </c>
      <c r="N62" s="14">
        <f t="shared" si="91"/>
        <v>0</v>
      </c>
      <c r="O62" s="14">
        <f t="shared" si="91"/>
        <v>0</v>
      </c>
      <c r="P62" s="14">
        <f t="shared" si="91"/>
        <v>0</v>
      </c>
      <c r="Q62" s="14">
        <f t="shared" si="91"/>
        <v>0</v>
      </c>
      <c r="R62" s="14">
        <f t="shared" si="91"/>
        <v>0</v>
      </c>
      <c r="Y62" s="32">
        <f t="shared" ref="Y62:Y66" si="92">SUM(G62:I62)</f>
        <v>0</v>
      </c>
      <c r="Z62" s="32">
        <f t="shared" ref="Z62:Z66" si="93">SUM(J62:L62)</f>
        <v>0</v>
      </c>
      <c r="AA62" s="32">
        <f t="shared" ref="AA62:AA66" si="94">SUM(M62:O62)</f>
        <v>0</v>
      </c>
      <c r="AB62" s="32">
        <f t="shared" ref="AB62:AB66" si="95">SUM(P62:R62)</f>
        <v>0</v>
      </c>
    </row>
    <row r="63" spans="1:34" s="5" customFormat="1" ht="13.5" customHeight="1" x14ac:dyDescent="0.2">
      <c r="A63" s="358"/>
      <c r="B63" s="358"/>
      <c r="C63" s="381"/>
      <c r="D63" s="44" t="s">
        <v>83</v>
      </c>
      <c r="E63" s="32">
        <f t="shared" si="90"/>
        <v>0</v>
      </c>
      <c r="F63" s="32">
        <f>IF($T$1=0,0,E63/$T$1)</f>
        <v>0</v>
      </c>
      <c r="G63" s="14">
        <f t="shared" ref="G63:R63" si="96">G59+G60+G62</f>
        <v>0</v>
      </c>
      <c r="H63" s="14">
        <f t="shared" si="96"/>
        <v>0</v>
      </c>
      <c r="I63" s="14">
        <f t="shared" si="96"/>
        <v>0</v>
      </c>
      <c r="J63" s="14">
        <f t="shared" si="96"/>
        <v>0</v>
      </c>
      <c r="K63" s="14">
        <f t="shared" si="96"/>
        <v>0</v>
      </c>
      <c r="L63" s="14">
        <f t="shared" si="96"/>
        <v>0</v>
      </c>
      <c r="M63" s="14">
        <f t="shared" si="96"/>
        <v>0</v>
      </c>
      <c r="N63" s="14">
        <f t="shared" si="96"/>
        <v>0</v>
      </c>
      <c r="O63" s="14">
        <f t="shared" si="96"/>
        <v>0</v>
      </c>
      <c r="P63" s="14">
        <f t="shared" si="96"/>
        <v>0</v>
      </c>
      <c r="Q63" s="14">
        <f t="shared" si="96"/>
        <v>0</v>
      </c>
      <c r="R63" s="14">
        <f t="shared" si="96"/>
        <v>0</v>
      </c>
      <c r="Y63" s="32">
        <f t="shared" si="92"/>
        <v>0</v>
      </c>
      <c r="Z63" s="32">
        <f t="shared" si="93"/>
        <v>0</v>
      </c>
      <c r="AA63" s="32">
        <f t="shared" si="94"/>
        <v>0</v>
      </c>
      <c r="AB63" s="32">
        <f t="shared" si="95"/>
        <v>0</v>
      </c>
    </row>
    <row r="64" spans="1:34" s="1" customFormat="1" ht="13.5" customHeight="1" x14ac:dyDescent="0.2">
      <c r="A64" s="358"/>
      <c r="B64" s="358"/>
      <c r="C64" s="380" t="s">
        <v>227</v>
      </c>
      <c r="D64" s="45" t="s">
        <v>36</v>
      </c>
      <c r="E64" s="13">
        <f t="shared" si="90"/>
        <v>0</v>
      </c>
      <c r="F64" s="13">
        <f>IF($T$1=0,0,E64/$T$1)</f>
        <v>0</v>
      </c>
      <c r="G64" s="46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Y64" s="13">
        <f t="shared" si="92"/>
        <v>0</v>
      </c>
      <c r="Z64" s="13">
        <f t="shared" si="93"/>
        <v>0</v>
      </c>
      <c r="AA64" s="13">
        <f t="shared" si="94"/>
        <v>0</v>
      </c>
      <c r="AB64" s="13">
        <f t="shared" si="95"/>
        <v>0</v>
      </c>
    </row>
    <row r="65" spans="1:28" s="1" customFormat="1" ht="13.5" customHeight="1" x14ac:dyDescent="0.2">
      <c r="A65" s="358"/>
      <c r="B65" s="358"/>
      <c r="C65" s="380"/>
      <c r="D65" s="45" t="s">
        <v>80</v>
      </c>
      <c r="E65" s="13">
        <f t="shared" si="90"/>
        <v>0</v>
      </c>
      <c r="F65" s="13">
        <f>IF($T$1=0,0,E65/$T$1)</f>
        <v>0</v>
      </c>
      <c r="G65" s="46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Y65" s="13">
        <f t="shared" si="92"/>
        <v>0</v>
      </c>
      <c r="Z65" s="13">
        <f t="shared" si="93"/>
        <v>0</v>
      </c>
      <c r="AA65" s="13">
        <f t="shared" si="94"/>
        <v>0</v>
      </c>
      <c r="AB65" s="13">
        <f t="shared" si="95"/>
        <v>0</v>
      </c>
    </row>
    <row r="66" spans="1:28" s="1" customFormat="1" ht="13.5" customHeight="1" x14ac:dyDescent="0.2">
      <c r="A66" s="358"/>
      <c r="B66" s="358"/>
      <c r="C66" s="380"/>
      <c r="D66" s="45" t="s">
        <v>81</v>
      </c>
      <c r="E66" s="13">
        <f t="shared" si="90"/>
        <v>0</v>
      </c>
      <c r="F66" s="13">
        <f>IF($T$1=0,0,E66/$T$1)</f>
        <v>0</v>
      </c>
      <c r="G66" s="46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Y66" s="13">
        <f t="shared" si="92"/>
        <v>0</v>
      </c>
      <c r="Z66" s="13">
        <f t="shared" si="93"/>
        <v>0</v>
      </c>
      <c r="AA66" s="13">
        <f t="shared" si="94"/>
        <v>0</v>
      </c>
      <c r="AB66" s="13">
        <f t="shared" si="95"/>
        <v>0</v>
      </c>
    </row>
    <row r="67" spans="1:28" s="1" customFormat="1" ht="13.5" customHeight="1" x14ac:dyDescent="0.2">
      <c r="A67" s="358"/>
      <c r="B67" s="358"/>
      <c r="C67" s="380"/>
      <c r="D67" s="45" t="s">
        <v>70</v>
      </c>
      <c r="E67" s="13">
        <f t="shared" ref="E67:R67" si="97">IF(E64&lt;&gt;0,(E65+E66)/E64,)</f>
        <v>0</v>
      </c>
      <c r="F67" s="13">
        <f t="shared" si="97"/>
        <v>0</v>
      </c>
      <c r="G67" s="14">
        <f t="shared" si="97"/>
        <v>0</v>
      </c>
      <c r="H67" s="14">
        <f t="shared" si="97"/>
        <v>0</v>
      </c>
      <c r="I67" s="14">
        <f t="shared" si="97"/>
        <v>0</v>
      </c>
      <c r="J67" s="14">
        <f t="shared" si="97"/>
        <v>0</v>
      </c>
      <c r="K67" s="14">
        <f t="shared" si="97"/>
        <v>0</v>
      </c>
      <c r="L67" s="14">
        <f t="shared" si="97"/>
        <v>0</v>
      </c>
      <c r="M67" s="14">
        <f t="shared" si="97"/>
        <v>0</v>
      </c>
      <c r="N67" s="14">
        <f t="shared" si="97"/>
        <v>0</v>
      </c>
      <c r="O67" s="14">
        <f t="shared" si="97"/>
        <v>0</v>
      </c>
      <c r="P67" s="14">
        <f t="shared" si="97"/>
        <v>0</v>
      </c>
      <c r="Q67" s="14">
        <f t="shared" si="97"/>
        <v>0</v>
      </c>
      <c r="R67" s="14">
        <f t="shared" si="97"/>
        <v>0</v>
      </c>
      <c r="Y67" s="13">
        <f t="shared" ref="Y67:AB67" si="98">IF(Y64&lt;&gt;0,(Y65+Y66)/Y64,)</f>
        <v>0</v>
      </c>
      <c r="Z67" s="13">
        <f t="shared" si="98"/>
        <v>0</v>
      </c>
      <c r="AA67" s="13">
        <f t="shared" si="98"/>
        <v>0</v>
      </c>
      <c r="AB67" s="13">
        <f t="shared" si="98"/>
        <v>0</v>
      </c>
    </row>
    <row r="68" spans="1:28" s="1" customFormat="1" ht="13.5" customHeight="1" x14ac:dyDescent="0.2">
      <c r="A68" s="358"/>
      <c r="B68" s="358"/>
      <c r="C68" s="380"/>
      <c r="D68" s="45" t="s">
        <v>82</v>
      </c>
      <c r="E68" s="13">
        <f t="shared" ref="E68:E72" si="99">SUM(G68:R68)</f>
        <v>0</v>
      </c>
      <c r="F68" s="13">
        <f>IF($T$1=0,0,E68/$T$1)</f>
        <v>0</v>
      </c>
      <c r="G68" s="4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Y68" s="13">
        <f t="shared" ref="Y68:Y72" si="100">SUM(G68:I68)</f>
        <v>0</v>
      </c>
      <c r="Z68" s="13">
        <f t="shared" ref="Z68:Z72" si="101">SUM(J68:L68)</f>
        <v>0</v>
      </c>
      <c r="AA68" s="13">
        <f t="shared" ref="AA68:AA72" si="102">SUM(M68:O68)</f>
        <v>0</v>
      </c>
      <c r="AB68" s="13">
        <f t="shared" ref="AB68:AB72" si="103">SUM(P68:R68)</f>
        <v>0</v>
      </c>
    </row>
    <row r="69" spans="1:28" s="1" customFormat="1" ht="13.5" customHeight="1" x14ac:dyDescent="0.2">
      <c r="A69" s="358"/>
      <c r="B69" s="358"/>
      <c r="C69" s="380"/>
      <c r="D69" s="45" t="s">
        <v>83</v>
      </c>
      <c r="E69" s="13">
        <f t="shared" si="99"/>
        <v>0</v>
      </c>
      <c r="F69" s="13">
        <f>IF($T$1=0,0,E69/$T$1)</f>
        <v>0</v>
      </c>
      <c r="G69" s="14">
        <f t="shared" ref="G69:R69" si="104">G65+G66+G68</f>
        <v>0</v>
      </c>
      <c r="H69" s="14">
        <f t="shared" si="104"/>
        <v>0</v>
      </c>
      <c r="I69" s="14">
        <f t="shared" si="104"/>
        <v>0</v>
      </c>
      <c r="J69" s="14">
        <f t="shared" si="104"/>
        <v>0</v>
      </c>
      <c r="K69" s="14">
        <f t="shared" si="104"/>
        <v>0</v>
      </c>
      <c r="L69" s="14">
        <f t="shared" si="104"/>
        <v>0</v>
      </c>
      <c r="M69" s="14">
        <f t="shared" si="104"/>
        <v>0</v>
      </c>
      <c r="N69" s="14">
        <f t="shared" si="104"/>
        <v>0</v>
      </c>
      <c r="O69" s="14">
        <f t="shared" si="104"/>
        <v>0</v>
      </c>
      <c r="P69" s="14">
        <f t="shared" si="104"/>
        <v>0</v>
      </c>
      <c r="Q69" s="14">
        <f t="shared" si="104"/>
        <v>0</v>
      </c>
      <c r="R69" s="14">
        <f t="shared" si="104"/>
        <v>0</v>
      </c>
      <c r="Y69" s="13">
        <f t="shared" si="100"/>
        <v>0</v>
      </c>
      <c r="Z69" s="13">
        <f t="shared" si="101"/>
        <v>0</v>
      </c>
      <c r="AA69" s="13">
        <f t="shared" si="102"/>
        <v>0</v>
      </c>
      <c r="AB69" s="13">
        <f t="shared" si="103"/>
        <v>0</v>
      </c>
    </row>
    <row r="70" spans="1:28" s="1" customFormat="1" ht="13.5" customHeight="1" x14ac:dyDescent="0.2">
      <c r="A70" s="358"/>
      <c r="B70" s="358"/>
      <c r="C70" s="381" t="s">
        <v>206</v>
      </c>
      <c r="D70" s="44" t="s">
        <v>36</v>
      </c>
      <c r="E70" s="32">
        <f t="shared" si="99"/>
        <v>0</v>
      </c>
      <c r="F70" s="32">
        <f>IF($T$1=0,0,E70/$T$1)</f>
        <v>0</v>
      </c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Y70" s="32">
        <f t="shared" si="100"/>
        <v>0</v>
      </c>
      <c r="Z70" s="32">
        <f t="shared" si="101"/>
        <v>0</v>
      </c>
      <c r="AA70" s="32">
        <f t="shared" si="102"/>
        <v>0</v>
      </c>
      <c r="AB70" s="32">
        <f t="shared" si="103"/>
        <v>0</v>
      </c>
    </row>
    <row r="71" spans="1:28" s="1" customFormat="1" ht="13.5" customHeight="1" x14ac:dyDescent="0.2">
      <c r="A71" s="358"/>
      <c r="B71" s="358"/>
      <c r="C71" s="381"/>
      <c r="D71" s="44" t="s">
        <v>80</v>
      </c>
      <c r="E71" s="32">
        <f t="shared" si="99"/>
        <v>0</v>
      </c>
      <c r="F71" s="32">
        <f>IF($T$1=0,0,E71/$T$1)</f>
        <v>0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Y71" s="32">
        <f t="shared" si="100"/>
        <v>0</v>
      </c>
      <c r="Z71" s="32">
        <f t="shared" si="101"/>
        <v>0</v>
      </c>
      <c r="AA71" s="32">
        <f t="shared" si="102"/>
        <v>0</v>
      </c>
      <c r="AB71" s="32">
        <f t="shared" si="103"/>
        <v>0</v>
      </c>
    </row>
    <row r="72" spans="1:28" s="1" customFormat="1" ht="13.5" customHeight="1" x14ac:dyDescent="0.2">
      <c r="A72" s="358"/>
      <c r="B72" s="358"/>
      <c r="C72" s="381"/>
      <c r="D72" s="44" t="s">
        <v>81</v>
      </c>
      <c r="E72" s="32">
        <f t="shared" si="99"/>
        <v>0</v>
      </c>
      <c r="F72" s="32">
        <f>IF($T$1=0,0,E72/$T$1)</f>
        <v>0</v>
      </c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Y72" s="32">
        <f t="shared" si="100"/>
        <v>0</v>
      </c>
      <c r="Z72" s="32">
        <f t="shared" si="101"/>
        <v>0</v>
      </c>
      <c r="AA72" s="32">
        <f t="shared" si="102"/>
        <v>0</v>
      </c>
      <c r="AB72" s="32">
        <f t="shared" si="103"/>
        <v>0</v>
      </c>
    </row>
    <row r="73" spans="1:28" s="1" customFormat="1" ht="13.5" customHeight="1" x14ac:dyDescent="0.2">
      <c r="A73" s="358"/>
      <c r="B73" s="358"/>
      <c r="C73" s="381"/>
      <c r="D73" s="44" t="s">
        <v>70</v>
      </c>
      <c r="E73" s="32">
        <f t="shared" ref="E73:R73" si="105">IF(E70&lt;&gt;0,(E71+E72)/E70,)</f>
        <v>0</v>
      </c>
      <c r="F73" s="18">
        <f t="shared" si="105"/>
        <v>0</v>
      </c>
      <c r="G73" s="14">
        <f t="shared" si="105"/>
        <v>0</v>
      </c>
      <c r="H73" s="14">
        <f t="shared" si="105"/>
        <v>0</v>
      </c>
      <c r="I73" s="14">
        <f t="shared" si="105"/>
        <v>0</v>
      </c>
      <c r="J73" s="14">
        <f t="shared" si="105"/>
        <v>0</v>
      </c>
      <c r="K73" s="14">
        <f t="shared" si="105"/>
        <v>0</v>
      </c>
      <c r="L73" s="14">
        <f t="shared" si="105"/>
        <v>0</v>
      </c>
      <c r="M73" s="14">
        <f t="shared" si="105"/>
        <v>0</v>
      </c>
      <c r="N73" s="14">
        <f t="shared" si="105"/>
        <v>0</v>
      </c>
      <c r="O73" s="14">
        <f t="shared" si="105"/>
        <v>0</v>
      </c>
      <c r="P73" s="14">
        <f t="shared" si="105"/>
        <v>0</v>
      </c>
      <c r="Q73" s="14">
        <f t="shared" si="105"/>
        <v>0</v>
      </c>
      <c r="R73" s="14">
        <f t="shared" si="105"/>
        <v>0</v>
      </c>
      <c r="Y73" s="32">
        <f t="shared" ref="Y73:AB73" si="106">IF(Y70&lt;&gt;0,(Y71+Y72)/Y70,)</f>
        <v>0</v>
      </c>
      <c r="Z73" s="32">
        <f t="shared" si="106"/>
        <v>0</v>
      </c>
      <c r="AA73" s="32">
        <f t="shared" si="106"/>
        <v>0</v>
      </c>
      <c r="AB73" s="32">
        <f t="shared" si="106"/>
        <v>0</v>
      </c>
    </row>
    <row r="74" spans="1:28" s="1" customFormat="1" ht="13.5" customHeight="1" x14ac:dyDescent="0.2">
      <c r="A74" s="358"/>
      <c r="B74" s="358"/>
      <c r="C74" s="381"/>
      <c r="D74" s="44" t="s">
        <v>82</v>
      </c>
      <c r="E74" s="32">
        <f t="shared" ref="E74:E78" si="107">SUM(G74:R74)</f>
        <v>0</v>
      </c>
      <c r="F74" s="32">
        <f>IF($T$1=0,0,E74/$T$1)</f>
        <v>0</v>
      </c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Y74" s="32">
        <f t="shared" ref="Y74:Y78" si="108">SUM(G74:I74)</f>
        <v>0</v>
      </c>
      <c r="Z74" s="32">
        <f t="shared" ref="Z74:Z78" si="109">SUM(J74:L74)</f>
        <v>0</v>
      </c>
      <c r="AA74" s="32">
        <f t="shared" ref="AA74:AA78" si="110">SUM(M74:O74)</f>
        <v>0</v>
      </c>
      <c r="AB74" s="32">
        <f t="shared" ref="AB74:AB78" si="111">SUM(P74:R74)</f>
        <v>0</v>
      </c>
    </row>
    <row r="75" spans="1:28" s="1" customFormat="1" ht="13.5" customHeight="1" x14ac:dyDescent="0.2">
      <c r="A75" s="358"/>
      <c r="B75" s="358"/>
      <c r="C75" s="381"/>
      <c r="D75" s="44" t="s">
        <v>83</v>
      </c>
      <c r="E75" s="32">
        <f t="shared" si="107"/>
        <v>0</v>
      </c>
      <c r="F75" s="32">
        <f>IF($T$1=0,0,E75/$T$1)</f>
        <v>0</v>
      </c>
      <c r="G75" s="14">
        <f t="shared" ref="G75:R75" si="112">G71+G72+G74</f>
        <v>0</v>
      </c>
      <c r="H75" s="14">
        <f t="shared" si="112"/>
        <v>0</v>
      </c>
      <c r="I75" s="14">
        <f t="shared" si="112"/>
        <v>0</v>
      </c>
      <c r="J75" s="14">
        <f t="shared" si="112"/>
        <v>0</v>
      </c>
      <c r="K75" s="14">
        <f t="shared" si="112"/>
        <v>0</v>
      </c>
      <c r="L75" s="14">
        <f t="shared" si="112"/>
        <v>0</v>
      </c>
      <c r="M75" s="14">
        <f t="shared" si="112"/>
        <v>0</v>
      </c>
      <c r="N75" s="14">
        <f t="shared" si="112"/>
        <v>0</v>
      </c>
      <c r="O75" s="14">
        <f t="shared" si="112"/>
        <v>0</v>
      </c>
      <c r="P75" s="14">
        <f t="shared" si="112"/>
        <v>0</v>
      </c>
      <c r="Q75" s="14">
        <f t="shared" si="112"/>
        <v>0</v>
      </c>
      <c r="R75" s="14">
        <f t="shared" si="112"/>
        <v>0</v>
      </c>
      <c r="Y75" s="32">
        <f t="shared" si="108"/>
        <v>0</v>
      </c>
      <c r="Z75" s="32">
        <f t="shared" si="109"/>
        <v>0</v>
      </c>
      <c r="AA75" s="32">
        <f t="shared" si="110"/>
        <v>0</v>
      </c>
      <c r="AB75" s="32">
        <f t="shared" si="111"/>
        <v>0</v>
      </c>
    </row>
    <row r="76" spans="1:28" s="1" customFormat="1" ht="13.5" customHeight="1" x14ac:dyDescent="0.2">
      <c r="A76" s="358"/>
      <c r="B76" s="358"/>
      <c r="C76" s="380" t="s">
        <v>228</v>
      </c>
      <c r="D76" s="45" t="s">
        <v>36</v>
      </c>
      <c r="E76" s="13">
        <f t="shared" si="107"/>
        <v>0</v>
      </c>
      <c r="F76" s="13">
        <f>IF($T$1=0,0,E76/$T$1)</f>
        <v>0</v>
      </c>
      <c r="G76" s="46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Y76" s="13">
        <f t="shared" si="108"/>
        <v>0</v>
      </c>
      <c r="Z76" s="13">
        <f t="shared" si="109"/>
        <v>0</v>
      </c>
      <c r="AA76" s="13">
        <f t="shared" si="110"/>
        <v>0</v>
      </c>
      <c r="AB76" s="13">
        <f t="shared" si="111"/>
        <v>0</v>
      </c>
    </row>
    <row r="77" spans="1:28" s="1" customFormat="1" ht="13.5" customHeight="1" x14ac:dyDescent="0.2">
      <c r="A77" s="358"/>
      <c r="B77" s="358"/>
      <c r="C77" s="380"/>
      <c r="D77" s="45" t="s">
        <v>80</v>
      </c>
      <c r="E77" s="13">
        <f t="shared" si="107"/>
        <v>0</v>
      </c>
      <c r="F77" s="13">
        <f>IF($T$1=0,0,E77/$T$1)</f>
        <v>0</v>
      </c>
      <c r="G77" s="46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Y77" s="13">
        <f t="shared" si="108"/>
        <v>0</v>
      </c>
      <c r="Z77" s="13">
        <f t="shared" si="109"/>
        <v>0</v>
      </c>
      <c r="AA77" s="13">
        <f t="shared" si="110"/>
        <v>0</v>
      </c>
      <c r="AB77" s="13">
        <f t="shared" si="111"/>
        <v>0</v>
      </c>
    </row>
    <row r="78" spans="1:28" s="1" customFormat="1" ht="13.5" customHeight="1" x14ac:dyDescent="0.2">
      <c r="A78" s="358"/>
      <c r="B78" s="358"/>
      <c r="C78" s="380"/>
      <c r="D78" s="45" t="s">
        <v>81</v>
      </c>
      <c r="E78" s="13">
        <f t="shared" si="107"/>
        <v>0</v>
      </c>
      <c r="F78" s="13">
        <f>IF($T$1=0,0,E78/$T$1)</f>
        <v>0</v>
      </c>
      <c r="G78" s="46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Y78" s="13">
        <f t="shared" si="108"/>
        <v>0</v>
      </c>
      <c r="Z78" s="13">
        <f t="shared" si="109"/>
        <v>0</v>
      </c>
      <c r="AA78" s="13">
        <f t="shared" si="110"/>
        <v>0</v>
      </c>
      <c r="AB78" s="13">
        <f t="shared" si="111"/>
        <v>0</v>
      </c>
    </row>
    <row r="79" spans="1:28" s="1" customFormat="1" ht="13.5" customHeight="1" x14ac:dyDescent="0.2">
      <c r="A79" s="358"/>
      <c r="B79" s="358"/>
      <c r="C79" s="380"/>
      <c r="D79" s="45" t="s">
        <v>70</v>
      </c>
      <c r="E79" s="13">
        <f t="shared" ref="E79:R79" si="113">IF(E76&lt;&gt;0,(E77+E78)/E76,)</f>
        <v>0</v>
      </c>
      <c r="F79" s="13">
        <f t="shared" si="113"/>
        <v>0</v>
      </c>
      <c r="G79" s="14">
        <f t="shared" si="113"/>
        <v>0</v>
      </c>
      <c r="H79" s="14">
        <f t="shared" si="113"/>
        <v>0</v>
      </c>
      <c r="I79" s="14">
        <f t="shared" si="113"/>
        <v>0</v>
      </c>
      <c r="J79" s="14">
        <f t="shared" si="113"/>
        <v>0</v>
      </c>
      <c r="K79" s="14">
        <f t="shared" si="113"/>
        <v>0</v>
      </c>
      <c r="L79" s="14">
        <f t="shared" si="113"/>
        <v>0</v>
      </c>
      <c r="M79" s="14">
        <f t="shared" si="113"/>
        <v>0</v>
      </c>
      <c r="N79" s="14">
        <f t="shared" si="113"/>
        <v>0</v>
      </c>
      <c r="O79" s="14">
        <f t="shared" si="113"/>
        <v>0</v>
      </c>
      <c r="P79" s="14">
        <f t="shared" si="113"/>
        <v>0</v>
      </c>
      <c r="Q79" s="14">
        <f t="shared" si="113"/>
        <v>0</v>
      </c>
      <c r="R79" s="14">
        <f t="shared" si="113"/>
        <v>0</v>
      </c>
      <c r="Y79" s="13">
        <f t="shared" ref="Y79:AB79" si="114">IF(Y76&lt;&gt;0,(Y77+Y78)/Y76,)</f>
        <v>0</v>
      </c>
      <c r="Z79" s="13">
        <f t="shared" si="114"/>
        <v>0</v>
      </c>
      <c r="AA79" s="13">
        <f t="shared" si="114"/>
        <v>0</v>
      </c>
      <c r="AB79" s="13">
        <f t="shared" si="114"/>
        <v>0</v>
      </c>
    </row>
    <row r="80" spans="1:28" s="1" customFormat="1" ht="13.5" customHeight="1" x14ac:dyDescent="0.2">
      <c r="A80" s="358"/>
      <c r="B80" s="358"/>
      <c r="C80" s="380"/>
      <c r="D80" s="45" t="s">
        <v>82</v>
      </c>
      <c r="E80" s="13">
        <f t="shared" ref="E80:E97" si="115">SUM(G80:R80)</f>
        <v>0</v>
      </c>
      <c r="F80" s="13">
        <f t="shared" ref="F80:F97" si="116">IF($T$1=0,0,E80/$T$1)</f>
        <v>0</v>
      </c>
      <c r="G80" s="46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Y80" s="13">
        <f t="shared" ref="Y80:Y97" si="117">SUM(G80:I80)</f>
        <v>0</v>
      </c>
      <c r="Z80" s="13">
        <f t="shared" ref="Z80:Z97" si="118">SUM(J80:L80)</f>
        <v>0</v>
      </c>
      <c r="AA80" s="13">
        <f t="shared" ref="AA80:AA97" si="119">SUM(M80:O80)</f>
        <v>0</v>
      </c>
      <c r="AB80" s="13">
        <f t="shared" ref="AB80:AB97" si="120">SUM(P80:R80)</f>
        <v>0</v>
      </c>
    </row>
    <row r="81" spans="1:28" s="1" customFormat="1" ht="13.5" customHeight="1" x14ac:dyDescent="0.2">
      <c r="A81" s="358"/>
      <c r="B81" s="358"/>
      <c r="C81" s="380"/>
      <c r="D81" s="45" t="s">
        <v>83</v>
      </c>
      <c r="E81" s="13">
        <f t="shared" si="115"/>
        <v>0</v>
      </c>
      <c r="F81" s="13">
        <f t="shared" si="116"/>
        <v>0</v>
      </c>
      <c r="G81" s="14">
        <f t="shared" ref="G81:R81" si="121">G77+G78+G80</f>
        <v>0</v>
      </c>
      <c r="H81" s="14">
        <f t="shared" si="121"/>
        <v>0</v>
      </c>
      <c r="I81" s="14">
        <f t="shared" si="121"/>
        <v>0</v>
      </c>
      <c r="J81" s="14">
        <f t="shared" si="121"/>
        <v>0</v>
      </c>
      <c r="K81" s="14">
        <f t="shared" si="121"/>
        <v>0</v>
      </c>
      <c r="L81" s="14">
        <f t="shared" si="121"/>
        <v>0</v>
      </c>
      <c r="M81" s="14">
        <f t="shared" si="121"/>
        <v>0</v>
      </c>
      <c r="N81" s="14">
        <f t="shared" si="121"/>
        <v>0</v>
      </c>
      <c r="O81" s="14">
        <f t="shared" si="121"/>
        <v>0</v>
      </c>
      <c r="P81" s="14">
        <f t="shared" si="121"/>
        <v>0</v>
      </c>
      <c r="Q81" s="14">
        <f t="shared" si="121"/>
        <v>0</v>
      </c>
      <c r="R81" s="14">
        <f t="shared" si="121"/>
        <v>0</v>
      </c>
      <c r="Y81" s="13">
        <f t="shared" si="117"/>
        <v>0</v>
      </c>
      <c r="Z81" s="13">
        <f t="shared" si="118"/>
        <v>0</v>
      </c>
      <c r="AA81" s="13">
        <f t="shared" si="119"/>
        <v>0</v>
      </c>
      <c r="AB81" s="13">
        <f t="shared" si="120"/>
        <v>0</v>
      </c>
    </row>
    <row r="82" spans="1:28" s="1" customFormat="1" ht="13.5" customHeight="1" x14ac:dyDescent="0.2">
      <c r="A82" s="358"/>
      <c r="B82" s="358"/>
      <c r="C82" s="378" t="s">
        <v>84</v>
      </c>
      <c r="D82" s="30" t="s">
        <v>229</v>
      </c>
      <c r="E82" s="32">
        <f t="shared" si="115"/>
        <v>0</v>
      </c>
      <c r="F82" s="29">
        <f t="shared" si="116"/>
        <v>0</v>
      </c>
      <c r="G82" s="46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Y82" s="32">
        <f t="shared" si="117"/>
        <v>0</v>
      </c>
      <c r="Z82" s="32">
        <f t="shared" si="118"/>
        <v>0</v>
      </c>
      <c r="AA82" s="32">
        <f t="shared" si="119"/>
        <v>0</v>
      </c>
      <c r="AB82" s="32">
        <f t="shared" si="120"/>
        <v>0</v>
      </c>
    </row>
    <row r="83" spans="1:28" s="1" customFormat="1" ht="13.5" customHeight="1" x14ac:dyDescent="0.2">
      <c r="A83" s="358"/>
      <c r="B83" s="358"/>
      <c r="C83" s="378"/>
      <c r="D83" s="44" t="s">
        <v>144</v>
      </c>
      <c r="E83" s="32">
        <f t="shared" si="115"/>
        <v>0</v>
      </c>
      <c r="F83" s="29">
        <f t="shared" si="116"/>
        <v>0</v>
      </c>
      <c r="G83" s="46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Y83" s="32">
        <f t="shared" si="117"/>
        <v>0</v>
      </c>
      <c r="Z83" s="32">
        <f t="shared" si="118"/>
        <v>0</v>
      </c>
      <c r="AA83" s="32">
        <f t="shared" si="119"/>
        <v>0</v>
      </c>
      <c r="AB83" s="32">
        <f t="shared" si="120"/>
        <v>0</v>
      </c>
    </row>
    <row r="84" spans="1:28" s="1" customFormat="1" ht="13.5" customHeight="1" x14ac:dyDescent="0.2">
      <c r="A84" s="358"/>
      <c r="B84" s="358"/>
      <c r="C84" s="378"/>
      <c r="D84" s="30" t="s">
        <v>145</v>
      </c>
      <c r="E84" s="32">
        <f t="shared" si="115"/>
        <v>0</v>
      </c>
      <c r="F84" s="29">
        <f t="shared" si="116"/>
        <v>0</v>
      </c>
      <c r="G84" s="46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Y84" s="32">
        <f t="shared" si="117"/>
        <v>0</v>
      </c>
      <c r="Z84" s="32">
        <f t="shared" si="118"/>
        <v>0</v>
      </c>
      <c r="AA84" s="32">
        <f t="shared" si="119"/>
        <v>0</v>
      </c>
      <c r="AB84" s="32">
        <f t="shared" si="120"/>
        <v>0</v>
      </c>
    </row>
    <row r="85" spans="1:28" s="1" customFormat="1" ht="13.5" customHeight="1" x14ac:dyDescent="0.2">
      <c r="A85" s="358"/>
      <c r="B85" s="358"/>
      <c r="C85" s="378"/>
      <c r="D85" s="44" t="s">
        <v>142</v>
      </c>
      <c r="E85" s="32">
        <f t="shared" si="115"/>
        <v>0</v>
      </c>
      <c r="F85" s="29">
        <f t="shared" si="116"/>
        <v>0</v>
      </c>
      <c r="G85" s="46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Y85" s="32">
        <f t="shared" si="117"/>
        <v>0</v>
      </c>
      <c r="Z85" s="32">
        <f t="shared" si="118"/>
        <v>0</v>
      </c>
      <c r="AA85" s="32">
        <f t="shared" si="119"/>
        <v>0</v>
      </c>
      <c r="AB85" s="32">
        <f t="shared" si="120"/>
        <v>0</v>
      </c>
    </row>
    <row r="86" spans="1:28" s="1" customFormat="1" ht="13.5" customHeight="1" x14ac:dyDescent="0.2">
      <c r="A86" s="358"/>
      <c r="B86" s="358"/>
      <c r="C86" s="378"/>
      <c r="D86" s="30" t="s">
        <v>143</v>
      </c>
      <c r="E86" s="32">
        <f t="shared" si="115"/>
        <v>0</v>
      </c>
      <c r="F86" s="29">
        <f t="shared" si="116"/>
        <v>0</v>
      </c>
      <c r="G86" s="46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Y86" s="32">
        <f t="shared" si="117"/>
        <v>0</v>
      </c>
      <c r="Z86" s="32">
        <f t="shared" si="118"/>
        <v>0</v>
      </c>
      <c r="AA86" s="32">
        <f t="shared" si="119"/>
        <v>0</v>
      </c>
      <c r="AB86" s="32">
        <f t="shared" si="120"/>
        <v>0</v>
      </c>
    </row>
    <row r="87" spans="1:28" s="1" customFormat="1" ht="13.5" customHeight="1" x14ac:dyDescent="0.2">
      <c r="A87" s="358"/>
      <c r="B87" s="358"/>
      <c r="C87" s="378"/>
      <c r="D87" s="44" t="s">
        <v>146</v>
      </c>
      <c r="E87" s="29">
        <f t="shared" si="115"/>
        <v>0</v>
      </c>
      <c r="F87" s="29">
        <f t="shared" si="116"/>
        <v>0</v>
      </c>
      <c r="G87" s="46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Y87" s="29">
        <f t="shared" si="117"/>
        <v>0</v>
      </c>
      <c r="Z87" s="29">
        <f t="shared" si="118"/>
        <v>0</v>
      </c>
      <c r="AA87" s="29">
        <f t="shared" si="119"/>
        <v>0</v>
      </c>
      <c r="AB87" s="29">
        <f t="shared" si="120"/>
        <v>0</v>
      </c>
    </row>
    <row r="88" spans="1:28" s="1" customFormat="1" ht="13.5" customHeight="1" x14ac:dyDescent="0.2">
      <c r="A88" s="358"/>
      <c r="B88" s="358"/>
      <c r="C88" s="378"/>
      <c r="D88" s="44" t="s">
        <v>147</v>
      </c>
      <c r="E88" s="29">
        <f t="shared" si="115"/>
        <v>0</v>
      </c>
      <c r="F88" s="29">
        <f t="shared" si="116"/>
        <v>0</v>
      </c>
      <c r="G88" s="46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Y88" s="29">
        <f t="shared" si="117"/>
        <v>0</v>
      </c>
      <c r="Z88" s="29">
        <f t="shared" si="118"/>
        <v>0</v>
      </c>
      <c r="AA88" s="29">
        <f t="shared" si="119"/>
        <v>0</v>
      </c>
      <c r="AB88" s="29">
        <f t="shared" si="120"/>
        <v>0</v>
      </c>
    </row>
    <row r="89" spans="1:28" s="1" customFormat="1" ht="13.5" customHeight="1" x14ac:dyDescent="0.2">
      <c r="A89" s="358"/>
      <c r="B89" s="358"/>
      <c r="C89" s="378"/>
      <c r="D89" s="44" t="s">
        <v>148</v>
      </c>
      <c r="E89" s="29">
        <f t="shared" si="115"/>
        <v>0</v>
      </c>
      <c r="F89" s="29">
        <f t="shared" si="116"/>
        <v>0</v>
      </c>
      <c r="G89" s="46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Y89" s="29">
        <f t="shared" si="117"/>
        <v>0</v>
      </c>
      <c r="Z89" s="29">
        <f t="shared" si="118"/>
        <v>0</v>
      </c>
      <c r="AA89" s="29">
        <f t="shared" si="119"/>
        <v>0</v>
      </c>
      <c r="AB89" s="29">
        <f t="shared" si="120"/>
        <v>0</v>
      </c>
    </row>
    <row r="90" spans="1:28" s="1" customFormat="1" ht="13.5" customHeight="1" x14ac:dyDescent="0.2">
      <c r="A90" s="358"/>
      <c r="B90" s="358"/>
      <c r="C90" s="378"/>
      <c r="D90" s="44" t="s">
        <v>149</v>
      </c>
      <c r="E90" s="29">
        <f t="shared" si="115"/>
        <v>0</v>
      </c>
      <c r="F90" s="29">
        <f t="shared" si="116"/>
        <v>0</v>
      </c>
      <c r="G90" s="46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Y90" s="29">
        <f t="shared" si="117"/>
        <v>0</v>
      </c>
      <c r="Z90" s="29">
        <f t="shared" si="118"/>
        <v>0</v>
      </c>
      <c r="AA90" s="29">
        <f t="shared" si="119"/>
        <v>0</v>
      </c>
      <c r="AB90" s="29">
        <f t="shared" si="120"/>
        <v>0</v>
      </c>
    </row>
    <row r="91" spans="1:28" s="1" customFormat="1" ht="13.5" customHeight="1" x14ac:dyDescent="0.2">
      <c r="A91" s="358"/>
      <c r="B91" s="358"/>
      <c r="C91" s="378"/>
      <c r="D91" s="44" t="s">
        <v>150</v>
      </c>
      <c r="E91" s="29">
        <f t="shared" si="115"/>
        <v>0</v>
      </c>
      <c r="F91" s="29">
        <f t="shared" si="116"/>
        <v>0</v>
      </c>
      <c r="G91" s="46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Y91" s="29">
        <f t="shared" si="117"/>
        <v>0</v>
      </c>
      <c r="Z91" s="29">
        <f t="shared" si="118"/>
        <v>0</v>
      </c>
      <c r="AA91" s="29">
        <f t="shared" si="119"/>
        <v>0</v>
      </c>
      <c r="AB91" s="29">
        <f t="shared" si="120"/>
        <v>0</v>
      </c>
    </row>
    <row r="92" spans="1:28" s="1" customFormat="1" ht="13.5" customHeight="1" x14ac:dyDescent="0.2">
      <c r="A92" s="358"/>
      <c r="B92" s="358"/>
      <c r="C92" s="378"/>
      <c r="D92" s="44" t="s">
        <v>151</v>
      </c>
      <c r="E92" s="29">
        <f t="shared" si="115"/>
        <v>0</v>
      </c>
      <c r="F92" s="29">
        <f t="shared" si="116"/>
        <v>0</v>
      </c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Y92" s="29">
        <f t="shared" si="117"/>
        <v>0</v>
      </c>
      <c r="Z92" s="29">
        <f t="shared" si="118"/>
        <v>0</v>
      </c>
      <c r="AA92" s="29">
        <f t="shared" si="119"/>
        <v>0</v>
      </c>
      <c r="AB92" s="29">
        <f t="shared" si="120"/>
        <v>0</v>
      </c>
    </row>
    <row r="93" spans="1:28" s="1" customFormat="1" ht="13.5" customHeight="1" x14ac:dyDescent="0.2">
      <c r="A93" s="358"/>
      <c r="B93" s="358"/>
      <c r="C93" s="378"/>
      <c r="D93" s="44" t="s">
        <v>152</v>
      </c>
      <c r="E93" s="29">
        <f t="shared" si="115"/>
        <v>0</v>
      </c>
      <c r="F93" s="29">
        <f t="shared" si="116"/>
        <v>0</v>
      </c>
      <c r="G93" s="4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Y93" s="29">
        <f t="shared" si="117"/>
        <v>0</v>
      </c>
      <c r="Z93" s="29">
        <f t="shared" si="118"/>
        <v>0</v>
      </c>
      <c r="AA93" s="29">
        <f t="shared" si="119"/>
        <v>0</v>
      </c>
      <c r="AB93" s="29">
        <f t="shared" si="120"/>
        <v>0</v>
      </c>
    </row>
    <row r="94" spans="1:28" s="1" customFormat="1" ht="13.5" customHeight="1" x14ac:dyDescent="0.2">
      <c r="A94" s="358"/>
      <c r="B94" s="358"/>
      <c r="C94" s="378"/>
      <c r="D94" s="30" t="s">
        <v>153</v>
      </c>
      <c r="E94" s="32">
        <f t="shared" si="115"/>
        <v>0</v>
      </c>
      <c r="F94" s="29">
        <f t="shared" si="116"/>
        <v>0</v>
      </c>
      <c r="G94" s="46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Y94" s="32">
        <f t="shared" si="117"/>
        <v>0</v>
      </c>
      <c r="Z94" s="32">
        <f t="shared" si="118"/>
        <v>0</v>
      </c>
      <c r="AA94" s="32">
        <f t="shared" si="119"/>
        <v>0</v>
      </c>
      <c r="AB94" s="32">
        <f t="shared" si="120"/>
        <v>0</v>
      </c>
    </row>
    <row r="95" spans="1:28" s="1" customFormat="1" ht="13.5" customHeight="1" x14ac:dyDescent="0.2">
      <c r="A95" s="358"/>
      <c r="B95" s="358"/>
      <c r="C95" s="378"/>
      <c r="D95" s="30" t="s">
        <v>154</v>
      </c>
      <c r="E95" s="32">
        <f t="shared" si="115"/>
        <v>0</v>
      </c>
      <c r="F95" s="29">
        <f t="shared" si="116"/>
        <v>0</v>
      </c>
      <c r="G95" s="46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Y95" s="32">
        <f t="shared" si="117"/>
        <v>0</v>
      </c>
      <c r="Z95" s="32">
        <f t="shared" si="118"/>
        <v>0</v>
      </c>
      <c r="AA95" s="32">
        <f t="shared" si="119"/>
        <v>0</v>
      </c>
      <c r="AB95" s="32">
        <f t="shared" si="120"/>
        <v>0</v>
      </c>
    </row>
    <row r="96" spans="1:28" s="1" customFormat="1" ht="13.5" customHeight="1" x14ac:dyDescent="0.2">
      <c r="A96" s="358"/>
      <c r="B96" s="358"/>
      <c r="C96" s="378"/>
      <c r="D96" s="44" t="s">
        <v>180</v>
      </c>
      <c r="E96" s="32">
        <f t="shared" si="115"/>
        <v>0</v>
      </c>
      <c r="F96" s="29">
        <f t="shared" si="116"/>
        <v>0</v>
      </c>
      <c r="G96" s="46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Y96" s="32">
        <f t="shared" si="117"/>
        <v>0</v>
      </c>
      <c r="Z96" s="32">
        <f t="shared" si="118"/>
        <v>0</v>
      </c>
      <c r="AA96" s="32">
        <f t="shared" si="119"/>
        <v>0</v>
      </c>
      <c r="AB96" s="32">
        <f t="shared" si="120"/>
        <v>0</v>
      </c>
    </row>
    <row r="97" spans="1:34" s="1" customFormat="1" ht="13.5" customHeight="1" x14ac:dyDescent="0.2">
      <c r="A97" s="358"/>
      <c r="B97" s="358"/>
      <c r="C97" s="378"/>
      <c r="D97" s="56" t="s">
        <v>156</v>
      </c>
      <c r="E97" s="32">
        <f t="shared" si="115"/>
        <v>0</v>
      </c>
      <c r="F97" s="29">
        <f t="shared" si="116"/>
        <v>0</v>
      </c>
      <c r="G97" s="14">
        <f t="shared" ref="G97:R97" si="122">SUM(G82:G96)</f>
        <v>0</v>
      </c>
      <c r="H97" s="14">
        <f t="shared" si="122"/>
        <v>0</v>
      </c>
      <c r="I97" s="14">
        <f t="shared" si="122"/>
        <v>0</v>
      </c>
      <c r="J97" s="14">
        <f t="shared" si="122"/>
        <v>0</v>
      </c>
      <c r="K97" s="14">
        <f t="shared" si="122"/>
        <v>0</v>
      </c>
      <c r="L97" s="14">
        <f t="shared" si="122"/>
        <v>0</v>
      </c>
      <c r="M97" s="14">
        <f t="shared" si="122"/>
        <v>0</v>
      </c>
      <c r="N97" s="14">
        <f t="shared" si="122"/>
        <v>0</v>
      </c>
      <c r="O97" s="14">
        <f t="shared" si="122"/>
        <v>0</v>
      </c>
      <c r="P97" s="14">
        <f t="shared" si="122"/>
        <v>0</v>
      </c>
      <c r="Q97" s="14">
        <f t="shared" si="122"/>
        <v>0</v>
      </c>
      <c r="R97" s="14">
        <f t="shared" si="122"/>
        <v>0</v>
      </c>
      <c r="Y97" s="32">
        <f t="shared" si="117"/>
        <v>0</v>
      </c>
      <c r="Z97" s="32">
        <f t="shared" si="118"/>
        <v>0</v>
      </c>
      <c r="AA97" s="32">
        <f t="shared" si="119"/>
        <v>0</v>
      </c>
      <c r="AB97" s="32">
        <f t="shared" si="120"/>
        <v>0</v>
      </c>
    </row>
    <row r="98" spans="1:34" s="4" customFormat="1" ht="13.5" customHeight="1" x14ac:dyDescent="0.2">
      <c r="A98" s="358"/>
      <c r="B98" s="358"/>
      <c r="C98" s="376" t="s">
        <v>57</v>
      </c>
      <c r="D98" s="57" t="s">
        <v>230</v>
      </c>
      <c r="E98" s="13">
        <f t="shared" ref="E98:R98" si="123">IF(E$24&lt;&gt;0,E66/E$24,)</f>
        <v>0</v>
      </c>
      <c r="F98" s="13">
        <f t="shared" si="123"/>
        <v>0</v>
      </c>
      <c r="G98" s="14">
        <f t="shared" si="123"/>
        <v>0</v>
      </c>
      <c r="H98" s="14">
        <f t="shared" si="123"/>
        <v>0</v>
      </c>
      <c r="I98" s="14">
        <f t="shared" si="123"/>
        <v>0</v>
      </c>
      <c r="J98" s="14">
        <f t="shared" si="123"/>
        <v>0</v>
      </c>
      <c r="K98" s="14">
        <f t="shared" si="123"/>
        <v>0</v>
      </c>
      <c r="L98" s="14">
        <f t="shared" si="123"/>
        <v>0</v>
      </c>
      <c r="M98" s="14">
        <f t="shared" si="123"/>
        <v>0</v>
      </c>
      <c r="N98" s="14">
        <f t="shared" si="123"/>
        <v>0</v>
      </c>
      <c r="O98" s="14">
        <f t="shared" si="123"/>
        <v>0</v>
      </c>
      <c r="P98" s="14">
        <f t="shared" si="123"/>
        <v>0</v>
      </c>
      <c r="Q98" s="14">
        <f t="shared" si="123"/>
        <v>0</v>
      </c>
      <c r="R98" s="14">
        <f t="shared" si="123"/>
        <v>0</v>
      </c>
      <c r="S98" s="1"/>
      <c r="T98" s="1"/>
      <c r="U98" s="1"/>
      <c r="V98" s="1"/>
      <c r="W98" s="1"/>
      <c r="X98" s="1"/>
      <c r="Y98" s="13">
        <f t="shared" ref="Y98:AB98" si="124">IF(Y$24&lt;&gt;0,Y66/Y$24,)</f>
        <v>0</v>
      </c>
      <c r="Z98" s="13">
        <f t="shared" si="124"/>
        <v>0</v>
      </c>
      <c r="AA98" s="13">
        <f t="shared" si="124"/>
        <v>0</v>
      </c>
      <c r="AB98" s="13">
        <f t="shared" si="124"/>
        <v>0</v>
      </c>
      <c r="AC98" s="1"/>
      <c r="AD98" s="1"/>
      <c r="AE98" s="1"/>
      <c r="AF98" s="1"/>
      <c r="AG98" s="1"/>
      <c r="AH98" s="1"/>
    </row>
    <row r="99" spans="1:34" s="4" customFormat="1" ht="13.5" customHeight="1" x14ac:dyDescent="0.2">
      <c r="A99" s="358"/>
      <c r="B99" s="358"/>
      <c r="C99" s="376"/>
      <c r="D99" s="58" t="s">
        <v>158</v>
      </c>
      <c r="E99" s="59">
        <f t="shared" ref="E99:R99" si="125">IF(E$25&lt;&gt;0,E66/E$25,)</f>
        <v>0</v>
      </c>
      <c r="F99" s="59">
        <f t="shared" si="125"/>
        <v>0</v>
      </c>
      <c r="G99" s="60">
        <f t="shared" si="125"/>
        <v>0</v>
      </c>
      <c r="H99" s="23">
        <f t="shared" si="125"/>
        <v>0</v>
      </c>
      <c r="I99" s="23">
        <f t="shared" si="125"/>
        <v>0</v>
      </c>
      <c r="J99" s="23">
        <f t="shared" si="125"/>
        <v>0</v>
      </c>
      <c r="K99" s="23">
        <f t="shared" si="125"/>
        <v>0</v>
      </c>
      <c r="L99" s="23">
        <f t="shared" si="125"/>
        <v>0</v>
      </c>
      <c r="M99" s="23">
        <f t="shared" si="125"/>
        <v>0</v>
      </c>
      <c r="N99" s="23">
        <f t="shared" si="125"/>
        <v>0</v>
      </c>
      <c r="O99" s="23">
        <f t="shared" si="125"/>
        <v>0</v>
      </c>
      <c r="P99" s="23">
        <f t="shared" si="125"/>
        <v>0</v>
      </c>
      <c r="Q99" s="23">
        <f t="shared" si="125"/>
        <v>0</v>
      </c>
      <c r="R99" s="23">
        <f t="shared" si="125"/>
        <v>0</v>
      </c>
      <c r="S99" s="1"/>
      <c r="T99" s="1"/>
      <c r="U99" s="1"/>
      <c r="V99" s="1"/>
      <c r="W99" s="1"/>
      <c r="X99" s="1"/>
      <c r="Y99" s="59">
        <f t="shared" ref="Y99:AB99" si="126">IF(Y$25&lt;&gt;0,Y66/Y$25,)</f>
        <v>0</v>
      </c>
      <c r="Z99" s="59">
        <f t="shared" si="126"/>
        <v>0</v>
      </c>
      <c r="AA99" s="59">
        <f t="shared" si="126"/>
        <v>0</v>
      </c>
      <c r="AB99" s="59">
        <f t="shared" si="126"/>
        <v>0</v>
      </c>
      <c r="AC99" s="1"/>
      <c r="AD99" s="1"/>
      <c r="AE99" s="1"/>
      <c r="AF99" s="1"/>
      <c r="AG99" s="1"/>
      <c r="AH99" s="1"/>
    </row>
    <row r="100" spans="1:34" s="4" customFormat="1" ht="13.5" customHeight="1" x14ac:dyDescent="0.2">
      <c r="A100" s="358"/>
      <c r="B100" s="358"/>
      <c r="C100" s="376"/>
      <c r="D100" s="58" t="s">
        <v>159</v>
      </c>
      <c r="E100" s="13">
        <f t="shared" ref="E100:R100" si="127">IF(E$24&lt;&gt;0,E78/E$24,)</f>
        <v>0</v>
      </c>
      <c r="F100" s="13">
        <f t="shared" si="127"/>
        <v>0</v>
      </c>
      <c r="G100" s="14">
        <f t="shared" si="127"/>
        <v>0</v>
      </c>
      <c r="H100" s="14">
        <f t="shared" si="127"/>
        <v>0</v>
      </c>
      <c r="I100" s="14">
        <f t="shared" si="127"/>
        <v>0</v>
      </c>
      <c r="J100" s="14">
        <f t="shared" si="127"/>
        <v>0</v>
      </c>
      <c r="K100" s="14">
        <f t="shared" si="127"/>
        <v>0</v>
      </c>
      <c r="L100" s="14">
        <f t="shared" si="127"/>
        <v>0</v>
      </c>
      <c r="M100" s="14">
        <f t="shared" si="127"/>
        <v>0</v>
      </c>
      <c r="N100" s="14">
        <f t="shared" si="127"/>
        <v>0</v>
      </c>
      <c r="O100" s="14">
        <f t="shared" si="127"/>
        <v>0</v>
      </c>
      <c r="P100" s="14">
        <f t="shared" si="127"/>
        <v>0</v>
      </c>
      <c r="Q100" s="14">
        <f t="shared" si="127"/>
        <v>0</v>
      </c>
      <c r="R100" s="14">
        <f t="shared" si="127"/>
        <v>0</v>
      </c>
      <c r="S100" s="1"/>
      <c r="T100" s="1"/>
      <c r="U100" s="1"/>
      <c r="V100" s="1"/>
      <c r="W100" s="1"/>
      <c r="X100" s="1"/>
      <c r="Y100" s="13">
        <f t="shared" ref="Y100:AB100" si="128">IF(Y$24&lt;&gt;0,Y78/Y$24,)</f>
        <v>0</v>
      </c>
      <c r="Z100" s="13">
        <f t="shared" si="128"/>
        <v>0</v>
      </c>
      <c r="AA100" s="13">
        <f t="shared" si="128"/>
        <v>0</v>
      </c>
      <c r="AB100" s="13">
        <f t="shared" si="128"/>
        <v>0</v>
      </c>
      <c r="AC100" s="1"/>
      <c r="AD100" s="1"/>
      <c r="AE100" s="1"/>
      <c r="AF100" s="1"/>
      <c r="AG100" s="1"/>
      <c r="AH100" s="1"/>
    </row>
    <row r="101" spans="1:34" s="4" customFormat="1" ht="13.5" customHeight="1" x14ac:dyDescent="0.2">
      <c r="A101" s="358"/>
      <c r="B101" s="358"/>
      <c r="C101" s="376"/>
      <c r="D101" s="58" t="s">
        <v>158</v>
      </c>
      <c r="E101" s="61">
        <f t="shared" ref="E101:R101" si="129">IF(E$25&lt;&gt;0,E78/E$25,)</f>
        <v>0</v>
      </c>
      <c r="F101" s="61">
        <f t="shared" si="129"/>
        <v>0</v>
      </c>
      <c r="G101" s="23">
        <f t="shared" si="129"/>
        <v>0</v>
      </c>
      <c r="H101" s="23">
        <f t="shared" si="129"/>
        <v>0</v>
      </c>
      <c r="I101" s="23">
        <f t="shared" si="129"/>
        <v>0</v>
      </c>
      <c r="J101" s="23">
        <f t="shared" si="129"/>
        <v>0</v>
      </c>
      <c r="K101" s="23">
        <f t="shared" si="129"/>
        <v>0</v>
      </c>
      <c r="L101" s="23">
        <f t="shared" si="129"/>
        <v>0</v>
      </c>
      <c r="M101" s="23">
        <f t="shared" si="129"/>
        <v>0</v>
      </c>
      <c r="N101" s="23">
        <f t="shared" si="129"/>
        <v>0</v>
      </c>
      <c r="O101" s="23">
        <f t="shared" si="129"/>
        <v>0</v>
      </c>
      <c r="P101" s="23">
        <f t="shared" si="129"/>
        <v>0</v>
      </c>
      <c r="Q101" s="23">
        <f t="shared" si="129"/>
        <v>0</v>
      </c>
      <c r="R101" s="23">
        <f t="shared" si="129"/>
        <v>0</v>
      </c>
      <c r="S101" s="1"/>
      <c r="T101" s="1"/>
      <c r="U101" s="1"/>
      <c r="V101" s="1"/>
      <c r="W101" s="1"/>
      <c r="X101" s="1"/>
      <c r="Y101" s="61">
        <f t="shared" ref="Y101:AB101" si="130">IF(Y$25&lt;&gt;0,Y78/Y$25,)</f>
        <v>0</v>
      </c>
      <c r="Z101" s="61">
        <f t="shared" si="130"/>
        <v>0</v>
      </c>
      <c r="AA101" s="61">
        <f t="shared" si="130"/>
        <v>0</v>
      </c>
      <c r="AB101" s="61">
        <f t="shared" si="130"/>
        <v>0</v>
      </c>
      <c r="AC101" s="1"/>
      <c r="AD101" s="1"/>
      <c r="AE101" s="1"/>
      <c r="AF101" s="1"/>
      <c r="AG101" s="1"/>
      <c r="AH101" s="1"/>
    </row>
    <row r="102" spans="1:34" s="1" customFormat="1" ht="13.5" customHeight="1" x14ac:dyDescent="0.2">
      <c r="A102" s="358"/>
      <c r="B102" s="358"/>
      <c r="C102" s="62" t="s">
        <v>3</v>
      </c>
      <c r="D102" s="63"/>
      <c r="E102" s="64">
        <f t="shared" ref="E102:E105" si="131">SUM(G102:R102)</f>
        <v>0</v>
      </c>
      <c r="F102" s="65">
        <f>IF($T$1=0,0,E102/$T$1)</f>
        <v>0</v>
      </c>
      <c r="G102" s="14">
        <f t="shared" ref="G102:R102" si="132">G69+G81+G97+G75</f>
        <v>0</v>
      </c>
      <c r="H102" s="14">
        <f t="shared" si="132"/>
        <v>0</v>
      </c>
      <c r="I102" s="14">
        <f t="shared" si="132"/>
        <v>0</v>
      </c>
      <c r="J102" s="14">
        <f t="shared" si="132"/>
        <v>0</v>
      </c>
      <c r="K102" s="14">
        <f t="shared" si="132"/>
        <v>0</v>
      </c>
      <c r="L102" s="14">
        <f t="shared" si="132"/>
        <v>0</v>
      </c>
      <c r="M102" s="14">
        <f t="shared" si="132"/>
        <v>0</v>
      </c>
      <c r="N102" s="14">
        <f t="shared" si="132"/>
        <v>0</v>
      </c>
      <c r="O102" s="14">
        <f t="shared" si="132"/>
        <v>0</v>
      </c>
      <c r="P102" s="14">
        <f t="shared" si="132"/>
        <v>0</v>
      </c>
      <c r="Q102" s="14">
        <f t="shared" si="132"/>
        <v>0</v>
      </c>
      <c r="R102" s="14">
        <f t="shared" si="132"/>
        <v>0</v>
      </c>
      <c r="Y102" s="64">
        <f t="shared" ref="Y102:Y105" si="133">SUM(G102:I102)</f>
        <v>0</v>
      </c>
      <c r="Z102" s="64">
        <f t="shared" ref="Z102:Z105" si="134">SUM(J102:L102)</f>
        <v>0</v>
      </c>
      <c r="AA102" s="64">
        <f t="shared" ref="AA102:AA105" si="135">SUM(M102:O102)</f>
        <v>0</v>
      </c>
      <c r="AB102" s="64">
        <f t="shared" ref="AB102:AB105" si="136">SUM(P102:R102)</f>
        <v>0</v>
      </c>
    </row>
    <row r="103" spans="1:34" s="1" customFormat="1" ht="13.5" customHeight="1" x14ac:dyDescent="0.2">
      <c r="A103" s="359" t="s">
        <v>29</v>
      </c>
      <c r="B103" s="360"/>
      <c r="C103" s="377" t="s">
        <v>86</v>
      </c>
      <c r="D103" s="45" t="s">
        <v>36</v>
      </c>
      <c r="E103" s="13">
        <f t="shared" si="131"/>
        <v>0</v>
      </c>
      <c r="F103" s="66">
        <f>IF($T$1=0,0,E103/$T$1)</f>
        <v>0</v>
      </c>
      <c r="G103" s="14">
        <f t="shared" ref="G103:R103" si="137">G109+G118+G126</f>
        <v>0</v>
      </c>
      <c r="H103" s="14">
        <f t="shared" si="137"/>
        <v>0</v>
      </c>
      <c r="I103" s="14">
        <f t="shared" si="137"/>
        <v>0</v>
      </c>
      <c r="J103" s="14">
        <f t="shared" si="137"/>
        <v>0</v>
      </c>
      <c r="K103" s="14">
        <f t="shared" si="137"/>
        <v>0</v>
      </c>
      <c r="L103" s="14">
        <f t="shared" si="137"/>
        <v>0</v>
      </c>
      <c r="M103" s="14">
        <f t="shared" si="137"/>
        <v>0</v>
      </c>
      <c r="N103" s="14">
        <f t="shared" si="137"/>
        <v>0</v>
      </c>
      <c r="O103" s="14">
        <f t="shared" si="137"/>
        <v>0</v>
      </c>
      <c r="P103" s="14">
        <f t="shared" si="137"/>
        <v>0</v>
      </c>
      <c r="Q103" s="14">
        <f t="shared" si="137"/>
        <v>0</v>
      </c>
      <c r="R103" s="73">
        <f t="shared" si="137"/>
        <v>0</v>
      </c>
      <c r="Y103" s="13">
        <f t="shared" si="133"/>
        <v>0</v>
      </c>
      <c r="Z103" s="13">
        <f t="shared" si="134"/>
        <v>0</v>
      </c>
      <c r="AA103" s="13">
        <f t="shared" si="135"/>
        <v>0</v>
      </c>
      <c r="AB103" s="13">
        <f t="shared" si="136"/>
        <v>0</v>
      </c>
    </row>
    <row r="104" spans="1:34" s="1" customFormat="1" ht="13.5" customHeight="1" x14ac:dyDescent="0.2">
      <c r="A104" s="361"/>
      <c r="B104" s="362"/>
      <c r="C104" s="377"/>
      <c r="D104" s="45" t="s">
        <v>80</v>
      </c>
      <c r="E104" s="13">
        <f t="shared" si="131"/>
        <v>0</v>
      </c>
      <c r="F104" s="66">
        <f>IF($T$1=0,0,E104/$T$1)</f>
        <v>0</v>
      </c>
      <c r="G104" s="14">
        <f t="shared" ref="G104:R105" si="138">G112+G121+G127</f>
        <v>0</v>
      </c>
      <c r="H104" s="14">
        <f t="shared" si="138"/>
        <v>0</v>
      </c>
      <c r="I104" s="14">
        <f t="shared" si="138"/>
        <v>0</v>
      </c>
      <c r="J104" s="14">
        <f t="shared" si="138"/>
        <v>0</v>
      </c>
      <c r="K104" s="14">
        <f t="shared" si="138"/>
        <v>0</v>
      </c>
      <c r="L104" s="14">
        <f t="shared" si="138"/>
        <v>0</v>
      </c>
      <c r="M104" s="14">
        <f t="shared" si="138"/>
        <v>0</v>
      </c>
      <c r="N104" s="14">
        <f t="shared" si="138"/>
        <v>0</v>
      </c>
      <c r="O104" s="14">
        <f t="shared" si="138"/>
        <v>0</v>
      </c>
      <c r="P104" s="14">
        <f t="shared" si="138"/>
        <v>0</v>
      </c>
      <c r="Q104" s="14">
        <f t="shared" si="138"/>
        <v>0</v>
      </c>
      <c r="R104" s="73">
        <f t="shared" si="138"/>
        <v>0</v>
      </c>
      <c r="Y104" s="13">
        <f t="shared" si="133"/>
        <v>0</v>
      </c>
      <c r="Z104" s="13">
        <f t="shared" si="134"/>
        <v>0</v>
      </c>
      <c r="AA104" s="13">
        <f t="shared" si="135"/>
        <v>0</v>
      </c>
      <c r="AB104" s="13">
        <f t="shared" si="136"/>
        <v>0</v>
      </c>
    </row>
    <row r="105" spans="1:34" s="1" customFormat="1" ht="13.5" customHeight="1" x14ac:dyDescent="0.2">
      <c r="A105" s="361"/>
      <c r="B105" s="362"/>
      <c r="C105" s="377"/>
      <c r="D105" s="45" t="s">
        <v>81</v>
      </c>
      <c r="E105" s="13">
        <f t="shared" si="131"/>
        <v>0</v>
      </c>
      <c r="F105" s="66">
        <f>IF($T$1=0,0,E105/$T$1)</f>
        <v>0</v>
      </c>
      <c r="G105" s="14">
        <f t="shared" si="138"/>
        <v>0</v>
      </c>
      <c r="H105" s="14">
        <f t="shared" si="138"/>
        <v>0</v>
      </c>
      <c r="I105" s="14">
        <f t="shared" si="138"/>
        <v>0</v>
      </c>
      <c r="J105" s="14">
        <f t="shared" si="138"/>
        <v>0</v>
      </c>
      <c r="K105" s="14">
        <f t="shared" si="138"/>
        <v>0</v>
      </c>
      <c r="L105" s="14">
        <f t="shared" si="138"/>
        <v>0</v>
      </c>
      <c r="M105" s="14">
        <f t="shared" si="138"/>
        <v>0</v>
      </c>
      <c r="N105" s="14">
        <f t="shared" si="138"/>
        <v>0</v>
      </c>
      <c r="O105" s="14">
        <f t="shared" si="138"/>
        <v>0</v>
      </c>
      <c r="P105" s="14">
        <f t="shared" si="138"/>
        <v>0</v>
      </c>
      <c r="Q105" s="14">
        <f t="shared" si="138"/>
        <v>0</v>
      </c>
      <c r="R105" s="73">
        <f t="shared" si="138"/>
        <v>0</v>
      </c>
      <c r="Y105" s="13">
        <f t="shared" si="133"/>
        <v>0</v>
      </c>
      <c r="Z105" s="13">
        <f t="shared" si="134"/>
        <v>0</v>
      </c>
      <c r="AA105" s="13">
        <f t="shared" si="135"/>
        <v>0</v>
      </c>
      <c r="AB105" s="13">
        <f t="shared" si="136"/>
        <v>0</v>
      </c>
    </row>
    <row r="106" spans="1:34" s="1" customFormat="1" ht="13.5" customHeight="1" x14ac:dyDescent="0.2">
      <c r="A106" s="361"/>
      <c r="B106" s="362"/>
      <c r="C106" s="377"/>
      <c r="D106" s="45" t="s">
        <v>70</v>
      </c>
      <c r="E106" s="13">
        <f t="shared" ref="E106:R106" si="139">IF(E103&lt;&gt;0,(E104+E105)/E103,)</f>
        <v>0</v>
      </c>
      <c r="F106" s="67">
        <f t="shared" si="139"/>
        <v>0</v>
      </c>
      <c r="G106" s="14">
        <f t="shared" si="139"/>
        <v>0</v>
      </c>
      <c r="H106" s="14">
        <f t="shared" si="139"/>
        <v>0</v>
      </c>
      <c r="I106" s="14">
        <f t="shared" si="139"/>
        <v>0</v>
      </c>
      <c r="J106" s="14">
        <f t="shared" si="139"/>
        <v>0</v>
      </c>
      <c r="K106" s="14">
        <f t="shared" si="139"/>
        <v>0</v>
      </c>
      <c r="L106" s="14">
        <f t="shared" si="139"/>
        <v>0</v>
      </c>
      <c r="M106" s="14">
        <f t="shared" si="139"/>
        <v>0</v>
      </c>
      <c r="N106" s="14">
        <f t="shared" si="139"/>
        <v>0</v>
      </c>
      <c r="O106" s="14">
        <f t="shared" si="139"/>
        <v>0</v>
      </c>
      <c r="P106" s="14">
        <f t="shared" si="139"/>
        <v>0</v>
      </c>
      <c r="Q106" s="14">
        <f t="shared" si="139"/>
        <v>0</v>
      </c>
      <c r="R106" s="73">
        <f t="shared" si="139"/>
        <v>0</v>
      </c>
      <c r="Y106" s="13">
        <f t="shared" ref="Y106:AB106" si="140">IF(Y103&lt;&gt;0,(Y104+Y105)/Y103,)</f>
        <v>0</v>
      </c>
      <c r="Z106" s="13">
        <f t="shared" si="140"/>
        <v>0</v>
      </c>
      <c r="AA106" s="13">
        <f t="shared" si="140"/>
        <v>0</v>
      </c>
      <c r="AB106" s="13">
        <f t="shared" si="140"/>
        <v>0</v>
      </c>
    </row>
    <row r="107" spans="1:34" s="1" customFormat="1" ht="13.5" customHeight="1" x14ac:dyDescent="0.2">
      <c r="A107" s="361"/>
      <c r="B107" s="362"/>
      <c r="C107" s="377"/>
      <c r="D107" s="45" t="s">
        <v>82</v>
      </c>
      <c r="E107" s="13">
        <f t="shared" ref="E107:E113" si="141">SUM(G107:R107)</f>
        <v>0</v>
      </c>
      <c r="F107" s="66">
        <f t="shared" ref="F107:F113" si="142">IF($T$1=0,0,E107/$T$1)</f>
        <v>0</v>
      </c>
      <c r="G107" s="14">
        <f t="shared" ref="G107:R107" si="143">G115+G124+G130</f>
        <v>0</v>
      </c>
      <c r="H107" s="14">
        <f t="shared" si="143"/>
        <v>0</v>
      </c>
      <c r="I107" s="14">
        <f t="shared" si="143"/>
        <v>0</v>
      </c>
      <c r="J107" s="14">
        <f t="shared" si="143"/>
        <v>0</v>
      </c>
      <c r="K107" s="14">
        <f t="shared" si="143"/>
        <v>0</v>
      </c>
      <c r="L107" s="14">
        <f t="shared" si="143"/>
        <v>0</v>
      </c>
      <c r="M107" s="14">
        <f t="shared" si="143"/>
        <v>0</v>
      </c>
      <c r="N107" s="14">
        <f t="shared" si="143"/>
        <v>0</v>
      </c>
      <c r="O107" s="14">
        <f t="shared" si="143"/>
        <v>0</v>
      </c>
      <c r="P107" s="14">
        <f t="shared" si="143"/>
        <v>0</v>
      </c>
      <c r="Q107" s="14">
        <f t="shared" si="143"/>
        <v>0</v>
      </c>
      <c r="R107" s="73">
        <f t="shared" si="143"/>
        <v>0</v>
      </c>
      <c r="Y107" s="13">
        <f t="shared" ref="Y107:Y113" si="144">SUM(G107:I107)</f>
        <v>0</v>
      </c>
      <c r="Z107" s="13">
        <f t="shared" ref="Z107:Z113" si="145">SUM(J107:L107)</f>
        <v>0</v>
      </c>
      <c r="AA107" s="13">
        <f t="shared" ref="AA107:AA113" si="146">SUM(M107:O107)</f>
        <v>0</v>
      </c>
      <c r="AB107" s="13">
        <f t="shared" ref="AB107:AB113" si="147">SUM(P107:R107)</f>
        <v>0</v>
      </c>
    </row>
    <row r="108" spans="1:34" s="1" customFormat="1" ht="13.5" customHeight="1" x14ac:dyDescent="0.2">
      <c r="A108" s="361"/>
      <c r="B108" s="362"/>
      <c r="C108" s="377"/>
      <c r="D108" s="45" t="s">
        <v>83</v>
      </c>
      <c r="E108" s="13">
        <f t="shared" si="141"/>
        <v>0</v>
      </c>
      <c r="F108" s="66">
        <f t="shared" si="142"/>
        <v>0</v>
      </c>
      <c r="G108" s="14">
        <f t="shared" ref="G108:R108" si="148">G104+G105+G107+G116</f>
        <v>0</v>
      </c>
      <c r="H108" s="14">
        <f t="shared" si="148"/>
        <v>0</v>
      </c>
      <c r="I108" s="14">
        <f t="shared" si="148"/>
        <v>0</v>
      </c>
      <c r="J108" s="14">
        <f t="shared" si="148"/>
        <v>0</v>
      </c>
      <c r="K108" s="14">
        <f t="shared" si="148"/>
        <v>0</v>
      </c>
      <c r="L108" s="14">
        <f t="shared" si="148"/>
        <v>0</v>
      </c>
      <c r="M108" s="14">
        <f t="shared" si="148"/>
        <v>0</v>
      </c>
      <c r="N108" s="14">
        <f t="shared" si="148"/>
        <v>0</v>
      </c>
      <c r="O108" s="14">
        <f t="shared" si="148"/>
        <v>0</v>
      </c>
      <c r="P108" s="14">
        <f t="shared" si="148"/>
        <v>0</v>
      </c>
      <c r="Q108" s="14">
        <f t="shared" si="148"/>
        <v>0</v>
      </c>
      <c r="R108" s="73">
        <f t="shared" si="148"/>
        <v>0</v>
      </c>
      <c r="Y108" s="13">
        <f t="shared" si="144"/>
        <v>0</v>
      </c>
      <c r="Z108" s="13">
        <f t="shared" si="145"/>
        <v>0</v>
      </c>
      <c r="AA108" s="13">
        <f t="shared" si="146"/>
        <v>0</v>
      </c>
      <c r="AB108" s="13">
        <f t="shared" si="147"/>
        <v>0</v>
      </c>
    </row>
    <row r="109" spans="1:34" s="1" customFormat="1" ht="13.5" customHeight="1" x14ac:dyDescent="0.2">
      <c r="A109" s="361"/>
      <c r="B109" s="362"/>
      <c r="C109" s="379" t="s">
        <v>213</v>
      </c>
      <c r="D109" s="68" t="s">
        <v>36</v>
      </c>
      <c r="E109" s="69">
        <f t="shared" si="141"/>
        <v>0</v>
      </c>
      <c r="F109" s="70">
        <f t="shared" si="142"/>
        <v>0</v>
      </c>
      <c r="G109" s="46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Y109" s="69">
        <f t="shared" si="144"/>
        <v>0</v>
      </c>
      <c r="Z109" s="69">
        <f t="shared" si="145"/>
        <v>0</v>
      </c>
      <c r="AA109" s="69">
        <f t="shared" si="146"/>
        <v>0</v>
      </c>
      <c r="AB109" s="69">
        <f t="shared" si="147"/>
        <v>0</v>
      </c>
    </row>
    <row r="110" spans="1:34" s="1" customFormat="1" ht="13.5" customHeight="1" x14ac:dyDescent="0.2">
      <c r="A110" s="361"/>
      <c r="B110" s="362"/>
      <c r="C110" s="379"/>
      <c r="D110" s="68" t="s">
        <v>231</v>
      </c>
      <c r="E110" s="69">
        <f t="shared" si="141"/>
        <v>0</v>
      </c>
      <c r="F110" s="70">
        <f t="shared" si="142"/>
        <v>0</v>
      </c>
      <c r="G110" s="46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Y110" s="69">
        <f t="shared" si="144"/>
        <v>0</v>
      </c>
      <c r="Z110" s="69">
        <f t="shared" si="145"/>
        <v>0</v>
      </c>
      <c r="AA110" s="69">
        <f t="shared" si="146"/>
        <v>0</v>
      </c>
      <c r="AB110" s="69">
        <f t="shared" si="147"/>
        <v>0</v>
      </c>
    </row>
    <row r="111" spans="1:34" s="1" customFormat="1" ht="13.5" customHeight="1" x14ac:dyDescent="0.2">
      <c r="A111" s="361"/>
      <c r="B111" s="362"/>
      <c r="C111" s="379"/>
      <c r="D111" s="68" t="s">
        <v>232</v>
      </c>
      <c r="E111" s="69">
        <f t="shared" si="141"/>
        <v>0</v>
      </c>
      <c r="F111" s="70">
        <f t="shared" si="142"/>
        <v>0</v>
      </c>
      <c r="G111" s="46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Y111" s="69">
        <f t="shared" si="144"/>
        <v>0</v>
      </c>
      <c r="Z111" s="69">
        <f t="shared" si="145"/>
        <v>0</v>
      </c>
      <c r="AA111" s="69">
        <f t="shared" si="146"/>
        <v>0</v>
      </c>
      <c r="AB111" s="69">
        <f t="shared" si="147"/>
        <v>0</v>
      </c>
    </row>
    <row r="112" spans="1:34" s="1" customFormat="1" ht="13.5" customHeight="1" x14ac:dyDescent="0.2">
      <c r="A112" s="361"/>
      <c r="B112" s="362"/>
      <c r="C112" s="379"/>
      <c r="D112" s="68" t="s">
        <v>80</v>
      </c>
      <c r="E112" s="69">
        <f t="shared" si="141"/>
        <v>0</v>
      </c>
      <c r="F112" s="70">
        <f t="shared" si="142"/>
        <v>0</v>
      </c>
      <c r="G112" s="46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Y112" s="69">
        <f t="shared" si="144"/>
        <v>0</v>
      </c>
      <c r="Z112" s="69">
        <f t="shared" si="145"/>
        <v>0</v>
      </c>
      <c r="AA112" s="69">
        <f t="shared" si="146"/>
        <v>0</v>
      </c>
      <c r="AB112" s="69">
        <f t="shared" si="147"/>
        <v>0</v>
      </c>
    </row>
    <row r="113" spans="1:28" s="1" customFormat="1" ht="13.5" customHeight="1" x14ac:dyDescent="0.2">
      <c r="A113" s="361"/>
      <c r="B113" s="362"/>
      <c r="C113" s="379"/>
      <c r="D113" s="68" t="s">
        <v>81</v>
      </c>
      <c r="E113" s="69">
        <f t="shared" si="141"/>
        <v>0</v>
      </c>
      <c r="F113" s="70">
        <f t="shared" si="142"/>
        <v>0</v>
      </c>
      <c r="G113" s="46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Y113" s="69">
        <f t="shared" si="144"/>
        <v>0</v>
      </c>
      <c r="Z113" s="69">
        <f t="shared" si="145"/>
        <v>0</v>
      </c>
      <c r="AA113" s="69">
        <f t="shared" si="146"/>
        <v>0</v>
      </c>
      <c r="AB113" s="69">
        <f t="shared" si="147"/>
        <v>0</v>
      </c>
    </row>
    <row r="114" spans="1:28" s="1" customFormat="1" ht="13.5" customHeight="1" x14ac:dyDescent="0.2">
      <c r="A114" s="361"/>
      <c r="B114" s="362"/>
      <c r="C114" s="379"/>
      <c r="D114" s="68" t="s">
        <v>70</v>
      </c>
      <c r="E114" s="69">
        <f t="shared" ref="E114:R114" si="149">IF(E109&lt;&gt;0,(E112+E113)/E109,)</f>
        <v>0</v>
      </c>
      <c r="F114" s="71">
        <f t="shared" si="149"/>
        <v>0</v>
      </c>
      <c r="G114" s="14">
        <f t="shared" si="149"/>
        <v>0</v>
      </c>
      <c r="H114" s="14">
        <f t="shared" si="149"/>
        <v>0</v>
      </c>
      <c r="I114" s="14">
        <f t="shared" si="149"/>
        <v>0</v>
      </c>
      <c r="J114" s="14">
        <f t="shared" si="149"/>
        <v>0</v>
      </c>
      <c r="K114" s="14">
        <f t="shared" si="149"/>
        <v>0</v>
      </c>
      <c r="L114" s="14">
        <f t="shared" si="149"/>
        <v>0</v>
      </c>
      <c r="M114" s="14">
        <f t="shared" si="149"/>
        <v>0</v>
      </c>
      <c r="N114" s="14">
        <f t="shared" si="149"/>
        <v>0</v>
      </c>
      <c r="O114" s="14">
        <f t="shared" si="149"/>
        <v>0</v>
      </c>
      <c r="P114" s="14">
        <f t="shared" si="149"/>
        <v>0</v>
      </c>
      <c r="Q114" s="14">
        <f t="shared" si="149"/>
        <v>0</v>
      </c>
      <c r="R114" s="73">
        <f t="shared" si="149"/>
        <v>0</v>
      </c>
      <c r="Y114" s="69">
        <f t="shared" ref="Y114:AB114" si="150">IF(Y109&lt;&gt;0,(Y112+Y113)/Y109,)</f>
        <v>0</v>
      </c>
      <c r="Z114" s="69">
        <f t="shared" si="150"/>
        <v>0</v>
      </c>
      <c r="AA114" s="69">
        <f t="shared" si="150"/>
        <v>0</v>
      </c>
      <c r="AB114" s="69">
        <f t="shared" si="150"/>
        <v>0</v>
      </c>
    </row>
    <row r="115" spans="1:28" s="1" customFormat="1" ht="13.5" customHeight="1" x14ac:dyDescent="0.2">
      <c r="A115" s="361"/>
      <c r="B115" s="362"/>
      <c r="C115" s="379"/>
      <c r="D115" s="68" t="s">
        <v>82</v>
      </c>
      <c r="E115" s="69">
        <f t="shared" ref="E115:E122" si="151">SUM(G115:R115)</f>
        <v>0</v>
      </c>
      <c r="F115" s="70">
        <f t="shared" ref="F115:F122" si="152">IF($T$1=0,0,E115/$T$1)</f>
        <v>0</v>
      </c>
      <c r="G115" s="46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Y115" s="69">
        <f t="shared" ref="Y115:Y122" si="153">SUM(G115:I115)</f>
        <v>0</v>
      </c>
      <c r="Z115" s="69">
        <f t="shared" ref="Z115:Z122" si="154">SUM(J115:L115)</f>
        <v>0</v>
      </c>
      <c r="AA115" s="69">
        <f t="shared" ref="AA115:AA122" si="155">SUM(M115:O115)</f>
        <v>0</v>
      </c>
      <c r="AB115" s="69">
        <f t="shared" ref="AB115:AB122" si="156">SUM(P115:R115)</f>
        <v>0</v>
      </c>
    </row>
    <row r="116" spans="1:28" s="1" customFormat="1" ht="13.5" customHeight="1" x14ac:dyDescent="0.2">
      <c r="A116" s="361"/>
      <c r="B116" s="362"/>
      <c r="C116" s="379"/>
      <c r="D116" s="68" t="s">
        <v>214</v>
      </c>
      <c r="E116" s="69">
        <f t="shared" si="151"/>
        <v>0</v>
      </c>
      <c r="F116" s="70">
        <f t="shared" si="152"/>
        <v>0</v>
      </c>
      <c r="G116" s="46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Y116" s="69">
        <f t="shared" si="153"/>
        <v>0</v>
      </c>
      <c r="Z116" s="69">
        <f t="shared" si="154"/>
        <v>0</v>
      </c>
      <c r="AA116" s="69">
        <f t="shared" si="155"/>
        <v>0</v>
      </c>
      <c r="AB116" s="69">
        <f t="shared" si="156"/>
        <v>0</v>
      </c>
    </row>
    <row r="117" spans="1:28" s="1" customFormat="1" ht="13.5" customHeight="1" x14ac:dyDescent="0.2">
      <c r="A117" s="361"/>
      <c r="B117" s="362"/>
      <c r="C117" s="379"/>
      <c r="D117" s="68" t="s">
        <v>83</v>
      </c>
      <c r="E117" s="69">
        <f t="shared" si="151"/>
        <v>0</v>
      </c>
      <c r="F117" s="70">
        <f t="shared" si="152"/>
        <v>0</v>
      </c>
      <c r="G117" s="14">
        <f t="shared" ref="G117:R117" si="157">G112+G113+G115+G116</f>
        <v>0</v>
      </c>
      <c r="H117" s="14">
        <f t="shared" si="157"/>
        <v>0</v>
      </c>
      <c r="I117" s="14">
        <f t="shared" si="157"/>
        <v>0</v>
      </c>
      <c r="J117" s="14">
        <f t="shared" si="157"/>
        <v>0</v>
      </c>
      <c r="K117" s="14">
        <f t="shared" si="157"/>
        <v>0</v>
      </c>
      <c r="L117" s="14">
        <f t="shared" si="157"/>
        <v>0</v>
      </c>
      <c r="M117" s="14">
        <f t="shared" si="157"/>
        <v>0</v>
      </c>
      <c r="N117" s="14">
        <f t="shared" si="157"/>
        <v>0</v>
      </c>
      <c r="O117" s="14">
        <f t="shared" si="157"/>
        <v>0</v>
      </c>
      <c r="P117" s="14">
        <f t="shared" si="157"/>
        <v>0</v>
      </c>
      <c r="Q117" s="14">
        <f t="shared" si="157"/>
        <v>0</v>
      </c>
      <c r="R117" s="14">
        <f t="shared" si="157"/>
        <v>0</v>
      </c>
      <c r="Y117" s="69">
        <f t="shared" si="153"/>
        <v>0</v>
      </c>
      <c r="Z117" s="69">
        <f t="shared" si="154"/>
        <v>0</v>
      </c>
      <c r="AA117" s="69">
        <f t="shared" si="155"/>
        <v>0</v>
      </c>
      <c r="AB117" s="69">
        <f t="shared" si="156"/>
        <v>0</v>
      </c>
    </row>
    <row r="118" spans="1:28" s="1" customFormat="1" ht="13.5" customHeight="1" x14ac:dyDescent="0.2">
      <c r="A118" s="361"/>
      <c r="B118" s="362"/>
      <c r="C118" s="380" t="s">
        <v>215</v>
      </c>
      <c r="D118" s="45" t="s">
        <v>36</v>
      </c>
      <c r="E118" s="13">
        <f t="shared" si="151"/>
        <v>0</v>
      </c>
      <c r="F118" s="13">
        <f t="shared" si="152"/>
        <v>0</v>
      </c>
      <c r="G118" s="46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Y118" s="13">
        <f t="shared" si="153"/>
        <v>0</v>
      </c>
      <c r="Z118" s="13">
        <f t="shared" si="154"/>
        <v>0</v>
      </c>
      <c r="AA118" s="13">
        <f t="shared" si="155"/>
        <v>0</v>
      </c>
      <c r="AB118" s="13">
        <f t="shared" si="156"/>
        <v>0</v>
      </c>
    </row>
    <row r="119" spans="1:28" s="1" customFormat="1" ht="13.5" customHeight="1" x14ac:dyDescent="0.2">
      <c r="A119" s="361"/>
      <c r="B119" s="362"/>
      <c r="C119" s="380"/>
      <c r="D119" s="45" t="s">
        <v>233</v>
      </c>
      <c r="E119" s="13">
        <f t="shared" si="151"/>
        <v>0</v>
      </c>
      <c r="F119" s="13">
        <f t="shared" si="152"/>
        <v>0</v>
      </c>
      <c r="G119" s="46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Y119" s="13">
        <f t="shared" si="153"/>
        <v>0</v>
      </c>
      <c r="Z119" s="13">
        <f t="shared" si="154"/>
        <v>0</v>
      </c>
      <c r="AA119" s="13">
        <f t="shared" si="155"/>
        <v>0</v>
      </c>
      <c r="AB119" s="13">
        <f t="shared" si="156"/>
        <v>0</v>
      </c>
    </row>
    <row r="120" spans="1:28" s="1" customFormat="1" ht="13.5" customHeight="1" x14ac:dyDescent="0.2">
      <c r="A120" s="361"/>
      <c r="B120" s="362"/>
      <c r="C120" s="380"/>
      <c r="D120" s="45" t="s">
        <v>234</v>
      </c>
      <c r="E120" s="13">
        <f t="shared" si="151"/>
        <v>0</v>
      </c>
      <c r="F120" s="13">
        <f t="shared" si="152"/>
        <v>0</v>
      </c>
      <c r="G120" s="46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Y120" s="13">
        <f t="shared" si="153"/>
        <v>0</v>
      </c>
      <c r="Z120" s="13">
        <f t="shared" si="154"/>
        <v>0</v>
      </c>
      <c r="AA120" s="13">
        <f t="shared" si="155"/>
        <v>0</v>
      </c>
      <c r="AB120" s="13">
        <f t="shared" si="156"/>
        <v>0</v>
      </c>
    </row>
    <row r="121" spans="1:28" s="1" customFormat="1" ht="13.5" customHeight="1" x14ac:dyDescent="0.2">
      <c r="A121" s="361"/>
      <c r="B121" s="362"/>
      <c r="C121" s="380"/>
      <c r="D121" s="45" t="s">
        <v>80</v>
      </c>
      <c r="E121" s="13">
        <f t="shared" si="151"/>
        <v>0</v>
      </c>
      <c r="F121" s="13">
        <f t="shared" si="152"/>
        <v>0</v>
      </c>
      <c r="G121" s="46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Y121" s="13">
        <f t="shared" si="153"/>
        <v>0</v>
      </c>
      <c r="Z121" s="13">
        <f t="shared" si="154"/>
        <v>0</v>
      </c>
      <c r="AA121" s="13">
        <f t="shared" si="155"/>
        <v>0</v>
      </c>
      <c r="AB121" s="13">
        <f t="shared" si="156"/>
        <v>0</v>
      </c>
    </row>
    <row r="122" spans="1:28" s="1" customFormat="1" ht="13.5" customHeight="1" x14ac:dyDescent="0.2">
      <c r="A122" s="361"/>
      <c r="B122" s="362"/>
      <c r="C122" s="380"/>
      <c r="D122" s="45" t="s">
        <v>81</v>
      </c>
      <c r="E122" s="13">
        <f t="shared" si="151"/>
        <v>0</v>
      </c>
      <c r="F122" s="13">
        <f t="shared" si="152"/>
        <v>0</v>
      </c>
      <c r="G122" s="46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Y122" s="13">
        <f t="shared" si="153"/>
        <v>0</v>
      </c>
      <c r="Z122" s="13">
        <f t="shared" si="154"/>
        <v>0</v>
      </c>
      <c r="AA122" s="13">
        <f t="shared" si="155"/>
        <v>0</v>
      </c>
      <c r="AB122" s="13">
        <f t="shared" si="156"/>
        <v>0</v>
      </c>
    </row>
    <row r="123" spans="1:28" s="1" customFormat="1" ht="13.5" customHeight="1" x14ac:dyDescent="0.2">
      <c r="A123" s="361"/>
      <c r="B123" s="362"/>
      <c r="C123" s="380"/>
      <c r="D123" s="45" t="s">
        <v>70</v>
      </c>
      <c r="E123" s="13">
        <f t="shared" ref="E123:R123" si="158">IF(E118&lt;&gt;0,(E121+E122)/E118,)</f>
        <v>0</v>
      </c>
      <c r="F123" s="13">
        <f t="shared" si="158"/>
        <v>0</v>
      </c>
      <c r="G123" s="14">
        <f t="shared" si="158"/>
        <v>0</v>
      </c>
      <c r="H123" s="14">
        <f t="shared" si="158"/>
        <v>0</v>
      </c>
      <c r="I123" s="14">
        <f t="shared" si="158"/>
        <v>0</v>
      </c>
      <c r="J123" s="14">
        <f t="shared" si="158"/>
        <v>0</v>
      </c>
      <c r="K123" s="14">
        <f t="shared" si="158"/>
        <v>0</v>
      </c>
      <c r="L123" s="14">
        <f t="shared" si="158"/>
        <v>0</v>
      </c>
      <c r="M123" s="14">
        <f t="shared" si="158"/>
        <v>0</v>
      </c>
      <c r="N123" s="14">
        <f t="shared" si="158"/>
        <v>0</v>
      </c>
      <c r="O123" s="14">
        <f t="shared" si="158"/>
        <v>0</v>
      </c>
      <c r="P123" s="14">
        <f t="shared" si="158"/>
        <v>0</v>
      </c>
      <c r="Q123" s="14">
        <f t="shared" si="158"/>
        <v>0</v>
      </c>
      <c r="R123" s="73">
        <f t="shared" si="158"/>
        <v>0</v>
      </c>
      <c r="Y123" s="13">
        <f t="shared" ref="Y123:AB123" si="159">IF(Y118&lt;&gt;0,(Y121+Y122)/Y118,)</f>
        <v>0</v>
      </c>
      <c r="Z123" s="13">
        <f t="shared" si="159"/>
        <v>0</v>
      </c>
      <c r="AA123" s="13">
        <f t="shared" si="159"/>
        <v>0</v>
      </c>
      <c r="AB123" s="13">
        <f t="shared" si="159"/>
        <v>0</v>
      </c>
    </row>
    <row r="124" spans="1:28" s="1" customFormat="1" ht="13.5" customHeight="1" x14ac:dyDescent="0.2">
      <c r="A124" s="361"/>
      <c r="B124" s="362"/>
      <c r="C124" s="380"/>
      <c r="D124" s="45" t="s">
        <v>82</v>
      </c>
      <c r="E124" s="13">
        <f t="shared" ref="E124:E128" si="160">SUM(G124:R124)</f>
        <v>0</v>
      </c>
      <c r="F124" s="13">
        <f>IF($T$1=0,0,E124/$T$1)</f>
        <v>0</v>
      </c>
      <c r="G124" s="46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Y124" s="13">
        <f t="shared" ref="Y124:Y128" si="161">SUM(G124:I124)</f>
        <v>0</v>
      </c>
      <c r="Z124" s="13">
        <f t="shared" ref="Z124:Z128" si="162">SUM(J124:L124)</f>
        <v>0</v>
      </c>
      <c r="AA124" s="13">
        <f t="shared" ref="AA124:AA128" si="163">SUM(M124:O124)</f>
        <v>0</v>
      </c>
      <c r="AB124" s="13">
        <f t="shared" ref="AB124:AB128" si="164">SUM(P124:R124)</f>
        <v>0</v>
      </c>
    </row>
    <row r="125" spans="1:28" s="1" customFormat="1" ht="13.5" customHeight="1" x14ac:dyDescent="0.2">
      <c r="A125" s="361"/>
      <c r="B125" s="362"/>
      <c r="C125" s="380"/>
      <c r="D125" s="45" t="s">
        <v>83</v>
      </c>
      <c r="E125" s="13">
        <f t="shared" si="160"/>
        <v>0</v>
      </c>
      <c r="F125" s="13">
        <f>IF($T$1=0,0,E125/$T$1)</f>
        <v>0</v>
      </c>
      <c r="G125" s="14">
        <f t="shared" ref="G125:R125" si="165">G121+G122+G124</f>
        <v>0</v>
      </c>
      <c r="H125" s="14">
        <f t="shared" si="165"/>
        <v>0</v>
      </c>
      <c r="I125" s="14">
        <f t="shared" si="165"/>
        <v>0</v>
      </c>
      <c r="J125" s="14">
        <f t="shared" si="165"/>
        <v>0</v>
      </c>
      <c r="K125" s="14">
        <f t="shared" si="165"/>
        <v>0</v>
      </c>
      <c r="L125" s="14">
        <f t="shared" si="165"/>
        <v>0</v>
      </c>
      <c r="M125" s="14">
        <f t="shared" si="165"/>
        <v>0</v>
      </c>
      <c r="N125" s="14">
        <f t="shared" si="165"/>
        <v>0</v>
      </c>
      <c r="O125" s="14">
        <f t="shared" si="165"/>
        <v>0</v>
      </c>
      <c r="P125" s="14">
        <f t="shared" si="165"/>
        <v>0</v>
      </c>
      <c r="Q125" s="14">
        <f t="shared" si="165"/>
        <v>0</v>
      </c>
      <c r="R125" s="73">
        <f t="shared" si="165"/>
        <v>0</v>
      </c>
      <c r="Y125" s="13">
        <f t="shared" si="161"/>
        <v>0</v>
      </c>
      <c r="Z125" s="13">
        <f t="shared" si="162"/>
        <v>0</v>
      </c>
      <c r="AA125" s="13">
        <f t="shared" si="163"/>
        <v>0</v>
      </c>
      <c r="AB125" s="13">
        <f t="shared" si="164"/>
        <v>0</v>
      </c>
    </row>
    <row r="126" spans="1:28" s="1" customFormat="1" ht="13.5" customHeight="1" x14ac:dyDescent="0.2">
      <c r="A126" s="361"/>
      <c r="B126" s="362"/>
      <c r="C126" s="371" t="s">
        <v>216</v>
      </c>
      <c r="D126" s="72" t="s">
        <v>36</v>
      </c>
      <c r="E126" s="64">
        <f t="shared" si="160"/>
        <v>0</v>
      </c>
      <c r="F126" s="65">
        <f>IF($T$1=0,0,E126/$T$1)</f>
        <v>0</v>
      </c>
      <c r="G126" s="46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Y126" s="64">
        <f t="shared" si="161"/>
        <v>0</v>
      </c>
      <c r="Z126" s="64">
        <f t="shared" si="162"/>
        <v>0</v>
      </c>
      <c r="AA126" s="64">
        <f t="shared" si="163"/>
        <v>0</v>
      </c>
      <c r="AB126" s="64">
        <f t="shared" si="164"/>
        <v>0</v>
      </c>
    </row>
    <row r="127" spans="1:28" s="1" customFormat="1" ht="13.5" customHeight="1" x14ac:dyDescent="0.2">
      <c r="A127" s="361"/>
      <c r="B127" s="362"/>
      <c r="C127" s="371"/>
      <c r="D127" s="72" t="s">
        <v>80</v>
      </c>
      <c r="E127" s="64">
        <f t="shared" si="160"/>
        <v>0</v>
      </c>
      <c r="F127" s="65">
        <f>IF($T$1=0,0,E127/$T$1)</f>
        <v>0</v>
      </c>
      <c r="G127" s="46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Y127" s="64">
        <f t="shared" si="161"/>
        <v>0</v>
      </c>
      <c r="Z127" s="64">
        <f t="shared" si="162"/>
        <v>0</v>
      </c>
      <c r="AA127" s="64">
        <f t="shared" si="163"/>
        <v>0</v>
      </c>
      <c r="AB127" s="64">
        <f t="shared" si="164"/>
        <v>0</v>
      </c>
    </row>
    <row r="128" spans="1:28" s="1" customFormat="1" ht="13.5" customHeight="1" x14ac:dyDescent="0.2">
      <c r="A128" s="361"/>
      <c r="B128" s="362"/>
      <c r="C128" s="371"/>
      <c r="D128" s="72" t="s">
        <v>81</v>
      </c>
      <c r="E128" s="64">
        <f t="shared" si="160"/>
        <v>0</v>
      </c>
      <c r="F128" s="65">
        <f>IF($T$1=0,0,E128/$T$1)</f>
        <v>0</v>
      </c>
      <c r="G128" s="46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Y128" s="64">
        <f t="shared" si="161"/>
        <v>0</v>
      </c>
      <c r="Z128" s="64">
        <f t="shared" si="162"/>
        <v>0</v>
      </c>
      <c r="AA128" s="64">
        <f t="shared" si="163"/>
        <v>0</v>
      </c>
      <c r="AB128" s="64">
        <f t="shared" si="164"/>
        <v>0</v>
      </c>
    </row>
    <row r="129" spans="1:28" s="1" customFormat="1" ht="13.5" customHeight="1" x14ac:dyDescent="0.2">
      <c r="A129" s="361"/>
      <c r="B129" s="362"/>
      <c r="C129" s="371"/>
      <c r="D129" s="72" t="s">
        <v>70</v>
      </c>
      <c r="E129" s="64">
        <f t="shared" ref="E129:R129" si="166">IF(E126&lt;&gt;0,(E127+E128)/E126,)</f>
        <v>0</v>
      </c>
      <c r="F129" s="74">
        <f t="shared" si="166"/>
        <v>0</v>
      </c>
      <c r="G129" s="14">
        <f t="shared" si="166"/>
        <v>0</v>
      </c>
      <c r="H129" s="14">
        <f t="shared" si="166"/>
        <v>0</v>
      </c>
      <c r="I129" s="14">
        <f t="shared" si="166"/>
        <v>0</v>
      </c>
      <c r="J129" s="14">
        <f t="shared" si="166"/>
        <v>0</v>
      </c>
      <c r="K129" s="14">
        <f t="shared" si="166"/>
        <v>0</v>
      </c>
      <c r="L129" s="14">
        <f t="shared" si="166"/>
        <v>0</v>
      </c>
      <c r="M129" s="14">
        <f t="shared" si="166"/>
        <v>0</v>
      </c>
      <c r="N129" s="14">
        <f t="shared" si="166"/>
        <v>0</v>
      </c>
      <c r="O129" s="14">
        <f t="shared" si="166"/>
        <v>0</v>
      </c>
      <c r="P129" s="14">
        <f t="shared" si="166"/>
        <v>0</v>
      </c>
      <c r="Q129" s="14">
        <f t="shared" si="166"/>
        <v>0</v>
      </c>
      <c r="R129" s="73">
        <f t="shared" si="166"/>
        <v>0</v>
      </c>
      <c r="Y129" s="64">
        <f t="shared" ref="Y129:AB129" si="167">IF(Y126&lt;&gt;0,(Y127+Y128)/Y126,)</f>
        <v>0</v>
      </c>
      <c r="Z129" s="64">
        <f t="shared" si="167"/>
        <v>0</v>
      </c>
      <c r="AA129" s="64">
        <f t="shared" si="167"/>
        <v>0</v>
      </c>
      <c r="AB129" s="64">
        <f t="shared" si="167"/>
        <v>0</v>
      </c>
    </row>
    <row r="130" spans="1:28" s="1" customFormat="1" ht="13.5" customHeight="1" x14ac:dyDescent="0.2">
      <c r="A130" s="361"/>
      <c r="B130" s="362"/>
      <c r="C130" s="371"/>
      <c r="D130" s="72" t="s">
        <v>82</v>
      </c>
      <c r="E130" s="64">
        <f t="shared" ref="E130:E135" si="168">SUM(G130:R130)</f>
        <v>0</v>
      </c>
      <c r="F130" s="65">
        <f t="shared" ref="F130:F135" si="169">IF($T$1=0,0,E130/$T$1)</f>
        <v>0</v>
      </c>
      <c r="G130" s="46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Y130" s="64">
        <f t="shared" ref="Y130:Y135" si="170">SUM(G130:I130)</f>
        <v>0</v>
      </c>
      <c r="Z130" s="64">
        <f t="shared" ref="Z130:Z135" si="171">SUM(J130:L130)</f>
        <v>0</v>
      </c>
      <c r="AA130" s="64">
        <f t="shared" ref="AA130:AA135" si="172">SUM(M130:O130)</f>
        <v>0</v>
      </c>
      <c r="AB130" s="64">
        <f t="shared" ref="AB130:AB135" si="173">SUM(P130:R130)</f>
        <v>0</v>
      </c>
    </row>
    <row r="131" spans="1:28" s="1" customFormat="1" ht="12.75" customHeight="1" x14ac:dyDescent="0.2">
      <c r="A131" s="361"/>
      <c r="B131" s="362"/>
      <c r="C131" s="371"/>
      <c r="D131" s="72" t="s">
        <v>83</v>
      </c>
      <c r="E131" s="64">
        <f t="shared" si="168"/>
        <v>0</v>
      </c>
      <c r="F131" s="65">
        <f t="shared" si="169"/>
        <v>0</v>
      </c>
      <c r="G131" s="14">
        <f t="shared" ref="G131:R131" si="174">G127+G128+G130</f>
        <v>0</v>
      </c>
      <c r="H131" s="14">
        <f t="shared" si="174"/>
        <v>0</v>
      </c>
      <c r="I131" s="14">
        <f t="shared" si="174"/>
        <v>0</v>
      </c>
      <c r="J131" s="14">
        <f t="shared" si="174"/>
        <v>0</v>
      </c>
      <c r="K131" s="14">
        <f t="shared" si="174"/>
        <v>0</v>
      </c>
      <c r="L131" s="14">
        <f t="shared" si="174"/>
        <v>0</v>
      </c>
      <c r="M131" s="14">
        <f t="shared" si="174"/>
        <v>0</v>
      </c>
      <c r="N131" s="14">
        <f t="shared" si="174"/>
        <v>0</v>
      </c>
      <c r="O131" s="14">
        <f t="shared" si="174"/>
        <v>0</v>
      </c>
      <c r="P131" s="14">
        <f t="shared" si="174"/>
        <v>0</v>
      </c>
      <c r="Q131" s="14">
        <f t="shared" si="174"/>
        <v>0</v>
      </c>
      <c r="R131" s="73">
        <f t="shared" si="174"/>
        <v>0</v>
      </c>
      <c r="Y131" s="64">
        <f t="shared" si="170"/>
        <v>0</v>
      </c>
      <c r="Z131" s="64">
        <f t="shared" si="171"/>
        <v>0</v>
      </c>
      <c r="AA131" s="64">
        <f t="shared" si="172"/>
        <v>0</v>
      </c>
      <c r="AB131" s="64">
        <f t="shared" si="173"/>
        <v>0</v>
      </c>
    </row>
    <row r="132" spans="1:28" s="1" customFormat="1" ht="12.75" x14ac:dyDescent="0.2">
      <c r="A132" s="361"/>
      <c r="B132" s="362"/>
      <c r="C132" s="372" t="s">
        <v>87</v>
      </c>
      <c r="D132" s="35" t="s">
        <v>163</v>
      </c>
      <c r="E132" s="13">
        <f t="shared" si="168"/>
        <v>0</v>
      </c>
      <c r="F132" s="13">
        <f t="shared" si="169"/>
        <v>0</v>
      </c>
      <c r="G132" s="46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Y132" s="13">
        <f t="shared" si="170"/>
        <v>0</v>
      </c>
      <c r="Z132" s="13">
        <f t="shared" si="171"/>
        <v>0</v>
      </c>
      <c r="AA132" s="13">
        <f t="shared" si="172"/>
        <v>0</v>
      </c>
      <c r="AB132" s="13">
        <f t="shared" si="173"/>
        <v>0</v>
      </c>
    </row>
    <row r="133" spans="1:28" s="1" customFormat="1" ht="12.75" x14ac:dyDescent="0.2">
      <c r="A133" s="361"/>
      <c r="B133" s="362"/>
      <c r="C133" s="372"/>
      <c r="D133" s="35" t="s">
        <v>164</v>
      </c>
      <c r="E133" s="13">
        <f t="shared" si="168"/>
        <v>0</v>
      </c>
      <c r="F133" s="13">
        <f t="shared" si="169"/>
        <v>0</v>
      </c>
      <c r="G133" s="46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Y133" s="13">
        <f t="shared" si="170"/>
        <v>0</v>
      </c>
      <c r="Z133" s="13">
        <f t="shared" si="171"/>
        <v>0</v>
      </c>
      <c r="AA133" s="13">
        <f t="shared" si="172"/>
        <v>0</v>
      </c>
      <c r="AB133" s="13">
        <f t="shared" si="173"/>
        <v>0</v>
      </c>
    </row>
    <row r="134" spans="1:28" s="1" customFormat="1" ht="12.75" x14ac:dyDescent="0.2">
      <c r="A134" s="361"/>
      <c r="B134" s="362"/>
      <c r="C134" s="372"/>
      <c r="D134" s="35" t="s">
        <v>165</v>
      </c>
      <c r="E134" s="13">
        <f t="shared" si="168"/>
        <v>0</v>
      </c>
      <c r="F134" s="13">
        <f t="shared" si="169"/>
        <v>0</v>
      </c>
      <c r="G134" s="46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Y134" s="13">
        <f t="shared" si="170"/>
        <v>0</v>
      </c>
      <c r="Z134" s="13">
        <f t="shared" si="171"/>
        <v>0</v>
      </c>
      <c r="AA134" s="13">
        <f t="shared" si="172"/>
        <v>0</v>
      </c>
      <c r="AB134" s="13">
        <f t="shared" si="173"/>
        <v>0</v>
      </c>
    </row>
    <row r="135" spans="1:28" s="1" customFormat="1" ht="12.75" x14ac:dyDescent="0.2">
      <c r="A135" s="361"/>
      <c r="B135" s="362"/>
      <c r="C135" s="372"/>
      <c r="D135" s="35" t="s">
        <v>166</v>
      </c>
      <c r="E135" s="13">
        <f t="shared" si="168"/>
        <v>0</v>
      </c>
      <c r="F135" s="13">
        <f t="shared" si="169"/>
        <v>0</v>
      </c>
      <c r="G135" s="46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Y135" s="13">
        <f t="shared" si="170"/>
        <v>0</v>
      </c>
      <c r="Z135" s="13">
        <f t="shared" si="171"/>
        <v>0</v>
      </c>
      <c r="AA135" s="13">
        <f t="shared" si="172"/>
        <v>0</v>
      </c>
      <c r="AB135" s="13">
        <f t="shared" si="173"/>
        <v>0</v>
      </c>
    </row>
    <row r="136" spans="1:28" s="1" customFormat="1" ht="12.75" x14ac:dyDescent="0.2">
      <c r="A136" s="361"/>
      <c r="B136" s="362"/>
      <c r="C136" s="372"/>
      <c r="D136" s="35" t="s">
        <v>167</v>
      </c>
      <c r="E136" s="26">
        <f>IF(SUM(G16:R16)&lt;&gt;0,E132/SUM(G16:R16)/30,)</f>
        <v>0</v>
      </c>
      <c r="F136" s="26">
        <f t="shared" ref="F136:R136" si="175">IF(F16&lt;&gt;0,F132/F16/30,)</f>
        <v>0</v>
      </c>
      <c r="G136" s="27">
        <f t="shared" si="175"/>
        <v>0</v>
      </c>
      <c r="H136" s="27">
        <f t="shared" si="175"/>
        <v>0</v>
      </c>
      <c r="I136" s="27">
        <f t="shared" si="175"/>
        <v>0</v>
      </c>
      <c r="J136" s="27">
        <f t="shared" si="175"/>
        <v>0</v>
      </c>
      <c r="K136" s="27">
        <f t="shared" si="175"/>
        <v>0</v>
      </c>
      <c r="L136" s="27">
        <f t="shared" si="175"/>
        <v>0</v>
      </c>
      <c r="M136" s="27">
        <f t="shared" si="175"/>
        <v>0</v>
      </c>
      <c r="N136" s="27">
        <f t="shared" si="175"/>
        <v>0</v>
      </c>
      <c r="O136" s="27">
        <f t="shared" si="175"/>
        <v>0</v>
      </c>
      <c r="P136" s="27">
        <f t="shared" si="175"/>
        <v>0</v>
      </c>
      <c r="Q136" s="27">
        <f t="shared" si="175"/>
        <v>0</v>
      </c>
      <c r="R136" s="27">
        <f t="shared" si="175"/>
        <v>0</v>
      </c>
      <c r="Y136" s="26">
        <f>IF(SUM(G16:I16)&lt;&gt;0,Y132/SUM(G16:I16)/30,)</f>
        <v>0</v>
      </c>
      <c r="Z136" s="26">
        <f>IF(SUM(J16:L16)&lt;&gt;0,Z132/SUM(J16:L16)/30,)</f>
        <v>0</v>
      </c>
      <c r="AA136" s="26">
        <f>IF(SUM(M16:O16)&lt;&gt;0,AA132/SUM(M16:O16)/30,)</f>
        <v>0</v>
      </c>
      <c r="AB136" s="26">
        <f>IF(SUM(P16:R16)&lt;&gt;0,AB132/SUM(P16:R16)/30,)</f>
        <v>0</v>
      </c>
    </row>
    <row r="137" spans="1:28" s="1" customFormat="1" ht="12.75" x14ac:dyDescent="0.2">
      <c r="A137" s="361"/>
      <c r="B137" s="362"/>
      <c r="C137" s="372"/>
      <c r="D137" s="35" t="s">
        <v>168</v>
      </c>
      <c r="E137" s="13">
        <f>IF(SUM(G17:R17)&lt;&gt;0,E134/SUM(G17:R17),)</f>
        <v>0</v>
      </c>
      <c r="F137" s="13">
        <f t="shared" ref="F137:R137" si="176">IF(F17&lt;&gt;0,F134/F17,)</f>
        <v>0</v>
      </c>
      <c r="G137" s="14">
        <f t="shared" si="176"/>
        <v>0</v>
      </c>
      <c r="H137" s="14">
        <f t="shared" si="176"/>
        <v>0</v>
      </c>
      <c r="I137" s="14">
        <f t="shared" si="176"/>
        <v>0</v>
      </c>
      <c r="J137" s="14">
        <f t="shared" si="176"/>
        <v>0</v>
      </c>
      <c r="K137" s="14">
        <f t="shared" si="176"/>
        <v>0</v>
      </c>
      <c r="L137" s="14">
        <f t="shared" si="176"/>
        <v>0</v>
      </c>
      <c r="M137" s="14">
        <f t="shared" si="176"/>
        <v>0</v>
      </c>
      <c r="N137" s="14">
        <f t="shared" si="176"/>
        <v>0</v>
      </c>
      <c r="O137" s="14">
        <f t="shared" si="176"/>
        <v>0</v>
      </c>
      <c r="P137" s="14">
        <f t="shared" si="176"/>
        <v>0</v>
      </c>
      <c r="Q137" s="14">
        <f t="shared" si="176"/>
        <v>0</v>
      </c>
      <c r="R137" s="14">
        <f t="shared" si="176"/>
        <v>0</v>
      </c>
      <c r="Y137" s="13">
        <f>IF(SUM(G17:I17)&lt;&gt;0,Y134/SUM(G17:I17),)</f>
        <v>0</v>
      </c>
      <c r="Z137" s="13">
        <f>IF(SUM(J17:L17)&lt;&gt;0,Z134/SUM(J17:L17),)</f>
        <v>0</v>
      </c>
      <c r="AA137" s="13">
        <f>IF(SUM(M17:O17)&lt;&gt;0,AA134/SUM(M17:O17),)</f>
        <v>0</v>
      </c>
      <c r="AB137" s="13">
        <f>IF(SUM(P17:R17)&lt;&gt;0,AB134/SUM(P17:R17),)</f>
        <v>0</v>
      </c>
    </row>
    <row r="138" spans="1:28" s="1" customFormat="1" ht="12.75" x14ac:dyDescent="0.2">
      <c r="A138" s="361"/>
      <c r="B138" s="362"/>
      <c r="C138" s="372"/>
      <c r="D138" s="45" t="s">
        <v>169</v>
      </c>
      <c r="E138" s="13">
        <f t="shared" ref="E138:E156" si="177">SUM(G138:R138)</f>
        <v>0</v>
      </c>
      <c r="F138" s="13">
        <f t="shared" ref="F138:F156" si="178">IF($T$1=0,0,E138/$T$1)</f>
        <v>0</v>
      </c>
      <c r="G138" s="46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Y138" s="13">
        <f t="shared" ref="Y138:Y156" si="179">SUM(G138:I138)</f>
        <v>0</v>
      </c>
      <c r="Z138" s="13">
        <f t="shared" ref="Z138:Z156" si="180">SUM(J138:L138)</f>
        <v>0</v>
      </c>
      <c r="AA138" s="13">
        <f t="shared" ref="AA138:AA156" si="181">SUM(M138:O138)</f>
        <v>0</v>
      </c>
      <c r="AB138" s="13">
        <f t="shared" ref="AB138:AB156" si="182">SUM(P138:R138)</f>
        <v>0</v>
      </c>
    </row>
    <row r="139" spans="1:28" s="1" customFormat="1" ht="12.75" x14ac:dyDescent="0.2">
      <c r="A139" s="361"/>
      <c r="B139" s="362"/>
      <c r="C139" s="372"/>
      <c r="D139" s="45" t="s">
        <v>177</v>
      </c>
      <c r="E139" s="13">
        <f t="shared" si="177"/>
        <v>0</v>
      </c>
      <c r="F139" s="13">
        <f t="shared" si="178"/>
        <v>0</v>
      </c>
      <c r="G139" s="46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Y139" s="13">
        <f t="shared" si="179"/>
        <v>0</v>
      </c>
      <c r="Z139" s="13">
        <f t="shared" si="180"/>
        <v>0</v>
      </c>
      <c r="AA139" s="13">
        <f t="shared" si="181"/>
        <v>0</v>
      </c>
      <c r="AB139" s="13">
        <f t="shared" si="182"/>
        <v>0</v>
      </c>
    </row>
    <row r="140" spans="1:28" s="1" customFormat="1" ht="12.75" x14ac:dyDescent="0.2">
      <c r="A140" s="361"/>
      <c r="B140" s="362"/>
      <c r="C140" s="372"/>
      <c r="D140" s="45" t="s">
        <v>170</v>
      </c>
      <c r="E140" s="13">
        <f t="shared" si="177"/>
        <v>0</v>
      </c>
      <c r="F140" s="13">
        <f t="shared" si="178"/>
        <v>0</v>
      </c>
      <c r="G140" s="46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Y140" s="13">
        <f t="shared" si="179"/>
        <v>0</v>
      </c>
      <c r="Z140" s="13">
        <f t="shared" si="180"/>
        <v>0</v>
      </c>
      <c r="AA140" s="13">
        <f t="shared" si="181"/>
        <v>0</v>
      </c>
      <c r="AB140" s="13">
        <f t="shared" si="182"/>
        <v>0</v>
      </c>
    </row>
    <row r="141" spans="1:28" s="1" customFormat="1" ht="12.75" x14ac:dyDescent="0.2">
      <c r="A141" s="361"/>
      <c r="B141" s="362"/>
      <c r="C141" s="372"/>
      <c r="D141" s="45" t="s">
        <v>171</v>
      </c>
      <c r="E141" s="13">
        <f t="shared" si="177"/>
        <v>0</v>
      </c>
      <c r="F141" s="13">
        <f t="shared" si="178"/>
        <v>0</v>
      </c>
      <c r="G141" s="46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Y141" s="13">
        <f t="shared" si="179"/>
        <v>0</v>
      </c>
      <c r="Z141" s="13">
        <f t="shared" si="180"/>
        <v>0</v>
      </c>
      <c r="AA141" s="13">
        <f t="shared" si="181"/>
        <v>0</v>
      </c>
      <c r="AB141" s="13">
        <f t="shared" si="182"/>
        <v>0</v>
      </c>
    </row>
    <row r="142" spans="1:28" s="1" customFormat="1" ht="12.75" x14ac:dyDescent="0.2">
      <c r="A142" s="361"/>
      <c r="B142" s="362"/>
      <c r="C142" s="372"/>
      <c r="D142" s="45" t="s">
        <v>172</v>
      </c>
      <c r="E142" s="13">
        <f t="shared" si="177"/>
        <v>0</v>
      </c>
      <c r="F142" s="13">
        <f t="shared" si="178"/>
        <v>0</v>
      </c>
      <c r="G142" s="46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Y142" s="13">
        <f t="shared" si="179"/>
        <v>0</v>
      </c>
      <c r="Z142" s="13">
        <f t="shared" si="180"/>
        <v>0</v>
      </c>
      <c r="AA142" s="13">
        <f t="shared" si="181"/>
        <v>0</v>
      </c>
      <c r="AB142" s="13">
        <f t="shared" si="182"/>
        <v>0</v>
      </c>
    </row>
    <row r="143" spans="1:28" s="1" customFormat="1" ht="12.75" x14ac:dyDescent="0.2">
      <c r="A143" s="361"/>
      <c r="B143" s="362"/>
      <c r="C143" s="372"/>
      <c r="D143" s="45" t="s">
        <v>144</v>
      </c>
      <c r="E143" s="13">
        <f t="shared" si="177"/>
        <v>0</v>
      </c>
      <c r="F143" s="13">
        <f t="shared" si="178"/>
        <v>0</v>
      </c>
      <c r="G143" s="46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Y143" s="13">
        <f t="shared" si="179"/>
        <v>0</v>
      </c>
      <c r="Z143" s="13">
        <f t="shared" si="180"/>
        <v>0</v>
      </c>
      <c r="AA143" s="13">
        <f t="shared" si="181"/>
        <v>0</v>
      </c>
      <c r="AB143" s="13">
        <f t="shared" si="182"/>
        <v>0</v>
      </c>
    </row>
    <row r="144" spans="1:28" s="1" customFormat="1" ht="12.75" x14ac:dyDescent="0.2">
      <c r="A144" s="361"/>
      <c r="B144" s="362"/>
      <c r="C144" s="372"/>
      <c r="D144" s="45" t="s">
        <v>217</v>
      </c>
      <c r="E144" s="13">
        <f t="shared" si="177"/>
        <v>0</v>
      </c>
      <c r="F144" s="13">
        <f t="shared" si="178"/>
        <v>0</v>
      </c>
      <c r="G144" s="46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Y144" s="13">
        <f t="shared" si="179"/>
        <v>0</v>
      </c>
      <c r="Z144" s="13">
        <f t="shared" si="180"/>
        <v>0</v>
      </c>
      <c r="AA144" s="13">
        <f t="shared" si="181"/>
        <v>0</v>
      </c>
      <c r="AB144" s="13">
        <f t="shared" si="182"/>
        <v>0</v>
      </c>
    </row>
    <row r="145" spans="1:34" s="1" customFormat="1" ht="12.75" x14ac:dyDescent="0.2">
      <c r="A145" s="361"/>
      <c r="B145" s="362"/>
      <c r="C145" s="372"/>
      <c r="D145" s="45" t="s">
        <v>173</v>
      </c>
      <c r="E145" s="13">
        <f t="shared" si="177"/>
        <v>0</v>
      </c>
      <c r="F145" s="13">
        <f t="shared" si="178"/>
        <v>0</v>
      </c>
      <c r="G145" s="46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Y145" s="13">
        <f t="shared" si="179"/>
        <v>0</v>
      </c>
      <c r="Z145" s="13">
        <f t="shared" si="180"/>
        <v>0</v>
      </c>
      <c r="AA145" s="13">
        <f t="shared" si="181"/>
        <v>0</v>
      </c>
      <c r="AB145" s="13">
        <f t="shared" si="182"/>
        <v>0</v>
      </c>
    </row>
    <row r="146" spans="1:34" s="1" customFormat="1" ht="12.75" x14ac:dyDescent="0.2">
      <c r="A146" s="361"/>
      <c r="B146" s="362"/>
      <c r="C146" s="372"/>
      <c r="D146" s="45" t="s">
        <v>218</v>
      </c>
      <c r="E146" s="13">
        <f t="shared" si="177"/>
        <v>0</v>
      </c>
      <c r="F146" s="13">
        <f t="shared" si="178"/>
        <v>0</v>
      </c>
      <c r="G146" s="46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Y146" s="13">
        <f t="shared" si="179"/>
        <v>0</v>
      </c>
      <c r="Z146" s="13">
        <f t="shared" si="180"/>
        <v>0</v>
      </c>
      <c r="AA146" s="13">
        <f t="shared" si="181"/>
        <v>0</v>
      </c>
      <c r="AB146" s="13">
        <f t="shared" si="182"/>
        <v>0</v>
      </c>
    </row>
    <row r="147" spans="1:34" s="1" customFormat="1" ht="12.75" x14ac:dyDescent="0.2">
      <c r="A147" s="361"/>
      <c r="B147" s="362"/>
      <c r="C147" s="372"/>
      <c r="D147" s="45" t="s">
        <v>146</v>
      </c>
      <c r="E147" s="13">
        <f t="shared" si="177"/>
        <v>0</v>
      </c>
      <c r="F147" s="13">
        <f t="shared" si="178"/>
        <v>0</v>
      </c>
      <c r="G147" s="46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Y147" s="13">
        <f t="shared" si="179"/>
        <v>0</v>
      </c>
      <c r="Z147" s="13">
        <f t="shared" si="180"/>
        <v>0</v>
      </c>
      <c r="AA147" s="13">
        <f t="shared" si="181"/>
        <v>0</v>
      </c>
      <c r="AB147" s="13">
        <f t="shared" si="182"/>
        <v>0</v>
      </c>
    </row>
    <row r="148" spans="1:34" s="1" customFormat="1" ht="12.75" x14ac:dyDescent="0.2">
      <c r="A148" s="361"/>
      <c r="B148" s="362"/>
      <c r="C148" s="372"/>
      <c r="D148" s="45" t="s">
        <v>147</v>
      </c>
      <c r="E148" s="13">
        <f t="shared" si="177"/>
        <v>0</v>
      </c>
      <c r="F148" s="13">
        <f t="shared" si="178"/>
        <v>0</v>
      </c>
      <c r="G148" s="46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Y148" s="13">
        <f t="shared" si="179"/>
        <v>0</v>
      </c>
      <c r="Z148" s="13">
        <f t="shared" si="180"/>
        <v>0</v>
      </c>
      <c r="AA148" s="13">
        <f t="shared" si="181"/>
        <v>0</v>
      </c>
      <c r="AB148" s="13">
        <f t="shared" si="182"/>
        <v>0</v>
      </c>
    </row>
    <row r="149" spans="1:34" s="1" customFormat="1" ht="12.75" x14ac:dyDescent="0.2">
      <c r="A149" s="361"/>
      <c r="B149" s="362"/>
      <c r="C149" s="372"/>
      <c r="D149" s="45" t="s">
        <v>148</v>
      </c>
      <c r="E149" s="13">
        <f t="shared" si="177"/>
        <v>0</v>
      </c>
      <c r="F149" s="13">
        <f t="shared" si="178"/>
        <v>0</v>
      </c>
      <c r="G149" s="46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Y149" s="13">
        <f t="shared" si="179"/>
        <v>0</v>
      </c>
      <c r="Z149" s="13">
        <f t="shared" si="180"/>
        <v>0</v>
      </c>
      <c r="AA149" s="13">
        <f t="shared" si="181"/>
        <v>0</v>
      </c>
      <c r="AB149" s="13">
        <f t="shared" si="182"/>
        <v>0</v>
      </c>
    </row>
    <row r="150" spans="1:34" s="1" customFormat="1" ht="12.75" x14ac:dyDescent="0.2">
      <c r="A150" s="361"/>
      <c r="B150" s="362"/>
      <c r="C150" s="372"/>
      <c r="D150" s="45" t="s">
        <v>149</v>
      </c>
      <c r="E150" s="13">
        <f t="shared" si="177"/>
        <v>0</v>
      </c>
      <c r="F150" s="13">
        <f t="shared" si="178"/>
        <v>0</v>
      </c>
      <c r="G150" s="46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Y150" s="13">
        <f t="shared" si="179"/>
        <v>0</v>
      </c>
      <c r="Z150" s="13">
        <f t="shared" si="180"/>
        <v>0</v>
      </c>
      <c r="AA150" s="13">
        <f t="shared" si="181"/>
        <v>0</v>
      </c>
      <c r="AB150" s="13">
        <f t="shared" si="182"/>
        <v>0</v>
      </c>
    </row>
    <row r="151" spans="1:34" s="1" customFormat="1" ht="12.75" x14ac:dyDescent="0.2">
      <c r="A151" s="361"/>
      <c r="B151" s="362"/>
      <c r="C151" s="372"/>
      <c r="D151" s="45" t="s">
        <v>150</v>
      </c>
      <c r="E151" s="13">
        <f t="shared" si="177"/>
        <v>0</v>
      </c>
      <c r="F151" s="13">
        <f t="shared" si="178"/>
        <v>0</v>
      </c>
      <c r="G151" s="46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Y151" s="13">
        <f t="shared" si="179"/>
        <v>0</v>
      </c>
      <c r="Z151" s="13">
        <f t="shared" si="180"/>
        <v>0</v>
      </c>
      <c r="AA151" s="13">
        <f t="shared" si="181"/>
        <v>0</v>
      </c>
      <c r="AB151" s="13">
        <f t="shared" si="182"/>
        <v>0</v>
      </c>
    </row>
    <row r="152" spans="1:34" s="1" customFormat="1" ht="12.75" x14ac:dyDescent="0.2">
      <c r="A152" s="361"/>
      <c r="B152" s="362"/>
      <c r="C152" s="372"/>
      <c r="D152" s="45" t="s">
        <v>235</v>
      </c>
      <c r="E152" s="13">
        <f t="shared" si="177"/>
        <v>0</v>
      </c>
      <c r="F152" s="13">
        <f t="shared" si="178"/>
        <v>0</v>
      </c>
      <c r="G152" s="46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Y152" s="13">
        <f t="shared" si="179"/>
        <v>0</v>
      </c>
      <c r="Z152" s="13">
        <f t="shared" si="180"/>
        <v>0</v>
      </c>
      <c r="AA152" s="13">
        <f t="shared" si="181"/>
        <v>0</v>
      </c>
      <c r="AB152" s="13">
        <f t="shared" si="182"/>
        <v>0</v>
      </c>
    </row>
    <row r="153" spans="1:34" s="1" customFormat="1" ht="12.75" x14ac:dyDescent="0.2">
      <c r="A153" s="361"/>
      <c r="B153" s="362"/>
      <c r="C153" s="372"/>
      <c r="D153" s="45" t="s">
        <v>153</v>
      </c>
      <c r="E153" s="13">
        <f t="shared" si="177"/>
        <v>0</v>
      </c>
      <c r="F153" s="13">
        <f t="shared" si="178"/>
        <v>0</v>
      </c>
      <c r="G153" s="46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Y153" s="13">
        <f t="shared" si="179"/>
        <v>0</v>
      </c>
      <c r="Z153" s="13">
        <f t="shared" si="180"/>
        <v>0</v>
      </c>
      <c r="AA153" s="13">
        <f t="shared" si="181"/>
        <v>0</v>
      </c>
      <c r="AB153" s="13">
        <f t="shared" si="182"/>
        <v>0</v>
      </c>
    </row>
    <row r="154" spans="1:34" s="1" customFormat="1" ht="12.75" x14ac:dyDescent="0.2">
      <c r="A154" s="361"/>
      <c r="B154" s="362"/>
      <c r="C154" s="372"/>
      <c r="D154" s="45" t="s">
        <v>154</v>
      </c>
      <c r="E154" s="13">
        <f t="shared" si="177"/>
        <v>0</v>
      </c>
      <c r="F154" s="13">
        <f t="shared" si="178"/>
        <v>0</v>
      </c>
      <c r="G154" s="46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Y154" s="13">
        <f t="shared" si="179"/>
        <v>0</v>
      </c>
      <c r="Z154" s="13">
        <f t="shared" si="180"/>
        <v>0</v>
      </c>
      <c r="AA154" s="13">
        <f t="shared" si="181"/>
        <v>0</v>
      </c>
      <c r="AB154" s="13">
        <f t="shared" si="182"/>
        <v>0</v>
      </c>
    </row>
    <row r="155" spans="1:34" s="1" customFormat="1" ht="12.75" x14ac:dyDescent="0.2">
      <c r="A155" s="361"/>
      <c r="B155" s="362"/>
      <c r="C155" s="372"/>
      <c r="D155" s="45" t="s">
        <v>180</v>
      </c>
      <c r="E155" s="13">
        <f t="shared" si="177"/>
        <v>0</v>
      </c>
      <c r="F155" s="13">
        <f t="shared" si="178"/>
        <v>0</v>
      </c>
      <c r="G155" s="46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Y155" s="13">
        <f t="shared" si="179"/>
        <v>0</v>
      </c>
      <c r="Z155" s="13">
        <f t="shared" si="180"/>
        <v>0</v>
      </c>
      <c r="AA155" s="13">
        <f t="shared" si="181"/>
        <v>0</v>
      </c>
      <c r="AB155" s="13">
        <f t="shared" si="182"/>
        <v>0</v>
      </c>
    </row>
    <row r="156" spans="1:34" s="1" customFormat="1" ht="12.75" x14ac:dyDescent="0.2">
      <c r="A156" s="361"/>
      <c r="B156" s="362"/>
      <c r="C156" s="372"/>
      <c r="D156" s="45" t="s">
        <v>83</v>
      </c>
      <c r="E156" s="13">
        <f t="shared" si="177"/>
        <v>0</v>
      </c>
      <c r="F156" s="13">
        <f t="shared" si="178"/>
        <v>0</v>
      </c>
      <c r="G156" s="14">
        <f t="shared" ref="G156:R156" si="183">SUM(G132:G135)+SUM(G138:G155)</f>
        <v>0</v>
      </c>
      <c r="H156" s="14">
        <f t="shared" si="183"/>
        <v>0</v>
      </c>
      <c r="I156" s="14">
        <f t="shared" si="183"/>
        <v>0</v>
      </c>
      <c r="J156" s="14">
        <f t="shared" si="183"/>
        <v>0</v>
      </c>
      <c r="K156" s="14">
        <f t="shared" si="183"/>
        <v>0</v>
      </c>
      <c r="L156" s="14">
        <f t="shared" si="183"/>
        <v>0</v>
      </c>
      <c r="M156" s="14">
        <f t="shared" si="183"/>
        <v>0</v>
      </c>
      <c r="N156" s="14">
        <f t="shared" si="183"/>
        <v>0</v>
      </c>
      <c r="O156" s="14">
        <f t="shared" si="183"/>
        <v>0</v>
      </c>
      <c r="P156" s="14">
        <f t="shared" si="183"/>
        <v>0</v>
      </c>
      <c r="Q156" s="14">
        <f t="shared" si="183"/>
        <v>0</v>
      </c>
      <c r="R156" s="73">
        <f t="shared" si="183"/>
        <v>0</v>
      </c>
      <c r="Y156" s="13">
        <f t="shared" si="179"/>
        <v>0</v>
      </c>
      <c r="Z156" s="13">
        <f t="shared" si="180"/>
        <v>0</v>
      </c>
      <c r="AA156" s="13">
        <f t="shared" si="181"/>
        <v>0</v>
      </c>
      <c r="AB156" s="13">
        <f t="shared" si="182"/>
        <v>0</v>
      </c>
    </row>
    <row r="157" spans="1:34" s="1" customFormat="1" ht="13.5" customHeight="1" x14ac:dyDescent="0.2">
      <c r="A157" s="361"/>
      <c r="B157" s="362"/>
      <c r="C157" s="373" t="s">
        <v>181</v>
      </c>
      <c r="D157" s="72" t="s">
        <v>182</v>
      </c>
      <c r="E157" s="64"/>
      <c r="F157" s="6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8"/>
      <c r="Y157" s="64"/>
      <c r="Z157" s="64"/>
      <c r="AA157" s="64"/>
      <c r="AB157" s="64"/>
    </row>
    <row r="158" spans="1:34" s="1" customFormat="1" ht="12.75" x14ac:dyDescent="0.2">
      <c r="A158" s="361"/>
      <c r="B158" s="362"/>
      <c r="C158" s="374"/>
      <c r="D158" s="72" t="s">
        <v>183</v>
      </c>
      <c r="E158" s="64"/>
      <c r="F158" s="6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8"/>
      <c r="Y158" s="64"/>
      <c r="Z158" s="64"/>
      <c r="AA158" s="64"/>
      <c r="AB158" s="64"/>
    </row>
    <row r="159" spans="1:34" s="1" customFormat="1" ht="12.75" x14ac:dyDescent="0.2">
      <c r="A159" s="361"/>
      <c r="B159" s="362"/>
      <c r="C159" s="375"/>
      <c r="D159" s="76" t="s">
        <v>83</v>
      </c>
      <c r="E159" s="64">
        <f>SUM(G159:R159)</f>
        <v>0</v>
      </c>
      <c r="F159" s="65">
        <f>IF($T$1=0,0,E159/$T$1)</f>
        <v>0</v>
      </c>
      <c r="G159" s="14">
        <f t="shared" ref="G159:R159" si="184">G157-G158</f>
        <v>0</v>
      </c>
      <c r="H159" s="14">
        <f t="shared" si="184"/>
        <v>0</v>
      </c>
      <c r="I159" s="14">
        <f t="shared" si="184"/>
        <v>0</v>
      </c>
      <c r="J159" s="14">
        <f t="shared" si="184"/>
        <v>0</v>
      </c>
      <c r="K159" s="14">
        <f t="shared" si="184"/>
        <v>0</v>
      </c>
      <c r="L159" s="14">
        <f t="shared" si="184"/>
        <v>0</v>
      </c>
      <c r="M159" s="14">
        <f t="shared" si="184"/>
        <v>0</v>
      </c>
      <c r="N159" s="14">
        <f t="shared" si="184"/>
        <v>0</v>
      </c>
      <c r="O159" s="14">
        <f t="shared" si="184"/>
        <v>0</v>
      </c>
      <c r="P159" s="14">
        <f t="shared" si="184"/>
        <v>0</v>
      </c>
      <c r="Q159" s="14">
        <f t="shared" si="184"/>
        <v>0</v>
      </c>
      <c r="R159" s="73">
        <f t="shared" si="184"/>
        <v>0</v>
      </c>
      <c r="Y159" s="64">
        <f>SUM(G159:I159)</f>
        <v>0</v>
      </c>
      <c r="Z159" s="64">
        <f>SUM(J159:L159)</f>
        <v>0</v>
      </c>
      <c r="AA159" s="64">
        <f>SUM(M159:O159)</f>
        <v>0</v>
      </c>
      <c r="AB159" s="64">
        <f>SUM(P159:R159)</f>
        <v>0</v>
      </c>
    </row>
    <row r="160" spans="1:34" s="4" customFormat="1" ht="13.5" customHeight="1" x14ac:dyDescent="0.2">
      <c r="A160" s="361"/>
      <c r="B160" s="362"/>
      <c r="C160" s="376" t="s">
        <v>57</v>
      </c>
      <c r="D160" s="25" t="s">
        <v>184</v>
      </c>
      <c r="E160" s="13">
        <f t="shared" ref="E160:R160" si="185">IF(E$24&lt;&gt;0,E113/E$24,)</f>
        <v>0</v>
      </c>
      <c r="F160" s="67">
        <f t="shared" si="185"/>
        <v>0</v>
      </c>
      <c r="G160" s="14">
        <f t="shared" si="185"/>
        <v>0</v>
      </c>
      <c r="H160" s="14">
        <f t="shared" si="185"/>
        <v>0</v>
      </c>
      <c r="I160" s="14">
        <f t="shared" si="185"/>
        <v>0</v>
      </c>
      <c r="J160" s="14">
        <f t="shared" si="185"/>
        <v>0</v>
      </c>
      <c r="K160" s="14">
        <f t="shared" si="185"/>
        <v>0</v>
      </c>
      <c r="L160" s="14">
        <f t="shared" si="185"/>
        <v>0</v>
      </c>
      <c r="M160" s="14">
        <f t="shared" si="185"/>
        <v>0</v>
      </c>
      <c r="N160" s="14">
        <f t="shared" si="185"/>
        <v>0</v>
      </c>
      <c r="O160" s="14">
        <f t="shared" si="185"/>
        <v>0</v>
      </c>
      <c r="P160" s="14">
        <f t="shared" si="185"/>
        <v>0</v>
      </c>
      <c r="Q160" s="14">
        <f t="shared" si="185"/>
        <v>0</v>
      </c>
      <c r="R160" s="73">
        <f t="shared" si="185"/>
        <v>0</v>
      </c>
      <c r="S160" s="1"/>
      <c r="T160" s="1"/>
      <c r="U160" s="1"/>
      <c r="V160" s="1"/>
      <c r="W160" s="1"/>
      <c r="X160" s="1"/>
      <c r="Y160" s="13">
        <f t="shared" ref="Y160:AB160" si="186">IF(Y$24&lt;&gt;0,Y113/Y$24,)</f>
        <v>0</v>
      </c>
      <c r="Z160" s="13">
        <f t="shared" si="186"/>
        <v>0</v>
      </c>
      <c r="AA160" s="13">
        <f t="shared" si="186"/>
        <v>0</v>
      </c>
      <c r="AB160" s="13">
        <f t="shared" si="186"/>
        <v>0</v>
      </c>
      <c r="AC160" s="1"/>
      <c r="AD160" s="1"/>
      <c r="AE160" s="1"/>
      <c r="AF160" s="1"/>
      <c r="AG160" s="1"/>
      <c r="AH160" s="1"/>
    </row>
    <row r="161" spans="1:34" s="4" customFormat="1" ht="13.5" customHeight="1" x14ac:dyDescent="0.2">
      <c r="A161" s="361"/>
      <c r="B161" s="362"/>
      <c r="C161" s="376"/>
      <c r="D161" s="58" t="s">
        <v>158</v>
      </c>
      <c r="E161" s="77">
        <f t="shared" ref="E161:R161" si="187">IF(E25&lt;&gt;0,E113/E25,)</f>
        <v>0</v>
      </c>
      <c r="F161" s="77">
        <f t="shared" si="187"/>
        <v>0</v>
      </c>
      <c r="G161" s="23">
        <f t="shared" si="187"/>
        <v>0</v>
      </c>
      <c r="H161" s="23">
        <f t="shared" si="187"/>
        <v>0</v>
      </c>
      <c r="I161" s="23">
        <f t="shared" si="187"/>
        <v>0</v>
      </c>
      <c r="J161" s="23">
        <f t="shared" si="187"/>
        <v>0</v>
      </c>
      <c r="K161" s="23">
        <f t="shared" si="187"/>
        <v>0</v>
      </c>
      <c r="L161" s="23">
        <f t="shared" si="187"/>
        <v>0</v>
      </c>
      <c r="M161" s="23">
        <f t="shared" si="187"/>
        <v>0</v>
      </c>
      <c r="N161" s="23">
        <f t="shared" si="187"/>
        <v>0</v>
      </c>
      <c r="O161" s="23">
        <f t="shared" si="187"/>
        <v>0</v>
      </c>
      <c r="P161" s="23">
        <f t="shared" si="187"/>
        <v>0</v>
      </c>
      <c r="Q161" s="23">
        <f t="shared" si="187"/>
        <v>0</v>
      </c>
      <c r="R161" s="79">
        <f t="shared" si="187"/>
        <v>0</v>
      </c>
      <c r="S161" s="1"/>
      <c r="T161" s="1"/>
      <c r="U161" s="1"/>
      <c r="V161" s="1"/>
      <c r="W161" s="1"/>
      <c r="X161" s="1"/>
      <c r="Y161" s="77">
        <f t="shared" ref="Y161:AB161" si="188">IF(Y25&lt;&gt;0,Y113/Y25,)</f>
        <v>0</v>
      </c>
      <c r="Z161" s="77">
        <f t="shared" si="188"/>
        <v>0</v>
      </c>
      <c r="AA161" s="77">
        <f t="shared" si="188"/>
        <v>0</v>
      </c>
      <c r="AB161" s="77">
        <f t="shared" si="188"/>
        <v>0</v>
      </c>
      <c r="AC161" s="1"/>
      <c r="AD161" s="1"/>
      <c r="AE161" s="1"/>
      <c r="AF161" s="1"/>
      <c r="AG161" s="1"/>
      <c r="AH161" s="1"/>
    </row>
    <row r="162" spans="1:34" s="4" customFormat="1" ht="13.5" customHeight="1" x14ac:dyDescent="0.2">
      <c r="A162" s="361"/>
      <c r="B162" s="362"/>
      <c r="C162" s="376"/>
      <c r="D162" s="25" t="s">
        <v>185</v>
      </c>
      <c r="E162" s="67">
        <f t="shared" ref="E162:R162" si="189">IF(E$24&lt;&gt;0,(E122+E128)/E$24,)</f>
        <v>0</v>
      </c>
      <c r="F162" s="67">
        <f t="shared" si="189"/>
        <v>0</v>
      </c>
      <c r="G162" s="14">
        <f t="shared" si="189"/>
        <v>0</v>
      </c>
      <c r="H162" s="14">
        <f t="shared" si="189"/>
        <v>0</v>
      </c>
      <c r="I162" s="14">
        <f t="shared" si="189"/>
        <v>0</v>
      </c>
      <c r="J162" s="14">
        <f t="shared" si="189"/>
        <v>0</v>
      </c>
      <c r="K162" s="14">
        <f t="shared" si="189"/>
        <v>0</v>
      </c>
      <c r="L162" s="14">
        <f t="shared" si="189"/>
        <v>0</v>
      </c>
      <c r="M162" s="14">
        <f t="shared" si="189"/>
        <v>0</v>
      </c>
      <c r="N162" s="14">
        <f t="shared" si="189"/>
        <v>0</v>
      </c>
      <c r="O162" s="14">
        <f t="shared" si="189"/>
        <v>0</v>
      </c>
      <c r="P162" s="14">
        <f t="shared" si="189"/>
        <v>0</v>
      </c>
      <c r="Q162" s="14">
        <f t="shared" si="189"/>
        <v>0</v>
      </c>
      <c r="R162" s="73">
        <f t="shared" si="189"/>
        <v>0</v>
      </c>
      <c r="S162" s="1"/>
      <c r="T162" s="1"/>
      <c r="U162" s="1"/>
      <c r="V162" s="1"/>
      <c r="W162" s="1"/>
      <c r="X162" s="1"/>
      <c r="Y162" s="67">
        <f t="shared" ref="Y162:AB162" si="190">IF(Y$24&lt;&gt;0,(Y122+Y128)/Y$24,)</f>
        <v>0</v>
      </c>
      <c r="Z162" s="67">
        <f t="shared" si="190"/>
        <v>0</v>
      </c>
      <c r="AA162" s="67">
        <f t="shared" si="190"/>
        <v>0</v>
      </c>
      <c r="AB162" s="67">
        <f t="shared" si="190"/>
        <v>0</v>
      </c>
      <c r="AC162" s="1"/>
      <c r="AD162" s="1"/>
      <c r="AE162" s="1"/>
      <c r="AF162" s="1"/>
      <c r="AG162" s="1"/>
      <c r="AH162" s="1"/>
    </row>
    <row r="163" spans="1:34" s="4" customFormat="1" ht="13.5" customHeight="1" x14ac:dyDescent="0.2">
      <c r="A163" s="361"/>
      <c r="B163" s="362"/>
      <c r="C163" s="376"/>
      <c r="D163" s="58" t="s">
        <v>158</v>
      </c>
      <c r="E163" s="77">
        <f t="shared" ref="E163:R163" si="191">IF(E25&lt;&gt;0,(E122+E128)/E25,)</f>
        <v>0</v>
      </c>
      <c r="F163" s="77">
        <f t="shared" si="191"/>
        <v>0</v>
      </c>
      <c r="G163" s="23">
        <f t="shared" si="191"/>
        <v>0</v>
      </c>
      <c r="H163" s="23">
        <f t="shared" si="191"/>
        <v>0</v>
      </c>
      <c r="I163" s="23">
        <f t="shared" si="191"/>
        <v>0</v>
      </c>
      <c r="J163" s="23">
        <f t="shared" si="191"/>
        <v>0</v>
      </c>
      <c r="K163" s="23">
        <f t="shared" si="191"/>
        <v>0</v>
      </c>
      <c r="L163" s="23">
        <f t="shared" si="191"/>
        <v>0</v>
      </c>
      <c r="M163" s="23">
        <f t="shared" si="191"/>
        <v>0</v>
      </c>
      <c r="N163" s="23">
        <f t="shared" si="191"/>
        <v>0</v>
      </c>
      <c r="O163" s="23">
        <f t="shared" si="191"/>
        <v>0</v>
      </c>
      <c r="P163" s="23">
        <f t="shared" si="191"/>
        <v>0</v>
      </c>
      <c r="Q163" s="23">
        <f t="shared" si="191"/>
        <v>0</v>
      </c>
      <c r="R163" s="79">
        <f t="shared" si="191"/>
        <v>0</v>
      </c>
      <c r="S163" s="1"/>
      <c r="T163" s="1"/>
      <c r="U163" s="1"/>
      <c r="V163" s="1"/>
      <c r="W163" s="1"/>
      <c r="X163" s="1"/>
      <c r="Y163" s="77">
        <f t="shared" ref="Y163:AB163" si="192">IF(Y25&lt;&gt;0,(Y122+Y128)/Y25,)</f>
        <v>0</v>
      </c>
      <c r="Z163" s="77">
        <f t="shared" si="192"/>
        <v>0</v>
      </c>
      <c r="AA163" s="77">
        <f t="shared" si="192"/>
        <v>0</v>
      </c>
      <c r="AB163" s="77">
        <f t="shared" si="192"/>
        <v>0</v>
      </c>
      <c r="AC163" s="1"/>
      <c r="AD163" s="1"/>
      <c r="AE163" s="1"/>
      <c r="AF163" s="1"/>
      <c r="AG163" s="1"/>
      <c r="AH163" s="1"/>
    </row>
    <row r="164" spans="1:34" s="1" customFormat="1" ht="13.5" customHeight="1" x14ac:dyDescent="0.2">
      <c r="A164" s="363"/>
      <c r="B164" s="364"/>
      <c r="C164" s="62" t="s">
        <v>3</v>
      </c>
      <c r="D164" s="72"/>
      <c r="E164" s="64">
        <f t="shared" ref="E164:E167" si="193">SUM(G164:R164)</f>
        <v>0</v>
      </c>
      <c r="F164" s="64">
        <f>IF($T$1=0,0,E164/$T$1)</f>
        <v>0</v>
      </c>
      <c r="G164" s="14">
        <f t="shared" ref="G164:R164" si="194">G117+G125+G131+G156+G159</f>
        <v>0</v>
      </c>
      <c r="H164" s="14">
        <f t="shared" si="194"/>
        <v>0</v>
      </c>
      <c r="I164" s="14">
        <f t="shared" si="194"/>
        <v>0</v>
      </c>
      <c r="J164" s="14">
        <f t="shared" si="194"/>
        <v>0</v>
      </c>
      <c r="K164" s="14">
        <f t="shared" si="194"/>
        <v>0</v>
      </c>
      <c r="L164" s="14">
        <f t="shared" si="194"/>
        <v>0</v>
      </c>
      <c r="M164" s="14">
        <f t="shared" si="194"/>
        <v>0</v>
      </c>
      <c r="N164" s="14">
        <f t="shared" si="194"/>
        <v>0</v>
      </c>
      <c r="O164" s="14">
        <f t="shared" si="194"/>
        <v>0</v>
      </c>
      <c r="P164" s="14">
        <f t="shared" si="194"/>
        <v>0</v>
      </c>
      <c r="Q164" s="14">
        <f t="shared" si="194"/>
        <v>0</v>
      </c>
      <c r="R164" s="73">
        <f t="shared" si="194"/>
        <v>0</v>
      </c>
      <c r="Y164" s="64">
        <f t="shared" ref="Y164:Y167" si="195">SUM(G164:I164)</f>
        <v>0</v>
      </c>
      <c r="Z164" s="64">
        <f t="shared" ref="Z164:Z167" si="196">SUM(J164:L164)</f>
        <v>0</v>
      </c>
      <c r="AA164" s="64">
        <f t="shared" ref="AA164:AA167" si="197">SUM(M164:O164)</f>
        <v>0</v>
      </c>
      <c r="AB164" s="64">
        <f t="shared" ref="AB164:AB167" si="198">SUM(P164:R164)</f>
        <v>0</v>
      </c>
    </row>
    <row r="165" spans="1:34" s="1" customFormat="1" ht="13.5" customHeight="1" x14ac:dyDescent="0.2">
      <c r="A165" s="365" t="s">
        <v>30</v>
      </c>
      <c r="B165" s="366"/>
      <c r="C165" s="377" t="s">
        <v>89</v>
      </c>
      <c r="D165" s="45" t="s">
        <v>36</v>
      </c>
      <c r="E165" s="13">
        <f t="shared" si="193"/>
        <v>0</v>
      </c>
      <c r="F165" s="66">
        <f>IF($T$1=0,0,E165/$T$1)</f>
        <v>0</v>
      </c>
      <c r="G165" s="14">
        <f t="shared" ref="G165:R167" si="199">G171+G177</f>
        <v>0</v>
      </c>
      <c r="H165" s="14">
        <f t="shared" si="199"/>
        <v>0</v>
      </c>
      <c r="I165" s="14">
        <f t="shared" si="199"/>
        <v>0</v>
      </c>
      <c r="J165" s="14">
        <f t="shared" si="199"/>
        <v>0</v>
      </c>
      <c r="K165" s="14">
        <f t="shared" si="199"/>
        <v>0</v>
      </c>
      <c r="L165" s="14">
        <f t="shared" si="199"/>
        <v>0</v>
      </c>
      <c r="M165" s="14">
        <f t="shared" si="199"/>
        <v>0</v>
      </c>
      <c r="N165" s="14">
        <f t="shared" si="199"/>
        <v>0</v>
      </c>
      <c r="O165" s="14">
        <f t="shared" si="199"/>
        <v>0</v>
      </c>
      <c r="P165" s="14">
        <f t="shared" si="199"/>
        <v>0</v>
      </c>
      <c r="Q165" s="14">
        <f t="shared" si="199"/>
        <v>0</v>
      </c>
      <c r="R165" s="73">
        <f t="shared" si="199"/>
        <v>0</v>
      </c>
      <c r="Y165" s="13">
        <f t="shared" si="195"/>
        <v>0</v>
      </c>
      <c r="Z165" s="13">
        <f t="shared" si="196"/>
        <v>0</v>
      </c>
      <c r="AA165" s="13">
        <f t="shared" si="197"/>
        <v>0</v>
      </c>
      <c r="AB165" s="13">
        <f t="shared" si="198"/>
        <v>0</v>
      </c>
    </row>
    <row r="166" spans="1:34" s="1" customFormat="1" ht="13.5" customHeight="1" x14ac:dyDescent="0.2">
      <c r="A166" s="367"/>
      <c r="B166" s="368"/>
      <c r="C166" s="377"/>
      <c r="D166" s="45" t="s">
        <v>80</v>
      </c>
      <c r="E166" s="13">
        <f t="shared" si="193"/>
        <v>0</v>
      </c>
      <c r="F166" s="66">
        <f>IF($T$1=0,0,E166/$T$1)</f>
        <v>0</v>
      </c>
      <c r="G166" s="14">
        <f t="shared" si="199"/>
        <v>0</v>
      </c>
      <c r="H166" s="14">
        <f t="shared" si="199"/>
        <v>0</v>
      </c>
      <c r="I166" s="14">
        <f t="shared" si="199"/>
        <v>0</v>
      </c>
      <c r="J166" s="14">
        <f t="shared" si="199"/>
        <v>0</v>
      </c>
      <c r="K166" s="14">
        <f t="shared" si="199"/>
        <v>0</v>
      </c>
      <c r="L166" s="14">
        <f t="shared" si="199"/>
        <v>0</v>
      </c>
      <c r="M166" s="14">
        <f t="shared" si="199"/>
        <v>0</v>
      </c>
      <c r="N166" s="14">
        <f t="shared" si="199"/>
        <v>0</v>
      </c>
      <c r="O166" s="14">
        <f t="shared" si="199"/>
        <v>0</v>
      </c>
      <c r="P166" s="14">
        <f t="shared" si="199"/>
        <v>0</v>
      </c>
      <c r="Q166" s="14">
        <f t="shared" si="199"/>
        <v>0</v>
      </c>
      <c r="R166" s="73">
        <f t="shared" si="199"/>
        <v>0</v>
      </c>
      <c r="Y166" s="13">
        <f t="shared" si="195"/>
        <v>0</v>
      </c>
      <c r="Z166" s="13">
        <f t="shared" si="196"/>
        <v>0</v>
      </c>
      <c r="AA166" s="13">
        <f t="shared" si="197"/>
        <v>0</v>
      </c>
      <c r="AB166" s="13">
        <f t="shared" si="198"/>
        <v>0</v>
      </c>
    </row>
    <row r="167" spans="1:34" s="1" customFormat="1" ht="13.5" customHeight="1" x14ac:dyDescent="0.2">
      <c r="A167" s="367"/>
      <c r="B167" s="368"/>
      <c r="C167" s="377"/>
      <c r="D167" s="45" t="s">
        <v>81</v>
      </c>
      <c r="E167" s="13">
        <f t="shared" si="193"/>
        <v>0</v>
      </c>
      <c r="F167" s="66">
        <f>IF($T$1=0,0,E167/$T$1)</f>
        <v>0</v>
      </c>
      <c r="G167" s="14">
        <f t="shared" si="199"/>
        <v>0</v>
      </c>
      <c r="H167" s="14">
        <f t="shared" si="199"/>
        <v>0</v>
      </c>
      <c r="I167" s="14">
        <f t="shared" si="199"/>
        <v>0</v>
      </c>
      <c r="J167" s="14">
        <f t="shared" si="199"/>
        <v>0</v>
      </c>
      <c r="K167" s="14">
        <f t="shared" si="199"/>
        <v>0</v>
      </c>
      <c r="L167" s="14">
        <f t="shared" si="199"/>
        <v>0</v>
      </c>
      <c r="M167" s="14">
        <f t="shared" si="199"/>
        <v>0</v>
      </c>
      <c r="N167" s="14">
        <f t="shared" si="199"/>
        <v>0</v>
      </c>
      <c r="O167" s="14">
        <f t="shared" si="199"/>
        <v>0</v>
      </c>
      <c r="P167" s="14">
        <f t="shared" si="199"/>
        <v>0</v>
      </c>
      <c r="Q167" s="14">
        <f t="shared" si="199"/>
        <v>0</v>
      </c>
      <c r="R167" s="73">
        <f t="shared" si="199"/>
        <v>0</v>
      </c>
      <c r="Y167" s="13">
        <f t="shared" si="195"/>
        <v>0</v>
      </c>
      <c r="Z167" s="13">
        <f t="shared" si="196"/>
        <v>0</v>
      </c>
      <c r="AA167" s="13">
        <f t="shared" si="197"/>
        <v>0</v>
      </c>
      <c r="AB167" s="13">
        <f t="shared" si="198"/>
        <v>0</v>
      </c>
    </row>
    <row r="168" spans="1:34" s="1" customFormat="1" ht="13.5" customHeight="1" x14ac:dyDescent="0.2">
      <c r="A168" s="367"/>
      <c r="B168" s="368"/>
      <c r="C168" s="377"/>
      <c r="D168" s="45" t="s">
        <v>70</v>
      </c>
      <c r="E168" s="13">
        <f t="shared" ref="E168:R168" si="200">IF(E165&lt;&gt;0,(E166+E167)/E165,)</f>
        <v>0</v>
      </c>
      <c r="F168" s="67">
        <f t="shared" si="200"/>
        <v>0</v>
      </c>
      <c r="G168" s="14">
        <f t="shared" si="200"/>
        <v>0</v>
      </c>
      <c r="H168" s="14">
        <f t="shared" si="200"/>
        <v>0</v>
      </c>
      <c r="I168" s="14">
        <f t="shared" si="200"/>
        <v>0</v>
      </c>
      <c r="J168" s="14">
        <f t="shared" si="200"/>
        <v>0</v>
      </c>
      <c r="K168" s="14">
        <f t="shared" si="200"/>
        <v>0</v>
      </c>
      <c r="L168" s="14">
        <f t="shared" si="200"/>
        <v>0</v>
      </c>
      <c r="M168" s="14">
        <f t="shared" si="200"/>
        <v>0</v>
      </c>
      <c r="N168" s="14">
        <f t="shared" si="200"/>
        <v>0</v>
      </c>
      <c r="O168" s="14">
        <f t="shared" si="200"/>
        <v>0</v>
      </c>
      <c r="P168" s="14">
        <f t="shared" si="200"/>
        <v>0</v>
      </c>
      <c r="Q168" s="14">
        <f t="shared" si="200"/>
        <v>0</v>
      </c>
      <c r="R168" s="73">
        <f t="shared" si="200"/>
        <v>0</v>
      </c>
      <c r="Y168" s="13">
        <f t="shared" ref="Y168:AB168" si="201">IF(Y165&lt;&gt;0,(Y166+Y167)/Y165,)</f>
        <v>0</v>
      </c>
      <c r="Z168" s="13">
        <f t="shared" si="201"/>
        <v>0</v>
      </c>
      <c r="AA168" s="13">
        <f t="shared" si="201"/>
        <v>0</v>
      </c>
      <c r="AB168" s="13">
        <f t="shared" si="201"/>
        <v>0</v>
      </c>
    </row>
    <row r="169" spans="1:34" s="1" customFormat="1" ht="13.5" customHeight="1" x14ac:dyDescent="0.2">
      <c r="A169" s="367"/>
      <c r="B169" s="368"/>
      <c r="C169" s="377"/>
      <c r="D169" s="45" t="s">
        <v>82</v>
      </c>
      <c r="E169" s="13">
        <f t="shared" ref="E169:E173" si="202">SUM(G169:R169)</f>
        <v>0</v>
      </c>
      <c r="F169" s="66">
        <f>IF($T$1=0,0,E169/$T$1)</f>
        <v>0</v>
      </c>
      <c r="G169" s="14">
        <f t="shared" ref="G169:R169" si="203">G175+G181</f>
        <v>0</v>
      </c>
      <c r="H169" s="14">
        <f t="shared" si="203"/>
        <v>0</v>
      </c>
      <c r="I169" s="14">
        <f t="shared" si="203"/>
        <v>0</v>
      </c>
      <c r="J169" s="14">
        <f t="shared" si="203"/>
        <v>0</v>
      </c>
      <c r="K169" s="14">
        <f t="shared" si="203"/>
        <v>0</v>
      </c>
      <c r="L169" s="14">
        <f t="shared" si="203"/>
        <v>0</v>
      </c>
      <c r="M169" s="14">
        <f t="shared" si="203"/>
        <v>0</v>
      </c>
      <c r="N169" s="14">
        <f t="shared" si="203"/>
        <v>0</v>
      </c>
      <c r="O169" s="14">
        <f t="shared" si="203"/>
        <v>0</v>
      </c>
      <c r="P169" s="14">
        <f t="shared" si="203"/>
        <v>0</v>
      </c>
      <c r="Q169" s="14">
        <f t="shared" si="203"/>
        <v>0</v>
      </c>
      <c r="R169" s="73">
        <f t="shared" si="203"/>
        <v>0</v>
      </c>
      <c r="Y169" s="13">
        <f t="shared" ref="Y169:Y173" si="204">SUM(G169:I169)</f>
        <v>0</v>
      </c>
      <c r="Z169" s="13">
        <f t="shared" ref="Z169:Z173" si="205">SUM(J169:L169)</f>
        <v>0</v>
      </c>
      <c r="AA169" s="13">
        <f t="shared" ref="AA169:AA173" si="206">SUM(M169:O169)</f>
        <v>0</v>
      </c>
      <c r="AB169" s="13">
        <f t="shared" ref="AB169:AB173" si="207">SUM(P169:R169)</f>
        <v>0</v>
      </c>
    </row>
    <row r="170" spans="1:34" s="1" customFormat="1" ht="13.5" customHeight="1" x14ac:dyDescent="0.2">
      <c r="A170" s="367"/>
      <c r="B170" s="368"/>
      <c r="C170" s="377"/>
      <c r="D170" s="45" t="s">
        <v>83</v>
      </c>
      <c r="E170" s="13">
        <f t="shared" si="202"/>
        <v>0</v>
      </c>
      <c r="F170" s="66">
        <f>IF($T$1=0,0,E170/$T$1)</f>
        <v>0</v>
      </c>
      <c r="G170" s="14">
        <f t="shared" ref="G170:R170" si="208">G166+G167+G169</f>
        <v>0</v>
      </c>
      <c r="H170" s="14">
        <f t="shared" si="208"/>
        <v>0</v>
      </c>
      <c r="I170" s="14">
        <f t="shared" si="208"/>
        <v>0</v>
      </c>
      <c r="J170" s="14">
        <f t="shared" si="208"/>
        <v>0</v>
      </c>
      <c r="K170" s="14">
        <f t="shared" si="208"/>
        <v>0</v>
      </c>
      <c r="L170" s="14">
        <f t="shared" si="208"/>
        <v>0</v>
      </c>
      <c r="M170" s="14">
        <f t="shared" si="208"/>
        <v>0</v>
      </c>
      <c r="N170" s="14">
        <f t="shared" si="208"/>
        <v>0</v>
      </c>
      <c r="O170" s="14">
        <f t="shared" si="208"/>
        <v>0</v>
      </c>
      <c r="P170" s="14">
        <f t="shared" si="208"/>
        <v>0</v>
      </c>
      <c r="Q170" s="14">
        <f t="shared" si="208"/>
        <v>0</v>
      </c>
      <c r="R170" s="73">
        <f t="shared" si="208"/>
        <v>0</v>
      </c>
      <c r="Y170" s="13">
        <f t="shared" si="204"/>
        <v>0</v>
      </c>
      <c r="Z170" s="13">
        <f t="shared" si="205"/>
        <v>0</v>
      </c>
      <c r="AA170" s="13">
        <f t="shared" si="206"/>
        <v>0</v>
      </c>
      <c r="AB170" s="13">
        <f t="shared" si="207"/>
        <v>0</v>
      </c>
    </row>
    <row r="171" spans="1:34" s="1" customFormat="1" ht="13.5" customHeight="1" x14ac:dyDescent="0.2">
      <c r="A171" s="367"/>
      <c r="B171" s="368"/>
      <c r="C171" s="348" t="s">
        <v>186</v>
      </c>
      <c r="D171" s="72" t="s">
        <v>36</v>
      </c>
      <c r="E171" s="64">
        <f t="shared" si="202"/>
        <v>0</v>
      </c>
      <c r="F171" s="65">
        <f>IF($T$1=0,0,E171/$T$1)</f>
        <v>0</v>
      </c>
      <c r="G171" s="46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Y171" s="64">
        <f t="shared" si="204"/>
        <v>0</v>
      </c>
      <c r="Z171" s="64">
        <f t="shared" si="205"/>
        <v>0</v>
      </c>
      <c r="AA171" s="64">
        <f t="shared" si="206"/>
        <v>0</v>
      </c>
      <c r="AB171" s="64">
        <f t="shared" si="207"/>
        <v>0</v>
      </c>
    </row>
    <row r="172" spans="1:34" s="1" customFormat="1" ht="13.5" customHeight="1" x14ac:dyDescent="0.2">
      <c r="A172" s="367"/>
      <c r="B172" s="368"/>
      <c r="C172" s="348"/>
      <c r="D172" s="72" t="s">
        <v>80</v>
      </c>
      <c r="E172" s="64">
        <f t="shared" si="202"/>
        <v>0</v>
      </c>
      <c r="F172" s="64">
        <f>IF($T$1=0,0,E172/$T$1)</f>
        <v>0</v>
      </c>
      <c r="G172" s="46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Y172" s="64">
        <f t="shared" si="204"/>
        <v>0</v>
      </c>
      <c r="Z172" s="64">
        <f t="shared" si="205"/>
        <v>0</v>
      </c>
      <c r="AA172" s="64">
        <f t="shared" si="206"/>
        <v>0</v>
      </c>
      <c r="AB172" s="64">
        <f t="shared" si="207"/>
        <v>0</v>
      </c>
    </row>
    <row r="173" spans="1:34" s="1" customFormat="1" ht="13.5" customHeight="1" x14ac:dyDescent="0.2">
      <c r="A173" s="367"/>
      <c r="B173" s="368"/>
      <c r="C173" s="348"/>
      <c r="D173" s="72" t="s">
        <v>81</v>
      </c>
      <c r="E173" s="64">
        <f t="shared" si="202"/>
        <v>0</v>
      </c>
      <c r="F173" s="64">
        <f>IF($T$1=0,0,E173/$T$1)</f>
        <v>0</v>
      </c>
      <c r="G173" s="46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Y173" s="64">
        <f t="shared" si="204"/>
        <v>0</v>
      </c>
      <c r="Z173" s="64">
        <f t="shared" si="205"/>
        <v>0</v>
      </c>
      <c r="AA173" s="64">
        <f t="shared" si="206"/>
        <v>0</v>
      </c>
      <c r="AB173" s="64">
        <f t="shared" si="207"/>
        <v>0</v>
      </c>
    </row>
    <row r="174" spans="1:34" s="1" customFormat="1" ht="13.5" customHeight="1" x14ac:dyDescent="0.2">
      <c r="A174" s="367"/>
      <c r="B174" s="368"/>
      <c r="C174" s="348"/>
      <c r="D174" s="72" t="s">
        <v>70</v>
      </c>
      <c r="E174" s="64">
        <f t="shared" ref="E174:R174" si="209">IF(E171&lt;&gt;0,(E172+E173)/E171,)</f>
        <v>0</v>
      </c>
      <c r="F174" s="64">
        <f t="shared" si="209"/>
        <v>0</v>
      </c>
      <c r="G174" s="14">
        <f t="shared" si="209"/>
        <v>0</v>
      </c>
      <c r="H174" s="14">
        <f t="shared" si="209"/>
        <v>0</v>
      </c>
      <c r="I174" s="14">
        <f t="shared" si="209"/>
        <v>0</v>
      </c>
      <c r="J174" s="14">
        <f t="shared" si="209"/>
        <v>0</v>
      </c>
      <c r="K174" s="14">
        <f t="shared" si="209"/>
        <v>0</v>
      </c>
      <c r="L174" s="14">
        <f t="shared" si="209"/>
        <v>0</v>
      </c>
      <c r="M174" s="14">
        <f t="shared" si="209"/>
        <v>0</v>
      </c>
      <c r="N174" s="14">
        <f t="shared" si="209"/>
        <v>0</v>
      </c>
      <c r="O174" s="14">
        <f t="shared" si="209"/>
        <v>0</v>
      </c>
      <c r="P174" s="14">
        <f t="shared" si="209"/>
        <v>0</v>
      </c>
      <c r="Q174" s="14">
        <f t="shared" si="209"/>
        <v>0</v>
      </c>
      <c r="R174" s="73">
        <f t="shared" si="209"/>
        <v>0</v>
      </c>
      <c r="Y174" s="64">
        <f t="shared" ref="Y174:AB174" si="210">IF(Y171&lt;&gt;0,(Y172+Y173)/Y171,)</f>
        <v>0</v>
      </c>
      <c r="Z174" s="64">
        <f t="shared" si="210"/>
        <v>0</v>
      </c>
      <c r="AA174" s="64">
        <f t="shared" si="210"/>
        <v>0</v>
      </c>
      <c r="AB174" s="64">
        <f t="shared" si="210"/>
        <v>0</v>
      </c>
    </row>
    <row r="175" spans="1:34" s="1" customFormat="1" ht="13.5" customHeight="1" x14ac:dyDescent="0.2">
      <c r="A175" s="367"/>
      <c r="B175" s="368"/>
      <c r="C175" s="348"/>
      <c r="D175" s="72" t="s">
        <v>82</v>
      </c>
      <c r="E175" s="64">
        <f t="shared" ref="E175:E179" si="211">SUM(G175:R175)</f>
        <v>0</v>
      </c>
      <c r="F175" s="64">
        <f>IF($T$1=0,0,E175/$T$1)</f>
        <v>0</v>
      </c>
      <c r="G175" s="46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Y175" s="64">
        <f t="shared" ref="Y175:Y179" si="212">SUM(G175:I175)</f>
        <v>0</v>
      </c>
      <c r="Z175" s="64">
        <f t="shared" ref="Z175:Z179" si="213">SUM(J175:L175)</f>
        <v>0</v>
      </c>
      <c r="AA175" s="64">
        <f t="shared" ref="AA175:AA179" si="214">SUM(M175:O175)</f>
        <v>0</v>
      </c>
      <c r="AB175" s="64">
        <f t="shared" ref="AB175:AB179" si="215">SUM(P175:R175)</f>
        <v>0</v>
      </c>
    </row>
    <row r="176" spans="1:34" s="1" customFormat="1" ht="13.5" customHeight="1" x14ac:dyDescent="0.2">
      <c r="A176" s="367"/>
      <c r="B176" s="368"/>
      <c r="C176" s="348"/>
      <c r="D176" s="72" t="s">
        <v>83</v>
      </c>
      <c r="E176" s="64">
        <f t="shared" si="211"/>
        <v>0</v>
      </c>
      <c r="F176" s="64">
        <f>IF($T$1=0,0,E176/$T$1)</f>
        <v>0</v>
      </c>
      <c r="G176" s="14">
        <f t="shared" ref="G176:R176" si="216">G172+G173+G175</f>
        <v>0</v>
      </c>
      <c r="H176" s="14">
        <f t="shared" si="216"/>
        <v>0</v>
      </c>
      <c r="I176" s="14">
        <f t="shared" si="216"/>
        <v>0</v>
      </c>
      <c r="J176" s="14">
        <f t="shared" si="216"/>
        <v>0</v>
      </c>
      <c r="K176" s="14">
        <f t="shared" si="216"/>
        <v>0</v>
      </c>
      <c r="L176" s="14">
        <f t="shared" si="216"/>
        <v>0</v>
      </c>
      <c r="M176" s="14">
        <f t="shared" si="216"/>
        <v>0</v>
      </c>
      <c r="N176" s="14">
        <f t="shared" si="216"/>
        <v>0</v>
      </c>
      <c r="O176" s="14">
        <f t="shared" si="216"/>
        <v>0</v>
      </c>
      <c r="P176" s="14">
        <f t="shared" si="216"/>
        <v>0</v>
      </c>
      <c r="Q176" s="14">
        <f t="shared" si="216"/>
        <v>0</v>
      </c>
      <c r="R176" s="73">
        <f t="shared" si="216"/>
        <v>0</v>
      </c>
      <c r="Y176" s="64">
        <f t="shared" si="212"/>
        <v>0</v>
      </c>
      <c r="Z176" s="64">
        <f t="shared" si="213"/>
        <v>0</v>
      </c>
      <c r="AA176" s="64">
        <f t="shared" si="214"/>
        <v>0</v>
      </c>
      <c r="AB176" s="64">
        <f t="shared" si="215"/>
        <v>0</v>
      </c>
    </row>
    <row r="177" spans="1:28" s="1" customFormat="1" ht="13.5" customHeight="1" x14ac:dyDescent="0.2">
      <c r="A177" s="367"/>
      <c r="B177" s="368"/>
      <c r="C177" s="349" t="s">
        <v>187</v>
      </c>
      <c r="D177" s="45" t="s">
        <v>36</v>
      </c>
      <c r="E177" s="13">
        <f t="shared" si="211"/>
        <v>0</v>
      </c>
      <c r="F177" s="66">
        <f>IF($T$1=0,0,E177/$T$1)</f>
        <v>0</v>
      </c>
      <c r="G177" s="46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Y177" s="13">
        <f t="shared" si="212"/>
        <v>0</v>
      </c>
      <c r="Z177" s="13">
        <f t="shared" si="213"/>
        <v>0</v>
      </c>
      <c r="AA177" s="13">
        <f t="shared" si="214"/>
        <v>0</v>
      </c>
      <c r="AB177" s="13">
        <f t="shared" si="215"/>
        <v>0</v>
      </c>
    </row>
    <row r="178" spans="1:28" s="1" customFormat="1" ht="13.5" customHeight="1" x14ac:dyDescent="0.2">
      <c r="A178" s="367"/>
      <c r="B178" s="368"/>
      <c r="C178" s="349"/>
      <c r="D178" s="45" t="s">
        <v>80</v>
      </c>
      <c r="E178" s="13">
        <f t="shared" si="211"/>
        <v>0</v>
      </c>
      <c r="F178" s="66">
        <f>IF($T$1=0,0,E178/$T$1)</f>
        <v>0</v>
      </c>
      <c r="G178" s="46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Y178" s="13">
        <f t="shared" si="212"/>
        <v>0</v>
      </c>
      <c r="Z178" s="13">
        <f t="shared" si="213"/>
        <v>0</v>
      </c>
      <c r="AA178" s="13">
        <f t="shared" si="214"/>
        <v>0</v>
      </c>
      <c r="AB178" s="13">
        <f t="shared" si="215"/>
        <v>0</v>
      </c>
    </row>
    <row r="179" spans="1:28" s="1" customFormat="1" ht="13.5" customHeight="1" x14ac:dyDescent="0.2">
      <c r="A179" s="367"/>
      <c r="B179" s="368"/>
      <c r="C179" s="349"/>
      <c r="D179" s="45" t="s">
        <v>81</v>
      </c>
      <c r="E179" s="13">
        <f t="shared" si="211"/>
        <v>0</v>
      </c>
      <c r="F179" s="66">
        <f>IF($T$1=0,0,E179/$T$1)</f>
        <v>0</v>
      </c>
      <c r="G179" s="46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Y179" s="13">
        <f t="shared" si="212"/>
        <v>0</v>
      </c>
      <c r="Z179" s="13">
        <f t="shared" si="213"/>
        <v>0</v>
      </c>
      <c r="AA179" s="13">
        <f t="shared" si="214"/>
        <v>0</v>
      </c>
      <c r="AB179" s="13">
        <f t="shared" si="215"/>
        <v>0</v>
      </c>
    </row>
    <row r="180" spans="1:28" s="1" customFormat="1" ht="13.5" customHeight="1" x14ac:dyDescent="0.2">
      <c r="A180" s="367"/>
      <c r="B180" s="368"/>
      <c r="C180" s="349"/>
      <c r="D180" s="45" t="s">
        <v>70</v>
      </c>
      <c r="E180" s="13">
        <f t="shared" ref="E180:R180" si="217">IF(E177&lt;&gt;0,(E178+E179)/E177,)</f>
        <v>0</v>
      </c>
      <c r="F180" s="67">
        <f t="shared" si="217"/>
        <v>0</v>
      </c>
      <c r="G180" s="14">
        <f t="shared" si="217"/>
        <v>0</v>
      </c>
      <c r="H180" s="14">
        <f t="shared" si="217"/>
        <v>0</v>
      </c>
      <c r="I180" s="14">
        <f t="shared" si="217"/>
        <v>0</v>
      </c>
      <c r="J180" s="14">
        <f t="shared" si="217"/>
        <v>0</v>
      </c>
      <c r="K180" s="14">
        <f t="shared" si="217"/>
        <v>0</v>
      </c>
      <c r="L180" s="14">
        <f t="shared" si="217"/>
        <v>0</v>
      </c>
      <c r="M180" s="14">
        <f t="shared" si="217"/>
        <v>0</v>
      </c>
      <c r="N180" s="14">
        <f t="shared" si="217"/>
        <v>0</v>
      </c>
      <c r="O180" s="14">
        <f t="shared" si="217"/>
        <v>0</v>
      </c>
      <c r="P180" s="14">
        <f t="shared" si="217"/>
        <v>0</v>
      </c>
      <c r="Q180" s="14">
        <f t="shared" si="217"/>
        <v>0</v>
      </c>
      <c r="R180" s="73">
        <f t="shared" si="217"/>
        <v>0</v>
      </c>
      <c r="Y180" s="13">
        <f t="shared" ref="Y180:AB180" si="218">IF(Y177&lt;&gt;0,(Y178+Y179)/Y177,)</f>
        <v>0</v>
      </c>
      <c r="Z180" s="13">
        <f t="shared" si="218"/>
        <v>0</v>
      </c>
      <c r="AA180" s="13">
        <f t="shared" si="218"/>
        <v>0</v>
      </c>
      <c r="AB180" s="13">
        <f t="shared" si="218"/>
        <v>0</v>
      </c>
    </row>
    <row r="181" spans="1:28" s="1" customFormat="1" ht="13.5" customHeight="1" x14ac:dyDescent="0.2">
      <c r="A181" s="367"/>
      <c r="B181" s="368"/>
      <c r="C181" s="349"/>
      <c r="D181" s="45" t="s">
        <v>82</v>
      </c>
      <c r="E181" s="13">
        <f t="shared" ref="E181:E197" si="219">SUM(G181:R181)</f>
        <v>0</v>
      </c>
      <c r="F181" s="66">
        <f t="shared" ref="F181:F197" si="220">IF($T$1=0,0,E181/$T$1)</f>
        <v>0</v>
      </c>
      <c r="G181" s="46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Y181" s="13">
        <f t="shared" ref="Y181:Y197" si="221">SUM(G181:I181)</f>
        <v>0</v>
      </c>
      <c r="Z181" s="13">
        <f t="shared" ref="Z181:Z197" si="222">SUM(J181:L181)</f>
        <v>0</v>
      </c>
      <c r="AA181" s="13">
        <f t="shared" ref="AA181:AA197" si="223">SUM(M181:O181)</f>
        <v>0</v>
      </c>
      <c r="AB181" s="13">
        <f t="shared" ref="AB181:AB197" si="224">SUM(P181:R181)</f>
        <v>0</v>
      </c>
    </row>
    <row r="182" spans="1:28" s="1" customFormat="1" ht="13.5" customHeight="1" x14ac:dyDescent="0.2">
      <c r="A182" s="367"/>
      <c r="B182" s="368"/>
      <c r="C182" s="349"/>
      <c r="D182" s="45" t="s">
        <v>83</v>
      </c>
      <c r="E182" s="13">
        <f t="shared" si="219"/>
        <v>0</v>
      </c>
      <c r="F182" s="66">
        <f t="shared" si="220"/>
        <v>0</v>
      </c>
      <c r="G182" s="14">
        <f t="shared" ref="G182:R182" si="225">G178+G179+G181</f>
        <v>0</v>
      </c>
      <c r="H182" s="14">
        <f t="shared" si="225"/>
        <v>0</v>
      </c>
      <c r="I182" s="14">
        <f t="shared" si="225"/>
        <v>0</v>
      </c>
      <c r="J182" s="14">
        <f t="shared" si="225"/>
        <v>0</v>
      </c>
      <c r="K182" s="14">
        <f t="shared" si="225"/>
        <v>0</v>
      </c>
      <c r="L182" s="14">
        <f t="shared" si="225"/>
        <v>0</v>
      </c>
      <c r="M182" s="14">
        <f t="shared" si="225"/>
        <v>0</v>
      </c>
      <c r="N182" s="14">
        <f t="shared" si="225"/>
        <v>0</v>
      </c>
      <c r="O182" s="14">
        <f t="shared" si="225"/>
        <v>0</v>
      </c>
      <c r="P182" s="14">
        <f t="shared" si="225"/>
        <v>0</v>
      </c>
      <c r="Q182" s="14">
        <f t="shared" si="225"/>
        <v>0</v>
      </c>
      <c r="R182" s="73">
        <f t="shared" si="225"/>
        <v>0</v>
      </c>
      <c r="Y182" s="13">
        <f t="shared" si="221"/>
        <v>0</v>
      </c>
      <c r="Z182" s="13">
        <f t="shared" si="222"/>
        <v>0</v>
      </c>
      <c r="AA182" s="13">
        <f t="shared" si="223"/>
        <v>0</v>
      </c>
      <c r="AB182" s="13">
        <f t="shared" si="224"/>
        <v>0</v>
      </c>
    </row>
    <row r="183" spans="1:28" s="1" customFormat="1" ht="13.5" customHeight="1" x14ac:dyDescent="0.2">
      <c r="A183" s="367"/>
      <c r="B183" s="368"/>
      <c r="C183" s="348" t="s">
        <v>188</v>
      </c>
      <c r="D183" s="72" t="s">
        <v>144</v>
      </c>
      <c r="E183" s="64">
        <f t="shared" si="219"/>
        <v>0</v>
      </c>
      <c r="F183" s="65">
        <f t="shared" si="220"/>
        <v>0</v>
      </c>
      <c r="G183" s="46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Y183" s="64">
        <f t="shared" si="221"/>
        <v>0</v>
      </c>
      <c r="Z183" s="64">
        <f t="shared" si="222"/>
        <v>0</v>
      </c>
      <c r="AA183" s="64">
        <f t="shared" si="223"/>
        <v>0</v>
      </c>
      <c r="AB183" s="64">
        <f t="shared" si="224"/>
        <v>0</v>
      </c>
    </row>
    <row r="184" spans="1:28" s="1" customFormat="1" ht="13.5" customHeight="1" x14ac:dyDescent="0.2">
      <c r="A184" s="367"/>
      <c r="B184" s="368"/>
      <c r="C184" s="348"/>
      <c r="D184" s="72" t="s">
        <v>189</v>
      </c>
      <c r="E184" s="64">
        <f t="shared" si="219"/>
        <v>0</v>
      </c>
      <c r="F184" s="65">
        <f t="shared" si="220"/>
        <v>0</v>
      </c>
      <c r="G184" s="46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Y184" s="64">
        <f t="shared" si="221"/>
        <v>0</v>
      </c>
      <c r="Z184" s="64">
        <f t="shared" si="222"/>
        <v>0</v>
      </c>
      <c r="AA184" s="64">
        <f t="shared" si="223"/>
        <v>0</v>
      </c>
      <c r="AB184" s="64">
        <f t="shared" si="224"/>
        <v>0</v>
      </c>
    </row>
    <row r="185" spans="1:28" s="1" customFormat="1" ht="13.5" customHeight="1" x14ac:dyDescent="0.2">
      <c r="A185" s="367"/>
      <c r="B185" s="368"/>
      <c r="C185" s="348"/>
      <c r="D185" s="72" t="s">
        <v>190</v>
      </c>
      <c r="E185" s="64">
        <f t="shared" si="219"/>
        <v>0</v>
      </c>
      <c r="F185" s="65">
        <f t="shared" si="220"/>
        <v>0</v>
      </c>
      <c r="G185" s="46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Y185" s="64">
        <f t="shared" si="221"/>
        <v>0</v>
      </c>
      <c r="Z185" s="64">
        <f t="shared" si="222"/>
        <v>0</v>
      </c>
      <c r="AA185" s="64">
        <f t="shared" si="223"/>
        <v>0</v>
      </c>
      <c r="AB185" s="64">
        <f t="shared" si="224"/>
        <v>0</v>
      </c>
    </row>
    <row r="186" spans="1:28" s="1" customFormat="1" ht="13.5" customHeight="1" x14ac:dyDescent="0.2">
      <c r="A186" s="367"/>
      <c r="B186" s="368"/>
      <c r="C186" s="348"/>
      <c r="D186" s="72" t="s">
        <v>170</v>
      </c>
      <c r="E186" s="64">
        <f t="shared" si="219"/>
        <v>0</v>
      </c>
      <c r="F186" s="65">
        <f t="shared" si="220"/>
        <v>0</v>
      </c>
      <c r="G186" s="46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Y186" s="64">
        <f t="shared" si="221"/>
        <v>0</v>
      </c>
      <c r="Z186" s="64">
        <f t="shared" si="222"/>
        <v>0</v>
      </c>
      <c r="AA186" s="64">
        <f t="shared" si="223"/>
        <v>0</v>
      </c>
      <c r="AB186" s="64">
        <f t="shared" si="224"/>
        <v>0</v>
      </c>
    </row>
    <row r="187" spans="1:28" s="1" customFormat="1" ht="13.5" customHeight="1" x14ac:dyDescent="0.2">
      <c r="A187" s="367"/>
      <c r="B187" s="368"/>
      <c r="C187" s="348"/>
      <c r="D187" s="72" t="s">
        <v>191</v>
      </c>
      <c r="E187" s="64">
        <f t="shared" si="219"/>
        <v>0</v>
      </c>
      <c r="F187" s="65">
        <f t="shared" si="220"/>
        <v>0</v>
      </c>
      <c r="G187" s="46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Y187" s="64">
        <f t="shared" si="221"/>
        <v>0</v>
      </c>
      <c r="Z187" s="64">
        <f t="shared" si="222"/>
        <v>0</v>
      </c>
      <c r="AA187" s="64">
        <f t="shared" si="223"/>
        <v>0</v>
      </c>
      <c r="AB187" s="64">
        <f t="shared" si="224"/>
        <v>0</v>
      </c>
    </row>
    <row r="188" spans="1:28" s="1" customFormat="1" ht="13.5" customHeight="1" x14ac:dyDescent="0.2">
      <c r="A188" s="367"/>
      <c r="B188" s="368"/>
      <c r="C188" s="348"/>
      <c r="D188" s="72" t="s">
        <v>146</v>
      </c>
      <c r="E188" s="64">
        <f t="shared" si="219"/>
        <v>0</v>
      </c>
      <c r="F188" s="65">
        <f t="shared" si="220"/>
        <v>0</v>
      </c>
      <c r="G188" s="46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Y188" s="64">
        <f t="shared" si="221"/>
        <v>0</v>
      </c>
      <c r="Z188" s="64">
        <f t="shared" si="222"/>
        <v>0</v>
      </c>
      <c r="AA188" s="64">
        <f t="shared" si="223"/>
        <v>0</v>
      </c>
      <c r="AB188" s="64">
        <f t="shared" si="224"/>
        <v>0</v>
      </c>
    </row>
    <row r="189" spans="1:28" s="1" customFormat="1" ht="13.5" customHeight="1" x14ac:dyDescent="0.2">
      <c r="A189" s="367"/>
      <c r="B189" s="368"/>
      <c r="C189" s="348"/>
      <c r="D189" s="72" t="s">
        <v>147</v>
      </c>
      <c r="E189" s="64">
        <f t="shared" si="219"/>
        <v>0</v>
      </c>
      <c r="F189" s="65">
        <f t="shared" si="220"/>
        <v>0</v>
      </c>
      <c r="G189" s="46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Y189" s="64">
        <f t="shared" si="221"/>
        <v>0</v>
      </c>
      <c r="Z189" s="64">
        <f t="shared" si="222"/>
        <v>0</v>
      </c>
      <c r="AA189" s="64">
        <f t="shared" si="223"/>
        <v>0</v>
      </c>
      <c r="AB189" s="64">
        <f t="shared" si="224"/>
        <v>0</v>
      </c>
    </row>
    <row r="190" spans="1:28" s="1" customFormat="1" ht="13.5" customHeight="1" x14ac:dyDescent="0.2">
      <c r="A190" s="367"/>
      <c r="B190" s="368"/>
      <c r="C190" s="348"/>
      <c r="D190" s="72" t="s">
        <v>148</v>
      </c>
      <c r="E190" s="64">
        <f t="shared" si="219"/>
        <v>0</v>
      </c>
      <c r="F190" s="65">
        <f t="shared" si="220"/>
        <v>0</v>
      </c>
      <c r="G190" s="46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Y190" s="64">
        <f t="shared" si="221"/>
        <v>0</v>
      </c>
      <c r="Z190" s="64">
        <f t="shared" si="222"/>
        <v>0</v>
      </c>
      <c r="AA190" s="64">
        <f t="shared" si="223"/>
        <v>0</v>
      </c>
      <c r="AB190" s="64">
        <f t="shared" si="224"/>
        <v>0</v>
      </c>
    </row>
    <row r="191" spans="1:28" s="1" customFormat="1" ht="13.5" customHeight="1" x14ac:dyDescent="0.2">
      <c r="A191" s="367"/>
      <c r="B191" s="368"/>
      <c r="C191" s="348"/>
      <c r="D191" s="72" t="s">
        <v>149</v>
      </c>
      <c r="E191" s="64">
        <f t="shared" si="219"/>
        <v>0</v>
      </c>
      <c r="F191" s="65">
        <f t="shared" si="220"/>
        <v>0</v>
      </c>
      <c r="G191" s="46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Y191" s="64">
        <f t="shared" si="221"/>
        <v>0</v>
      </c>
      <c r="Z191" s="64">
        <f t="shared" si="222"/>
        <v>0</v>
      </c>
      <c r="AA191" s="64">
        <f t="shared" si="223"/>
        <v>0</v>
      </c>
      <c r="AB191" s="64">
        <f t="shared" si="224"/>
        <v>0</v>
      </c>
    </row>
    <row r="192" spans="1:28" s="1" customFormat="1" ht="13.5" customHeight="1" x14ac:dyDescent="0.2">
      <c r="A192" s="367"/>
      <c r="B192" s="368"/>
      <c r="C192" s="348"/>
      <c r="D192" s="72" t="s">
        <v>150</v>
      </c>
      <c r="E192" s="64">
        <f t="shared" si="219"/>
        <v>0</v>
      </c>
      <c r="F192" s="65">
        <f t="shared" si="220"/>
        <v>0</v>
      </c>
      <c r="G192" s="46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Y192" s="64">
        <f t="shared" si="221"/>
        <v>0</v>
      </c>
      <c r="Z192" s="64">
        <f t="shared" si="222"/>
        <v>0</v>
      </c>
      <c r="AA192" s="64">
        <f t="shared" si="223"/>
        <v>0</v>
      </c>
      <c r="AB192" s="64">
        <f t="shared" si="224"/>
        <v>0</v>
      </c>
    </row>
    <row r="193" spans="1:28" s="1" customFormat="1" ht="13.5" customHeight="1" x14ac:dyDescent="0.2">
      <c r="A193" s="367"/>
      <c r="B193" s="368"/>
      <c r="C193" s="348"/>
      <c r="D193" s="72" t="s">
        <v>153</v>
      </c>
      <c r="E193" s="64">
        <f t="shared" si="219"/>
        <v>0</v>
      </c>
      <c r="F193" s="65">
        <f t="shared" si="220"/>
        <v>0</v>
      </c>
      <c r="G193" s="46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Y193" s="64">
        <f t="shared" si="221"/>
        <v>0</v>
      </c>
      <c r="Z193" s="64">
        <f t="shared" si="222"/>
        <v>0</v>
      </c>
      <c r="AA193" s="64">
        <f t="shared" si="223"/>
        <v>0</v>
      </c>
      <c r="AB193" s="64">
        <f t="shared" si="224"/>
        <v>0</v>
      </c>
    </row>
    <row r="194" spans="1:28" s="1" customFormat="1" ht="13.5" customHeight="1" x14ac:dyDescent="0.2">
      <c r="A194" s="367"/>
      <c r="B194" s="368"/>
      <c r="C194" s="348"/>
      <c r="D194" s="72" t="s">
        <v>154</v>
      </c>
      <c r="E194" s="64">
        <f t="shared" si="219"/>
        <v>0</v>
      </c>
      <c r="F194" s="65">
        <f t="shared" si="220"/>
        <v>0</v>
      </c>
      <c r="G194" s="46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Y194" s="64">
        <f t="shared" si="221"/>
        <v>0</v>
      </c>
      <c r="Z194" s="64">
        <f t="shared" si="222"/>
        <v>0</v>
      </c>
      <c r="AA194" s="64">
        <f t="shared" si="223"/>
        <v>0</v>
      </c>
      <c r="AB194" s="64">
        <f t="shared" si="224"/>
        <v>0</v>
      </c>
    </row>
    <row r="195" spans="1:28" s="1" customFormat="1" ht="13.5" customHeight="1" x14ac:dyDescent="0.2">
      <c r="A195" s="367"/>
      <c r="B195" s="368"/>
      <c r="C195" s="348"/>
      <c r="D195" s="72" t="s">
        <v>180</v>
      </c>
      <c r="E195" s="64">
        <f t="shared" si="219"/>
        <v>0</v>
      </c>
      <c r="F195" s="65">
        <f t="shared" si="220"/>
        <v>0</v>
      </c>
      <c r="G195" s="46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Y195" s="64">
        <f t="shared" si="221"/>
        <v>0</v>
      </c>
      <c r="Z195" s="64">
        <f t="shared" si="222"/>
        <v>0</v>
      </c>
      <c r="AA195" s="64">
        <f t="shared" si="223"/>
        <v>0</v>
      </c>
      <c r="AB195" s="64">
        <f t="shared" si="224"/>
        <v>0</v>
      </c>
    </row>
    <row r="196" spans="1:28" s="1" customFormat="1" ht="13.5" customHeight="1" x14ac:dyDescent="0.2">
      <c r="A196" s="367"/>
      <c r="B196" s="368"/>
      <c r="C196" s="348"/>
      <c r="D196" s="72" t="s">
        <v>83</v>
      </c>
      <c r="E196" s="64">
        <f t="shared" si="219"/>
        <v>0</v>
      </c>
      <c r="F196" s="65">
        <f t="shared" si="220"/>
        <v>0</v>
      </c>
      <c r="G196" s="14">
        <f t="shared" ref="G196:R196" si="226">SUM(G183:G195)</f>
        <v>0</v>
      </c>
      <c r="H196" s="14">
        <f t="shared" si="226"/>
        <v>0</v>
      </c>
      <c r="I196" s="14">
        <f t="shared" si="226"/>
        <v>0</v>
      </c>
      <c r="J196" s="14">
        <f t="shared" si="226"/>
        <v>0</v>
      </c>
      <c r="K196" s="14">
        <f t="shared" si="226"/>
        <v>0</v>
      </c>
      <c r="L196" s="14">
        <f t="shared" si="226"/>
        <v>0</v>
      </c>
      <c r="M196" s="14">
        <f t="shared" si="226"/>
        <v>0</v>
      </c>
      <c r="N196" s="14">
        <f t="shared" si="226"/>
        <v>0</v>
      </c>
      <c r="O196" s="14">
        <f t="shared" si="226"/>
        <v>0</v>
      </c>
      <c r="P196" s="14">
        <f t="shared" si="226"/>
        <v>0</v>
      </c>
      <c r="Q196" s="14">
        <f t="shared" si="226"/>
        <v>0</v>
      </c>
      <c r="R196" s="73">
        <f t="shared" si="226"/>
        <v>0</v>
      </c>
      <c r="Y196" s="64">
        <f t="shared" si="221"/>
        <v>0</v>
      </c>
      <c r="Z196" s="64">
        <f t="shared" si="222"/>
        <v>0</v>
      </c>
      <c r="AA196" s="64">
        <f t="shared" si="223"/>
        <v>0</v>
      </c>
      <c r="AB196" s="64">
        <f t="shared" si="224"/>
        <v>0</v>
      </c>
    </row>
    <row r="197" spans="1:28" s="1" customFormat="1" ht="13.5" customHeight="1" x14ac:dyDescent="0.2">
      <c r="A197" s="369"/>
      <c r="B197" s="370"/>
      <c r="C197" s="80" t="s">
        <v>3</v>
      </c>
      <c r="D197" s="45"/>
      <c r="E197" s="13">
        <f t="shared" si="219"/>
        <v>0</v>
      </c>
      <c r="F197" s="13">
        <f t="shared" si="220"/>
        <v>0</v>
      </c>
      <c r="G197" s="14">
        <f t="shared" ref="G197:R197" si="227">G176+G182+G196</f>
        <v>0</v>
      </c>
      <c r="H197" s="14">
        <f t="shared" si="227"/>
        <v>0</v>
      </c>
      <c r="I197" s="14">
        <f t="shared" si="227"/>
        <v>0</v>
      </c>
      <c r="J197" s="14">
        <f t="shared" si="227"/>
        <v>0</v>
      </c>
      <c r="K197" s="14">
        <f t="shared" si="227"/>
        <v>0</v>
      </c>
      <c r="L197" s="14">
        <f t="shared" si="227"/>
        <v>0</v>
      </c>
      <c r="M197" s="14">
        <f t="shared" si="227"/>
        <v>0</v>
      </c>
      <c r="N197" s="14">
        <f t="shared" si="227"/>
        <v>0</v>
      </c>
      <c r="O197" s="14">
        <f t="shared" si="227"/>
        <v>0</v>
      </c>
      <c r="P197" s="14">
        <f t="shared" si="227"/>
        <v>0</v>
      </c>
      <c r="Q197" s="14">
        <f t="shared" si="227"/>
        <v>0</v>
      </c>
      <c r="R197" s="73">
        <f t="shared" si="227"/>
        <v>0</v>
      </c>
      <c r="Y197" s="13">
        <f t="shared" si="221"/>
        <v>0</v>
      </c>
      <c r="Z197" s="13">
        <f t="shared" si="222"/>
        <v>0</v>
      </c>
      <c r="AA197" s="13">
        <f t="shared" si="223"/>
        <v>0</v>
      </c>
      <c r="AB197" s="13">
        <f t="shared" si="224"/>
        <v>0</v>
      </c>
    </row>
  </sheetData>
  <mergeCells count="29">
    <mergeCell ref="A1:B1"/>
    <mergeCell ref="C19:C21"/>
    <mergeCell ref="C22:C23"/>
    <mergeCell ref="C24:C38"/>
    <mergeCell ref="C39:C47"/>
    <mergeCell ref="C177:C182"/>
    <mergeCell ref="C183:C196"/>
    <mergeCell ref="A165:B197"/>
    <mergeCell ref="A103:B164"/>
    <mergeCell ref="C126:C131"/>
    <mergeCell ref="C132:C156"/>
    <mergeCell ref="C157:C159"/>
    <mergeCell ref="C160:C163"/>
    <mergeCell ref="C165:C170"/>
    <mergeCell ref="C103:C108"/>
    <mergeCell ref="C109:C117"/>
    <mergeCell ref="C118:C125"/>
    <mergeCell ref="A58:B102"/>
    <mergeCell ref="A2:B11"/>
    <mergeCell ref="A12:B23"/>
    <mergeCell ref="A24:B56"/>
    <mergeCell ref="C171:C176"/>
    <mergeCell ref="C82:C97"/>
    <mergeCell ref="C98:C101"/>
    <mergeCell ref="C48:C56"/>
    <mergeCell ref="C58:C63"/>
    <mergeCell ref="C64:C69"/>
    <mergeCell ref="C70:C75"/>
    <mergeCell ref="C76:C81"/>
  </mergeCells>
  <phoneticPr fontId="4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集团合并</vt:lpstr>
      <vt:lpstr>总部合并</vt:lpstr>
      <vt:lpstr>集团共享</vt:lpstr>
      <vt:lpstr>成人总部</vt:lpstr>
      <vt:lpstr>K12总部</vt:lpstr>
      <vt:lpstr>成人区域合并</vt:lpstr>
      <vt:lpstr>社招区域合并</vt:lpstr>
      <vt:lpstr>渠道区域合并</vt:lpstr>
      <vt:lpstr>K12区域合并</vt:lpstr>
      <vt:lpstr>社招总部</vt:lpstr>
      <vt:lpstr>渠道总部</vt:lpstr>
      <vt:lpstr>集团共享社招</vt:lpstr>
      <vt:lpstr>集团共享渠道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2015-06-05T18:19:00Z</dcterms:created>
  <dcterms:modified xsi:type="dcterms:W3CDTF">2020-10-20T01:55:13Z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