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 activeTab="5"/>
  </bookViews>
  <sheets>
    <sheet name="SZ" sheetId="11" r:id="rId1"/>
    <sheet name="QD" sheetId="12" r:id="rId2"/>
    <sheet name="TC" sheetId="10" r:id="rId3"/>
    <sheet name="SZCOST" sheetId="4" r:id="rId4"/>
    <sheet name="QDCOST" sheetId="5" r:id="rId5"/>
    <sheet name="TCCOST" sheetId="6" r:id="rId6"/>
  </sheets>
  <definedNames>
    <definedName name="_xlnm._FilterDatabase" localSheetId="1" hidden="1">QD!$B$1:$B$906</definedName>
    <definedName name="_xlnm._FilterDatabase" localSheetId="0" hidden="1">SZ!$B$1:$B$646</definedName>
    <definedName name="_xlnm._FilterDatabase" localSheetId="2" hidden="1">TC!$A$1:$W$73</definedName>
  </definedNames>
  <calcPr calcId="144525"/>
</workbook>
</file>

<file path=xl/comments1.xml><?xml version="1.0" encoding="utf-8"?>
<comments xmlns="http://schemas.openxmlformats.org/spreadsheetml/2006/main">
  <authors>
    <author>刘顺杰</author>
  </authors>
  <commentList>
    <comment ref="B132" authorId="0">
      <text>
        <r>
          <rPr>
            <b/>
            <sz val="9"/>
            <rFont val="宋体"/>
            <charset val="134"/>
          </rPr>
          <t>指前期优惠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89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做减法即得。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B5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实际服务学员人数，按教研方向区分统计</t>
        </r>
      </text>
    </comment>
  </commentList>
</comments>
</file>

<file path=xl/comments4.xml><?xml version="1.0" encoding="utf-8"?>
<comments xmlns="http://schemas.openxmlformats.org/spreadsheetml/2006/main">
  <authors>
    <author>ppmmjjyy</author>
  </authors>
  <commentList>
    <comment ref="D146" authorId="0">
      <text>
        <r>
          <rPr>
            <b/>
            <sz val="9"/>
            <rFont val="Tahoma"/>
            <charset val="134"/>
          </rPr>
          <t>ppmmjjyy: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小计包含班组长费用
</t>
        </r>
      </text>
    </comment>
  </commentList>
</comments>
</file>

<file path=xl/comments5.xml><?xml version="1.0" encoding="utf-8"?>
<comments xmlns="http://schemas.openxmlformats.org/spreadsheetml/2006/main">
  <authors>
    <author>ppmmjjyy</author>
  </authors>
  <commentList>
    <comment ref="C17" authorId="0">
      <text>
        <r>
          <rPr>
            <b/>
            <sz val="9"/>
            <rFont val="Tahoma"/>
            <charset val="134"/>
          </rPr>
          <t>ppmmjjyy: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常规座位数和特色基地座位</t>
        </r>
      </text>
    </comment>
  </commentList>
</comments>
</file>

<file path=xl/sharedStrings.xml><?xml version="1.0" encoding="utf-8"?>
<sst xmlns="http://schemas.openxmlformats.org/spreadsheetml/2006/main" count="577">
  <si>
    <r>
      <rPr>
        <b/>
        <sz val="10"/>
        <color theme="1"/>
        <rFont val="宋体"/>
        <charset val="134"/>
      </rPr>
      <t>项目</t>
    </r>
  </si>
  <si>
    <r>
      <rPr>
        <b/>
        <sz val="10"/>
        <color theme="1"/>
        <rFont val="等线"/>
        <charset val="134"/>
      </rPr>
      <t>合计</t>
    </r>
  </si>
  <si>
    <r>
      <rPr>
        <b/>
        <sz val="10"/>
        <color theme="1"/>
        <rFont val="等线"/>
        <charset val="134"/>
      </rPr>
      <t>集团平均</t>
    </r>
  </si>
  <si>
    <r>
      <rPr>
        <b/>
        <sz val="10"/>
        <color theme="1"/>
        <rFont val="Times New Roman"/>
        <charset val="134"/>
      </rPr>
      <t>1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</si>
  <si>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2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</si>
  <si>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3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</si>
  <si>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4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</si>
  <si>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5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</si>
  <si>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6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</si>
  <si>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7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</si>
  <si>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8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</si>
  <si>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9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</si>
  <si>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10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</si>
  <si>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11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</si>
  <si>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12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</si>
  <si>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2020</t>
    </r>
    <r>
      <rPr>
        <b/>
        <sz val="10"/>
        <color theme="1"/>
        <rFont val="宋体"/>
        <charset val="134"/>
      </rPr>
      <t>年累计经营月份</t>
    </r>
  </si>
  <si>
    <r>
      <rPr>
        <sz val="10"/>
        <color theme="1"/>
        <rFont val="宋体"/>
        <charset val="134"/>
      </rPr>
      <t>报送期间</t>
    </r>
  </si>
  <si>
    <t>社招合并</t>
  </si>
  <si>
    <r>
      <rPr>
        <b/>
        <sz val="10"/>
        <color theme="1"/>
        <rFont val="等线"/>
        <charset val="134"/>
      </rPr>
      <t>销售及单产</t>
    </r>
  </si>
  <si>
    <r>
      <rPr>
        <b/>
        <sz val="10"/>
        <color theme="1"/>
        <rFont val="等线"/>
        <charset val="134"/>
      </rPr>
      <t>招生人次总计</t>
    </r>
  </si>
  <si>
    <t>合同销售总值（优惠后）</t>
  </si>
  <si>
    <r>
      <rPr>
        <b/>
        <sz val="10"/>
        <color theme="1"/>
        <rFont val="等线"/>
        <charset val="134"/>
      </rPr>
      <t>当期应收账款</t>
    </r>
  </si>
  <si>
    <r>
      <rPr>
        <sz val="10"/>
        <color theme="1"/>
        <rFont val="等线"/>
        <charset val="134"/>
      </rPr>
      <t>应收账款余额</t>
    </r>
  </si>
  <si>
    <r>
      <rPr>
        <b/>
        <sz val="10"/>
        <color theme="1"/>
        <rFont val="等线"/>
        <charset val="134"/>
      </rPr>
      <t>现金收入总计</t>
    </r>
  </si>
  <si>
    <r>
      <rPr>
        <sz val="10"/>
        <color theme="1"/>
        <rFont val="等线"/>
        <charset val="134"/>
      </rPr>
      <t>生均销售总值</t>
    </r>
  </si>
  <si>
    <r>
      <rPr>
        <sz val="10"/>
        <color theme="1"/>
        <rFont val="等线"/>
        <charset val="134"/>
      </rPr>
      <t>生均现金收入</t>
    </r>
  </si>
  <si>
    <r>
      <rPr>
        <sz val="10"/>
        <color theme="1"/>
        <rFont val="等线"/>
        <charset val="134"/>
      </rPr>
      <t>现金占比</t>
    </r>
  </si>
  <si>
    <r>
      <rPr>
        <b/>
        <sz val="10"/>
        <color theme="1"/>
        <rFont val="等线"/>
        <charset val="134"/>
      </rPr>
      <t>成本及成效</t>
    </r>
  </si>
  <si>
    <r>
      <rPr>
        <b/>
        <sz val="10"/>
        <color theme="1"/>
        <rFont val="等线"/>
        <charset val="134"/>
      </rPr>
      <t>运营成本</t>
    </r>
  </si>
  <si>
    <r>
      <rPr>
        <b/>
        <sz val="10"/>
        <color theme="1"/>
        <rFont val="等线"/>
        <charset val="134"/>
      </rPr>
      <t>生均成本</t>
    </r>
  </si>
  <si>
    <r>
      <rPr>
        <sz val="10"/>
        <color theme="1"/>
        <rFont val="等线"/>
        <charset val="134"/>
      </rPr>
      <t>生均招生成本</t>
    </r>
  </si>
  <si>
    <t>生均销售成本</t>
  </si>
  <si>
    <r>
      <rPr>
        <sz val="10"/>
        <color theme="1"/>
        <rFont val="等线"/>
        <charset val="134"/>
      </rPr>
      <t>生均教学成本</t>
    </r>
  </si>
  <si>
    <r>
      <rPr>
        <sz val="10"/>
        <color theme="1"/>
        <rFont val="等线"/>
        <charset val="134"/>
      </rPr>
      <t>生均管理成本</t>
    </r>
  </si>
  <si>
    <r>
      <rPr>
        <b/>
        <sz val="10"/>
        <color theme="1"/>
        <rFont val="等线"/>
        <charset val="134"/>
      </rPr>
      <t>利润及利润率</t>
    </r>
  </si>
  <si>
    <r>
      <rPr>
        <b/>
        <sz val="10"/>
        <color theme="1"/>
        <rFont val="等线"/>
        <charset val="134"/>
      </rPr>
      <t>中心现金利润</t>
    </r>
  </si>
  <si>
    <r>
      <rPr>
        <b/>
        <sz val="10"/>
        <color theme="1"/>
        <rFont val="等线"/>
        <charset val="134"/>
      </rPr>
      <t>集团现金利润</t>
    </r>
  </si>
  <si>
    <r>
      <rPr>
        <b/>
        <sz val="10"/>
        <color theme="1"/>
        <rFont val="等线"/>
        <charset val="134"/>
      </rPr>
      <t>集团销售利润</t>
    </r>
  </si>
  <si>
    <r>
      <rPr>
        <sz val="10"/>
        <color theme="1"/>
        <rFont val="等线"/>
        <charset val="134"/>
      </rPr>
      <t>中心现金利润率</t>
    </r>
  </si>
  <si>
    <r>
      <rPr>
        <sz val="10"/>
        <color theme="1"/>
        <rFont val="等线"/>
        <charset val="134"/>
      </rPr>
      <t>集团现金利润率</t>
    </r>
  </si>
  <si>
    <r>
      <rPr>
        <sz val="10"/>
        <color theme="1"/>
        <rFont val="等线"/>
        <charset val="134"/>
      </rPr>
      <t>集团销售利润率</t>
    </r>
  </si>
  <si>
    <r>
      <rPr>
        <b/>
        <sz val="10"/>
        <color theme="1"/>
        <rFont val="等线"/>
        <charset val="134"/>
      </rPr>
      <t>现金收入分类</t>
    </r>
  </si>
  <si>
    <r>
      <rPr>
        <sz val="10"/>
        <rFont val="等线"/>
        <charset val="134"/>
      </rPr>
      <t>当期学员自筹现金收入</t>
    </r>
  </si>
  <si>
    <r>
      <rPr>
        <sz val="10"/>
        <rFont val="等线"/>
        <charset val="134"/>
      </rPr>
      <t>当期学员贷款现金收入</t>
    </r>
  </si>
  <si>
    <r>
      <rPr>
        <sz val="10"/>
        <rFont val="等线"/>
        <charset val="134"/>
      </rPr>
      <t>往期学员贷款后期到账</t>
    </r>
  </si>
  <si>
    <r>
      <rPr>
        <sz val="10"/>
        <rFont val="等线"/>
        <charset val="134"/>
      </rPr>
      <t>往期学员在读期还款</t>
    </r>
  </si>
  <si>
    <r>
      <rPr>
        <sz val="10"/>
        <color theme="1"/>
        <rFont val="等线"/>
        <charset val="134"/>
      </rPr>
      <t>毕业后还款</t>
    </r>
  </si>
  <si>
    <r>
      <rPr>
        <sz val="10"/>
        <color theme="1"/>
        <rFont val="等线"/>
        <charset val="134"/>
      </rPr>
      <t>增值收入</t>
    </r>
  </si>
  <si>
    <r>
      <rPr>
        <b/>
        <sz val="10"/>
        <color theme="1"/>
        <rFont val="等线"/>
        <charset val="134"/>
      </rPr>
      <t>员工及人效</t>
    </r>
  </si>
  <si>
    <r>
      <rPr>
        <b/>
        <sz val="10"/>
        <color theme="1"/>
        <rFont val="等线"/>
        <charset val="134"/>
      </rPr>
      <t>员工总数</t>
    </r>
  </si>
  <si>
    <r>
      <rPr>
        <sz val="10"/>
        <color theme="1"/>
        <rFont val="等线"/>
        <charset val="134"/>
      </rPr>
      <t>人均月薪</t>
    </r>
  </si>
  <si>
    <r>
      <rPr>
        <sz val="10"/>
        <color theme="1"/>
        <rFont val="等线"/>
        <charset val="134"/>
      </rPr>
      <t>人均现金</t>
    </r>
  </si>
  <si>
    <r>
      <rPr>
        <sz val="10"/>
        <color theme="1"/>
        <rFont val="等线"/>
        <charset val="134"/>
      </rPr>
      <t>人均招生</t>
    </r>
  </si>
  <si>
    <r>
      <rPr>
        <b/>
        <sz val="10"/>
        <color theme="1"/>
        <rFont val="等线"/>
        <charset val="134"/>
      </rPr>
      <t>招生员工数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前端</t>
    </r>
  </si>
  <si>
    <r>
      <rPr>
        <b/>
        <sz val="10"/>
        <color theme="1"/>
        <rFont val="等线"/>
        <charset val="134"/>
      </rPr>
      <t>中心</t>
    </r>
    <r>
      <rPr>
        <b/>
        <sz val="10"/>
        <color theme="1"/>
        <rFont val="Times New Roman"/>
        <charset val="134"/>
      </rPr>
      <t xml:space="preserve">                     </t>
    </r>
    <r>
      <rPr>
        <b/>
        <sz val="10"/>
        <color theme="1"/>
        <rFont val="等线"/>
        <charset val="134"/>
      </rPr>
      <t>能效</t>
    </r>
  </si>
  <si>
    <r>
      <rPr>
        <b/>
        <sz val="10"/>
        <color theme="1"/>
        <rFont val="等线"/>
        <charset val="134"/>
      </rPr>
      <t>中心数（不含管理中心）</t>
    </r>
  </si>
  <si>
    <r>
      <rPr>
        <b/>
        <sz val="10"/>
        <color theme="1"/>
        <rFont val="等线"/>
        <charset val="134"/>
      </rPr>
      <t>教室数</t>
    </r>
  </si>
  <si>
    <r>
      <rPr>
        <sz val="10"/>
        <color theme="1"/>
        <rFont val="等线"/>
        <charset val="134"/>
      </rPr>
      <t>每教室人数</t>
    </r>
  </si>
  <si>
    <r>
      <rPr>
        <b/>
        <sz val="10"/>
        <color theme="1"/>
        <rFont val="等线"/>
        <charset val="134"/>
      </rPr>
      <t>项目经理数</t>
    </r>
  </si>
  <si>
    <r>
      <rPr>
        <sz val="10"/>
        <color theme="1"/>
        <rFont val="等线"/>
        <charset val="134"/>
      </rPr>
      <t>人均教生</t>
    </r>
  </si>
  <si>
    <r>
      <rPr>
        <b/>
        <sz val="10"/>
        <color theme="1"/>
        <rFont val="等线"/>
        <charset val="134"/>
      </rPr>
      <t>班主任数</t>
    </r>
  </si>
  <si>
    <r>
      <rPr>
        <sz val="10"/>
        <color theme="1"/>
        <rFont val="等线"/>
        <charset val="134"/>
      </rPr>
      <t>人均管生</t>
    </r>
  </si>
  <si>
    <r>
      <rPr>
        <b/>
        <sz val="10"/>
        <color theme="1"/>
        <rFont val="等线"/>
        <charset val="134"/>
      </rPr>
      <t>场地面积</t>
    </r>
  </si>
  <si>
    <r>
      <rPr>
        <b/>
        <sz val="10"/>
        <color theme="1"/>
        <rFont val="等线"/>
        <charset val="134"/>
      </rPr>
      <t>坪效</t>
    </r>
  </si>
  <si>
    <r>
      <rPr>
        <b/>
        <sz val="10"/>
        <color theme="1"/>
        <rFont val="等线"/>
        <charset val="134"/>
      </rPr>
      <t>中心座位数</t>
    </r>
  </si>
  <si>
    <r>
      <rPr>
        <b/>
        <sz val="10"/>
        <color theme="1"/>
        <rFont val="等线"/>
        <charset val="134"/>
      </rPr>
      <t>在校生总计</t>
    </r>
  </si>
  <si>
    <r>
      <rPr>
        <sz val="10"/>
        <color theme="1"/>
        <rFont val="等线"/>
        <charset val="134"/>
      </rPr>
      <t>线下班人数</t>
    </r>
  </si>
  <si>
    <r>
      <rPr>
        <sz val="10"/>
        <color theme="1"/>
        <rFont val="等线"/>
        <charset val="134"/>
      </rPr>
      <t>线上班人数</t>
    </r>
  </si>
  <si>
    <r>
      <rPr>
        <b/>
        <sz val="10"/>
        <color theme="1"/>
        <rFont val="等线"/>
        <charset val="134"/>
      </rPr>
      <t>线下班座位利用率</t>
    </r>
  </si>
  <si>
    <r>
      <rPr>
        <b/>
        <sz val="10"/>
        <rFont val="等线"/>
        <charset val="134"/>
      </rPr>
      <t>当期</t>
    </r>
    <r>
      <rPr>
        <b/>
        <sz val="10"/>
        <rFont val="Times New Roman"/>
        <charset val="134"/>
      </rPr>
      <t xml:space="preserve">                 </t>
    </r>
    <r>
      <rPr>
        <b/>
        <sz val="10"/>
        <rFont val="等线"/>
        <charset val="134"/>
      </rPr>
      <t>合计</t>
    </r>
    <r>
      <rPr>
        <b/>
        <sz val="10"/>
        <rFont val="Times New Roman"/>
        <charset val="134"/>
      </rPr>
      <t xml:space="preserve">            </t>
    </r>
    <r>
      <rPr>
        <b/>
        <sz val="10"/>
        <rFont val="等线"/>
        <charset val="134"/>
      </rPr>
      <t>学费收入</t>
    </r>
  </si>
  <si>
    <r>
      <rPr>
        <b/>
        <sz val="10"/>
        <color theme="1"/>
        <rFont val="等线"/>
        <charset val="134"/>
      </rPr>
      <t>学员数</t>
    </r>
  </si>
  <si>
    <r>
      <rPr>
        <b/>
        <sz val="10"/>
        <color theme="1"/>
        <rFont val="等线"/>
        <charset val="134"/>
      </rPr>
      <t>学费总值（优惠后）</t>
    </r>
  </si>
  <si>
    <r>
      <rPr>
        <b/>
        <sz val="10"/>
        <color theme="1"/>
        <rFont val="宋体"/>
        <charset val="134"/>
      </rPr>
      <t>现金收入</t>
    </r>
  </si>
  <si>
    <r>
      <rPr>
        <sz val="10"/>
        <color theme="1"/>
        <rFont val="等线"/>
        <charset val="134"/>
      </rPr>
      <t>学员自筹现金收入</t>
    </r>
  </si>
  <si>
    <r>
      <rPr>
        <sz val="10"/>
        <color theme="1"/>
        <rFont val="等线"/>
        <charset val="134"/>
      </rPr>
      <t>学员贷款现金收入</t>
    </r>
  </si>
  <si>
    <r>
      <rPr>
        <b/>
        <sz val="10"/>
        <color theme="1"/>
        <rFont val="等线"/>
        <charset val="134"/>
      </rPr>
      <t>学费单价</t>
    </r>
  </si>
  <si>
    <r>
      <rPr>
        <b/>
        <sz val="10"/>
        <color theme="1"/>
        <rFont val="等线"/>
        <charset val="134"/>
      </rPr>
      <t>现金单价</t>
    </r>
  </si>
  <si>
    <r>
      <rPr>
        <b/>
        <sz val="10"/>
        <color theme="1"/>
        <rFont val="等线"/>
        <charset val="134"/>
      </rPr>
      <t>应收账款</t>
    </r>
  </si>
  <si>
    <r>
      <rPr>
        <sz val="10"/>
        <color theme="1"/>
        <rFont val="等线"/>
        <charset val="134"/>
      </rPr>
      <t>应收占比</t>
    </r>
  </si>
  <si>
    <r>
      <rPr>
        <b/>
        <sz val="10"/>
        <color theme="1"/>
        <rFont val="等线"/>
        <charset val="134"/>
      </rPr>
      <t>前期优惠</t>
    </r>
  </si>
  <si>
    <r>
      <rPr>
        <sz val="10"/>
        <color theme="1"/>
        <rFont val="等线"/>
        <charset val="134"/>
      </rPr>
      <t>优惠占比</t>
    </r>
  </si>
  <si>
    <r>
      <rPr>
        <b/>
        <sz val="10"/>
        <color theme="1"/>
        <rFont val="等线"/>
        <charset val="134"/>
      </rPr>
      <t>当期</t>
    </r>
    <r>
      <rPr>
        <b/>
        <sz val="10"/>
        <color theme="1"/>
        <rFont val="Times New Roman"/>
        <charset val="134"/>
      </rPr>
      <t xml:space="preserve">                 </t>
    </r>
    <r>
      <rPr>
        <b/>
        <sz val="10"/>
        <color theme="1"/>
        <rFont val="等线"/>
        <charset val="134"/>
      </rPr>
      <t>线下班</t>
    </r>
    <r>
      <rPr>
        <b/>
        <sz val="10"/>
        <color theme="1"/>
        <rFont val="Times New Roman"/>
        <charset val="134"/>
      </rPr>
      <t xml:space="preserve">                    </t>
    </r>
    <r>
      <rPr>
        <b/>
        <sz val="10"/>
        <color theme="1"/>
        <rFont val="等线"/>
        <charset val="134"/>
      </rPr>
      <t>学费收入</t>
    </r>
  </si>
  <si>
    <r>
      <rPr>
        <b/>
        <sz val="10"/>
        <color theme="1"/>
        <rFont val="等线"/>
        <charset val="134"/>
      </rPr>
      <t>现金收入</t>
    </r>
  </si>
  <si>
    <t>学员自筹现金收入</t>
  </si>
  <si>
    <r>
      <rPr>
        <b/>
        <sz val="10"/>
        <color theme="1"/>
        <rFont val="等线"/>
        <charset val="134"/>
      </rPr>
      <t>当期</t>
    </r>
    <r>
      <rPr>
        <b/>
        <sz val="10"/>
        <color theme="1"/>
        <rFont val="Times New Roman"/>
        <charset val="134"/>
      </rPr>
      <t xml:space="preserve">                 </t>
    </r>
    <r>
      <rPr>
        <b/>
        <sz val="10"/>
        <color theme="1"/>
        <rFont val="等线"/>
        <charset val="134"/>
      </rPr>
      <t>线上班</t>
    </r>
    <r>
      <rPr>
        <b/>
        <sz val="10"/>
        <color theme="1"/>
        <rFont val="Times New Roman"/>
        <charset val="134"/>
      </rPr>
      <t xml:space="preserve">                    </t>
    </r>
    <r>
      <rPr>
        <b/>
        <sz val="10"/>
        <color theme="1"/>
        <rFont val="等线"/>
        <charset val="134"/>
      </rPr>
      <t>学费收入</t>
    </r>
  </si>
  <si>
    <r>
      <rPr>
        <b/>
        <sz val="10"/>
        <color theme="1"/>
        <rFont val="等线"/>
        <charset val="134"/>
      </rPr>
      <t>其中</t>
    </r>
    <r>
      <rPr>
        <b/>
        <sz val="10"/>
        <color theme="1"/>
        <rFont val="Times New Roman"/>
        <charset val="134"/>
      </rPr>
      <t xml:space="preserve">                 </t>
    </r>
    <r>
      <rPr>
        <b/>
        <sz val="10"/>
        <color theme="1"/>
        <rFont val="等线"/>
        <charset val="134"/>
      </rPr>
      <t>复购班</t>
    </r>
    <r>
      <rPr>
        <b/>
        <sz val="10"/>
        <color theme="1"/>
        <rFont val="Times New Roman"/>
        <charset val="134"/>
      </rPr>
      <t xml:space="preserve">                    </t>
    </r>
    <r>
      <rPr>
        <b/>
        <sz val="10"/>
        <color theme="1"/>
        <rFont val="等线"/>
        <charset val="134"/>
      </rPr>
      <t>学费收入</t>
    </r>
  </si>
  <si>
    <r>
      <rPr>
        <b/>
        <sz val="10"/>
        <color theme="1"/>
        <rFont val="等线"/>
        <charset val="134"/>
      </rPr>
      <t>增值收入</t>
    </r>
  </si>
  <si>
    <r>
      <rPr>
        <sz val="10"/>
        <color theme="1"/>
        <rFont val="等线"/>
        <charset val="134"/>
      </rPr>
      <t>证书收入</t>
    </r>
    <r>
      <rPr>
        <sz val="10"/>
        <color theme="1"/>
        <rFont val="Times New Roman"/>
        <charset val="134"/>
      </rPr>
      <t>-</t>
    </r>
    <r>
      <rPr>
        <sz val="10"/>
        <color theme="1"/>
        <rFont val="等线"/>
        <charset val="134"/>
      </rPr>
      <t>人次</t>
    </r>
  </si>
  <si>
    <r>
      <rPr>
        <b/>
        <sz val="10"/>
        <color theme="1"/>
        <rFont val="等线"/>
        <charset val="134"/>
      </rPr>
      <t>证书收入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已收现金</t>
    </r>
  </si>
  <si>
    <r>
      <rPr>
        <sz val="10"/>
        <color theme="1"/>
        <rFont val="等线"/>
        <charset val="134"/>
      </rPr>
      <t>学历合作</t>
    </r>
    <r>
      <rPr>
        <sz val="10"/>
        <color theme="1"/>
        <rFont val="Times New Roman"/>
        <charset val="134"/>
      </rPr>
      <t>-</t>
    </r>
    <r>
      <rPr>
        <sz val="10"/>
        <color theme="1"/>
        <rFont val="等线"/>
        <charset val="134"/>
      </rPr>
      <t>学员数</t>
    </r>
  </si>
  <si>
    <r>
      <rPr>
        <b/>
        <sz val="10"/>
        <color theme="1"/>
        <rFont val="等线"/>
        <charset val="134"/>
      </rPr>
      <t>学历合作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已收现金</t>
    </r>
  </si>
  <si>
    <r>
      <rPr>
        <b/>
        <sz val="10"/>
        <color theme="1"/>
        <rFont val="等线"/>
        <charset val="134"/>
      </rPr>
      <t>政府补贴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现金收入</t>
    </r>
  </si>
  <si>
    <r>
      <rPr>
        <b/>
        <sz val="10"/>
        <color theme="1"/>
        <rFont val="等线"/>
        <charset val="134"/>
      </rPr>
      <t>其他收入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现金收入</t>
    </r>
  </si>
  <si>
    <t>合计</t>
  </si>
  <si>
    <r>
      <rPr>
        <sz val="10"/>
        <color theme="1"/>
        <rFont val="等线"/>
        <charset val="134"/>
      </rPr>
      <t>生均增值</t>
    </r>
  </si>
  <si>
    <r>
      <rPr>
        <b/>
        <sz val="10"/>
        <color theme="1"/>
        <rFont val="等线"/>
        <charset val="134"/>
      </rPr>
      <t>税收</t>
    </r>
  </si>
  <si>
    <r>
      <rPr>
        <b/>
        <sz val="10"/>
        <color theme="1"/>
        <rFont val="等线"/>
        <charset val="134"/>
      </rPr>
      <t>增值税及附加</t>
    </r>
  </si>
  <si>
    <r>
      <rPr>
        <sz val="10"/>
        <color theme="1"/>
        <rFont val="等线"/>
        <charset val="134"/>
      </rPr>
      <t>增值税率</t>
    </r>
  </si>
  <si>
    <r>
      <rPr>
        <b/>
        <sz val="10"/>
        <color theme="1"/>
        <rFont val="等线"/>
        <charset val="134"/>
      </rPr>
      <t>所得税</t>
    </r>
  </si>
  <si>
    <r>
      <rPr>
        <sz val="10"/>
        <color theme="1"/>
        <rFont val="等线"/>
        <charset val="134"/>
      </rPr>
      <t>所得税率</t>
    </r>
  </si>
  <si>
    <r>
      <rPr>
        <b/>
        <sz val="10"/>
        <color theme="1"/>
        <rFont val="等线"/>
        <charset val="134"/>
      </rPr>
      <t>有效转无效</t>
    </r>
  </si>
  <si>
    <r>
      <rPr>
        <b/>
        <sz val="10"/>
        <color theme="1"/>
        <rFont val="等线"/>
        <charset val="134"/>
      </rPr>
      <t>有效转无效学员数</t>
    </r>
  </si>
  <si>
    <r>
      <rPr>
        <sz val="10"/>
        <color theme="1"/>
        <rFont val="等线"/>
        <charset val="134"/>
      </rPr>
      <t>退学人数</t>
    </r>
  </si>
  <si>
    <r>
      <rPr>
        <sz val="10"/>
        <color theme="1"/>
        <rFont val="等线"/>
        <charset val="134"/>
      </rPr>
      <t>休学人数</t>
    </r>
  </si>
  <si>
    <r>
      <rPr>
        <b/>
        <sz val="10"/>
        <color theme="1"/>
        <rFont val="等线"/>
        <charset val="134"/>
      </rPr>
      <t>扣减销售总值</t>
    </r>
  </si>
  <si>
    <r>
      <rPr>
        <sz val="10"/>
        <color theme="1"/>
        <rFont val="等线"/>
        <charset val="134"/>
      </rPr>
      <t>扣减率</t>
    </r>
  </si>
  <si>
    <r>
      <rPr>
        <b/>
        <sz val="10"/>
        <color theme="1"/>
        <rFont val="等线"/>
        <charset val="134"/>
      </rPr>
      <t>扣减现金收入</t>
    </r>
  </si>
  <si>
    <r>
      <rPr>
        <b/>
        <sz val="10"/>
        <color theme="1"/>
        <rFont val="等线"/>
        <charset val="134"/>
      </rPr>
      <t>无效转有效</t>
    </r>
  </si>
  <si>
    <r>
      <rPr>
        <b/>
        <sz val="10"/>
        <color theme="1"/>
        <rFont val="等线"/>
        <charset val="134"/>
      </rPr>
      <t>无效转有效学员数</t>
    </r>
  </si>
  <si>
    <t>复学人数</t>
  </si>
  <si>
    <r>
      <rPr>
        <b/>
        <sz val="10"/>
        <color theme="1"/>
        <rFont val="等线"/>
        <charset val="134"/>
      </rPr>
      <t>新增销售总值</t>
    </r>
  </si>
  <si>
    <r>
      <rPr>
        <sz val="10"/>
        <color theme="1"/>
        <rFont val="等线"/>
        <charset val="134"/>
      </rPr>
      <t>新增率</t>
    </r>
  </si>
  <si>
    <r>
      <rPr>
        <b/>
        <sz val="10"/>
        <color theme="1"/>
        <rFont val="等线"/>
        <charset val="134"/>
      </rPr>
      <t>新增现金收入</t>
    </r>
  </si>
  <si>
    <r>
      <rPr>
        <b/>
        <sz val="10"/>
        <color theme="1"/>
        <rFont val="等线"/>
        <charset val="134"/>
      </rPr>
      <t>学费优惠</t>
    </r>
  </si>
  <si>
    <r>
      <rPr>
        <b/>
        <sz val="10"/>
        <color theme="1"/>
        <rFont val="等线"/>
        <charset val="134"/>
      </rPr>
      <t>前期优惠学员数</t>
    </r>
  </si>
  <si>
    <r>
      <rPr>
        <b/>
        <sz val="10"/>
        <color theme="1"/>
        <rFont val="等线"/>
        <charset val="134"/>
      </rPr>
      <t>前期学费优惠总额</t>
    </r>
  </si>
  <si>
    <r>
      <rPr>
        <sz val="10"/>
        <color theme="1"/>
        <rFont val="Times New Roman"/>
        <charset val="134"/>
      </rPr>
      <t xml:space="preserve">     </t>
    </r>
    <r>
      <rPr>
        <sz val="10"/>
        <color theme="1"/>
        <rFont val="等线"/>
        <charset val="134"/>
      </rPr>
      <t>生均前期优惠金额</t>
    </r>
  </si>
  <si>
    <r>
      <rPr>
        <b/>
        <sz val="10"/>
        <color theme="1"/>
        <rFont val="等线"/>
        <charset val="134"/>
      </rPr>
      <t>后期优惠学员数</t>
    </r>
  </si>
  <si>
    <r>
      <rPr>
        <b/>
        <sz val="10"/>
        <color theme="1"/>
        <rFont val="等线"/>
        <charset val="134"/>
      </rPr>
      <t>后期学费优惠总额</t>
    </r>
  </si>
  <si>
    <r>
      <rPr>
        <sz val="10"/>
        <color theme="1"/>
        <rFont val="Times New Roman"/>
        <charset val="134"/>
      </rPr>
      <t xml:space="preserve">     </t>
    </r>
    <r>
      <rPr>
        <sz val="10"/>
        <color theme="1"/>
        <rFont val="等线"/>
        <charset val="134"/>
      </rPr>
      <t>生均后期优惠金额</t>
    </r>
  </si>
  <si>
    <r>
      <rPr>
        <b/>
        <sz val="10"/>
        <color theme="1"/>
        <rFont val="等线"/>
        <charset val="134"/>
      </rPr>
      <t>学费优惠总额</t>
    </r>
  </si>
  <si>
    <r>
      <rPr>
        <sz val="10"/>
        <color theme="1"/>
        <rFont val="等线"/>
        <charset val="134"/>
      </rPr>
      <t>学费优惠比例</t>
    </r>
  </si>
  <si>
    <r>
      <rPr>
        <b/>
        <sz val="10"/>
        <color theme="1"/>
        <rFont val="等线"/>
        <charset val="134"/>
      </rPr>
      <t xml:space="preserve">跨中心
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划出</t>
    </r>
  </si>
  <si>
    <r>
      <rPr>
        <b/>
        <sz val="10"/>
        <color theme="1"/>
        <rFont val="等线"/>
        <charset val="134"/>
      </rPr>
      <t>学费总值</t>
    </r>
  </si>
  <si>
    <r>
      <rPr>
        <b/>
        <sz val="10"/>
        <color theme="1"/>
        <rFont val="等线"/>
        <charset val="134"/>
      </rPr>
      <t>当期现金收入</t>
    </r>
  </si>
  <si>
    <r>
      <rPr>
        <b/>
        <sz val="10"/>
        <color theme="1"/>
        <rFont val="等线"/>
        <charset val="134"/>
      </rPr>
      <t xml:space="preserve">跨中心
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划入</t>
    </r>
  </si>
  <si>
    <t>就业及在线课程及收入</t>
  </si>
  <si>
    <r>
      <rPr>
        <b/>
        <sz val="10"/>
        <color theme="1"/>
        <rFont val="Times New Roman"/>
        <charset val="134"/>
      </rPr>
      <t>Java</t>
    </r>
    <r>
      <rPr>
        <b/>
        <sz val="10"/>
        <color theme="1"/>
        <rFont val="等线"/>
        <charset val="134"/>
      </rPr>
      <t xml:space="preserve">就业
</t>
    </r>
    <r>
      <rPr>
        <b/>
        <sz val="10"/>
        <color theme="1"/>
        <rFont val="Times New Roman"/>
        <charset val="134"/>
      </rPr>
      <t>[JSD]</t>
    </r>
  </si>
  <si>
    <t>优惠占比</t>
  </si>
  <si>
    <r>
      <rPr>
        <b/>
        <sz val="10"/>
        <color theme="1"/>
        <rFont val="Times New Roman"/>
        <charset val="134"/>
      </rPr>
      <t>Java</t>
    </r>
    <r>
      <rPr>
        <b/>
        <sz val="10"/>
        <color theme="1"/>
        <rFont val="等线"/>
        <charset val="134"/>
      </rPr>
      <t xml:space="preserve">培优
</t>
    </r>
    <r>
      <rPr>
        <b/>
        <sz val="10"/>
        <color theme="1"/>
        <rFont val="Times New Roman"/>
        <charset val="134"/>
      </rPr>
      <t>[CGB]</t>
    </r>
  </si>
  <si>
    <t>大数据
[BIG]</t>
  </si>
  <si>
    <t>UID
[UID]</t>
  </si>
  <si>
    <t>UED
[UED]</t>
  </si>
  <si>
    <t>BVD
[BVD]</t>
  </si>
  <si>
    <t>VFX
[VFX]</t>
  </si>
  <si>
    <r>
      <rPr>
        <b/>
        <sz val="10"/>
        <color theme="1"/>
        <rFont val="Times New Roman"/>
        <charset val="134"/>
      </rPr>
      <t>Web</t>
    </r>
    <r>
      <rPr>
        <b/>
        <sz val="10"/>
        <color theme="1"/>
        <rFont val="宋体"/>
        <charset val="134"/>
      </rPr>
      <t xml:space="preserve">前端
</t>
    </r>
    <r>
      <rPr>
        <b/>
        <sz val="10"/>
        <color theme="1"/>
        <rFont val="Times New Roman"/>
        <charset val="134"/>
      </rPr>
      <t>[WEB]</t>
    </r>
  </si>
  <si>
    <t>Python
[AID]</t>
  </si>
  <si>
    <r>
      <rPr>
        <b/>
        <sz val="10"/>
        <color theme="1"/>
        <rFont val="宋体"/>
        <charset val="134"/>
      </rPr>
      <t xml:space="preserve">网络工程
</t>
    </r>
    <r>
      <rPr>
        <b/>
        <sz val="10"/>
        <color theme="1"/>
        <rFont val="Times New Roman"/>
        <charset val="134"/>
      </rPr>
      <t>[NTD]</t>
    </r>
  </si>
  <si>
    <r>
      <rPr>
        <b/>
        <sz val="10"/>
        <color theme="1"/>
        <rFont val="Times New Roman"/>
        <charset val="134"/>
      </rPr>
      <t>Linux</t>
    </r>
    <r>
      <rPr>
        <b/>
        <sz val="10"/>
        <color theme="1"/>
        <rFont val="宋体"/>
        <charset val="134"/>
      </rPr>
      <t xml:space="preserve">云计算
</t>
    </r>
    <r>
      <rPr>
        <b/>
        <sz val="10"/>
        <color theme="1"/>
        <rFont val="Times New Roman"/>
        <charset val="134"/>
      </rPr>
      <t>[NSD]</t>
    </r>
  </si>
  <si>
    <r>
      <rPr>
        <b/>
        <sz val="10"/>
        <color theme="1"/>
        <rFont val="宋体"/>
        <charset val="134"/>
      </rPr>
      <t xml:space="preserve">互联网运营
</t>
    </r>
    <r>
      <rPr>
        <b/>
        <sz val="10"/>
        <color theme="1"/>
        <rFont val="Times New Roman"/>
        <charset val="134"/>
      </rPr>
      <t>[IOO]</t>
    </r>
  </si>
  <si>
    <r>
      <rPr>
        <b/>
        <sz val="10"/>
        <color theme="1"/>
        <rFont val="宋体"/>
        <charset val="134"/>
      </rPr>
      <t xml:space="preserve">电商运营
</t>
    </r>
    <r>
      <rPr>
        <b/>
        <sz val="10"/>
        <color theme="1"/>
        <rFont val="Times New Roman"/>
        <charset val="134"/>
      </rPr>
      <t>[ECO]</t>
    </r>
  </si>
  <si>
    <t>软件测试
[TSD]</t>
  </si>
  <si>
    <t>VRD
[VRD]</t>
  </si>
  <si>
    <t>C++
[CSD]</t>
  </si>
  <si>
    <t>嵌入式
[ESD]</t>
  </si>
  <si>
    <t>会计
[ACC]</t>
  </si>
  <si>
    <t>CAD
[CAD]</t>
  </si>
  <si>
    <t>产品经理
[UCD]</t>
  </si>
  <si>
    <t>网络营销
[EME]</t>
  </si>
  <si>
    <t>新电商运营
[ECD]</t>
  </si>
  <si>
    <t>PHP
[PSD]</t>
  </si>
  <si>
    <t>VR/AR
[U3D]</t>
  </si>
  <si>
    <t>人力资源
[HRM]</t>
  </si>
  <si>
    <r>
      <rPr>
        <b/>
        <sz val="10"/>
        <color theme="1"/>
        <rFont val="宋体"/>
        <charset val="134"/>
      </rPr>
      <t xml:space="preserve">平面设计
</t>
    </r>
    <r>
      <rPr>
        <b/>
        <sz val="10"/>
        <color theme="1"/>
        <rFont val="Times New Roman"/>
        <charset val="134"/>
      </rPr>
      <t>[VCD]</t>
    </r>
  </si>
  <si>
    <r>
      <rPr>
        <b/>
        <sz val="10"/>
        <color theme="1"/>
        <rFont val="宋体"/>
        <charset val="134"/>
      </rPr>
      <t xml:space="preserve">短视频运营
</t>
    </r>
    <r>
      <rPr>
        <b/>
        <sz val="10"/>
        <color theme="1"/>
        <rFont val="Times New Roman"/>
        <charset val="134"/>
      </rPr>
      <t>[SVO]</t>
    </r>
  </si>
  <si>
    <r>
      <rPr>
        <b/>
        <sz val="10"/>
        <color theme="1"/>
        <rFont val="Times New Roman"/>
        <charset val="134"/>
      </rPr>
      <t>Python</t>
    </r>
    <r>
      <rPr>
        <b/>
        <sz val="10"/>
        <color theme="1"/>
        <rFont val="宋体"/>
        <charset val="134"/>
      </rPr>
      <t xml:space="preserve">办公自动化
</t>
    </r>
    <r>
      <rPr>
        <b/>
        <sz val="10"/>
        <color theme="1"/>
        <rFont val="Times New Roman"/>
        <charset val="134"/>
      </rPr>
      <t>[POA]</t>
    </r>
  </si>
  <si>
    <r>
      <rPr>
        <b/>
        <sz val="10"/>
        <color theme="1"/>
        <rFont val="宋体"/>
        <charset val="134"/>
      </rPr>
      <t xml:space="preserve">数据可视化
</t>
    </r>
    <r>
      <rPr>
        <b/>
        <sz val="10"/>
        <color theme="1"/>
        <rFont val="Times New Roman"/>
        <charset val="134"/>
      </rPr>
      <t>[DAT]</t>
    </r>
  </si>
  <si>
    <r>
      <rPr>
        <b/>
        <sz val="10"/>
        <color theme="1"/>
        <rFont val="等线"/>
        <charset val="134"/>
      </rPr>
      <t>其他</t>
    </r>
  </si>
  <si>
    <t>其中：
脱产-线上</t>
  </si>
  <si>
    <r>
      <rPr>
        <b/>
        <sz val="10"/>
        <color theme="1"/>
        <rFont val="等线"/>
        <charset val="134"/>
      </rPr>
      <t>其中：</t>
    </r>
    <r>
      <rPr>
        <b/>
        <sz val="10"/>
        <color theme="1"/>
        <rFont val="Times New Roman"/>
        <charset val="134"/>
      </rPr>
      <t>VIP</t>
    </r>
  </si>
  <si>
    <t>其中：纯线上</t>
  </si>
  <si>
    <r>
      <rPr>
        <b/>
        <sz val="10"/>
        <color theme="1"/>
        <rFont val="等线"/>
        <charset val="134"/>
      </rPr>
      <t>其中：
模块课程（部分课程）</t>
    </r>
    <r>
      <rPr>
        <b/>
        <sz val="10"/>
        <color theme="1"/>
        <rFont val="Times New Roman"/>
        <charset val="134"/>
      </rPr>
      <t xml:space="preserve">       </t>
    </r>
  </si>
  <si>
    <r>
      <rPr>
        <b/>
        <sz val="10"/>
        <color theme="1"/>
        <rFont val="等线"/>
        <charset val="134"/>
      </rPr>
      <t>复购课程及收入</t>
    </r>
  </si>
  <si>
    <t>商业插画
[CID]</t>
  </si>
  <si>
    <t>大数据+高薪实战
[BOS]</t>
  </si>
  <si>
    <t>Java高手加薪
[ACT]</t>
  </si>
  <si>
    <t>Java软件架构
[JSA]</t>
  </si>
  <si>
    <t>游戏原画
[GCA]</t>
  </si>
  <si>
    <t>GO语言与区块链
[BCT]</t>
  </si>
  <si>
    <t>WEB前端设计
[WDS]</t>
  </si>
  <si>
    <t>视频剪辑
[CUT]</t>
  </si>
  <si>
    <t>信息流营销
[FEE]</t>
  </si>
  <si>
    <t>其他</t>
  </si>
  <si>
    <r>
      <rPr>
        <b/>
        <sz val="10"/>
        <color theme="1"/>
        <rFont val="等线"/>
        <charset val="134"/>
      </rPr>
      <t>联合招生
少计部分</t>
    </r>
  </si>
  <si>
    <r>
      <rPr>
        <b/>
        <sz val="10"/>
        <color theme="1"/>
        <rFont val="等线"/>
        <charset val="134"/>
      </rPr>
      <t>招生人数</t>
    </r>
  </si>
  <si>
    <t>学费现金</t>
  </si>
  <si>
    <t>证书现金</t>
  </si>
  <si>
    <t>金融工具</t>
  </si>
  <si>
    <r>
      <rPr>
        <b/>
        <sz val="10"/>
        <color theme="1"/>
        <rFont val="宋体"/>
        <charset val="134"/>
      </rPr>
      <t>安心付冻结金额</t>
    </r>
  </si>
  <si>
    <r>
      <rPr>
        <b/>
        <sz val="10"/>
        <color theme="1"/>
        <rFont val="宋体"/>
        <charset val="134"/>
      </rPr>
      <t>安心付解冻金额</t>
    </r>
  </si>
  <si>
    <r>
      <rPr>
        <b/>
        <sz val="10"/>
        <color theme="1"/>
        <rFont val="宋体"/>
        <charset val="134"/>
      </rPr>
      <t>代偿付款</t>
    </r>
  </si>
  <si>
    <r>
      <rPr>
        <b/>
        <sz val="10"/>
        <color theme="1"/>
        <rFont val="宋体"/>
        <charset val="134"/>
      </rPr>
      <t>代偿收回</t>
    </r>
  </si>
  <si>
    <t>进月报学员</t>
  </si>
  <si>
    <t>现金收入</t>
  </si>
  <si>
    <t>集团现金利润</t>
  </si>
  <si>
    <t>联合招生</t>
  </si>
  <si>
    <t>招生数</t>
  </si>
  <si>
    <t>辅助行</t>
  </si>
  <si>
    <t>招生成本合计</t>
  </si>
  <si>
    <t>招生销售成本小计</t>
  </si>
  <si>
    <t>教学成本合计</t>
  </si>
  <si>
    <t>管理成本合计</t>
  </si>
  <si>
    <t>人工工资</t>
  </si>
  <si>
    <t>人工奖金</t>
  </si>
  <si>
    <t>当期现金收入</t>
  </si>
  <si>
    <t>后期还款</t>
  </si>
  <si>
    <t>增值收入</t>
  </si>
  <si>
    <t>项目</t>
  </si>
  <si>
    <t>渠道合并</t>
  </si>
  <si>
    <r>
      <rPr>
        <sz val="10"/>
        <color theme="1"/>
        <rFont val="等线"/>
        <charset val="134"/>
      </rPr>
      <t>生均销售成本</t>
    </r>
  </si>
  <si>
    <r>
      <rPr>
        <sz val="10"/>
        <color theme="1"/>
        <rFont val="宋体"/>
        <charset val="134"/>
      </rPr>
      <t>就业班人数</t>
    </r>
  </si>
  <si>
    <r>
      <rPr>
        <sz val="10"/>
        <color theme="1"/>
        <rFont val="宋体"/>
        <charset val="134"/>
      </rPr>
      <t>孵化及共建班人数</t>
    </r>
  </si>
  <si>
    <r>
      <rPr>
        <b/>
        <sz val="10"/>
        <color theme="1"/>
        <rFont val="等线"/>
        <charset val="134"/>
      </rPr>
      <t>就业班座位利用率</t>
    </r>
  </si>
  <si>
    <r>
      <rPr>
        <b/>
        <sz val="10"/>
        <color theme="1"/>
        <rFont val="等线"/>
        <charset val="134"/>
      </rPr>
      <t>院校</t>
    </r>
    <r>
      <rPr>
        <b/>
        <sz val="10"/>
        <color theme="1"/>
        <rFont val="Times New Roman"/>
        <charset val="134"/>
      </rPr>
      <t xml:space="preserve">                     </t>
    </r>
    <r>
      <rPr>
        <b/>
        <sz val="10"/>
        <color theme="1"/>
        <rFont val="等线"/>
        <charset val="134"/>
      </rPr>
      <t>孵化班能效</t>
    </r>
  </si>
  <si>
    <r>
      <rPr>
        <b/>
        <sz val="10"/>
        <color theme="1"/>
        <rFont val="等线"/>
        <charset val="134"/>
      </rPr>
      <t>孵化总人数</t>
    </r>
  </si>
  <si>
    <r>
      <rPr>
        <sz val="10"/>
        <color theme="1"/>
        <rFont val="等线"/>
        <charset val="134"/>
      </rPr>
      <t>大一人数</t>
    </r>
  </si>
  <si>
    <r>
      <rPr>
        <sz val="10"/>
        <color theme="1"/>
        <rFont val="等线"/>
        <charset val="134"/>
      </rPr>
      <t>大二本科人数</t>
    </r>
  </si>
  <si>
    <r>
      <rPr>
        <sz val="10"/>
        <color theme="1"/>
        <rFont val="等线"/>
        <charset val="134"/>
      </rPr>
      <t>大二专科人数</t>
    </r>
  </si>
  <si>
    <r>
      <rPr>
        <sz val="10"/>
        <color theme="1"/>
        <rFont val="等线"/>
        <charset val="134"/>
      </rPr>
      <t>大三本科人数</t>
    </r>
  </si>
  <si>
    <r>
      <rPr>
        <b/>
        <sz val="10"/>
        <color theme="1"/>
        <rFont val="等线"/>
        <charset val="134"/>
      </rPr>
      <t>转就业班人数</t>
    </r>
  </si>
  <si>
    <r>
      <rPr>
        <sz val="10"/>
        <color theme="1"/>
        <rFont val="等线"/>
        <charset val="134"/>
      </rPr>
      <t>转化率</t>
    </r>
  </si>
  <si>
    <t>当期
就业班
学费收入</t>
  </si>
  <si>
    <r>
      <rPr>
        <sz val="10"/>
        <color theme="1"/>
        <rFont val="等线"/>
        <charset val="134"/>
      </rPr>
      <t>自筹学员现金收入</t>
    </r>
  </si>
  <si>
    <r>
      <rPr>
        <sz val="10"/>
        <color theme="1"/>
        <rFont val="等线"/>
        <charset val="134"/>
      </rPr>
      <t>贷款学员现金收入</t>
    </r>
  </si>
  <si>
    <t>当期
孵化班
学费收入</t>
  </si>
  <si>
    <t>当期
专业共建
学费收入</t>
  </si>
  <si>
    <t>当期
复购班
学费收入</t>
  </si>
  <si>
    <r>
      <rPr>
        <b/>
        <sz val="10"/>
        <color theme="1"/>
        <rFont val="Times New Roman"/>
        <charset val="134"/>
      </rPr>
      <t>AI</t>
    </r>
    <r>
      <rPr>
        <b/>
        <sz val="10"/>
        <color theme="1"/>
        <rFont val="等线"/>
        <charset val="134"/>
      </rPr>
      <t>项目</t>
    </r>
    <r>
      <rPr>
        <b/>
        <sz val="10"/>
        <color theme="1"/>
        <rFont val="Times New Roman"/>
        <charset val="134"/>
      </rPr>
      <t xml:space="preserve">               </t>
    </r>
    <r>
      <rPr>
        <b/>
        <sz val="10"/>
        <color theme="1"/>
        <rFont val="等线"/>
        <charset val="134"/>
      </rPr>
      <t>共建实验室等</t>
    </r>
    <r>
      <rPr>
        <b/>
        <sz val="10"/>
        <color theme="1"/>
        <rFont val="Times New Roman"/>
        <charset val="134"/>
      </rPr>
      <t xml:space="preserve">        </t>
    </r>
    <r>
      <rPr>
        <b/>
        <sz val="10"/>
        <color theme="1"/>
        <rFont val="等线"/>
        <charset val="134"/>
      </rPr>
      <t>收入</t>
    </r>
  </si>
  <si>
    <r>
      <rPr>
        <b/>
        <sz val="10"/>
        <color theme="1"/>
        <rFont val="等线"/>
        <charset val="134"/>
      </rPr>
      <t>新签项目数</t>
    </r>
  </si>
  <si>
    <r>
      <rPr>
        <b/>
        <sz val="10"/>
        <color theme="1"/>
        <rFont val="等线"/>
        <charset val="134"/>
      </rPr>
      <t>新签合同收入</t>
    </r>
  </si>
  <si>
    <r>
      <rPr>
        <b/>
        <sz val="10"/>
        <color theme="1"/>
        <rFont val="等线"/>
        <charset val="134"/>
      </rPr>
      <t>项目单价</t>
    </r>
  </si>
  <si>
    <r>
      <rPr>
        <b/>
        <sz val="10"/>
        <color theme="1"/>
        <rFont val="等线"/>
        <charset val="134"/>
      </rPr>
      <t>当月现金收款</t>
    </r>
  </si>
  <si>
    <r>
      <rPr>
        <b/>
        <sz val="10"/>
        <color theme="1"/>
        <rFont val="宋体"/>
        <charset val="134"/>
      </rPr>
      <t>集团项目毛利</t>
    </r>
  </si>
  <si>
    <t>退学人数</t>
  </si>
  <si>
    <t>休学人数</t>
  </si>
  <si>
    <r>
      <rPr>
        <b/>
        <sz val="10"/>
        <color theme="1"/>
        <rFont val="等线"/>
        <charset val="134"/>
      </rPr>
      <t>就业班课程及收入</t>
    </r>
  </si>
  <si>
    <t>Java就业
[JSD]</t>
  </si>
  <si>
    <t>Java培优
[CGB]</t>
  </si>
  <si>
    <r>
      <rPr>
        <sz val="10"/>
        <color theme="1"/>
        <rFont val="等线"/>
        <charset val="134"/>
      </rPr>
      <t>现金单价</t>
    </r>
  </si>
  <si>
    <t>自筹学员现金收入</t>
  </si>
  <si>
    <t>贷款学员现金收入</t>
  </si>
  <si>
    <t>前期优惠</t>
  </si>
  <si>
    <t>Web前端
[WEB]</t>
  </si>
  <si>
    <t>网络工程
[NTD]</t>
  </si>
  <si>
    <t>Linux云计算
[NSD]</t>
  </si>
  <si>
    <t>互联网运营
[IOO]</t>
  </si>
  <si>
    <t>电商运营
[ECO]</t>
  </si>
  <si>
    <r>
      <rPr>
        <b/>
        <sz val="10"/>
        <color theme="1"/>
        <rFont val="宋体"/>
        <charset val="134"/>
      </rPr>
      <t>其他</t>
    </r>
  </si>
  <si>
    <r>
      <rPr>
        <b/>
        <sz val="10"/>
        <color theme="1"/>
        <rFont val="等线"/>
        <charset val="134"/>
      </rPr>
      <t>孵化班课程及收入</t>
    </r>
  </si>
  <si>
    <r>
      <rPr>
        <b/>
        <sz val="10"/>
        <color theme="1"/>
        <rFont val="等线"/>
        <charset val="134"/>
      </rPr>
      <t>共建班课程及收入</t>
    </r>
  </si>
  <si>
    <t>学费总值（优惠后）</t>
  </si>
  <si>
    <t>应收占比</t>
  </si>
  <si>
    <t>2020年累计经营月份</t>
  </si>
  <si>
    <r>
      <rPr>
        <b/>
        <sz val="10"/>
        <color theme="1"/>
        <rFont val="等线"/>
        <charset val="134"/>
      </rPr>
      <t>销售及</t>
    </r>
    <r>
      <rPr>
        <b/>
        <sz val="10"/>
        <color theme="1"/>
        <rFont val="等线"/>
        <charset val="134"/>
      </rPr>
      <t>单产</t>
    </r>
  </si>
  <si>
    <r>
      <rPr>
        <sz val="10"/>
        <color theme="1"/>
        <rFont val="等线"/>
        <charset val="134"/>
      </rPr>
      <t>课耗人次总计</t>
    </r>
  </si>
  <si>
    <t>现金流收入</t>
  </si>
  <si>
    <t>现金流销售总值</t>
  </si>
  <si>
    <r>
      <rPr>
        <b/>
        <sz val="10"/>
        <color theme="1"/>
        <rFont val="等线"/>
        <charset val="134"/>
      </rPr>
      <t>会计销售总值</t>
    </r>
  </si>
  <si>
    <r>
      <rPr>
        <sz val="10"/>
        <color theme="1"/>
        <rFont val="等线"/>
        <charset val="134"/>
      </rPr>
      <t>课耗收入总计</t>
    </r>
  </si>
  <si>
    <r>
      <rPr>
        <sz val="10"/>
        <rFont val="等线"/>
        <charset val="134"/>
      </rPr>
      <t>增值课耗销售总计</t>
    </r>
  </si>
  <si>
    <t>开班现金收入总计</t>
  </si>
  <si>
    <r>
      <rPr>
        <sz val="10"/>
        <color theme="1"/>
        <rFont val="等线"/>
        <charset val="134"/>
      </rPr>
      <t>生均现金</t>
    </r>
  </si>
  <si>
    <r>
      <rPr>
        <sz val="10"/>
        <color theme="1"/>
        <rFont val="等线"/>
        <charset val="134"/>
      </rPr>
      <t>生均课耗</t>
    </r>
  </si>
  <si>
    <r>
      <rPr>
        <sz val="10"/>
        <color theme="1"/>
        <rFont val="等线"/>
        <charset val="134"/>
      </rPr>
      <t>会计占比</t>
    </r>
  </si>
  <si>
    <r>
      <rPr>
        <b/>
        <sz val="10"/>
        <color theme="1"/>
        <rFont val="等线"/>
        <charset val="134"/>
      </rPr>
      <t>成本及</t>
    </r>
    <r>
      <rPr>
        <b/>
        <sz val="10"/>
        <color theme="1"/>
        <rFont val="等线"/>
        <charset val="134"/>
      </rPr>
      <t>成效</t>
    </r>
  </si>
  <si>
    <t>生均成本</t>
  </si>
  <si>
    <r>
      <rPr>
        <sz val="10"/>
        <color theme="1"/>
        <rFont val="Times New Roman"/>
        <charset val="134"/>
      </rPr>
      <t xml:space="preserve">         </t>
    </r>
    <r>
      <rPr>
        <sz val="10"/>
        <color theme="1"/>
        <rFont val="等线"/>
        <charset val="134"/>
      </rPr>
      <t>生均销售成本</t>
    </r>
  </si>
  <si>
    <r>
      <rPr>
        <b/>
        <sz val="10"/>
        <color theme="1"/>
        <rFont val="等线"/>
        <charset val="134"/>
      </rPr>
      <t>利润及</t>
    </r>
    <r>
      <rPr>
        <b/>
        <sz val="10"/>
        <color theme="1"/>
        <rFont val="等线"/>
        <charset val="134"/>
      </rPr>
      <t>利润率</t>
    </r>
  </si>
  <si>
    <r>
      <rPr>
        <b/>
        <sz val="10"/>
        <color theme="1"/>
        <rFont val="等线"/>
        <charset val="134"/>
      </rPr>
      <t>集团会计利润</t>
    </r>
  </si>
  <si>
    <r>
      <rPr>
        <sz val="10"/>
        <color theme="1"/>
        <rFont val="等线"/>
        <charset val="134"/>
      </rPr>
      <t>集团会计利润率</t>
    </r>
  </si>
  <si>
    <r>
      <rPr>
        <sz val="10"/>
        <rFont val="宋体"/>
        <charset val="134"/>
      </rPr>
      <t>童程</t>
    </r>
  </si>
  <si>
    <r>
      <rPr>
        <sz val="10"/>
        <rFont val="宋体"/>
        <charset val="134"/>
      </rPr>
      <t>童创</t>
    </r>
  </si>
  <si>
    <r>
      <rPr>
        <sz val="10"/>
        <rFont val="宋体"/>
        <charset val="134"/>
      </rPr>
      <t>童慧</t>
    </r>
  </si>
  <si>
    <t>NOIP</t>
  </si>
  <si>
    <t>其中童程在线</t>
  </si>
  <si>
    <r>
      <rPr>
        <sz val="10"/>
        <rFont val="宋体"/>
        <charset val="134"/>
      </rPr>
      <t>重点在线</t>
    </r>
  </si>
  <si>
    <r>
      <rPr>
        <sz val="10"/>
        <rFont val="宋体"/>
        <charset val="134"/>
      </rPr>
      <t>其他课程</t>
    </r>
  </si>
  <si>
    <t>其中赛事</t>
  </si>
  <si>
    <r>
      <rPr>
        <sz val="10"/>
        <rFont val="宋体"/>
        <charset val="134"/>
      </rPr>
      <t>增值收入</t>
    </r>
  </si>
  <si>
    <r>
      <rPr>
        <b/>
        <sz val="10"/>
        <color theme="1"/>
        <rFont val="等线"/>
        <charset val="134"/>
      </rPr>
      <t>员工及</t>
    </r>
    <r>
      <rPr>
        <b/>
        <sz val="10"/>
        <color theme="1"/>
        <rFont val="等线"/>
        <charset val="134"/>
      </rPr>
      <t>人效</t>
    </r>
  </si>
  <si>
    <r>
      <rPr>
        <b/>
        <sz val="10"/>
        <color theme="1"/>
        <rFont val="等线"/>
        <charset val="134"/>
      </rPr>
      <t>中心数</t>
    </r>
  </si>
  <si>
    <r>
      <rPr>
        <b/>
        <sz val="10"/>
        <color theme="1"/>
        <rFont val="等线"/>
        <charset val="134"/>
      </rPr>
      <t>每教室人数</t>
    </r>
  </si>
  <si>
    <r>
      <rPr>
        <b/>
        <sz val="10"/>
        <color theme="1"/>
        <rFont val="等线"/>
        <charset val="134"/>
      </rPr>
      <t>讲师数</t>
    </r>
  </si>
  <si>
    <r>
      <rPr>
        <sz val="10"/>
        <color theme="1"/>
        <rFont val="等线"/>
        <charset val="134"/>
      </rPr>
      <t>人均带班</t>
    </r>
  </si>
  <si>
    <r>
      <rPr>
        <b/>
        <sz val="10"/>
        <color theme="1"/>
        <rFont val="等线"/>
        <charset val="134"/>
      </rPr>
      <t>学管数</t>
    </r>
  </si>
  <si>
    <t>现金坪效</t>
  </si>
  <si>
    <r>
      <rPr>
        <b/>
        <sz val="10"/>
        <color theme="1"/>
        <rFont val="宋体"/>
        <charset val="134"/>
      </rPr>
      <t>在注册人数</t>
    </r>
    <r>
      <rPr>
        <b/>
        <sz val="10"/>
        <color theme="1"/>
        <rFont val="Times New Roman"/>
        <charset val="134"/>
      </rPr>
      <t>(</t>
    </r>
    <r>
      <rPr>
        <b/>
        <sz val="10"/>
        <color theme="1"/>
        <rFont val="宋体"/>
        <charset val="134"/>
      </rPr>
      <t>本中心</t>
    </r>
    <r>
      <rPr>
        <b/>
        <sz val="10"/>
        <color theme="1"/>
        <rFont val="Times New Roman"/>
        <charset val="134"/>
      </rPr>
      <t>)</t>
    </r>
  </si>
  <si>
    <r>
      <rPr>
        <b/>
        <sz val="10"/>
        <color theme="1"/>
        <rFont val="宋体"/>
        <charset val="134"/>
      </rPr>
      <t>其中，常规班在注册人数</t>
    </r>
  </si>
  <si>
    <t>周末常规班课耗学员人次</t>
  </si>
  <si>
    <r>
      <rPr>
        <b/>
        <sz val="10"/>
        <color theme="1"/>
        <rFont val="宋体"/>
        <charset val="134"/>
      </rPr>
      <t>周末常规班课耗班级数</t>
    </r>
  </si>
  <si>
    <t>周末常规班每班人数</t>
  </si>
  <si>
    <t>周中常规班课耗学员人次</t>
  </si>
  <si>
    <r>
      <rPr>
        <b/>
        <sz val="10"/>
        <color theme="1"/>
        <rFont val="宋体"/>
        <charset val="134"/>
      </rPr>
      <t>周中常规班课耗班级数</t>
    </r>
  </si>
  <si>
    <t>周中常规班每班人数</t>
  </si>
  <si>
    <r>
      <rPr>
        <sz val="10"/>
        <color theme="1"/>
        <rFont val="等线"/>
        <charset val="134"/>
      </rPr>
      <t>课耗率</t>
    </r>
  </si>
  <si>
    <r>
      <rPr>
        <sz val="10"/>
        <color theme="1"/>
        <rFont val="等线"/>
        <charset val="134"/>
      </rPr>
      <t>生均课时消耗</t>
    </r>
  </si>
  <si>
    <r>
      <rPr>
        <sz val="10"/>
        <color theme="1"/>
        <rFont val="等线"/>
        <charset val="134"/>
      </rPr>
      <t>教室使用率</t>
    </r>
  </si>
  <si>
    <r>
      <rPr>
        <sz val="10"/>
        <color theme="1"/>
        <rFont val="等线"/>
        <charset val="134"/>
      </rPr>
      <t>座位利用率</t>
    </r>
  </si>
  <si>
    <r>
      <rPr>
        <sz val="10"/>
        <color theme="1"/>
        <rFont val="等线"/>
        <charset val="134"/>
      </rPr>
      <t>常规班结课续班率</t>
    </r>
  </si>
  <si>
    <r>
      <rPr>
        <b/>
        <sz val="10"/>
        <color theme="1"/>
        <rFont val="宋体"/>
        <charset val="134"/>
      </rPr>
      <t>增值收入</t>
    </r>
  </si>
  <si>
    <t>教具收入</t>
  </si>
  <si>
    <t>教材收入</t>
  </si>
  <si>
    <t>证书收入</t>
  </si>
  <si>
    <t>国际研学营-课耗收入</t>
  </si>
  <si>
    <t>国际研学营-现金收入</t>
  </si>
  <si>
    <r>
      <rPr>
        <sz val="10"/>
        <rFont val="宋体"/>
        <charset val="134"/>
      </rPr>
      <t>国内研学营</t>
    </r>
    <r>
      <rPr>
        <sz val="10"/>
        <rFont val="Times New Roman"/>
        <charset val="134"/>
      </rPr>
      <t>--</t>
    </r>
    <r>
      <rPr>
        <sz val="10"/>
        <rFont val="宋体"/>
        <charset val="134"/>
      </rPr>
      <t>课耗收入</t>
    </r>
  </si>
  <si>
    <r>
      <rPr>
        <sz val="10"/>
        <rFont val="宋体"/>
        <charset val="134"/>
      </rPr>
      <t>国内研学营</t>
    </r>
    <r>
      <rPr>
        <sz val="10"/>
        <rFont val="Times New Roman"/>
        <charset val="134"/>
      </rPr>
      <t>--</t>
    </r>
    <r>
      <rPr>
        <sz val="10"/>
        <rFont val="宋体"/>
        <charset val="134"/>
      </rPr>
      <t>现金收入</t>
    </r>
  </si>
  <si>
    <t>其他增值收入</t>
  </si>
  <si>
    <r>
      <rPr>
        <b/>
        <sz val="10"/>
        <rFont val="宋体"/>
        <charset val="134"/>
      </rPr>
      <t>小计</t>
    </r>
    <r>
      <rPr>
        <b/>
        <sz val="10"/>
        <rFont val="Times New Roman"/>
        <charset val="134"/>
      </rPr>
      <t>-</t>
    </r>
    <r>
      <rPr>
        <b/>
        <sz val="10"/>
        <rFont val="宋体"/>
        <charset val="134"/>
      </rPr>
      <t>课耗收入</t>
    </r>
  </si>
  <si>
    <r>
      <rPr>
        <b/>
        <sz val="10"/>
        <rFont val="宋体"/>
        <charset val="134"/>
      </rPr>
      <t>小计</t>
    </r>
    <r>
      <rPr>
        <b/>
        <sz val="10"/>
        <rFont val="Times New Roman"/>
        <charset val="134"/>
      </rPr>
      <t>-</t>
    </r>
    <r>
      <rPr>
        <b/>
        <sz val="10"/>
        <rFont val="宋体"/>
        <charset val="134"/>
      </rPr>
      <t>现金收入</t>
    </r>
  </si>
  <si>
    <r>
      <rPr>
        <b/>
        <sz val="10"/>
        <color theme="1"/>
        <rFont val="宋体"/>
        <charset val="134"/>
      </rPr>
      <t>收入调整</t>
    </r>
  </si>
  <si>
    <t>退学金额总计</t>
  </si>
  <si>
    <t>增值税及附加</t>
  </si>
  <si>
    <t>增值税率</t>
  </si>
  <si>
    <t>销售收入
合计</t>
  </si>
  <si>
    <r>
      <rPr>
        <sz val="10"/>
        <rFont val="宋体"/>
        <charset val="134"/>
      </rPr>
      <t>新增注册人次</t>
    </r>
  </si>
  <si>
    <r>
      <rPr>
        <sz val="10"/>
        <rFont val="宋体"/>
        <charset val="134"/>
      </rPr>
      <t>新增学费金额</t>
    </r>
  </si>
  <si>
    <r>
      <rPr>
        <sz val="10"/>
        <rFont val="宋体"/>
        <charset val="134"/>
      </rPr>
      <t>续费人次</t>
    </r>
  </si>
  <si>
    <r>
      <rPr>
        <sz val="10"/>
        <rFont val="宋体"/>
        <charset val="134"/>
      </rPr>
      <t>续费学费金额</t>
    </r>
  </si>
  <si>
    <r>
      <rPr>
        <sz val="10"/>
        <rFont val="宋体"/>
        <charset val="134"/>
      </rPr>
      <t>总学费金额</t>
    </r>
  </si>
  <si>
    <r>
      <rPr>
        <sz val="10"/>
        <rFont val="宋体"/>
        <charset val="134"/>
      </rPr>
      <t>生均单价</t>
    </r>
  </si>
  <si>
    <r>
      <rPr>
        <sz val="10"/>
        <rFont val="宋体"/>
        <charset val="134"/>
      </rPr>
      <t>新增课时数量</t>
    </r>
  </si>
  <si>
    <r>
      <rPr>
        <sz val="10"/>
        <rFont val="宋体"/>
        <charset val="134"/>
      </rPr>
      <t>新增课时单价</t>
    </r>
  </si>
  <si>
    <t>在校会员数</t>
  </si>
  <si>
    <t>在注册人数</t>
  </si>
  <si>
    <t>新增学员数</t>
  </si>
  <si>
    <t>结课未续费人数</t>
  </si>
  <si>
    <r>
      <rPr>
        <sz val="10"/>
        <rFont val="宋体"/>
        <charset val="134"/>
      </rPr>
      <t>当月退学人数</t>
    </r>
  </si>
  <si>
    <t>当月消耗课时人数</t>
  </si>
  <si>
    <r>
      <rPr>
        <sz val="10"/>
        <rFont val="宋体"/>
        <charset val="134"/>
      </rPr>
      <t>当月消耗课时</t>
    </r>
  </si>
  <si>
    <r>
      <rPr>
        <sz val="10"/>
        <rFont val="宋体"/>
        <charset val="134"/>
      </rPr>
      <t>当月课耗学费金额</t>
    </r>
  </si>
  <si>
    <r>
      <rPr>
        <sz val="10"/>
        <rFont val="宋体"/>
        <charset val="134"/>
      </rPr>
      <t>当月退学课时</t>
    </r>
  </si>
  <si>
    <r>
      <rPr>
        <sz val="10"/>
        <rFont val="宋体"/>
        <charset val="134"/>
      </rPr>
      <t>当月退学金额</t>
    </r>
  </si>
  <si>
    <r>
      <rPr>
        <sz val="10"/>
        <rFont val="宋体"/>
        <charset val="134"/>
      </rPr>
      <t>退学补差金额</t>
    </r>
  </si>
  <si>
    <r>
      <rPr>
        <sz val="10"/>
        <rFont val="宋体"/>
        <charset val="134"/>
      </rPr>
      <t>期末结余课时</t>
    </r>
  </si>
  <si>
    <r>
      <rPr>
        <sz val="10"/>
        <rFont val="宋体"/>
        <charset val="134"/>
      </rPr>
      <t>期末结余金额</t>
    </r>
  </si>
  <si>
    <r>
      <rPr>
        <b/>
        <sz val="10"/>
        <color theme="1"/>
        <rFont val="宋体"/>
        <charset val="134"/>
      </rPr>
      <t>童程</t>
    </r>
  </si>
  <si>
    <r>
      <rPr>
        <sz val="10"/>
        <rFont val="宋体"/>
        <charset val="134"/>
      </rPr>
      <t>当月消耗课时人数</t>
    </r>
  </si>
  <si>
    <r>
      <rPr>
        <sz val="10"/>
        <color theme="1"/>
        <rFont val="宋体"/>
        <charset val="134"/>
      </rPr>
      <t>当月课耗学费金额</t>
    </r>
  </si>
  <si>
    <r>
      <rPr>
        <sz val="10"/>
        <color theme="1"/>
        <rFont val="宋体"/>
        <charset val="134"/>
      </rPr>
      <t>当月退学课时</t>
    </r>
  </si>
  <si>
    <r>
      <rPr>
        <sz val="10"/>
        <color theme="1"/>
        <rFont val="宋体"/>
        <charset val="134"/>
      </rPr>
      <t>当月退学金额</t>
    </r>
  </si>
  <si>
    <r>
      <rPr>
        <sz val="10"/>
        <color theme="1"/>
        <rFont val="宋体"/>
        <charset val="134"/>
      </rPr>
      <t>退学补差金额</t>
    </r>
  </si>
  <si>
    <r>
      <rPr>
        <sz val="10"/>
        <color theme="1"/>
        <rFont val="宋体"/>
        <charset val="134"/>
      </rPr>
      <t>期末结余课时</t>
    </r>
  </si>
  <si>
    <r>
      <rPr>
        <sz val="10"/>
        <color theme="1"/>
        <rFont val="宋体"/>
        <charset val="134"/>
      </rPr>
      <t>期末结余金额</t>
    </r>
  </si>
  <si>
    <r>
      <rPr>
        <b/>
        <sz val="10"/>
        <color theme="1"/>
        <rFont val="宋体"/>
        <charset val="134"/>
      </rPr>
      <t>童创</t>
    </r>
  </si>
  <si>
    <t>新增注册人次</t>
  </si>
  <si>
    <t>新增学费金额</t>
  </si>
  <si>
    <t>续费人次</t>
  </si>
  <si>
    <t>续费学费金额</t>
  </si>
  <si>
    <t>总学费金额</t>
  </si>
  <si>
    <t>生均单价</t>
  </si>
  <si>
    <t>新增课时数量</t>
  </si>
  <si>
    <t>新增课时单价</t>
  </si>
  <si>
    <t>当月退学人数</t>
  </si>
  <si>
    <t>当月消耗课时</t>
  </si>
  <si>
    <t>当月课耗学费金额</t>
  </si>
  <si>
    <t>当月退学课时</t>
  </si>
  <si>
    <t>当月退学金额</t>
  </si>
  <si>
    <t>退学补差金额</t>
  </si>
  <si>
    <t>期末结余课时</t>
  </si>
  <si>
    <t>期末结余金额</t>
  </si>
  <si>
    <r>
      <rPr>
        <b/>
        <sz val="10"/>
        <color theme="1"/>
        <rFont val="宋体"/>
        <charset val="134"/>
      </rPr>
      <t>童慧</t>
    </r>
  </si>
  <si>
    <t>其中
童程在线</t>
  </si>
  <si>
    <r>
      <rPr>
        <b/>
        <sz val="10"/>
        <color theme="1"/>
        <rFont val="宋体"/>
        <charset val="134"/>
      </rPr>
      <t>重点在线</t>
    </r>
  </si>
  <si>
    <t>其中
赛事</t>
  </si>
  <si>
    <r>
      <rPr>
        <b/>
        <sz val="10"/>
        <color theme="1"/>
        <rFont val="宋体"/>
        <charset val="134"/>
      </rPr>
      <t>其他课程</t>
    </r>
  </si>
  <si>
    <r>
      <rPr>
        <sz val="10"/>
        <color theme="1"/>
        <rFont val="Times New Roman"/>
        <charset val="134"/>
      </rPr>
      <t>USGAAP</t>
    </r>
    <r>
      <rPr>
        <sz val="10"/>
        <color theme="1"/>
        <rFont val="宋体"/>
        <charset val="134"/>
      </rPr>
      <t>收入</t>
    </r>
  </si>
  <si>
    <r>
      <rPr>
        <sz val="10"/>
        <color theme="1"/>
        <rFont val="Times New Roman"/>
        <charset val="134"/>
      </rPr>
      <t>USGAAP</t>
    </r>
    <r>
      <rPr>
        <sz val="10"/>
        <color theme="1"/>
        <rFont val="宋体"/>
        <charset val="134"/>
      </rPr>
      <t>课程</t>
    </r>
    <r>
      <rPr>
        <sz val="11"/>
        <color theme="1"/>
        <rFont val="宋体"/>
        <charset val="134"/>
      </rPr>
      <t>课耗收入</t>
    </r>
  </si>
  <si>
    <r>
      <rPr>
        <sz val="10"/>
        <color theme="1"/>
        <rFont val="Times New Roman"/>
        <charset val="134"/>
      </rPr>
      <t>USGAAP</t>
    </r>
    <r>
      <rPr>
        <sz val="10"/>
        <color theme="1"/>
        <rFont val="宋体"/>
        <charset val="134"/>
      </rPr>
      <t>增值</t>
    </r>
    <r>
      <rPr>
        <sz val="11"/>
        <color theme="1"/>
        <rFont val="宋体"/>
        <charset val="134"/>
      </rPr>
      <t>课耗收入</t>
    </r>
  </si>
  <si>
    <r>
      <rPr>
        <sz val="10"/>
        <color theme="1"/>
        <rFont val="Times New Roman"/>
        <charset val="134"/>
      </rPr>
      <t>USGAAP</t>
    </r>
    <r>
      <rPr>
        <sz val="11"/>
        <color theme="1"/>
        <rFont val="宋体"/>
        <charset val="134"/>
      </rPr>
      <t>权责收入</t>
    </r>
  </si>
  <si>
    <r>
      <rPr>
        <sz val="9"/>
        <color theme="1"/>
        <rFont val="宋体"/>
        <charset val="134"/>
      </rPr>
      <t>辅助行</t>
    </r>
  </si>
  <si>
    <r>
      <rPr>
        <sz val="9"/>
        <color theme="1"/>
        <rFont val="等线"/>
        <charset val="134"/>
      </rPr>
      <t>招生成本合计</t>
    </r>
  </si>
  <si>
    <r>
      <rPr>
        <sz val="9"/>
        <color theme="1"/>
        <rFont val="等线"/>
        <charset val="134"/>
      </rPr>
      <t>招生销售成本小计</t>
    </r>
  </si>
  <si>
    <r>
      <rPr>
        <sz val="9"/>
        <color theme="1"/>
        <rFont val="等线"/>
        <charset val="134"/>
      </rPr>
      <t>教学成本合计</t>
    </r>
  </si>
  <si>
    <r>
      <rPr>
        <sz val="9"/>
        <color theme="1"/>
        <rFont val="等线"/>
        <charset val="134"/>
      </rPr>
      <t>管理成本合计</t>
    </r>
  </si>
  <si>
    <r>
      <rPr>
        <sz val="9"/>
        <color theme="1"/>
        <rFont val="等线"/>
        <charset val="134"/>
      </rPr>
      <t>教室排课课时数合计</t>
    </r>
  </si>
  <si>
    <r>
      <rPr>
        <sz val="9"/>
        <color theme="1"/>
        <rFont val="等线"/>
        <charset val="134"/>
      </rPr>
      <t>常规班结课学生数量合计</t>
    </r>
  </si>
  <si>
    <r>
      <rPr>
        <sz val="9"/>
        <color theme="1"/>
        <rFont val="等线"/>
        <charset val="134"/>
      </rPr>
      <t>常规班结课学生中续费数量合计</t>
    </r>
  </si>
  <si>
    <t>分类</t>
  </si>
  <si>
    <t>占比</t>
  </si>
  <si>
    <t>月均数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</si>
  <si>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</si>
  <si>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</si>
  <si>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</si>
  <si>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</si>
  <si>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</si>
  <si>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</si>
  <si>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</si>
  <si>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</si>
  <si>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</si>
  <si>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</si>
  <si>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</si>
  <si>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</si>
  <si>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Q1</t>
  </si>
  <si>
    <t>Q2</t>
  </si>
  <si>
    <t>Q3</t>
  </si>
  <si>
    <t>Q4</t>
  </si>
  <si>
    <t>成本总计</t>
  </si>
  <si>
    <t>人工福利</t>
  </si>
  <si>
    <t>社招营销</t>
  </si>
  <si>
    <t>教学</t>
  </si>
  <si>
    <t>管理</t>
  </si>
  <si>
    <t>总计</t>
  </si>
  <si>
    <t>其中房租</t>
  </si>
  <si>
    <t>其中折旧</t>
  </si>
  <si>
    <t>其中差旅</t>
  </si>
  <si>
    <t>运营规模</t>
  </si>
  <si>
    <t>员工数</t>
  </si>
  <si>
    <t>中心数</t>
  </si>
  <si>
    <t>教室数</t>
  </si>
  <si>
    <t>每教室人数</t>
  </si>
  <si>
    <t>场地面积</t>
  </si>
  <si>
    <t>中心座位数</t>
  </si>
  <si>
    <t>在校生人数</t>
  </si>
  <si>
    <t>在校脱产班人数</t>
  </si>
  <si>
    <t>在校业余班人数</t>
  </si>
  <si>
    <t>座位利用率</t>
  </si>
  <si>
    <t>整体座位利用率</t>
  </si>
  <si>
    <t>脱产座位利用率</t>
  </si>
  <si>
    <t>总体分析</t>
  </si>
  <si>
    <t>汇总</t>
  </si>
  <si>
    <t xml:space="preserve">    生均招生成本</t>
  </si>
  <si>
    <t xml:space="preserve">        其中：生均销售成本</t>
  </si>
  <si>
    <t xml:space="preserve">    生均教学成本</t>
  </si>
  <si>
    <t xml:space="preserve">    生均管理成本</t>
  </si>
  <si>
    <t xml:space="preserve">    生均集团成本</t>
  </si>
  <si>
    <t>-</t>
  </si>
  <si>
    <t>生均奖金</t>
  </si>
  <si>
    <t>整体人均招生</t>
  </si>
  <si>
    <t>人均工资</t>
  </si>
  <si>
    <t>人均奖金</t>
  </si>
  <si>
    <t>人均月薪</t>
  </si>
  <si>
    <t>工资变动</t>
  </si>
  <si>
    <t>人均成本</t>
  </si>
  <si>
    <t>招生成本</t>
  </si>
  <si>
    <t>招生生均成本</t>
  </si>
  <si>
    <t>生均人工成本</t>
  </si>
  <si>
    <t>市场人工成本</t>
  </si>
  <si>
    <t>咨询人工成本</t>
  </si>
  <si>
    <t>人均招生-市场</t>
  </si>
  <si>
    <t>人均招生-咨询</t>
  </si>
  <si>
    <t>前端人均招生</t>
  </si>
  <si>
    <t>教学成本</t>
  </si>
  <si>
    <r>
      <rPr>
        <sz val="10"/>
        <rFont val="宋体"/>
        <charset val="134"/>
      </rPr>
      <t>教学</t>
    </r>
    <r>
      <rPr>
        <sz val="10"/>
        <color theme="1"/>
        <rFont val="宋体"/>
        <charset val="134"/>
      </rPr>
      <t>生均成本</t>
    </r>
  </si>
  <si>
    <t>教学人工成本</t>
  </si>
  <si>
    <t>教管人工成本</t>
  </si>
  <si>
    <t>生均教耗成本</t>
  </si>
  <si>
    <t>生均学员划转结算</t>
  </si>
  <si>
    <t>人均教生-教学</t>
  </si>
  <si>
    <t>人均管生-教管</t>
  </si>
  <si>
    <t>招生</t>
  </si>
  <si>
    <t>招生人员
合计</t>
  </si>
  <si>
    <t>工资</t>
  </si>
  <si>
    <t>奖金</t>
  </si>
  <si>
    <t>社保公积</t>
  </si>
  <si>
    <t>小计</t>
  </si>
  <si>
    <t>SEM人员</t>
  </si>
  <si>
    <t>电销人员</t>
  </si>
  <si>
    <t>市场其他</t>
  </si>
  <si>
    <t>技术支持</t>
  </si>
  <si>
    <t>网咨人员</t>
  </si>
  <si>
    <t>咨询顾问</t>
  </si>
  <si>
    <t>销售成本</t>
  </si>
  <si>
    <t>百度PC</t>
  </si>
  <si>
    <t>百度无线</t>
  </si>
  <si>
    <t>百度信息流</t>
  </si>
  <si>
    <t>搜狗</t>
  </si>
  <si>
    <t>神马</t>
  </si>
  <si>
    <t>腾讯信息流</t>
  </si>
  <si>
    <t>其他信息流</t>
  </si>
  <si>
    <t>智联、前程、中华英才网</t>
  </si>
  <si>
    <t>58、赶集</t>
  </si>
  <si>
    <t>本地网站</t>
  </si>
  <si>
    <t>网络优化</t>
  </si>
  <si>
    <t>淘宝天猫</t>
  </si>
  <si>
    <t>线下渠道</t>
  </si>
  <si>
    <t>其它渠道</t>
  </si>
  <si>
    <t>促销费用</t>
  </si>
  <si>
    <t>口碑推荐费</t>
  </si>
  <si>
    <t>差旅费</t>
  </si>
  <si>
    <t>宣传品费</t>
  </si>
  <si>
    <t>招待费</t>
  </si>
  <si>
    <t>员工福利费</t>
  </si>
  <si>
    <t>办公用品</t>
  </si>
  <si>
    <t>通讯费</t>
  </si>
  <si>
    <t>交通费</t>
  </si>
  <si>
    <t>信息共享费</t>
  </si>
  <si>
    <t>技术支持费</t>
  </si>
  <si>
    <t>快递费</t>
  </si>
  <si>
    <t>会议费</t>
  </si>
  <si>
    <t>其它</t>
  </si>
  <si>
    <t xml:space="preserve">小计 </t>
  </si>
  <si>
    <t>生均奖金-市场</t>
  </si>
  <si>
    <t>提成比例</t>
  </si>
  <si>
    <t>生均奖金-咨询</t>
  </si>
  <si>
    <t>教学人员
合计</t>
  </si>
  <si>
    <t>项目经理\讲师\研发人员</t>
  </si>
  <si>
    <t>班组长费用</t>
  </si>
  <si>
    <t>职业发展</t>
  </si>
  <si>
    <t>就业服务</t>
  </si>
  <si>
    <t>教耗成本</t>
  </si>
  <si>
    <t>房租物业费</t>
  </si>
  <si>
    <t>水费</t>
  </si>
  <si>
    <t>电费</t>
  </si>
  <si>
    <t>机房租赁费</t>
  </si>
  <si>
    <t>日租金</t>
  </si>
  <si>
    <t>单机电费</t>
  </si>
  <si>
    <t>折旧费</t>
  </si>
  <si>
    <t>证书费</t>
  </si>
  <si>
    <t>维修及耗材</t>
  </si>
  <si>
    <t>装修摊销</t>
  </si>
  <si>
    <t>专线费</t>
  </si>
  <si>
    <t>就业推荐费</t>
  </si>
  <si>
    <t>学员活动费</t>
  </si>
  <si>
    <t>学员退费</t>
  </si>
  <si>
    <t>学员划转结算</t>
  </si>
  <si>
    <t>划入</t>
  </si>
  <si>
    <t>划出</t>
  </si>
  <si>
    <t>生均奖金-教学</t>
  </si>
  <si>
    <t>生均奖金-教管</t>
  </si>
  <si>
    <t>管理人员
合计</t>
  </si>
  <si>
    <t>中心主任\行政\人事\信息专员\MIS</t>
  </si>
  <si>
    <t>财务</t>
  </si>
  <si>
    <t>管理成本</t>
  </si>
  <si>
    <t>财务费用</t>
  </si>
  <si>
    <t>咨询服务费</t>
  </si>
  <si>
    <t>残保金</t>
  </si>
  <si>
    <t>渠道营销</t>
  </si>
  <si>
    <t>特色基地座位数</t>
  </si>
  <si>
    <t>就业班人数</t>
  </si>
  <si>
    <t>孵化及共建班人数</t>
  </si>
  <si>
    <t>就业班座位利用率</t>
  </si>
  <si>
    <t>孵化班座位利用率</t>
  </si>
  <si>
    <t>经理人工成本</t>
  </si>
  <si>
    <t>人均招生-经理</t>
  </si>
  <si>
    <t>渠道经理</t>
  </si>
  <si>
    <t>咨询人员</t>
  </si>
  <si>
    <t>院校拓展费</t>
  </si>
  <si>
    <t>生均奖金-经理</t>
  </si>
  <si>
    <t>其中：就业班项目经理数</t>
  </si>
  <si>
    <t>其中：孵化班项目经理数</t>
  </si>
  <si>
    <t>其中：就业班员工数</t>
  </si>
  <si>
    <t>其中：孵化班员工数</t>
  </si>
  <si>
    <t>AI实验室费用</t>
  </si>
  <si>
    <r>
      <rPr>
        <b/>
        <sz val="10"/>
        <color theme="1"/>
        <rFont val="Times New Roman"/>
        <charset val="134"/>
      </rPr>
      <t>2020</t>
    </r>
    <r>
      <rPr>
        <b/>
        <sz val="10"/>
        <color indexed="8"/>
        <rFont val="宋体"/>
        <charset val="134"/>
      </rPr>
      <t>年累计经营月份</t>
    </r>
  </si>
  <si>
    <r>
      <rPr>
        <sz val="10"/>
        <color indexed="8"/>
        <rFont val="宋体"/>
        <charset val="134"/>
      </rPr>
      <t>报送期间</t>
    </r>
  </si>
  <si>
    <t>K12营销</t>
  </si>
  <si>
    <t>课耗常规班级数</t>
  </si>
  <si>
    <t>课耗常规班学员人次</t>
  </si>
  <si>
    <t>运营监控指标</t>
  </si>
  <si>
    <t>常规班每班人数</t>
  </si>
  <si>
    <t>教室使用率</t>
  </si>
  <si>
    <t>常规班结课学员续班率</t>
  </si>
  <si>
    <t>招生人次总计</t>
  </si>
  <si>
    <t>现金收入总计</t>
  </si>
  <si>
    <t>人均招生</t>
  </si>
  <si>
    <t>教学生均成本</t>
  </si>
  <si>
    <t>搜索品专</t>
  </si>
  <si>
    <t>今日头条搜索</t>
  </si>
  <si>
    <t>其他搜索</t>
  </si>
  <si>
    <t>360信息流</t>
  </si>
  <si>
    <t>今日头条</t>
  </si>
  <si>
    <t>UC头条</t>
  </si>
  <si>
    <t>招聘类网站</t>
  </si>
  <si>
    <t>线下广告费用</t>
  </si>
  <si>
    <t>市场活动费用</t>
  </si>
  <si>
    <t>美团点评</t>
  </si>
  <si>
    <t>营销礼品</t>
  </si>
  <si>
    <t>商务BD渠道合作</t>
  </si>
  <si>
    <t>KOL大号推广</t>
  </si>
  <si>
    <t>代理招生</t>
  </si>
  <si>
    <t>企业合作</t>
  </si>
  <si>
    <t>公校合作</t>
  </si>
  <si>
    <t>兼职费用</t>
  </si>
  <si>
    <t>助理讲师\讲师\研发人员</t>
  </si>
  <si>
    <t>兼职讲师费用</t>
  </si>
  <si>
    <t>学管</t>
  </si>
  <si>
    <t>商品成本</t>
  </si>
  <si>
    <t>教具成本</t>
  </si>
  <si>
    <t>教材成本</t>
  </si>
  <si>
    <t>游学费用</t>
  </si>
  <si>
    <t>赛事费用</t>
  </si>
  <si>
    <t>补贴</t>
  </si>
  <si>
    <t>当月消耗课时合计</t>
  </si>
  <si>
    <t>教室排课课时数合计</t>
  </si>
  <si>
    <t>常规班结课学生数量合计</t>
  </si>
  <si>
    <t>常规班结课学生中续费数量合计</t>
  </si>
</sst>
</file>

<file path=xl/styles.xml><?xml version="1.0" encoding="utf-8"?>
<styleSheet xmlns="http://schemas.openxmlformats.org/spreadsheetml/2006/main">
  <numFmts count="12">
    <numFmt numFmtId="176" formatCode="0_);[Red]\(0\)"/>
    <numFmt numFmtId="177" formatCode="0.0_);[Red]\(0.0\)"/>
    <numFmt numFmtId="43" formatCode="_ * #,##0.00_ ;_ * \-#,##0.00_ ;_ * &quot;-&quot;??_ ;_ @_ "/>
    <numFmt numFmtId="178" formatCode="_(* #,##0.00_);_(* \(#,##0.00\);_(* &quot;-&quot;??_);_(@_)"/>
    <numFmt numFmtId="179" formatCode="_ * #,##0_ ;_ * \-#,##0_ ;_ * &quot;-&quot;??_ ;_ @_ "/>
    <numFmt numFmtId="180" formatCode="#,##0_);[Red]\(#,##0\)"/>
    <numFmt numFmtId="181" formatCode="0.0%"/>
    <numFmt numFmtId="44" formatCode="_ &quot;￥&quot;* #,##0.00_ ;_ &quot;￥&quot;* \-#,##0.00_ ;_ &quot;￥&quot;* &quot;-&quot;??_ ;_ @_ "/>
    <numFmt numFmtId="182" formatCode="#,##0.0_);[Red]\(#,##0.0\)"/>
    <numFmt numFmtId="42" formatCode="_ &quot;￥&quot;* #,##0_ ;_ &quot;￥&quot;* \-#,##0_ ;_ &quot;￥&quot;* &quot;-&quot;_ ;_ @_ "/>
    <numFmt numFmtId="41" formatCode="_ * #,##0_ ;_ * \-#,##0_ ;_ * &quot;-&quot;_ ;_ @_ "/>
    <numFmt numFmtId="183" formatCode="_(* #,##0_);_(* \(#,##0\);_(* &quot;-&quot;??_);_(@_)"/>
  </numFmts>
  <fonts count="44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0"/>
      <name val="宋体"/>
      <charset val="134"/>
    </font>
    <font>
      <b/>
      <sz val="10"/>
      <color theme="1"/>
      <name val="宋体"/>
      <charset val="134"/>
    </font>
    <font>
      <b/>
      <sz val="10"/>
      <name val="Times New Roman"/>
      <charset val="134"/>
    </font>
    <font>
      <sz val="10"/>
      <name val="宋体"/>
      <charset val="134"/>
    </font>
    <font>
      <sz val="10"/>
      <name val="Times New Roman"/>
      <charset val="134"/>
    </font>
    <font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9"/>
      <color theme="1"/>
      <name val="Times New Roman"/>
      <charset val="134"/>
    </font>
    <font>
      <b/>
      <sz val="10"/>
      <color theme="1"/>
      <name val="等线"/>
      <charset val="134"/>
    </font>
    <font>
      <b/>
      <sz val="10"/>
      <name val="等线"/>
      <charset val="134"/>
    </font>
    <font>
      <sz val="10"/>
      <color theme="1"/>
      <name val="等线"/>
      <charset val="134"/>
    </font>
    <font>
      <b/>
      <sz val="9"/>
      <color theme="1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name val="等线"/>
      <charset val="134"/>
    </font>
    <font>
      <sz val="11"/>
      <color theme="1"/>
      <name val="宋体"/>
      <charset val="134"/>
    </font>
    <font>
      <sz val="9"/>
      <color theme="1"/>
      <name val="宋体"/>
      <charset val="134"/>
    </font>
    <font>
      <sz val="9"/>
      <color theme="1"/>
      <name val="等线"/>
      <charset val="134"/>
    </font>
  </fonts>
  <fills count="5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B7DED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6" tint="0.399700918607135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6" fillId="0" borderId="0"/>
    <xf numFmtId="0" fontId="0" fillId="0" borderId="0"/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35" fillId="48" borderId="18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2" fillId="26" borderId="18" applyNumberFormat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5" borderId="22" applyNumberFormat="0" applyAlignment="0" applyProtection="0">
      <alignment vertical="center"/>
    </xf>
    <xf numFmtId="0" fontId="29" fillId="26" borderId="21" applyNumberFormat="0" applyAlignment="0" applyProtection="0">
      <alignment vertical="center"/>
    </xf>
    <xf numFmtId="178" fontId="28" fillId="0" borderId="0" applyFont="0" applyFill="0" applyBorder="0" applyAlignment="0" applyProtection="0"/>
    <xf numFmtId="0" fontId="27" fillId="0" borderId="20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1" fillId="3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27" borderId="19" applyNumberFormat="0" applyFon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</cellStyleXfs>
  <cellXfs count="735">
    <xf numFmtId="0" fontId="0" fillId="0" borderId="0" xfId="0"/>
    <xf numFmtId="0" fontId="0" fillId="0" borderId="0" xfId="0" applyFont="1" applyAlignment="1">
      <alignment vertical="center"/>
    </xf>
    <xf numFmtId="182" fontId="0" fillId="0" borderId="0" xfId="0" applyNumberFormat="1" applyAlignment="1">
      <alignment vertical="center"/>
    </xf>
    <xf numFmtId="0" fontId="0" fillId="0" borderId="0" xfId="37">
      <alignment vertical="center"/>
    </xf>
    <xf numFmtId="0" fontId="0" fillId="0" borderId="0" xfId="0" applyAlignment="1">
      <alignment vertical="center"/>
    </xf>
    <xf numFmtId="180" fontId="1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vertical="center"/>
    </xf>
    <xf numFmtId="9" fontId="1" fillId="2" borderId="1" xfId="0" applyNumberFormat="1" applyFont="1" applyFill="1" applyBorder="1" applyAlignment="1">
      <alignment horizontal="center" vertical="center"/>
    </xf>
    <xf numFmtId="180" fontId="2" fillId="3" borderId="2" xfId="0" applyNumberFormat="1" applyFont="1" applyFill="1" applyBorder="1" applyAlignment="1">
      <alignment horizontal="center" vertical="center" wrapText="1"/>
    </xf>
    <xf numFmtId="180" fontId="2" fillId="3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/>
    </xf>
    <xf numFmtId="180" fontId="2" fillId="3" borderId="4" xfId="0" applyNumberFormat="1" applyFont="1" applyFill="1" applyBorder="1" applyAlignment="1">
      <alignment horizontal="center" vertical="center" wrapText="1"/>
    </xf>
    <xf numFmtId="180" fontId="2" fillId="3" borderId="5" xfId="0" applyNumberFormat="1" applyFont="1" applyFill="1" applyBorder="1" applyAlignment="1">
      <alignment horizontal="center" vertical="center" wrapText="1"/>
    </xf>
    <xf numFmtId="9" fontId="4" fillId="3" borderId="1" xfId="0" applyNumberFormat="1" applyFont="1" applyFill="1" applyBorder="1" applyAlignment="1">
      <alignment horizontal="center"/>
    </xf>
    <xf numFmtId="180" fontId="2" fillId="3" borderId="6" xfId="0" applyNumberFormat="1" applyFont="1" applyFill="1" applyBorder="1" applyAlignment="1">
      <alignment horizontal="center" vertical="center" wrapText="1"/>
    </xf>
    <xf numFmtId="180" fontId="2" fillId="3" borderId="7" xfId="0" applyNumberFormat="1" applyFont="1" applyFill="1" applyBorder="1" applyAlignment="1">
      <alignment horizontal="center" vertical="center" wrapText="1"/>
    </xf>
    <xf numFmtId="180" fontId="5" fillId="4" borderId="2" xfId="0" applyNumberFormat="1" applyFont="1" applyFill="1" applyBorder="1" applyAlignment="1" applyProtection="1">
      <alignment horizontal="center" vertical="center"/>
      <protection locked="0"/>
    </xf>
    <xf numFmtId="180" fontId="5" fillId="4" borderId="3" xfId="0" applyNumberFormat="1" applyFont="1" applyFill="1" applyBorder="1" applyAlignment="1" applyProtection="1">
      <alignment horizontal="center" vertical="center"/>
      <protection locked="0"/>
    </xf>
    <xf numFmtId="179" fontId="6" fillId="4" borderId="1" xfId="0" applyNumberFormat="1" applyFont="1" applyFill="1" applyBorder="1" applyAlignment="1" applyProtection="1">
      <alignment horizontal="center" vertical="center" wrapText="1"/>
    </xf>
    <xf numFmtId="180" fontId="7" fillId="4" borderId="1" xfId="0" applyNumberFormat="1" applyFont="1" applyFill="1" applyBorder="1" applyAlignment="1" applyProtection="1">
      <alignment horizontal="right" vertical="center"/>
      <protection locked="0"/>
    </xf>
    <xf numFmtId="180" fontId="5" fillId="4" borderId="4" xfId="0" applyNumberFormat="1" applyFont="1" applyFill="1" applyBorder="1" applyAlignment="1" applyProtection="1">
      <alignment horizontal="center" vertical="center"/>
      <protection locked="0"/>
    </xf>
    <xf numFmtId="180" fontId="5" fillId="4" borderId="5" xfId="0" applyNumberFormat="1" applyFont="1" applyFill="1" applyBorder="1" applyAlignment="1" applyProtection="1">
      <alignment horizontal="center" vertical="center"/>
      <protection locked="0"/>
    </xf>
    <xf numFmtId="179" fontId="6" fillId="4" borderId="1" xfId="0" applyNumberFormat="1" applyFont="1" applyFill="1" applyBorder="1" applyAlignment="1" applyProtection="1">
      <alignment vertical="center" wrapText="1"/>
    </xf>
    <xf numFmtId="182" fontId="1" fillId="3" borderId="1" xfId="0" applyNumberFormat="1" applyFont="1" applyFill="1" applyBorder="1" applyAlignment="1">
      <alignment horizontal="center" vertical="center"/>
    </xf>
    <xf numFmtId="182" fontId="3" fillId="3" borderId="1" xfId="0" applyNumberFormat="1" applyFont="1" applyFill="1" applyBorder="1" applyAlignment="1">
      <alignment horizontal="center"/>
    </xf>
    <xf numFmtId="180" fontId="2" fillId="3" borderId="1" xfId="0" applyNumberFormat="1" applyFont="1" applyFill="1" applyBorder="1" applyAlignment="1">
      <alignment horizontal="center" vertical="center" wrapText="1"/>
    </xf>
    <xf numFmtId="180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180" fontId="4" fillId="3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180" fontId="2" fillId="4" borderId="1" xfId="0" applyNumberFormat="1" applyFont="1" applyFill="1" applyBorder="1" applyAlignment="1">
      <alignment horizontal="left" vertical="center"/>
    </xf>
    <xf numFmtId="180" fontId="2" fillId="4" borderId="1" xfId="0" applyNumberFormat="1" applyFont="1" applyFill="1" applyBorder="1" applyAlignment="1">
      <alignment horizontal="right" vertical="center"/>
    </xf>
    <xf numFmtId="180" fontId="4" fillId="4" borderId="1" xfId="0" applyNumberFormat="1" applyFont="1" applyFill="1" applyBorder="1" applyAlignment="1">
      <alignment horizontal="right" vertical="center"/>
    </xf>
    <xf numFmtId="180" fontId="4" fillId="4" borderId="1" xfId="0" applyNumberFormat="1" applyFont="1" applyFill="1" applyBorder="1" applyAlignment="1">
      <alignment horizontal="left" vertical="center"/>
    </xf>
    <xf numFmtId="180" fontId="2" fillId="3" borderId="1" xfId="0" applyNumberFormat="1" applyFont="1" applyFill="1" applyBorder="1" applyAlignment="1">
      <alignment horizontal="right" vertical="center"/>
    </xf>
    <xf numFmtId="180" fontId="8" fillId="3" borderId="1" xfId="37" applyNumberFormat="1" applyFont="1" applyFill="1" applyBorder="1" applyAlignment="1">
      <alignment horizontal="left" vertical="center"/>
    </xf>
    <xf numFmtId="0" fontId="8" fillId="0" borderId="0" xfId="37" applyFont="1" applyFill="1" applyBorder="1" applyAlignment="1">
      <alignment horizontal="center" vertical="center" wrapText="1"/>
    </xf>
    <xf numFmtId="0" fontId="8" fillId="0" borderId="0" xfId="37" applyFont="1" applyFill="1" applyBorder="1" applyAlignment="1">
      <alignment vertical="center"/>
    </xf>
    <xf numFmtId="0" fontId="1" fillId="0" borderId="0" xfId="37" applyFont="1" applyFill="1" applyBorder="1" applyAlignment="1">
      <alignment horizontal="right" vertical="center"/>
    </xf>
    <xf numFmtId="43" fontId="2" fillId="3" borderId="2" xfId="0" applyNumberFormat="1" applyFont="1" applyFill="1" applyBorder="1" applyAlignment="1">
      <alignment horizontal="center" vertical="center" wrapText="1"/>
    </xf>
    <xf numFmtId="43" fontId="2" fillId="3" borderId="3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right" vertical="center"/>
    </xf>
    <xf numFmtId="43" fontId="2" fillId="3" borderId="4" xfId="0" applyNumberFormat="1" applyFont="1" applyFill="1" applyBorder="1" applyAlignment="1">
      <alignment horizontal="center" vertical="center" wrapText="1"/>
    </xf>
    <xf numFmtId="43" fontId="2" fillId="3" borderId="5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right" vertical="center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8" xfId="0" applyNumberFormat="1" applyFont="1" applyFill="1" applyBorder="1" applyAlignment="1" applyProtection="1">
      <alignment horizontal="center" vertical="center" wrapText="1"/>
      <protection locked="0"/>
    </xf>
    <xf numFmtId="180" fontId="7" fillId="3" borderId="1" xfId="30" applyNumberFormat="1" applyFont="1" applyFill="1" applyBorder="1" applyAlignment="1" applyProtection="1">
      <alignment horizontal="right" vertical="center"/>
      <protection locked="0"/>
    </xf>
    <xf numFmtId="180" fontId="7" fillId="5" borderId="8" xfId="0" applyNumberFormat="1" applyFont="1" applyFill="1" applyBorder="1" applyAlignment="1" applyProtection="1">
      <alignment horizontal="right" vertical="center"/>
    </xf>
    <xf numFmtId="180" fontId="10" fillId="3" borderId="1" xfId="30" applyNumberFormat="1" applyFont="1" applyFill="1" applyBorder="1" applyAlignment="1" applyProtection="1">
      <alignment horizontal="right" vertical="center"/>
      <protection locked="0"/>
    </xf>
    <xf numFmtId="180" fontId="10" fillId="6" borderId="8" xfId="0" applyNumberFormat="1" applyFont="1" applyFill="1" applyBorder="1" applyAlignment="1" applyProtection="1">
      <alignment horizontal="right" vertical="center"/>
    </xf>
    <xf numFmtId="180" fontId="7" fillId="4" borderId="1" xfId="30" applyNumberFormat="1" applyFont="1" applyFill="1" applyBorder="1" applyAlignment="1" applyProtection="1">
      <alignment horizontal="right" vertical="center"/>
      <protection locked="0"/>
    </xf>
    <xf numFmtId="180" fontId="7" fillId="4" borderId="1" xfId="37" applyNumberFormat="1" applyFont="1" applyFill="1" applyBorder="1" applyAlignment="1">
      <alignment horizontal="right"/>
    </xf>
    <xf numFmtId="180" fontId="7" fillId="7" borderId="8" xfId="0" applyNumberFormat="1" applyFont="1" applyFill="1" applyBorder="1" applyAlignment="1">
      <alignment horizontal="right"/>
    </xf>
    <xf numFmtId="182" fontId="7" fillId="3" borderId="1" xfId="30" applyNumberFormat="1" applyFont="1" applyFill="1" applyBorder="1" applyAlignment="1" applyProtection="1">
      <alignment horizontal="right" vertical="center"/>
      <protection locked="0"/>
    </xf>
    <xf numFmtId="182" fontId="7" fillId="5" borderId="8" xfId="0" applyNumberFormat="1" applyFont="1" applyFill="1" applyBorder="1" applyAlignment="1" applyProtection="1">
      <alignment horizontal="right" vertical="center"/>
    </xf>
    <xf numFmtId="9" fontId="7" fillId="3" borderId="1" xfId="14" applyFont="1" applyFill="1" applyBorder="1" applyAlignment="1" applyProtection="1">
      <alignment horizontal="right" vertical="center"/>
      <protection locked="0"/>
    </xf>
    <xf numFmtId="9" fontId="7" fillId="5" borderId="8" xfId="14" applyFont="1" applyFill="1" applyBorder="1" applyAlignment="1" applyProtection="1">
      <alignment horizontal="right" vertical="center"/>
    </xf>
    <xf numFmtId="180" fontId="7" fillId="0" borderId="8" xfId="37" applyNumberFormat="1" applyFont="1" applyFill="1" applyBorder="1" applyAlignment="1" applyProtection="1">
      <alignment horizontal="right" vertical="center"/>
    </xf>
    <xf numFmtId="10" fontId="7" fillId="3" borderId="1" xfId="30" applyNumberFormat="1" applyFont="1" applyFill="1" applyBorder="1" applyAlignment="1" applyProtection="1">
      <alignment horizontal="right" vertical="center"/>
      <protection locked="0"/>
    </xf>
    <xf numFmtId="10" fontId="7" fillId="5" borderId="8" xfId="0" applyNumberFormat="1" applyFont="1" applyFill="1" applyBorder="1" applyAlignment="1" applyProtection="1">
      <alignment horizontal="right" vertical="center"/>
    </xf>
    <xf numFmtId="180" fontId="7" fillId="4" borderId="1" xfId="0" applyNumberFormat="1" applyFont="1" applyFill="1" applyBorder="1" applyAlignment="1">
      <alignment horizontal="right"/>
    </xf>
    <xf numFmtId="182" fontId="7" fillId="4" borderId="1" xfId="0" applyNumberFormat="1" applyFont="1" applyFill="1" applyBorder="1" applyAlignment="1">
      <alignment horizontal="right"/>
    </xf>
    <xf numFmtId="176" fontId="7" fillId="4" borderId="1" xfId="0" applyNumberFormat="1" applyFont="1" applyFill="1" applyBorder="1" applyAlignment="1">
      <alignment horizontal="right"/>
    </xf>
    <xf numFmtId="180" fontId="7" fillId="5" borderId="8" xfId="37" applyNumberFormat="1" applyFont="1" applyFill="1" applyBorder="1" applyAlignment="1" applyProtection="1">
      <alignment horizontal="right" vertical="center"/>
    </xf>
    <xf numFmtId="0" fontId="10" fillId="0" borderId="9" xfId="37" applyFont="1" applyFill="1" applyBorder="1" applyAlignment="1">
      <alignment vertical="center" wrapText="1"/>
    </xf>
    <xf numFmtId="0" fontId="10" fillId="0" borderId="9" xfId="37" applyFont="1" applyFill="1" applyBorder="1" applyAlignment="1">
      <alignment vertical="center"/>
    </xf>
    <xf numFmtId="0" fontId="10" fillId="0" borderId="9" xfId="37" applyFont="1" applyFill="1" applyBorder="1" applyAlignment="1" applyProtection="1">
      <alignment vertical="center" wrapText="1"/>
      <protection locked="0"/>
    </xf>
    <xf numFmtId="180" fontId="7" fillId="7" borderId="1" xfId="0" applyNumberFormat="1" applyFont="1" applyFill="1" applyBorder="1" applyAlignment="1" applyProtection="1">
      <alignment horizontal="right"/>
    </xf>
    <xf numFmtId="176" fontId="11" fillId="0" borderId="1" xfId="0" applyNumberFormat="1" applyFont="1" applyFill="1" applyBorder="1" applyAlignment="1" applyProtection="1">
      <alignment horizontal="center" vertical="center"/>
      <protection locked="0"/>
    </xf>
    <xf numFmtId="180" fontId="7" fillId="7" borderId="8" xfId="0" applyNumberFormat="1" applyFont="1" applyFill="1" applyBorder="1" applyAlignment="1" applyProtection="1">
      <alignment horizontal="right"/>
      <protection locked="0"/>
    </xf>
    <xf numFmtId="176" fontId="2" fillId="0" borderId="1" xfId="0" applyNumberFormat="1" applyFont="1" applyFill="1" applyBorder="1" applyAlignment="1" applyProtection="1">
      <alignment horizontal="left" vertical="center"/>
      <protection locked="0"/>
    </xf>
    <xf numFmtId="180" fontId="7" fillId="6" borderId="1" xfId="30" applyNumberFormat="1" applyFont="1" applyFill="1" applyBorder="1" applyAlignment="1" applyProtection="1">
      <alignment horizontal="right" vertical="center"/>
      <protection locked="0"/>
    </xf>
    <xf numFmtId="182" fontId="7" fillId="6" borderId="1" xfId="30" applyNumberFormat="1" applyFont="1" applyFill="1" applyBorder="1" applyAlignment="1" applyProtection="1">
      <alignment horizontal="right" vertical="center"/>
      <protection locked="0"/>
    </xf>
    <xf numFmtId="9" fontId="7" fillId="6" borderId="1" xfId="14" applyFont="1" applyFill="1" applyBorder="1" applyAlignment="1" applyProtection="1">
      <alignment horizontal="right" vertical="center"/>
      <protection locked="0"/>
    </xf>
    <xf numFmtId="180" fontId="7" fillId="7" borderId="8" xfId="0" applyNumberFormat="1" applyFont="1" applyFill="1" applyBorder="1" applyAlignment="1" applyProtection="1">
      <alignment horizontal="right"/>
    </xf>
    <xf numFmtId="180" fontId="10" fillId="0" borderId="8" xfId="0" applyNumberFormat="1" applyFont="1" applyFill="1" applyBorder="1" applyAlignment="1">
      <alignment horizontal="right" vertical="center"/>
    </xf>
    <xf numFmtId="180" fontId="10" fillId="0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180" fontId="4" fillId="3" borderId="1" xfId="0" applyNumberFormat="1" applyFont="1" applyFill="1" applyBorder="1" applyAlignment="1">
      <alignment horizontal="right" vertical="center"/>
    </xf>
    <xf numFmtId="43" fontId="2" fillId="3" borderId="6" xfId="0" applyNumberFormat="1" applyFont="1" applyFill="1" applyBorder="1" applyAlignment="1">
      <alignment horizontal="center" vertical="center" wrapText="1"/>
    </xf>
    <xf numFmtId="43" fontId="2" fillId="3" borderId="7" xfId="0" applyNumberFormat="1" applyFont="1" applyFill="1" applyBorder="1" applyAlignment="1">
      <alignment horizontal="center" vertical="center" wrapText="1"/>
    </xf>
    <xf numFmtId="43" fontId="2" fillId="4" borderId="1" xfId="0" applyNumberFormat="1" applyFont="1" applyFill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43" fontId="2" fillId="8" borderId="2" xfId="0" applyNumberFormat="1" applyFont="1" applyFill="1" applyBorder="1" applyAlignment="1">
      <alignment horizontal="center" vertical="center" textRotation="255" wrapText="1"/>
    </xf>
    <xf numFmtId="43" fontId="2" fillId="8" borderId="3" xfId="0" applyNumberFormat="1" applyFont="1" applyFill="1" applyBorder="1" applyAlignment="1">
      <alignment horizontal="center" vertical="center" textRotation="255" wrapText="1"/>
    </xf>
    <xf numFmtId="43" fontId="2" fillId="8" borderId="4" xfId="0" applyNumberFormat="1" applyFont="1" applyFill="1" applyBorder="1" applyAlignment="1">
      <alignment horizontal="center" vertical="center" textRotation="255" wrapText="1"/>
    </xf>
    <xf numFmtId="43" fontId="2" fillId="8" borderId="5" xfId="0" applyNumberFormat="1" applyFont="1" applyFill="1" applyBorder="1" applyAlignment="1">
      <alignment horizontal="center" vertical="center" textRotation="255" wrapText="1"/>
    </xf>
    <xf numFmtId="180" fontId="8" fillId="3" borderId="10" xfId="37" applyNumberFormat="1" applyFont="1" applyFill="1" applyBorder="1" applyAlignment="1">
      <alignment horizontal="center" vertical="center"/>
    </xf>
    <xf numFmtId="0" fontId="8" fillId="3" borderId="1" xfId="37" applyNumberFormat="1" applyFont="1" applyFill="1" applyBorder="1" applyAlignment="1">
      <alignment horizontal="right" vertical="center"/>
    </xf>
    <xf numFmtId="180" fontId="8" fillId="3" borderId="11" xfId="37" applyNumberFormat="1" applyFont="1" applyFill="1" applyBorder="1" applyAlignment="1">
      <alignment horizontal="center" vertical="center"/>
    </xf>
    <xf numFmtId="180" fontId="8" fillId="3" borderId="12" xfId="37" applyNumberFormat="1" applyFont="1" applyFill="1" applyBorder="1" applyAlignment="1">
      <alignment horizontal="center" vertical="center"/>
    </xf>
    <xf numFmtId="0" fontId="1" fillId="3" borderId="1" xfId="37" applyNumberFormat="1" applyFont="1" applyFill="1" applyBorder="1" applyAlignment="1">
      <alignment horizontal="right" vertical="center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181" fontId="4" fillId="4" borderId="1" xfId="0" applyNumberFormat="1" applyFont="1" applyFill="1" applyBorder="1" applyAlignment="1">
      <alignment horizontal="right" vertical="center"/>
    </xf>
    <xf numFmtId="0" fontId="4" fillId="4" borderId="12" xfId="0" applyFont="1" applyFill="1" applyBorder="1" applyAlignment="1">
      <alignment horizontal="center" vertical="center" wrapText="1"/>
    </xf>
    <xf numFmtId="43" fontId="2" fillId="8" borderId="6" xfId="0" applyNumberFormat="1" applyFont="1" applyFill="1" applyBorder="1" applyAlignment="1">
      <alignment horizontal="center" vertical="center" textRotation="255" wrapText="1"/>
    </xf>
    <xf numFmtId="43" fontId="2" fillId="8" borderId="7" xfId="0" applyNumberFormat="1" applyFont="1" applyFill="1" applyBorder="1" applyAlignment="1">
      <alignment horizontal="center" vertical="center" textRotation="255" wrapText="1"/>
    </xf>
    <xf numFmtId="43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vertical="center"/>
    </xf>
    <xf numFmtId="10" fontId="7" fillId="3" borderId="1" xfId="0" applyNumberFormat="1" applyFont="1" applyFill="1" applyBorder="1" applyAlignment="1">
      <alignment horizontal="right"/>
    </xf>
    <xf numFmtId="10" fontId="7" fillId="3" borderId="1" xfId="0" applyNumberFormat="1" applyFont="1" applyFill="1" applyBorder="1" applyAlignment="1" applyProtection="1">
      <alignment horizontal="right" vertical="center"/>
    </xf>
    <xf numFmtId="180" fontId="7" fillId="3" borderId="1" xfId="0" applyNumberFormat="1" applyFont="1" applyFill="1" applyBorder="1" applyAlignment="1">
      <alignment horizontal="right"/>
    </xf>
    <xf numFmtId="180" fontId="7" fillId="3" borderId="1" xfId="0" applyNumberFormat="1" applyFont="1" applyFill="1" applyBorder="1" applyAlignment="1" applyProtection="1">
      <alignment horizontal="right" vertical="center"/>
    </xf>
    <xf numFmtId="180" fontId="7" fillId="3" borderId="1" xfId="0" applyNumberFormat="1" applyFont="1" applyFill="1" applyBorder="1" applyAlignment="1" applyProtection="1">
      <alignment horizontal="right"/>
    </xf>
    <xf numFmtId="180" fontId="7" fillId="5" borderId="1" xfId="0" applyNumberFormat="1" applyFont="1" applyFill="1" applyBorder="1" applyAlignment="1" applyProtection="1">
      <alignment horizontal="right" vertical="center"/>
    </xf>
    <xf numFmtId="180" fontId="10" fillId="6" borderId="8" xfId="0" applyNumberFormat="1" applyFont="1" applyFill="1" applyBorder="1" applyAlignment="1">
      <alignment horizontal="right" vertical="center"/>
    </xf>
    <xf numFmtId="180" fontId="10" fillId="6" borderId="1" xfId="0" applyNumberFormat="1" applyFont="1" applyFill="1" applyBorder="1" applyAlignment="1">
      <alignment horizontal="right" vertical="center"/>
    </xf>
    <xf numFmtId="180" fontId="10" fillId="4" borderId="1" xfId="0" applyNumberFormat="1" applyFont="1" applyFill="1" applyBorder="1" applyAlignment="1">
      <alignment horizontal="right"/>
    </xf>
    <xf numFmtId="180" fontId="10" fillId="4" borderId="1" xfId="37" applyNumberFormat="1" applyFont="1" applyFill="1" applyBorder="1" applyAlignment="1">
      <alignment horizontal="right"/>
    </xf>
    <xf numFmtId="180" fontId="10" fillId="7" borderId="1" xfId="0" applyNumberFormat="1" applyFont="1" applyFill="1" applyBorder="1" applyAlignment="1" applyProtection="1">
      <alignment horizontal="right"/>
    </xf>
    <xf numFmtId="180" fontId="7" fillId="3" borderId="1" xfId="37" applyNumberFormat="1" applyFont="1" applyFill="1" applyBorder="1" applyAlignment="1">
      <alignment horizontal="right"/>
    </xf>
    <xf numFmtId="180" fontId="7" fillId="3" borderId="1" xfId="37" applyNumberFormat="1" applyFont="1" applyFill="1" applyBorder="1" applyAlignment="1" applyProtection="1">
      <alignment horizontal="right"/>
    </xf>
    <xf numFmtId="180" fontId="7" fillId="7" borderId="8" xfId="37" applyNumberFormat="1" applyFont="1" applyFill="1" applyBorder="1" applyAlignment="1">
      <alignment horizontal="right"/>
    </xf>
    <xf numFmtId="10" fontId="7" fillId="4" borderId="1" xfId="0" applyNumberFormat="1" applyFont="1" applyFill="1" applyBorder="1" applyAlignment="1">
      <alignment horizontal="right"/>
    </xf>
    <xf numFmtId="181" fontId="7" fillId="4" borderId="1" xfId="0" applyNumberFormat="1" applyFont="1" applyFill="1" applyBorder="1" applyAlignment="1">
      <alignment horizontal="right"/>
    </xf>
    <xf numFmtId="180" fontId="7" fillId="7" borderId="1" xfId="37" applyNumberFormat="1" applyFont="1" applyFill="1" applyBorder="1" applyAlignment="1">
      <alignment horizontal="right"/>
    </xf>
    <xf numFmtId="0" fontId="2" fillId="4" borderId="13" xfId="0" applyNumberFormat="1" applyFont="1" applyFill="1" applyBorder="1" applyAlignment="1">
      <alignment horizontal="center" vertical="center"/>
    </xf>
    <xf numFmtId="0" fontId="2" fillId="4" borderId="8" xfId="0" applyNumberFormat="1" applyFont="1" applyFill="1" applyBorder="1" applyAlignment="1">
      <alignment horizontal="center" vertical="center"/>
    </xf>
    <xf numFmtId="180" fontId="7" fillId="4" borderId="1" xfId="0" applyNumberFormat="1" applyFont="1" applyFill="1" applyBorder="1" applyAlignment="1" applyProtection="1">
      <alignment horizontal="right"/>
    </xf>
    <xf numFmtId="180" fontId="7" fillId="4" borderId="1" xfId="0" applyNumberFormat="1" applyFont="1" applyFill="1" applyBorder="1" applyAlignment="1" applyProtection="1">
      <alignment horizontal="right" vertical="center"/>
    </xf>
    <xf numFmtId="180" fontId="10" fillId="0" borderId="1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left" vertical="center"/>
    </xf>
    <xf numFmtId="0" fontId="8" fillId="0" borderId="0" xfId="37" applyFont="1" applyFill="1" applyAlignment="1">
      <alignment vertical="center"/>
    </xf>
    <xf numFmtId="0" fontId="1" fillId="0" borderId="0" xfId="37" applyFont="1" applyFill="1" applyAlignment="1" applyProtection="1">
      <alignment vertical="center"/>
      <protection locked="0"/>
    </xf>
    <xf numFmtId="0" fontId="8" fillId="0" borderId="0" xfId="37" applyFont="1" applyFill="1" applyAlignment="1" applyProtection="1">
      <alignment vertical="center"/>
      <protection locked="0"/>
    </xf>
    <xf numFmtId="0" fontId="1" fillId="0" borderId="0" xfId="37" applyFont="1" applyFill="1" applyAlignment="1">
      <alignment vertical="center"/>
    </xf>
    <xf numFmtId="180" fontId="1" fillId="3" borderId="1" xfId="37" applyNumberFormat="1" applyFont="1" applyFill="1" applyBorder="1" applyAlignment="1">
      <alignment horizontal="center" vertical="center" textRotation="255" wrapText="1"/>
    </xf>
    <xf numFmtId="9" fontId="1" fillId="3" borderId="1" xfId="37" applyNumberFormat="1" applyFont="1" applyFill="1" applyBorder="1" applyAlignment="1">
      <alignment horizontal="center" vertical="center"/>
    </xf>
    <xf numFmtId="9" fontId="3" fillId="3" borderId="1" xfId="37" applyNumberFormat="1" applyFont="1" applyFill="1" applyBorder="1" applyAlignment="1">
      <alignment horizontal="center"/>
    </xf>
    <xf numFmtId="0" fontId="1" fillId="8" borderId="2" xfId="37" applyFont="1" applyFill="1" applyBorder="1" applyAlignment="1" applyProtection="1">
      <alignment horizontal="center" vertical="center" textRotation="255" wrapText="1"/>
    </xf>
    <xf numFmtId="0" fontId="1" fillId="8" borderId="3" xfId="37" applyFont="1" applyFill="1" applyBorder="1" applyAlignment="1" applyProtection="1">
      <alignment horizontal="center" vertical="center" textRotation="255" wrapText="1"/>
    </xf>
    <xf numFmtId="0" fontId="8" fillId="8" borderId="1" xfId="37" applyFont="1" applyFill="1" applyBorder="1" applyAlignment="1" applyProtection="1">
      <alignment horizontal="center" vertical="center" wrapText="1"/>
    </xf>
    <xf numFmtId="0" fontId="8" fillId="8" borderId="1" xfId="37" applyFont="1" applyFill="1" applyBorder="1" applyAlignment="1" applyProtection="1">
      <alignment horizontal="left" vertical="center" wrapText="1"/>
    </xf>
    <xf numFmtId="0" fontId="1" fillId="8" borderId="4" xfId="37" applyFont="1" applyFill="1" applyBorder="1" applyAlignment="1" applyProtection="1">
      <alignment horizontal="center" vertical="center" textRotation="255" wrapText="1"/>
    </xf>
    <xf numFmtId="0" fontId="1" fillId="8" borderId="5" xfId="37" applyFont="1" applyFill="1" applyBorder="1" applyAlignment="1" applyProtection="1">
      <alignment horizontal="center" vertical="center" textRotation="255" wrapText="1"/>
    </xf>
    <xf numFmtId="0" fontId="8" fillId="8" borderId="10" xfId="37" applyFont="1" applyFill="1" applyBorder="1" applyAlignment="1" applyProtection="1">
      <alignment horizontal="center" vertical="center" wrapText="1"/>
    </xf>
    <xf numFmtId="0" fontId="8" fillId="8" borderId="11" xfId="37" applyFont="1" applyFill="1" applyBorder="1" applyAlignment="1" applyProtection="1">
      <alignment horizontal="center" vertical="center" wrapText="1"/>
    </xf>
    <xf numFmtId="0" fontId="1" fillId="8" borderId="1" xfId="37" applyFont="1" applyFill="1" applyBorder="1" applyAlignment="1" applyProtection="1">
      <alignment horizontal="left" vertical="center" wrapText="1"/>
    </xf>
    <xf numFmtId="0" fontId="8" fillId="8" borderId="12" xfId="37" applyFont="1" applyFill="1" applyBorder="1" applyAlignment="1" applyProtection="1">
      <alignment horizontal="center" vertical="center" wrapText="1"/>
    </xf>
    <xf numFmtId="0" fontId="1" fillId="8" borderId="10" xfId="37" applyNumberFormat="1" applyFont="1" applyFill="1" applyBorder="1" applyAlignment="1" applyProtection="1">
      <alignment horizontal="center" vertical="center" wrapText="1"/>
    </xf>
    <xf numFmtId="0" fontId="8" fillId="8" borderId="1" xfId="37" applyNumberFormat="1" applyFont="1" applyFill="1" applyBorder="1" applyAlignment="1" applyProtection="1">
      <alignment horizontal="left" vertical="center" wrapText="1"/>
    </xf>
    <xf numFmtId="0" fontId="1" fillId="8" borderId="6" xfId="37" applyFont="1" applyFill="1" applyBorder="1" applyAlignment="1" applyProtection="1">
      <alignment horizontal="center" vertical="center" textRotation="255" wrapText="1"/>
    </xf>
    <xf numFmtId="0" fontId="1" fillId="8" borderId="7" xfId="37" applyFont="1" applyFill="1" applyBorder="1" applyAlignment="1" applyProtection="1">
      <alignment horizontal="center" vertical="center" textRotation="255" wrapText="1"/>
    </xf>
    <xf numFmtId="0" fontId="1" fillId="8" borderId="12" xfId="37" applyNumberFormat="1" applyFont="1" applyFill="1" applyBorder="1" applyAlignment="1" applyProtection="1">
      <alignment horizontal="center" vertical="center" wrapText="1"/>
    </xf>
    <xf numFmtId="180" fontId="8" fillId="3" borderId="1" xfId="37" applyNumberFormat="1" applyFont="1" applyFill="1" applyBorder="1" applyAlignment="1">
      <alignment horizontal="center" vertical="center" wrapText="1"/>
    </xf>
    <xf numFmtId="180" fontId="8" fillId="3" borderId="1" xfId="37" applyNumberFormat="1" applyFont="1" applyFill="1" applyBorder="1" applyAlignment="1">
      <alignment horizontal="center" vertical="center"/>
    </xf>
    <xf numFmtId="180" fontId="1" fillId="3" borderId="1" xfId="37" applyNumberFormat="1" applyFont="1" applyFill="1" applyBorder="1" applyAlignment="1">
      <alignment horizontal="left" vertical="center"/>
    </xf>
    <xf numFmtId="180" fontId="8" fillId="8" borderId="1" xfId="37" applyNumberFormat="1" applyFont="1" applyFill="1" applyBorder="1" applyAlignment="1">
      <alignment horizontal="center" vertical="center"/>
    </xf>
    <xf numFmtId="180" fontId="8" fillId="8" borderId="1" xfId="37" applyNumberFormat="1" applyFont="1" applyFill="1" applyBorder="1" applyAlignment="1">
      <alignment horizontal="left" vertical="center"/>
    </xf>
    <xf numFmtId="180" fontId="8" fillId="8" borderId="1" xfId="37" applyNumberFormat="1" applyFont="1" applyFill="1" applyBorder="1" applyAlignment="1">
      <alignment horizontal="right" vertical="center"/>
    </xf>
    <xf numFmtId="180" fontId="1" fillId="8" borderId="1" xfId="37" applyNumberFormat="1" applyFont="1" applyFill="1" applyBorder="1" applyAlignment="1">
      <alignment horizontal="right" vertical="center"/>
    </xf>
    <xf numFmtId="180" fontId="8" fillId="3" borderId="1" xfId="37" applyNumberFormat="1" applyFont="1" applyFill="1" applyBorder="1" applyAlignment="1">
      <alignment horizontal="right" vertical="center"/>
    </xf>
    <xf numFmtId="180" fontId="8" fillId="3" borderId="1" xfId="0" applyNumberFormat="1" applyFont="1" applyFill="1" applyBorder="1" applyAlignment="1">
      <alignment horizontal="left" vertical="center"/>
    </xf>
    <xf numFmtId="43" fontId="8" fillId="3" borderId="1" xfId="37" applyNumberFormat="1" applyFont="1" applyFill="1" applyBorder="1" applyAlignment="1">
      <alignment horizontal="center" vertical="center" textRotation="255" wrapText="1"/>
    </xf>
    <xf numFmtId="0" fontId="8" fillId="8" borderId="1" xfId="37" applyNumberFormat="1" applyFont="1" applyFill="1" applyBorder="1" applyAlignment="1">
      <alignment horizontal="center" vertical="center"/>
    </xf>
    <xf numFmtId="0" fontId="8" fillId="8" borderId="1" xfId="37" applyNumberFormat="1" applyFont="1" applyFill="1" applyBorder="1" applyAlignment="1">
      <alignment horizontal="right" vertical="center"/>
    </xf>
    <xf numFmtId="0" fontId="8" fillId="3" borderId="1" xfId="37" applyNumberFormat="1" applyFont="1" applyFill="1" applyBorder="1" applyAlignment="1">
      <alignment horizontal="center" vertical="center"/>
    </xf>
    <xf numFmtId="176" fontId="9" fillId="2" borderId="1" xfId="37" applyNumberFormat="1" applyFont="1" applyFill="1" applyBorder="1" applyAlignment="1" applyProtection="1">
      <alignment horizontal="center" vertical="center" wrapText="1"/>
      <protection locked="0"/>
    </xf>
    <xf numFmtId="176" fontId="9" fillId="2" borderId="8" xfId="37" applyNumberFormat="1" applyFont="1" applyFill="1" applyBorder="1" applyAlignment="1" applyProtection="1">
      <alignment horizontal="center" vertical="center" wrapText="1"/>
      <protection locked="0"/>
    </xf>
    <xf numFmtId="180" fontId="7" fillId="6" borderId="8" xfId="37" applyNumberFormat="1" applyFont="1" applyFill="1" applyBorder="1" applyAlignment="1" applyProtection="1">
      <alignment horizontal="right" vertical="center"/>
    </xf>
    <xf numFmtId="180" fontId="7" fillId="8" borderId="1" xfId="37" applyNumberFormat="1" applyFont="1" applyFill="1" applyBorder="1" applyAlignment="1" applyProtection="1">
      <alignment horizontal="right" vertical="center"/>
    </xf>
    <xf numFmtId="10" fontId="7" fillId="8" borderId="1" xfId="37" applyNumberFormat="1" applyFont="1" applyFill="1" applyBorder="1" applyAlignment="1" applyProtection="1">
      <alignment horizontal="right" vertical="center"/>
    </xf>
    <xf numFmtId="10" fontId="7" fillId="5" borderId="8" xfId="37" applyNumberFormat="1" applyFont="1" applyFill="1" applyBorder="1" applyAlignment="1" applyProtection="1">
      <alignment horizontal="right" vertical="center"/>
    </xf>
    <xf numFmtId="182" fontId="7" fillId="3" borderId="1" xfId="37" applyNumberFormat="1" applyFont="1" applyFill="1" applyBorder="1" applyAlignment="1">
      <alignment horizontal="right"/>
    </xf>
    <xf numFmtId="182" fontId="7" fillId="5" borderId="8" xfId="37" applyNumberFormat="1" applyFont="1" applyFill="1" applyBorder="1" applyAlignment="1" applyProtection="1">
      <alignment horizontal="right" vertical="center"/>
    </xf>
    <xf numFmtId="180" fontId="7" fillId="8" borderId="1" xfId="37" applyNumberFormat="1" applyFont="1" applyFill="1" applyBorder="1" applyAlignment="1" applyProtection="1">
      <alignment horizontal="right"/>
    </xf>
    <xf numFmtId="180" fontId="7" fillId="8" borderId="1" xfId="37" applyNumberFormat="1" applyFont="1" applyFill="1" applyBorder="1" applyAlignment="1">
      <alignment horizontal="right"/>
    </xf>
    <xf numFmtId="182" fontId="7" fillId="8" borderId="1" xfId="37" applyNumberFormat="1" applyFont="1" applyFill="1" applyBorder="1" applyAlignment="1">
      <alignment horizontal="right"/>
    </xf>
    <xf numFmtId="182" fontId="7" fillId="6" borderId="8" xfId="37" applyNumberFormat="1" applyFont="1" applyFill="1" applyBorder="1" applyAlignment="1" applyProtection="1">
      <alignment horizontal="right" vertical="center"/>
    </xf>
    <xf numFmtId="180" fontId="7" fillId="7" borderId="8" xfId="37" applyNumberFormat="1" applyFont="1" applyFill="1" applyBorder="1" applyAlignment="1" applyProtection="1">
      <alignment horizontal="right"/>
    </xf>
    <xf numFmtId="180" fontId="7" fillId="7" borderId="1" xfId="37" applyNumberFormat="1" applyFont="1" applyFill="1" applyBorder="1" applyAlignment="1" applyProtection="1">
      <alignment horizontal="right"/>
    </xf>
    <xf numFmtId="176" fontId="11" fillId="0" borderId="1" xfId="35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180" fontId="7" fillId="6" borderId="1" xfId="37" applyNumberFormat="1" applyFont="1" applyFill="1" applyBorder="1" applyAlignment="1">
      <alignment horizontal="right"/>
    </xf>
    <xf numFmtId="180" fontId="7" fillId="6" borderId="1" xfId="37" applyNumberFormat="1" applyFont="1" applyFill="1" applyBorder="1" applyAlignment="1" applyProtection="1">
      <alignment horizontal="right" vertical="center"/>
    </xf>
    <xf numFmtId="10" fontId="7" fillId="6" borderId="1" xfId="37" applyNumberFormat="1" applyFont="1" applyFill="1" applyBorder="1" applyAlignment="1" applyProtection="1">
      <alignment horizontal="right" vertical="center"/>
    </xf>
    <xf numFmtId="0" fontId="8" fillId="8" borderId="1" xfId="37" applyNumberFormat="1" applyFont="1" applyFill="1" applyBorder="1" applyAlignment="1">
      <alignment horizontal="left" vertical="center"/>
    </xf>
    <xf numFmtId="180" fontId="1" fillId="3" borderId="1" xfId="37" applyNumberFormat="1" applyFont="1" applyFill="1" applyBorder="1" applyAlignment="1">
      <alignment horizontal="center" vertical="center"/>
    </xf>
    <xf numFmtId="180" fontId="1" fillId="3" borderId="1" xfId="37" applyNumberFormat="1" applyFont="1" applyFill="1" applyBorder="1" applyAlignment="1">
      <alignment horizontal="right" vertical="center"/>
    </xf>
    <xf numFmtId="181" fontId="1" fillId="3" borderId="1" xfId="37" applyNumberFormat="1" applyFont="1" applyFill="1" applyBorder="1" applyAlignment="1">
      <alignment horizontal="right" vertical="center"/>
    </xf>
    <xf numFmtId="43" fontId="8" fillId="4" borderId="1" xfId="37" applyNumberFormat="1" applyFont="1" applyFill="1" applyBorder="1" applyAlignment="1">
      <alignment horizontal="right" vertical="center"/>
    </xf>
    <xf numFmtId="0" fontId="8" fillId="4" borderId="1" xfId="37" applyFont="1" applyFill="1" applyBorder="1" applyAlignment="1">
      <alignment vertical="center"/>
    </xf>
    <xf numFmtId="43" fontId="8" fillId="8" borderId="2" xfId="37" applyNumberFormat="1" applyFont="1" applyFill="1" applyBorder="1" applyAlignment="1">
      <alignment horizontal="center" vertical="center" textRotation="255" wrapText="1"/>
    </xf>
    <xf numFmtId="43" fontId="8" fillId="8" borderId="3" xfId="37" applyNumberFormat="1" applyFont="1" applyFill="1" applyBorder="1" applyAlignment="1">
      <alignment horizontal="center" vertical="center" textRotation="255" wrapText="1"/>
    </xf>
    <xf numFmtId="0" fontId="1" fillId="3" borderId="1" xfId="37" applyNumberFormat="1" applyFont="1" applyFill="1" applyBorder="1" applyAlignment="1">
      <alignment horizontal="center" vertical="center" wrapText="1"/>
    </xf>
    <xf numFmtId="43" fontId="8" fillId="8" borderId="4" xfId="37" applyNumberFormat="1" applyFont="1" applyFill="1" applyBorder="1" applyAlignment="1">
      <alignment horizontal="center" vertical="center" textRotation="255" wrapText="1"/>
    </xf>
    <xf numFmtId="43" fontId="8" fillId="8" borderId="5" xfId="37" applyNumberFormat="1" applyFont="1" applyFill="1" applyBorder="1" applyAlignment="1">
      <alignment horizontal="center" vertical="center" textRotation="255" wrapText="1"/>
    </xf>
    <xf numFmtId="0" fontId="8" fillId="9" borderId="1" xfId="37" applyNumberFormat="1" applyFont="1" applyFill="1" applyBorder="1" applyAlignment="1">
      <alignment horizontal="center" vertical="center" wrapText="1"/>
    </xf>
    <xf numFmtId="0" fontId="8" fillId="9" borderId="1" xfId="37" applyNumberFormat="1" applyFont="1" applyFill="1" applyBorder="1" applyAlignment="1">
      <alignment horizontal="right" vertical="center"/>
    </xf>
    <xf numFmtId="0" fontId="8" fillId="9" borderId="1" xfId="37" applyNumberFormat="1" applyFont="1" applyFill="1" applyBorder="1" applyAlignment="1">
      <alignment horizontal="center" vertical="center"/>
    </xf>
    <xf numFmtId="0" fontId="8" fillId="4" borderId="1" xfId="37" applyNumberFormat="1" applyFont="1" applyFill="1" applyBorder="1" applyAlignment="1">
      <alignment horizontal="right" vertical="center"/>
    </xf>
    <xf numFmtId="180" fontId="7" fillId="10" borderId="8" xfId="37" applyNumberFormat="1" applyFont="1" applyFill="1" applyBorder="1" applyAlignment="1" applyProtection="1">
      <alignment horizontal="right" vertical="center"/>
    </xf>
    <xf numFmtId="10" fontId="7" fillId="3" borderId="1" xfId="3" applyNumberFormat="1" applyFont="1" applyFill="1" applyBorder="1" applyAlignment="1">
      <alignment horizontal="right"/>
    </xf>
    <xf numFmtId="10" fontId="7" fillId="5" borderId="8" xfId="3" applyNumberFormat="1" applyFont="1" applyFill="1" applyBorder="1" applyAlignment="1" applyProtection="1">
      <alignment horizontal="right" vertical="center"/>
    </xf>
    <xf numFmtId="10" fontId="7" fillId="3" borderId="1" xfId="37" applyNumberFormat="1" applyFont="1" applyFill="1" applyBorder="1" applyAlignment="1">
      <alignment horizontal="right"/>
    </xf>
    <xf numFmtId="180" fontId="7" fillId="4" borderId="1" xfId="37" applyNumberFormat="1" applyFont="1" applyFill="1" applyBorder="1" applyAlignment="1" applyProtection="1">
      <alignment horizontal="right"/>
    </xf>
    <xf numFmtId="180" fontId="7" fillId="3" borderId="1" xfId="37" applyNumberFormat="1" applyFont="1" applyFill="1" applyBorder="1" applyAlignment="1" applyProtection="1">
      <alignment horizontal="right" vertical="center"/>
    </xf>
    <xf numFmtId="180" fontId="7" fillId="9" borderId="1" xfId="37" applyNumberFormat="1" applyFont="1" applyFill="1" applyBorder="1" applyAlignment="1">
      <alignment horizontal="right"/>
    </xf>
    <xf numFmtId="180" fontId="7" fillId="9" borderId="1" xfId="37" applyNumberFormat="1" applyFont="1" applyFill="1" applyBorder="1" applyAlignment="1" applyProtection="1">
      <alignment horizontal="right"/>
    </xf>
    <xf numFmtId="180" fontId="7" fillId="9" borderId="1" xfId="37" applyNumberFormat="1" applyFont="1" applyFill="1" applyBorder="1" applyAlignment="1" applyProtection="1">
      <alignment horizontal="right" vertical="center"/>
    </xf>
    <xf numFmtId="180" fontId="7" fillId="5" borderId="1" xfId="37" applyNumberFormat="1" applyFont="1" applyFill="1" applyBorder="1" applyAlignment="1" applyProtection="1">
      <alignment horizontal="right" vertical="center"/>
    </xf>
    <xf numFmtId="180" fontId="8" fillId="4" borderId="10" xfId="37" applyNumberFormat="1" applyFont="1" applyFill="1" applyBorder="1" applyAlignment="1">
      <alignment horizontal="center" vertical="center"/>
    </xf>
    <xf numFmtId="180" fontId="8" fillId="4" borderId="11" xfId="37" applyNumberFormat="1" applyFont="1" applyFill="1" applyBorder="1" applyAlignment="1">
      <alignment horizontal="center" vertical="center"/>
    </xf>
    <xf numFmtId="180" fontId="8" fillId="4" borderId="12" xfId="37" applyNumberFormat="1" applyFont="1" applyFill="1" applyBorder="1" applyAlignment="1">
      <alignment horizontal="center" vertical="center"/>
    </xf>
    <xf numFmtId="0" fontId="1" fillId="4" borderId="1" xfId="37" applyNumberFormat="1" applyFont="1" applyFill="1" applyBorder="1" applyAlignment="1">
      <alignment horizontal="right" vertical="center"/>
    </xf>
    <xf numFmtId="43" fontId="8" fillId="8" borderId="6" xfId="37" applyNumberFormat="1" applyFont="1" applyFill="1" applyBorder="1" applyAlignment="1">
      <alignment horizontal="center" vertical="center" textRotation="255" wrapText="1"/>
    </xf>
    <xf numFmtId="43" fontId="8" fillId="8" borderId="7" xfId="37" applyNumberFormat="1" applyFont="1" applyFill="1" applyBorder="1" applyAlignment="1">
      <alignment horizontal="center" vertical="center" textRotation="255" wrapText="1"/>
    </xf>
    <xf numFmtId="43" fontId="8" fillId="11" borderId="2" xfId="37" applyNumberFormat="1" applyFont="1" applyFill="1" applyBorder="1" applyAlignment="1">
      <alignment horizontal="center" vertical="center" textRotation="255" wrapText="1"/>
    </xf>
    <xf numFmtId="43" fontId="8" fillId="11" borderId="3" xfId="37" applyNumberFormat="1" applyFont="1" applyFill="1" applyBorder="1" applyAlignment="1">
      <alignment horizontal="center" vertical="center" textRotation="255" wrapText="1"/>
    </xf>
    <xf numFmtId="43" fontId="8" fillId="11" borderId="4" xfId="37" applyNumberFormat="1" applyFont="1" applyFill="1" applyBorder="1" applyAlignment="1">
      <alignment horizontal="center" vertical="center" textRotation="255" wrapText="1"/>
    </xf>
    <xf numFmtId="43" fontId="8" fillId="11" borderId="5" xfId="37" applyNumberFormat="1" applyFont="1" applyFill="1" applyBorder="1" applyAlignment="1">
      <alignment horizontal="center" vertical="center" textRotation="255" wrapText="1"/>
    </xf>
    <xf numFmtId="0" fontId="8" fillId="4" borderId="1" xfId="37" applyNumberFormat="1" applyFont="1" applyFill="1" applyBorder="1" applyAlignment="1">
      <alignment horizontal="center" vertical="center" wrapText="1"/>
    </xf>
    <xf numFmtId="0" fontId="8" fillId="3" borderId="1" xfId="37" applyNumberFormat="1" applyFont="1" applyFill="1" applyBorder="1" applyAlignment="1">
      <alignment horizontal="center" vertical="center" wrapText="1"/>
    </xf>
    <xf numFmtId="180" fontId="7" fillId="4" borderId="1" xfId="37" applyNumberFormat="1" applyFont="1" applyFill="1" applyBorder="1" applyAlignment="1" applyProtection="1">
      <alignment horizontal="right" vertical="center"/>
    </xf>
    <xf numFmtId="10" fontId="7" fillId="3" borderId="1" xfId="37" applyNumberFormat="1" applyFont="1" applyFill="1" applyBorder="1" applyAlignment="1" applyProtection="1">
      <alignment horizontal="right" vertical="center"/>
    </xf>
    <xf numFmtId="10" fontId="7" fillId="5" borderId="1" xfId="37" applyNumberFormat="1" applyFont="1" applyFill="1" applyBorder="1" applyAlignment="1" applyProtection="1">
      <alignment horizontal="right" vertical="center"/>
    </xf>
    <xf numFmtId="43" fontId="8" fillId="11" borderId="6" xfId="37" applyNumberFormat="1" applyFont="1" applyFill="1" applyBorder="1" applyAlignment="1">
      <alignment horizontal="center" vertical="center" textRotation="255" wrapText="1"/>
    </xf>
    <xf numFmtId="43" fontId="8" fillId="11" borderId="7" xfId="37" applyNumberFormat="1" applyFont="1" applyFill="1" applyBorder="1" applyAlignment="1">
      <alignment horizontal="center" vertical="center" textRotation="255" wrapText="1"/>
    </xf>
    <xf numFmtId="0" fontId="8" fillId="3" borderId="1" xfId="37" applyFont="1" applyFill="1" applyBorder="1" applyAlignment="1">
      <alignment horizontal="right" vertical="center"/>
    </xf>
    <xf numFmtId="180" fontId="1" fillId="3" borderId="1" xfId="0" applyNumberFormat="1" applyFont="1" applyFill="1" applyBorder="1" applyAlignment="1">
      <alignment horizontal="center" vertical="center" textRotation="255" wrapText="1"/>
    </xf>
    <xf numFmtId="0" fontId="1" fillId="8" borderId="2" xfId="0" applyFont="1" applyFill="1" applyBorder="1" applyAlignment="1" applyProtection="1">
      <alignment horizontal="center" vertical="center" textRotation="255" wrapText="1"/>
    </xf>
    <xf numFmtId="0" fontId="1" fillId="8" borderId="3" xfId="0" applyFont="1" applyFill="1" applyBorder="1" applyAlignment="1" applyProtection="1">
      <alignment horizontal="center" vertical="center" textRotation="255" wrapText="1"/>
    </xf>
    <xf numFmtId="0" fontId="8" fillId="8" borderId="1" xfId="0" applyFont="1" applyFill="1" applyBorder="1" applyAlignment="1" applyProtection="1">
      <alignment horizontal="center" vertical="center" wrapText="1"/>
    </xf>
    <xf numFmtId="0" fontId="8" fillId="8" borderId="1" xfId="0" applyFont="1" applyFill="1" applyBorder="1" applyAlignment="1" applyProtection="1">
      <alignment horizontal="left" vertical="center" wrapText="1"/>
    </xf>
    <xf numFmtId="0" fontId="1" fillId="8" borderId="4" xfId="0" applyFont="1" applyFill="1" applyBorder="1" applyAlignment="1" applyProtection="1">
      <alignment horizontal="center" vertical="center" textRotation="255" wrapText="1"/>
    </xf>
    <xf numFmtId="0" fontId="1" fillId="8" borderId="5" xfId="0" applyFont="1" applyFill="1" applyBorder="1" applyAlignment="1" applyProtection="1">
      <alignment horizontal="center" vertical="center" textRotation="255" wrapText="1"/>
    </xf>
    <xf numFmtId="0" fontId="8" fillId="8" borderId="10" xfId="0" applyFont="1" applyFill="1" applyBorder="1" applyAlignment="1" applyProtection="1">
      <alignment horizontal="center" vertical="center" wrapText="1"/>
    </xf>
    <xf numFmtId="0" fontId="8" fillId="8" borderId="11" xfId="0" applyFont="1" applyFill="1" applyBorder="1" applyAlignment="1" applyProtection="1">
      <alignment horizontal="center" vertical="center" wrapText="1"/>
    </xf>
    <xf numFmtId="0" fontId="1" fillId="8" borderId="1" xfId="0" applyFont="1" applyFill="1" applyBorder="1" applyAlignment="1" applyProtection="1">
      <alignment horizontal="left" vertical="center" wrapText="1"/>
    </xf>
    <xf numFmtId="0" fontId="8" fillId="8" borderId="12" xfId="0" applyFont="1" applyFill="1" applyBorder="1" applyAlignment="1" applyProtection="1">
      <alignment horizontal="center" vertical="center" wrapText="1"/>
    </xf>
    <xf numFmtId="0" fontId="1" fillId="8" borderId="10" xfId="0" applyNumberFormat="1" applyFont="1" applyFill="1" applyBorder="1" applyAlignment="1" applyProtection="1">
      <alignment horizontal="center" vertical="center" wrapText="1"/>
    </xf>
    <xf numFmtId="0" fontId="8" fillId="8" borderId="1" xfId="0" applyNumberFormat="1" applyFont="1" applyFill="1" applyBorder="1" applyAlignment="1" applyProtection="1">
      <alignment horizontal="left" vertical="center" wrapText="1"/>
    </xf>
    <xf numFmtId="0" fontId="1" fillId="8" borderId="6" xfId="0" applyFont="1" applyFill="1" applyBorder="1" applyAlignment="1" applyProtection="1">
      <alignment horizontal="center" vertical="center" textRotation="255" wrapText="1"/>
    </xf>
    <xf numFmtId="0" fontId="1" fillId="8" borderId="7" xfId="0" applyFont="1" applyFill="1" applyBorder="1" applyAlignment="1" applyProtection="1">
      <alignment horizontal="center" vertical="center" textRotation="255" wrapText="1"/>
    </xf>
    <xf numFmtId="0" fontId="1" fillId="8" borderId="12" xfId="0" applyNumberFormat="1" applyFont="1" applyFill="1" applyBorder="1" applyAlignment="1" applyProtection="1">
      <alignment horizontal="center" vertical="center" wrapText="1"/>
    </xf>
    <xf numFmtId="0" fontId="1" fillId="8" borderId="1" xfId="0" applyNumberFormat="1" applyFont="1" applyFill="1" applyBorder="1" applyAlignment="1" applyProtection="1">
      <alignment horizontal="left" vertical="center" wrapText="1"/>
    </xf>
    <xf numFmtId="180" fontId="8" fillId="3" borderId="1" xfId="0" applyNumberFormat="1" applyFont="1" applyFill="1" applyBorder="1" applyAlignment="1">
      <alignment horizontal="center" vertical="center" wrapText="1"/>
    </xf>
    <xf numFmtId="180" fontId="8" fillId="3" borderId="1" xfId="0" applyNumberFormat="1" applyFont="1" applyFill="1" applyBorder="1" applyAlignment="1">
      <alignment horizontal="center" vertical="center"/>
    </xf>
    <xf numFmtId="180" fontId="1" fillId="3" borderId="1" xfId="0" applyNumberFormat="1" applyFont="1" applyFill="1" applyBorder="1" applyAlignment="1">
      <alignment horizontal="left" vertical="center"/>
    </xf>
    <xf numFmtId="180" fontId="8" fillId="8" borderId="1" xfId="0" applyNumberFormat="1" applyFont="1" applyFill="1" applyBorder="1" applyAlignment="1">
      <alignment horizontal="center" vertical="center"/>
    </xf>
    <xf numFmtId="180" fontId="8" fillId="8" borderId="1" xfId="0" applyNumberFormat="1" applyFont="1" applyFill="1" applyBorder="1" applyAlignment="1">
      <alignment horizontal="left" vertical="center"/>
    </xf>
    <xf numFmtId="180" fontId="8" fillId="8" borderId="1" xfId="0" applyNumberFormat="1" applyFont="1" applyFill="1" applyBorder="1" applyAlignment="1">
      <alignment horizontal="right" vertical="center"/>
    </xf>
    <xf numFmtId="180" fontId="1" fillId="8" borderId="1" xfId="0" applyNumberFormat="1" applyFont="1" applyFill="1" applyBorder="1" applyAlignment="1">
      <alignment horizontal="right" vertical="center"/>
    </xf>
    <xf numFmtId="180" fontId="8" fillId="3" borderId="1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43" fontId="8" fillId="3" borderId="1" xfId="0" applyNumberFormat="1" applyFont="1" applyFill="1" applyBorder="1" applyAlignment="1">
      <alignment horizontal="center" vertical="center" textRotation="255" wrapText="1"/>
    </xf>
    <xf numFmtId="0" fontId="8" fillId="8" borderId="1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right" vertical="center"/>
    </xf>
    <xf numFmtId="0" fontId="8" fillId="3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right" vertical="center"/>
    </xf>
    <xf numFmtId="180" fontId="7" fillId="6" borderId="8" xfId="0" applyNumberFormat="1" applyFont="1" applyFill="1" applyBorder="1" applyAlignment="1" applyProtection="1">
      <alignment horizontal="right" vertical="center"/>
    </xf>
    <xf numFmtId="180" fontId="7" fillId="8" borderId="1" xfId="0" applyNumberFormat="1" applyFont="1" applyFill="1" applyBorder="1" applyAlignment="1" applyProtection="1">
      <alignment horizontal="right" vertical="center"/>
    </xf>
    <xf numFmtId="180" fontId="7" fillId="0" borderId="8" xfId="0" applyNumberFormat="1" applyFont="1" applyFill="1" applyBorder="1" applyAlignment="1" applyProtection="1">
      <alignment horizontal="right" vertical="center"/>
    </xf>
    <xf numFmtId="10" fontId="7" fillId="8" borderId="1" xfId="0" applyNumberFormat="1" applyFont="1" applyFill="1" applyBorder="1" applyAlignment="1" applyProtection="1">
      <alignment horizontal="right" vertical="center"/>
    </xf>
    <xf numFmtId="182" fontId="7" fillId="3" borderId="1" xfId="0" applyNumberFormat="1" applyFont="1" applyFill="1" applyBorder="1" applyAlignment="1">
      <alignment horizontal="right"/>
    </xf>
    <xf numFmtId="180" fontId="7" fillId="8" borderId="1" xfId="0" applyNumberFormat="1" applyFont="1" applyFill="1" applyBorder="1" applyAlignment="1" applyProtection="1">
      <alignment horizontal="right"/>
    </xf>
    <xf numFmtId="180" fontId="7" fillId="8" borderId="1" xfId="0" applyNumberFormat="1" applyFont="1" applyFill="1" applyBorder="1" applyAlignment="1">
      <alignment horizontal="right"/>
    </xf>
    <xf numFmtId="182" fontId="7" fillId="8" borderId="1" xfId="0" applyNumberFormat="1" applyFont="1" applyFill="1" applyBorder="1" applyAlignment="1">
      <alignment horizontal="right"/>
    </xf>
    <xf numFmtId="182" fontId="7" fillId="6" borderId="8" xfId="0" applyNumberFormat="1" applyFont="1" applyFill="1" applyBorder="1" applyAlignment="1" applyProtection="1">
      <alignment horizontal="right" vertical="center"/>
    </xf>
    <xf numFmtId="0" fontId="10" fillId="0" borderId="9" xfId="0" applyFont="1" applyFill="1" applyBorder="1" applyAlignment="1">
      <alignment vertical="center" wrapText="1"/>
    </xf>
    <xf numFmtId="0" fontId="10" fillId="0" borderId="9" xfId="0" applyFont="1" applyFill="1" applyBorder="1" applyAlignment="1">
      <alignment vertical="center"/>
    </xf>
    <xf numFmtId="0" fontId="10" fillId="0" borderId="9" xfId="0" applyFont="1" applyFill="1" applyBorder="1" applyAlignment="1" applyProtection="1">
      <alignment vertical="center" wrapText="1"/>
      <protection locked="0"/>
    </xf>
    <xf numFmtId="180" fontId="7" fillId="6" borderId="1" xfId="0" applyNumberFormat="1" applyFont="1" applyFill="1" applyBorder="1" applyAlignment="1">
      <alignment horizontal="right"/>
    </xf>
    <xf numFmtId="180" fontId="7" fillId="6" borderId="1" xfId="0" applyNumberFormat="1" applyFont="1" applyFill="1" applyBorder="1" applyAlignment="1" applyProtection="1">
      <alignment horizontal="right" vertical="center"/>
    </xf>
    <xf numFmtId="10" fontId="7" fillId="6" borderId="1" xfId="0" applyNumberFormat="1" applyFont="1" applyFill="1" applyBorder="1" applyAlignment="1" applyProtection="1">
      <alignment horizontal="right" vertical="center"/>
    </xf>
    <xf numFmtId="0" fontId="8" fillId="3" borderId="1" xfId="0" applyNumberFormat="1" applyFont="1" applyFill="1" applyBorder="1" applyAlignment="1">
      <alignment horizontal="left" vertical="center"/>
    </xf>
    <xf numFmtId="180" fontId="1" fillId="8" borderId="1" xfId="0" applyNumberFormat="1" applyFont="1" applyFill="1" applyBorder="1" applyAlignment="1">
      <alignment horizontal="center" vertical="center"/>
    </xf>
    <xf numFmtId="180" fontId="1" fillId="8" borderId="1" xfId="0" applyNumberFormat="1" applyFont="1" applyFill="1" applyBorder="1" applyAlignment="1">
      <alignment horizontal="left" vertical="center"/>
    </xf>
    <xf numFmtId="181" fontId="1" fillId="8" borderId="1" xfId="0" applyNumberFormat="1" applyFont="1" applyFill="1" applyBorder="1" applyAlignment="1">
      <alignment horizontal="right" vertical="center"/>
    </xf>
    <xf numFmtId="43" fontId="8" fillId="3" borderId="1" xfId="0" applyNumberFormat="1" applyFont="1" applyFill="1" applyBorder="1" applyAlignment="1">
      <alignment horizontal="right" vertical="center"/>
    </xf>
    <xf numFmtId="0" fontId="8" fillId="3" borderId="1" xfId="0" applyFont="1" applyFill="1" applyBorder="1" applyAlignment="1">
      <alignment vertical="center"/>
    </xf>
    <xf numFmtId="43" fontId="8" fillId="8" borderId="14" xfId="0" applyNumberFormat="1" applyFont="1" applyFill="1" applyBorder="1" applyAlignment="1">
      <alignment horizontal="center" vertical="center" textRotation="255" wrapText="1"/>
    </xf>
    <xf numFmtId="43" fontId="8" fillId="8" borderId="3" xfId="0" applyNumberFormat="1" applyFont="1" applyFill="1" applyBorder="1" applyAlignment="1">
      <alignment horizontal="center" vertical="center" textRotation="255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right" vertical="center"/>
    </xf>
    <xf numFmtId="43" fontId="8" fillId="8" borderId="0" xfId="0" applyNumberFormat="1" applyFont="1" applyFill="1" applyBorder="1" applyAlignment="1">
      <alignment horizontal="center" vertical="center" textRotation="255" wrapText="1"/>
    </xf>
    <xf numFmtId="43" fontId="8" fillId="8" borderId="5" xfId="0" applyNumberFormat="1" applyFont="1" applyFill="1" applyBorder="1" applyAlignment="1">
      <alignment horizontal="center" vertical="center" textRotation="255" wrapText="1"/>
    </xf>
    <xf numFmtId="0" fontId="1" fillId="4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/>
    </xf>
    <xf numFmtId="180" fontId="8" fillId="4" borderId="1" xfId="0" applyNumberFormat="1" applyFont="1" applyFill="1" applyBorder="1" applyAlignment="1">
      <alignment horizontal="center" vertical="center"/>
    </xf>
    <xf numFmtId="180" fontId="8" fillId="4" borderId="1" xfId="0" applyNumberFormat="1" applyFont="1" applyFill="1" applyBorder="1" applyAlignment="1">
      <alignment horizontal="right" vertical="center"/>
    </xf>
    <xf numFmtId="180" fontId="8" fillId="3" borderId="10" xfId="0" applyNumberFormat="1" applyFont="1" applyFill="1" applyBorder="1" applyAlignment="1">
      <alignment horizontal="center" vertical="center"/>
    </xf>
    <xf numFmtId="180" fontId="8" fillId="3" borderId="11" xfId="0" applyNumberFormat="1" applyFont="1" applyFill="1" applyBorder="1" applyAlignment="1">
      <alignment horizontal="center" vertical="center"/>
    </xf>
    <xf numFmtId="180" fontId="8" fillId="3" borderId="12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right" vertical="center"/>
    </xf>
    <xf numFmtId="180" fontId="1" fillId="4" borderId="1" xfId="0" applyNumberFormat="1" applyFont="1" applyFill="1" applyBorder="1" applyAlignment="1">
      <alignment horizontal="center" vertical="center"/>
    </xf>
    <xf numFmtId="180" fontId="1" fillId="4" borderId="1" xfId="0" applyNumberFormat="1" applyFont="1" applyFill="1" applyBorder="1" applyAlignment="1">
      <alignment horizontal="left" vertical="center"/>
    </xf>
    <xf numFmtId="181" fontId="1" fillId="4" borderId="1" xfId="0" applyNumberFormat="1" applyFont="1" applyFill="1" applyBorder="1" applyAlignment="1">
      <alignment horizontal="right" vertical="center"/>
    </xf>
    <xf numFmtId="43" fontId="8" fillId="8" borderId="15" xfId="0" applyNumberFormat="1" applyFont="1" applyFill="1" applyBorder="1" applyAlignment="1">
      <alignment horizontal="center" vertical="center" textRotation="255" wrapText="1"/>
    </xf>
    <xf numFmtId="43" fontId="8" fillId="8" borderId="7" xfId="0" applyNumberFormat="1" applyFont="1" applyFill="1" applyBorder="1" applyAlignment="1">
      <alignment horizontal="center" vertical="center" textRotation="255" wrapText="1"/>
    </xf>
    <xf numFmtId="43" fontId="8" fillId="11" borderId="14" xfId="0" applyNumberFormat="1" applyFont="1" applyFill="1" applyBorder="1" applyAlignment="1">
      <alignment horizontal="center" vertical="center" textRotation="255" wrapText="1"/>
    </xf>
    <xf numFmtId="43" fontId="8" fillId="11" borderId="3" xfId="0" applyNumberFormat="1" applyFont="1" applyFill="1" applyBorder="1" applyAlignment="1">
      <alignment horizontal="center" vertical="center" textRotation="255" wrapText="1"/>
    </xf>
    <xf numFmtId="0" fontId="1" fillId="8" borderId="1" xfId="0" applyNumberFormat="1" applyFont="1" applyFill="1" applyBorder="1" applyAlignment="1">
      <alignment horizontal="center" vertical="center" wrapText="1"/>
    </xf>
    <xf numFmtId="43" fontId="8" fillId="11" borderId="0" xfId="0" applyNumberFormat="1" applyFont="1" applyFill="1" applyBorder="1" applyAlignment="1">
      <alignment horizontal="center" vertical="center" textRotation="255" wrapText="1"/>
    </xf>
    <xf numFmtId="43" fontId="8" fillId="11" borderId="5" xfId="0" applyNumberFormat="1" applyFont="1" applyFill="1" applyBorder="1" applyAlignment="1">
      <alignment horizontal="center" vertical="center" textRotation="255" wrapText="1"/>
    </xf>
    <xf numFmtId="10" fontId="7" fillId="4" borderId="1" xfId="0" applyNumberFormat="1" applyFont="1" applyFill="1" applyBorder="1" applyAlignment="1" applyProtection="1">
      <alignment horizontal="right" vertical="center"/>
    </xf>
    <xf numFmtId="180" fontId="7" fillId="7" borderId="1" xfId="0" applyNumberFormat="1" applyFont="1" applyFill="1" applyBorder="1" applyAlignment="1">
      <alignment horizontal="right"/>
    </xf>
    <xf numFmtId="0" fontId="8" fillId="3" borderId="10" xfId="0" applyNumberFormat="1" applyFont="1" applyFill="1" applyBorder="1" applyAlignment="1">
      <alignment horizontal="center" vertical="center" wrapText="1"/>
    </xf>
    <xf numFmtId="0" fontId="8" fillId="3" borderId="11" xfId="0" applyNumberFormat="1" applyFont="1" applyFill="1" applyBorder="1" applyAlignment="1">
      <alignment horizontal="center" vertical="center" wrapText="1"/>
    </xf>
    <xf numFmtId="0" fontId="8" fillId="3" borderId="12" xfId="0" applyNumberFormat="1" applyFont="1" applyFill="1" applyBorder="1" applyAlignment="1">
      <alignment horizontal="center" vertical="center" wrapText="1"/>
    </xf>
    <xf numFmtId="0" fontId="8" fillId="8" borderId="1" xfId="0" applyNumberFormat="1" applyFont="1" applyFill="1" applyBorder="1" applyAlignment="1">
      <alignment horizontal="center" vertical="center" wrapText="1"/>
    </xf>
    <xf numFmtId="43" fontId="8" fillId="11" borderId="15" xfId="0" applyNumberFormat="1" applyFont="1" applyFill="1" applyBorder="1" applyAlignment="1">
      <alignment horizontal="center" vertical="center" textRotation="255" wrapText="1"/>
    </xf>
    <xf numFmtId="43" fontId="8" fillId="11" borderId="7" xfId="0" applyNumberFormat="1" applyFont="1" applyFill="1" applyBorder="1" applyAlignment="1">
      <alignment horizontal="center" vertical="center" textRotation="255" wrapText="1"/>
    </xf>
    <xf numFmtId="0" fontId="8" fillId="4" borderId="1" xfId="0" applyFont="1" applyFill="1" applyBorder="1" applyAlignment="1">
      <alignment horizontal="right" vertical="center"/>
    </xf>
    <xf numFmtId="0" fontId="10" fillId="0" borderId="0" xfId="0" applyFont="1"/>
    <xf numFmtId="0" fontId="10" fillId="0" borderId="0" xfId="0" applyFont="1" applyFill="1"/>
    <xf numFmtId="182" fontId="10" fillId="0" borderId="0" xfId="0" applyNumberFormat="1" applyFont="1"/>
    <xf numFmtId="0" fontId="10" fillId="0" borderId="0" xfId="0" applyFont="1" applyAlignment="1">
      <alignment vertical="center"/>
    </xf>
    <xf numFmtId="182" fontId="10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/>
    </xf>
    <xf numFmtId="9" fontId="10" fillId="0" borderId="0" xfId="0" applyNumberFormat="1" applyFont="1"/>
    <xf numFmtId="0" fontId="12" fillId="0" borderId="0" xfId="0" applyFont="1" applyAlignment="1">
      <alignment vertical="center"/>
    </xf>
    <xf numFmtId="180" fontId="13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183" fontId="12" fillId="0" borderId="0" xfId="39" applyNumberFormat="1" applyFont="1" applyAlignment="1">
      <alignment vertical="center"/>
    </xf>
    <xf numFmtId="0" fontId="12" fillId="0" borderId="0" xfId="0" applyFont="1" applyAlignment="1">
      <alignment horizontal="right"/>
    </xf>
    <xf numFmtId="176" fontId="4" fillId="12" borderId="1" xfId="0" applyNumberFormat="1" applyFont="1" applyFill="1" applyBorder="1" applyAlignment="1" applyProtection="1">
      <alignment horizontal="center" vertical="center" wrapText="1"/>
      <protection locked="0"/>
    </xf>
    <xf numFmtId="176" fontId="11" fillId="12" borderId="1" xfId="0" applyNumberFormat="1" applyFont="1" applyFill="1" applyBorder="1" applyAlignment="1" applyProtection="1">
      <alignment horizontal="center" vertical="center" wrapText="1"/>
      <protection locked="0"/>
    </xf>
    <xf numFmtId="183" fontId="11" fillId="2" borderId="1" xfId="39" applyNumberFormat="1" applyFont="1" applyFill="1" applyBorder="1" applyAlignment="1" applyProtection="1">
      <alignment horizontal="center" vertical="center" wrapText="1"/>
      <protection locked="0"/>
    </xf>
    <xf numFmtId="176" fontId="11" fillId="2" borderId="1" xfId="0" applyNumberFormat="1" applyFont="1" applyFill="1" applyBorder="1" applyAlignment="1" applyProtection="1">
      <alignment horizontal="center" vertical="center" wrapText="1"/>
      <protection locked="0"/>
    </xf>
    <xf numFmtId="180" fontId="14" fillId="3" borderId="3" xfId="0" applyNumberFormat="1" applyFont="1" applyFill="1" applyBorder="1" applyAlignment="1" applyProtection="1">
      <alignment horizontal="center" vertical="center" wrapText="1"/>
      <protection locked="0"/>
    </xf>
    <xf numFmtId="180" fontId="11" fillId="3" borderId="1" xfId="0" applyNumberFormat="1" applyFont="1" applyFill="1" applyBorder="1" applyAlignment="1" applyProtection="1">
      <alignment horizontal="left" vertical="center"/>
      <protection locked="0"/>
    </xf>
    <xf numFmtId="180" fontId="10" fillId="3" borderId="8" xfId="39" applyNumberFormat="1" applyFont="1" applyFill="1" applyBorder="1" applyAlignment="1" applyProtection="1">
      <alignment horizontal="right" vertical="center"/>
    </xf>
    <xf numFmtId="180" fontId="10" fillId="3" borderId="1" xfId="39" applyNumberFormat="1" applyFont="1" applyFill="1" applyBorder="1" applyAlignment="1" applyProtection="1">
      <alignment horizontal="right" vertical="center"/>
    </xf>
    <xf numFmtId="180" fontId="11" fillId="3" borderId="5" xfId="0" applyNumberFormat="1" applyFont="1" applyFill="1" applyBorder="1" applyAlignment="1" applyProtection="1">
      <alignment horizontal="center" vertical="center" wrapText="1"/>
      <protection locked="0"/>
    </xf>
    <xf numFmtId="180" fontId="10" fillId="3" borderId="1" xfId="0" applyNumberFormat="1" applyFont="1" applyFill="1" applyBorder="1" applyAlignment="1" applyProtection="1">
      <alignment horizontal="center" vertical="center"/>
      <protection locked="0"/>
    </xf>
    <xf numFmtId="180" fontId="7" fillId="3" borderId="1" xfId="0" applyNumberFormat="1" applyFont="1" applyFill="1" applyBorder="1" applyAlignment="1" applyProtection="1">
      <alignment horizontal="center" vertical="center"/>
      <protection locked="0"/>
    </xf>
    <xf numFmtId="180" fontId="15" fillId="3" borderId="1" xfId="0" applyNumberFormat="1" applyFont="1" applyFill="1" applyBorder="1" applyAlignment="1" applyProtection="1">
      <alignment horizontal="left" vertical="center"/>
      <protection locked="0"/>
    </xf>
    <xf numFmtId="180" fontId="11" fillId="3" borderId="1" xfId="39" applyNumberFormat="1" applyFont="1" applyFill="1" applyBorder="1" applyAlignment="1" applyProtection="1">
      <alignment horizontal="right" vertical="center"/>
    </xf>
    <xf numFmtId="180" fontId="11" fillId="3" borderId="7" xfId="0" applyNumberFormat="1" applyFont="1" applyFill="1" applyBorder="1" applyAlignment="1" applyProtection="1">
      <alignment horizontal="center" vertical="center" wrapText="1"/>
      <protection locked="0"/>
    </xf>
    <xf numFmtId="9" fontId="10" fillId="3" borderId="8" xfId="14" applyFont="1" applyFill="1" applyBorder="1" applyAlignment="1" applyProtection="1">
      <alignment horizontal="right" vertical="center"/>
    </xf>
    <xf numFmtId="9" fontId="11" fillId="3" borderId="1" xfId="14" applyFont="1" applyFill="1" applyBorder="1" applyAlignment="1" applyProtection="1">
      <alignment horizontal="right" vertical="center"/>
    </xf>
    <xf numFmtId="0" fontId="14" fillId="13" borderId="3" xfId="0" applyFont="1" applyFill="1" applyBorder="1" applyAlignment="1">
      <alignment horizontal="center" vertical="center" wrapText="1"/>
    </xf>
    <xf numFmtId="180" fontId="11" fillId="13" borderId="1" xfId="0" applyNumberFormat="1" applyFont="1" applyFill="1" applyBorder="1" applyAlignment="1" applyProtection="1">
      <alignment horizontal="left" vertical="center"/>
      <protection locked="0"/>
    </xf>
    <xf numFmtId="180" fontId="10" fillId="14" borderId="8" xfId="39" applyNumberFormat="1" applyFont="1" applyFill="1" applyBorder="1" applyAlignment="1" applyProtection="1">
      <alignment horizontal="right" vertical="center"/>
    </xf>
    <xf numFmtId="180" fontId="10" fillId="13" borderId="1" xfId="39" applyNumberFormat="1" applyFont="1" applyFill="1" applyBorder="1" applyAlignment="1" applyProtection="1">
      <alignment horizontal="right" vertical="center"/>
      <protection locked="0"/>
    </xf>
    <xf numFmtId="0" fontId="11" fillId="13" borderId="5" xfId="0" applyFont="1" applyFill="1" applyBorder="1" applyAlignment="1">
      <alignment horizontal="center" vertical="center" wrapText="1"/>
    </xf>
    <xf numFmtId="180" fontId="14" fillId="13" borderId="1" xfId="0" applyNumberFormat="1" applyFont="1" applyFill="1" applyBorder="1" applyAlignment="1" applyProtection="1">
      <alignment horizontal="left" vertical="center"/>
      <protection locked="0"/>
    </xf>
    <xf numFmtId="180" fontId="10" fillId="13" borderId="8" xfId="39" applyNumberFormat="1" applyFont="1" applyFill="1" applyBorder="1" applyAlignment="1" applyProtection="1">
      <alignment horizontal="right" vertical="center"/>
    </xf>
    <xf numFmtId="180" fontId="10" fillId="13" borderId="1" xfId="0" applyNumberFormat="1" applyFont="1" applyFill="1" applyBorder="1" applyAlignment="1" applyProtection="1">
      <alignment horizontal="center" vertical="center"/>
      <protection locked="0"/>
    </xf>
    <xf numFmtId="180" fontId="10" fillId="13" borderId="1" xfId="0" applyNumberFormat="1" applyFont="1" applyFill="1" applyBorder="1" applyAlignment="1" applyProtection="1">
      <alignment horizontal="right" vertical="center"/>
      <protection locked="0"/>
    </xf>
    <xf numFmtId="0" fontId="14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/>
    </xf>
    <xf numFmtId="180" fontId="10" fillId="3" borderId="1" xfId="0" applyNumberFormat="1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10" fontId="7" fillId="3" borderId="8" xfId="14" applyNumberFormat="1" applyFont="1" applyFill="1" applyBorder="1" applyAlignment="1" applyProtection="1">
      <alignment horizontal="right" vertical="center"/>
    </xf>
    <xf numFmtId="9" fontId="10" fillId="3" borderId="1" xfId="14" applyFont="1" applyFill="1" applyBorder="1" applyAlignment="1" applyProtection="1">
      <alignment horizontal="right" vertical="center"/>
    </xf>
    <xf numFmtId="180" fontId="11" fillId="13" borderId="10" xfId="0" applyNumberFormat="1" applyFont="1" applyFill="1" applyBorder="1" applyAlignment="1" applyProtection="1">
      <alignment horizontal="center" vertical="center" wrapText="1"/>
      <protection locked="0"/>
    </xf>
    <xf numFmtId="0" fontId="11" fillId="13" borderId="1" xfId="0" applyFont="1" applyFill="1" applyBorder="1" applyAlignment="1">
      <alignment horizontal="left" vertical="center"/>
    </xf>
    <xf numFmtId="180" fontId="10" fillId="13" borderId="1" xfId="39" applyNumberFormat="1" applyFont="1" applyFill="1" applyBorder="1" applyAlignment="1" applyProtection="1">
      <alignment horizontal="right" vertical="center"/>
    </xf>
    <xf numFmtId="180" fontId="11" fillId="13" borderId="11" xfId="0" applyNumberFormat="1" applyFont="1" applyFill="1" applyBorder="1" applyAlignment="1" applyProtection="1">
      <alignment horizontal="center" vertical="center" wrapText="1"/>
      <protection locked="0"/>
    </xf>
    <xf numFmtId="0" fontId="7" fillId="13" borderId="1" xfId="0" applyFont="1" applyFill="1" applyBorder="1" applyAlignment="1">
      <alignment horizontal="right" vertical="center"/>
    </xf>
    <xf numFmtId="9" fontId="10" fillId="13" borderId="1" xfId="14" applyFont="1" applyFill="1" applyBorder="1" applyAlignment="1" applyProtection="1">
      <alignment horizontal="right" vertical="center"/>
    </xf>
    <xf numFmtId="0" fontId="6" fillId="13" borderId="1" xfId="0" applyFont="1" applyFill="1" applyBorder="1" applyAlignment="1">
      <alignment horizontal="right" vertical="center"/>
    </xf>
    <xf numFmtId="0" fontId="14" fillId="3" borderId="10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 wrapText="1"/>
    </xf>
    <xf numFmtId="183" fontId="10" fillId="3" borderId="1" xfId="39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177" fontId="10" fillId="3" borderId="8" xfId="39" applyNumberFormat="1" applyFont="1" applyFill="1" applyBorder="1" applyAlignment="1" applyProtection="1">
      <alignment horizontal="right" vertical="center"/>
    </xf>
    <xf numFmtId="177" fontId="10" fillId="3" borderId="1" xfId="39" applyNumberFormat="1" applyFont="1" applyFill="1" applyBorder="1" applyAlignment="1" applyProtection="1">
      <alignment horizontal="right" vertical="center"/>
    </xf>
    <xf numFmtId="0" fontId="11" fillId="15" borderId="10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left" vertical="center" wrapText="1"/>
    </xf>
    <xf numFmtId="180" fontId="10" fillId="16" borderId="1" xfId="39" applyNumberFormat="1" applyFont="1" applyFill="1" applyBorder="1" applyAlignment="1" applyProtection="1">
      <alignment horizontal="right" vertical="center"/>
    </xf>
    <xf numFmtId="180" fontId="10" fillId="15" borderId="1" xfId="0" applyNumberFormat="1" applyFont="1" applyFill="1" applyBorder="1" applyAlignment="1">
      <alignment horizontal="right" vertical="center"/>
    </xf>
    <xf numFmtId="0" fontId="11" fillId="15" borderId="11" xfId="0" applyFont="1" applyFill="1" applyBorder="1" applyAlignment="1">
      <alignment horizontal="center" vertical="center" wrapText="1"/>
    </xf>
    <xf numFmtId="180" fontId="10" fillId="16" borderId="8" xfId="39" applyNumberFormat="1" applyFont="1" applyFill="1" applyBorder="1" applyAlignment="1" applyProtection="1">
      <alignment horizontal="right" vertical="center"/>
    </xf>
    <xf numFmtId="180" fontId="10" fillId="14" borderId="1" xfId="39" applyNumberFormat="1" applyFont="1" applyFill="1" applyBorder="1" applyAlignment="1" applyProtection="1">
      <alignment horizontal="right" vertical="center"/>
    </xf>
    <xf numFmtId="0" fontId="11" fillId="15" borderId="1" xfId="0" applyFont="1" applyFill="1" applyBorder="1" applyAlignment="1">
      <alignment horizontal="left" vertical="center" wrapText="1"/>
    </xf>
    <xf numFmtId="0" fontId="10" fillId="15" borderId="1" xfId="0" applyFont="1" applyFill="1" applyBorder="1" applyAlignment="1">
      <alignment horizontal="center" vertical="center" wrapText="1"/>
    </xf>
    <xf numFmtId="180" fontId="10" fillId="15" borderId="1" xfId="39" applyNumberFormat="1" applyFont="1" applyFill="1" applyBorder="1" applyAlignment="1" applyProtection="1">
      <alignment horizontal="right" vertical="center"/>
    </xf>
    <xf numFmtId="182" fontId="10" fillId="15" borderId="1" xfId="0" applyNumberFormat="1" applyFont="1" applyFill="1" applyBorder="1" applyAlignment="1">
      <alignment horizontal="center" vertical="center" wrapText="1"/>
    </xf>
    <xf numFmtId="182" fontId="10" fillId="16" borderId="8" xfId="39" applyNumberFormat="1" applyFont="1" applyFill="1" applyBorder="1" applyAlignment="1" applyProtection="1">
      <alignment horizontal="right" vertical="center"/>
    </xf>
    <xf numFmtId="182" fontId="10" fillId="15" borderId="1" xfId="39" applyNumberFormat="1" applyFont="1" applyFill="1" applyBorder="1" applyAlignment="1" applyProtection="1">
      <alignment horizontal="right" vertical="center"/>
    </xf>
    <xf numFmtId="0" fontId="11" fillId="17" borderId="1" xfId="0" applyFont="1" applyFill="1" applyBorder="1" applyAlignment="1">
      <alignment horizontal="left" vertical="center" wrapText="1"/>
    </xf>
    <xf numFmtId="180" fontId="10" fillId="17" borderId="1" xfId="39" applyNumberFormat="1" applyFont="1" applyFill="1" applyBorder="1" applyAlignment="1" applyProtection="1">
      <alignment horizontal="right" vertical="center"/>
    </xf>
    <xf numFmtId="180" fontId="10" fillId="17" borderId="1" xfId="0" applyNumberFormat="1" applyFont="1" applyFill="1" applyBorder="1" applyAlignment="1">
      <alignment horizontal="right" vertical="center"/>
    </xf>
    <xf numFmtId="0" fontId="10" fillId="17" borderId="1" xfId="0" applyFont="1" applyFill="1" applyBorder="1" applyAlignment="1">
      <alignment horizontal="center" vertical="center" wrapText="1"/>
    </xf>
    <xf numFmtId="180" fontId="10" fillId="17" borderId="8" xfId="39" applyNumberFormat="1" applyFont="1" applyFill="1" applyBorder="1" applyAlignment="1" applyProtection="1">
      <alignment horizontal="right" vertical="center"/>
    </xf>
    <xf numFmtId="0" fontId="4" fillId="17" borderId="1" xfId="0" applyFont="1" applyFill="1" applyBorder="1" applyAlignment="1">
      <alignment horizontal="left" vertical="center" wrapText="1"/>
    </xf>
    <xf numFmtId="182" fontId="10" fillId="16" borderId="1" xfId="39" applyNumberFormat="1" applyFont="1" applyFill="1" applyBorder="1" applyAlignment="1" applyProtection="1">
      <alignment horizontal="right" vertical="center"/>
    </xf>
    <xf numFmtId="9" fontId="10" fillId="16" borderId="8" xfId="14" applyFont="1" applyFill="1" applyBorder="1" applyAlignment="1">
      <alignment horizontal="right"/>
    </xf>
    <xf numFmtId="9" fontId="10" fillId="15" borderId="1" xfId="14" applyFont="1" applyFill="1" applyBorder="1" applyAlignment="1" applyProtection="1">
      <alignment horizontal="right" vertical="center"/>
    </xf>
    <xf numFmtId="182" fontId="10" fillId="15" borderId="1" xfId="14" applyNumberFormat="1" applyFont="1" applyFill="1" applyBorder="1" applyAlignment="1" applyProtection="1">
      <alignment horizontal="right" vertical="center"/>
    </xf>
    <xf numFmtId="9" fontId="10" fillId="16" borderId="8" xfId="14" applyFont="1" applyFill="1" applyBorder="1" applyAlignment="1" applyProtection="1">
      <alignment horizontal="right" vertical="center"/>
    </xf>
    <xf numFmtId="0" fontId="11" fillId="3" borderId="3" xfId="0" applyFont="1" applyFill="1" applyBorder="1" applyAlignment="1">
      <alignment horizontal="center" vertical="center" wrapText="1"/>
    </xf>
    <xf numFmtId="180" fontId="7" fillId="3" borderId="1" xfId="0" applyNumberFormat="1" applyFont="1" applyFill="1" applyBorder="1" applyAlignment="1" applyProtection="1">
      <alignment horizontal="right" vertical="center"/>
      <protection locked="0"/>
    </xf>
    <xf numFmtId="9" fontId="10" fillId="3" borderId="1" xfId="14" applyFont="1" applyFill="1" applyBorder="1" applyAlignment="1" applyProtection="1">
      <alignment horizontal="right" vertical="center"/>
      <protection locked="0"/>
    </xf>
    <xf numFmtId="0" fontId="11" fillId="3" borderId="5" xfId="0" applyFont="1" applyFill="1" applyBorder="1" applyAlignment="1">
      <alignment horizontal="center" vertical="center" wrapText="1"/>
    </xf>
    <xf numFmtId="180" fontId="7" fillId="5" borderId="8" xfId="39" applyNumberFormat="1" applyFont="1" applyFill="1" applyBorder="1" applyAlignment="1" applyProtection="1">
      <alignment horizontal="right" vertical="center"/>
    </xf>
    <xf numFmtId="180" fontId="7" fillId="0" borderId="8" xfId="39" applyNumberFormat="1" applyFont="1" applyFill="1" applyBorder="1" applyAlignment="1" applyProtection="1">
      <alignment horizontal="right" vertical="center"/>
    </xf>
    <xf numFmtId="180" fontId="7" fillId="6" borderId="8" xfId="39" applyNumberFormat="1" applyFont="1" applyFill="1" applyBorder="1" applyAlignment="1" applyProtection="1">
      <alignment horizontal="right" vertical="center"/>
    </xf>
    <xf numFmtId="9" fontId="7" fillId="6" borderId="8" xfId="14" applyFont="1" applyFill="1" applyBorder="1" applyAlignment="1" applyProtection="1">
      <alignment horizontal="right" vertical="center"/>
    </xf>
    <xf numFmtId="10" fontId="7" fillId="6" borderId="8" xfId="14" applyNumberFormat="1" applyFont="1" applyFill="1" applyBorder="1" applyAlignment="1" applyProtection="1">
      <alignment horizontal="right" vertical="center"/>
    </xf>
    <xf numFmtId="177" fontId="7" fillId="5" borderId="8" xfId="39" applyNumberFormat="1" applyFont="1" applyFill="1" applyBorder="1" applyAlignment="1" applyProtection="1">
      <alignment horizontal="right" vertical="center"/>
    </xf>
    <xf numFmtId="182" fontId="7" fillId="6" borderId="8" xfId="39" applyNumberFormat="1" applyFont="1" applyFill="1" applyBorder="1" applyAlignment="1" applyProtection="1">
      <alignment horizontal="right" vertical="center"/>
    </xf>
    <xf numFmtId="9" fontId="7" fillId="6" borderId="8" xfId="14" applyFont="1" applyFill="1" applyBorder="1" applyAlignment="1">
      <alignment horizontal="right"/>
    </xf>
    <xf numFmtId="176" fontId="11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76" fontId="2" fillId="0" borderId="1" xfId="0" applyNumberFormat="1" applyFont="1" applyBorder="1" applyAlignment="1" applyProtection="1">
      <alignment horizontal="center" vertical="center" wrapText="1"/>
      <protection locked="0"/>
    </xf>
    <xf numFmtId="180" fontId="6" fillId="3" borderId="1" xfId="0" applyNumberFormat="1" applyFont="1" applyFill="1" applyBorder="1" applyAlignment="1" applyProtection="1">
      <alignment horizontal="right" vertical="center"/>
      <protection locked="0"/>
    </xf>
    <xf numFmtId="18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1" fillId="3" borderId="7" xfId="0" applyFont="1" applyFill="1" applyBorder="1" applyAlignment="1">
      <alignment horizontal="center" vertical="center" wrapText="1"/>
    </xf>
    <xf numFmtId="180" fontId="11" fillId="15" borderId="1" xfId="0" applyNumberFormat="1" applyFont="1" applyFill="1" applyBorder="1" applyAlignment="1" applyProtection="1">
      <alignment horizontal="center" vertical="center" wrapText="1"/>
      <protection locked="0"/>
    </xf>
    <xf numFmtId="180" fontId="5" fillId="15" borderId="1" xfId="0" applyNumberFormat="1" applyFont="1" applyFill="1" applyBorder="1" applyAlignment="1" applyProtection="1">
      <alignment horizontal="center" vertical="center"/>
      <protection locked="0"/>
    </xf>
    <xf numFmtId="180" fontId="11" fillId="18" borderId="1" xfId="0" applyNumberFormat="1" applyFont="1" applyFill="1" applyBorder="1" applyAlignment="1" applyProtection="1">
      <alignment horizontal="center" vertical="center"/>
      <protection locked="0"/>
    </xf>
    <xf numFmtId="180" fontId="5" fillId="18" borderId="1" xfId="0" applyNumberFormat="1" applyFont="1" applyFill="1" applyBorder="1" applyAlignment="1" applyProtection="1">
      <alignment horizontal="center" vertical="center"/>
      <protection locked="0"/>
    </xf>
    <xf numFmtId="9" fontId="16" fillId="18" borderId="1" xfId="0" applyNumberFormat="1" applyFont="1" applyFill="1" applyBorder="1" applyAlignment="1" applyProtection="1">
      <alignment horizontal="right" vertical="center"/>
      <protection locked="0"/>
    </xf>
    <xf numFmtId="181" fontId="10" fillId="3" borderId="8" xfId="14" applyNumberFormat="1" applyFont="1" applyFill="1" applyBorder="1" applyAlignment="1" applyProtection="1">
      <alignment horizontal="right" vertical="center"/>
    </xf>
    <xf numFmtId="181" fontId="10" fillId="3" borderId="1" xfId="30" applyNumberFormat="1" applyFont="1" applyFill="1" applyBorder="1" applyAlignment="1" applyProtection="1">
      <alignment horizontal="right" vertical="center"/>
      <protection locked="0"/>
    </xf>
    <xf numFmtId="9" fontId="10" fillId="18" borderId="1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Alignment="1">
      <alignment horizontal="center" vertical="center" wrapText="1"/>
    </xf>
    <xf numFmtId="180" fontId="10" fillId="0" borderId="14" xfId="0" applyNumberFormat="1" applyFont="1" applyBorder="1" applyAlignment="1" applyProtection="1">
      <alignment horizontal="right" vertical="center"/>
      <protection locked="0"/>
    </xf>
    <xf numFmtId="0" fontId="4" fillId="8" borderId="10" xfId="0" applyFont="1" applyFill="1" applyBorder="1" applyAlignment="1" applyProtection="1">
      <alignment horizontal="center" vertical="center" wrapText="1"/>
      <protection locked="0"/>
    </xf>
    <xf numFmtId="179" fontId="7" fillId="8" borderId="1" xfId="0" applyNumberFormat="1" applyFont="1" applyFill="1" applyBorder="1" applyAlignment="1">
      <alignment horizontal="right" vertical="center"/>
    </xf>
    <xf numFmtId="180" fontId="10" fillId="8" borderId="8" xfId="39" applyNumberFormat="1" applyFont="1" applyFill="1" applyBorder="1" applyAlignment="1" applyProtection="1">
      <alignment horizontal="right" vertical="center"/>
    </xf>
    <xf numFmtId="180" fontId="10" fillId="8" borderId="1" xfId="0" applyNumberFormat="1" applyFont="1" applyFill="1" applyBorder="1" applyAlignment="1">
      <alignment horizontal="right" vertical="center"/>
    </xf>
    <xf numFmtId="0" fontId="11" fillId="8" borderId="11" xfId="0" applyFont="1" applyFill="1" applyBorder="1" applyAlignment="1" applyProtection="1">
      <alignment horizontal="center" vertical="center" wrapText="1"/>
      <protection locked="0"/>
    </xf>
    <xf numFmtId="9" fontId="10" fillId="8" borderId="1" xfId="14" applyFont="1" applyFill="1" applyBorder="1" applyAlignment="1" applyProtection="1">
      <alignment horizontal="right" vertical="center"/>
    </xf>
    <xf numFmtId="183" fontId="10" fillId="8" borderId="1" xfId="39" applyNumberFormat="1" applyFont="1" applyFill="1" applyBorder="1" applyAlignment="1" applyProtection="1">
      <alignment horizontal="right" vertical="center"/>
    </xf>
    <xf numFmtId="180" fontId="10" fillId="8" borderId="1" xfId="39" applyNumberFormat="1" applyFont="1" applyFill="1" applyBorder="1" applyAlignment="1" applyProtection="1">
      <alignment horizontal="right" vertical="center"/>
    </xf>
    <xf numFmtId="9" fontId="10" fillId="8" borderId="1" xfId="39" applyNumberFormat="1" applyFont="1" applyFill="1" applyBorder="1" applyAlignment="1" applyProtection="1">
      <alignment horizontal="right" vertical="center"/>
    </xf>
    <xf numFmtId="0" fontId="11" fillId="8" borderId="12" xfId="0" applyFont="1" applyFill="1" applyBorder="1" applyAlignment="1" applyProtection="1">
      <alignment horizontal="center" vertical="center" wrapText="1"/>
      <protection locked="0"/>
    </xf>
    <xf numFmtId="0" fontId="11" fillId="3" borderId="10" xfId="0" applyFont="1" applyFill="1" applyBorder="1" applyAlignment="1" applyProtection="1">
      <alignment horizontal="center" vertical="center" wrapText="1"/>
      <protection locked="0"/>
    </xf>
    <xf numFmtId="179" fontId="7" fillId="3" borderId="1" xfId="0" applyNumberFormat="1" applyFont="1" applyFill="1" applyBorder="1" applyAlignment="1">
      <alignment horizontal="right" vertical="center"/>
    </xf>
    <xf numFmtId="0" fontId="11" fillId="3" borderId="11" xfId="0" applyFont="1" applyFill="1" applyBorder="1" applyAlignment="1" applyProtection="1">
      <alignment horizontal="center" vertical="center" wrapText="1"/>
      <protection locked="0"/>
    </xf>
    <xf numFmtId="179" fontId="10" fillId="3" borderId="1" xfId="0" applyNumberFormat="1" applyFont="1" applyFill="1" applyBorder="1" applyAlignment="1">
      <alignment horizontal="right" vertical="center"/>
    </xf>
    <xf numFmtId="9" fontId="10" fillId="3" borderId="1" xfId="39" applyNumberFormat="1" applyFont="1" applyFill="1" applyBorder="1" applyAlignment="1" applyProtection="1">
      <alignment horizontal="right" vertical="center"/>
    </xf>
    <xf numFmtId="0" fontId="11" fillId="3" borderId="12" xfId="0" applyFont="1" applyFill="1" applyBorder="1" applyAlignment="1" applyProtection="1">
      <alignment horizontal="center" vertical="center" wrapText="1"/>
      <protection locked="0"/>
    </xf>
    <xf numFmtId="0" fontId="11" fillId="8" borderId="10" xfId="0" applyFont="1" applyFill="1" applyBorder="1" applyAlignment="1" applyProtection="1">
      <alignment horizontal="center" vertical="center" wrapText="1"/>
      <protection locked="0"/>
    </xf>
    <xf numFmtId="179" fontId="10" fillId="8" borderId="1" xfId="0" applyNumberFormat="1" applyFont="1" applyFill="1" applyBorder="1" applyAlignment="1">
      <alignment horizontal="right" vertical="center"/>
    </xf>
    <xf numFmtId="181" fontId="7" fillId="5" borderId="8" xfId="14" applyNumberFormat="1" applyFont="1" applyFill="1" applyBorder="1" applyAlignment="1" applyProtection="1">
      <alignment horizontal="right" vertical="center"/>
    </xf>
    <xf numFmtId="180" fontId="7" fillId="0" borderId="14" xfId="0" applyNumberFormat="1" applyFont="1" applyBorder="1" applyAlignment="1" applyProtection="1">
      <alignment horizontal="right" vertical="center"/>
      <protection locked="0"/>
    </xf>
    <xf numFmtId="180" fontId="10" fillId="6" borderId="8" xfId="39" applyNumberFormat="1" applyFont="1" applyFill="1" applyBorder="1" applyAlignment="1" applyProtection="1">
      <alignment horizontal="right" vertical="center"/>
    </xf>
    <xf numFmtId="180" fontId="10" fillId="5" borderId="8" xfId="39" applyNumberFormat="1" applyFont="1" applyFill="1" applyBorder="1" applyAlignment="1" applyProtection="1">
      <alignment horizontal="right" vertical="center"/>
    </xf>
    <xf numFmtId="9" fontId="10" fillId="0" borderId="0" xfId="0" applyNumberFormat="1" applyFont="1" applyAlignment="1">
      <alignment vertical="center"/>
    </xf>
    <xf numFmtId="0" fontId="4" fillId="3" borderId="10" xfId="0" applyFont="1" applyFill="1" applyBorder="1" applyAlignment="1" applyProtection="1">
      <alignment horizontal="center" vertical="center" wrapText="1"/>
      <protection locked="0"/>
    </xf>
    <xf numFmtId="179" fontId="10" fillId="8" borderId="10" xfId="0" applyNumberFormat="1" applyFont="1" applyFill="1" applyBorder="1" applyAlignment="1">
      <alignment horizontal="center" vertical="center"/>
    </xf>
    <xf numFmtId="179" fontId="10" fillId="8" borderId="11" xfId="0" applyNumberFormat="1" applyFont="1" applyFill="1" applyBorder="1" applyAlignment="1">
      <alignment horizontal="center" vertical="center"/>
    </xf>
    <xf numFmtId="179" fontId="10" fillId="8" borderId="12" xfId="0" applyNumberFormat="1" applyFont="1" applyFill="1" applyBorder="1" applyAlignment="1">
      <alignment horizontal="center" vertical="center"/>
    </xf>
    <xf numFmtId="180" fontId="13" fillId="14" borderId="3" xfId="0" applyNumberFormat="1" applyFont="1" applyFill="1" applyBorder="1" applyAlignment="1">
      <alignment horizontal="center" vertical="center" wrapText="1"/>
    </xf>
    <xf numFmtId="180" fontId="17" fillId="13" borderId="1" xfId="0" applyNumberFormat="1" applyFont="1" applyFill="1" applyBorder="1" applyAlignment="1">
      <alignment horizontal="left" vertical="center"/>
    </xf>
    <xf numFmtId="180" fontId="13" fillId="13" borderId="1" xfId="39" applyNumberFormat="1" applyFont="1" applyFill="1" applyBorder="1" applyAlignment="1" applyProtection="1">
      <alignment horizontal="right" vertical="center"/>
    </xf>
    <xf numFmtId="180" fontId="13" fillId="0" borderId="1" xfId="39" applyNumberFormat="1" applyFont="1" applyFill="1" applyBorder="1" applyAlignment="1" applyProtection="1">
      <alignment horizontal="right" vertical="center"/>
    </xf>
    <xf numFmtId="180" fontId="13" fillId="14" borderId="5" xfId="0" applyNumberFormat="1" applyFont="1" applyFill="1" applyBorder="1" applyAlignment="1">
      <alignment horizontal="center" vertical="center" wrapText="1"/>
    </xf>
    <xf numFmtId="180" fontId="13" fillId="13" borderId="1" xfId="0" applyNumberFormat="1" applyFont="1" applyFill="1" applyBorder="1" applyAlignment="1">
      <alignment horizontal="left" vertical="center"/>
    </xf>
    <xf numFmtId="180" fontId="13" fillId="14" borderId="7" xfId="0" applyNumberFormat="1" applyFont="1" applyFill="1" applyBorder="1" applyAlignment="1">
      <alignment horizontal="center" vertical="center" wrapText="1"/>
    </xf>
    <xf numFmtId="180" fontId="13" fillId="10" borderId="8" xfId="39" applyNumberFormat="1" applyFont="1" applyFill="1" applyBorder="1" applyAlignment="1" applyProtection="1">
      <alignment horizontal="right" vertical="center"/>
    </xf>
    <xf numFmtId="0" fontId="11" fillId="0" borderId="0" xfId="35" applyFont="1" applyAlignment="1">
      <alignment vertical="center"/>
    </xf>
    <xf numFmtId="0" fontId="10" fillId="0" borderId="0" xfId="35" applyFont="1" applyAlignment="1">
      <alignment horizontal="center" vertical="center"/>
    </xf>
    <xf numFmtId="9" fontId="10" fillId="0" borderId="0" xfId="35" applyNumberFormat="1" applyFont="1" applyAlignment="1">
      <alignment vertical="center"/>
    </xf>
    <xf numFmtId="180" fontId="10" fillId="0" borderId="0" xfId="35" applyNumberFormat="1" applyFont="1" applyAlignment="1">
      <alignment vertical="center"/>
    </xf>
    <xf numFmtId="180" fontId="10" fillId="0" borderId="0" xfId="35" applyNumberFormat="1" applyFont="1" applyFill="1" applyAlignment="1">
      <alignment vertical="center"/>
    </xf>
    <xf numFmtId="0" fontId="10" fillId="0" borderId="0" xfId="35" applyFont="1" applyFill="1" applyAlignment="1">
      <alignment vertical="center"/>
    </xf>
    <xf numFmtId="0" fontId="11" fillId="0" borderId="0" xfId="35" applyFont="1" applyAlignment="1">
      <alignment horizontal="left" vertical="center"/>
    </xf>
    <xf numFmtId="0" fontId="10" fillId="0" borderId="0" xfId="35" applyFont="1" applyAlignment="1">
      <alignment horizontal="right" vertical="center"/>
    </xf>
    <xf numFmtId="0" fontId="11" fillId="0" borderId="0" xfId="35" applyFont="1" applyAlignment="1">
      <alignment horizontal="right" vertical="center"/>
    </xf>
    <xf numFmtId="0" fontId="10" fillId="0" borderId="0" xfId="35" applyFont="1" applyAlignment="1">
      <alignment vertical="center"/>
    </xf>
    <xf numFmtId="176" fontId="4" fillId="12" borderId="13" xfId="35" applyNumberFormat="1" applyFont="1" applyFill="1" applyBorder="1" applyAlignment="1" applyProtection="1">
      <alignment horizontal="center" vertical="center" wrapText="1"/>
      <protection locked="0"/>
    </xf>
    <xf numFmtId="176" fontId="11" fillId="12" borderId="8" xfId="35" applyNumberFormat="1" applyFont="1" applyFill="1" applyBorder="1" applyAlignment="1" applyProtection="1">
      <alignment horizontal="center" vertical="center" wrapText="1"/>
      <protection locked="0"/>
    </xf>
    <xf numFmtId="176" fontId="11" fillId="2" borderId="1" xfId="35" applyNumberFormat="1" applyFont="1" applyFill="1" applyBorder="1" applyAlignment="1" applyProtection="1">
      <alignment horizontal="center" vertical="center" wrapText="1"/>
      <protection locked="0"/>
    </xf>
    <xf numFmtId="180" fontId="11" fillId="3" borderId="1" xfId="35" applyNumberFormat="1" applyFont="1" applyFill="1" applyBorder="1" applyAlignment="1" applyProtection="1">
      <alignment horizontal="center" vertical="center"/>
      <protection locked="0"/>
    </xf>
    <xf numFmtId="180" fontId="11" fillId="3" borderId="1" xfId="35" applyNumberFormat="1" applyFont="1" applyFill="1" applyBorder="1" applyAlignment="1" applyProtection="1">
      <alignment horizontal="left" vertical="center"/>
      <protection locked="0"/>
    </xf>
    <xf numFmtId="180" fontId="4" fillId="3" borderId="1" xfId="35" applyNumberFormat="1" applyFont="1" applyFill="1" applyBorder="1" applyAlignment="1" applyProtection="1">
      <alignment horizontal="left" vertical="center"/>
      <protection locked="0"/>
    </xf>
    <xf numFmtId="180" fontId="10" fillId="3" borderId="1" xfId="35" applyNumberFormat="1" applyFont="1" applyFill="1" applyBorder="1" applyAlignment="1" applyProtection="1">
      <alignment horizontal="center" vertical="center"/>
      <protection locked="0"/>
    </xf>
    <xf numFmtId="0" fontId="11" fillId="19" borderId="1" xfId="35" applyFont="1" applyFill="1" applyBorder="1" applyAlignment="1">
      <alignment horizontal="center" vertical="center" wrapText="1"/>
    </xf>
    <xf numFmtId="180" fontId="11" fillId="19" borderId="1" xfId="35" applyNumberFormat="1" applyFont="1" applyFill="1" applyBorder="1" applyAlignment="1" applyProtection="1">
      <alignment horizontal="left" vertical="center"/>
      <protection locked="0"/>
    </xf>
    <xf numFmtId="180" fontId="10" fillId="19" borderId="1" xfId="39" applyNumberFormat="1" applyFont="1" applyFill="1" applyBorder="1" applyAlignment="1" applyProtection="1">
      <alignment horizontal="right" vertical="center"/>
    </xf>
    <xf numFmtId="180" fontId="10" fillId="19" borderId="1" xfId="39" applyNumberFormat="1" applyFont="1" applyFill="1" applyBorder="1" applyAlignment="1" applyProtection="1">
      <alignment horizontal="right" vertical="center"/>
      <protection locked="0"/>
    </xf>
    <xf numFmtId="180" fontId="11" fillId="20" borderId="1" xfId="35" applyNumberFormat="1" applyFont="1" applyFill="1" applyBorder="1" applyAlignment="1" applyProtection="1">
      <alignment horizontal="left" vertical="center"/>
      <protection locked="0"/>
    </xf>
    <xf numFmtId="180" fontId="10" fillId="20" borderId="1" xfId="35" applyNumberFormat="1" applyFont="1" applyFill="1" applyBorder="1" applyAlignment="1" applyProtection="1">
      <alignment horizontal="center" vertical="center"/>
      <protection locked="0"/>
    </xf>
    <xf numFmtId="180" fontId="10" fillId="20" borderId="1" xfId="35" applyNumberFormat="1" applyFont="1" applyFill="1" applyBorder="1" applyAlignment="1" applyProtection="1">
      <alignment horizontal="right" vertical="center"/>
      <protection locked="0"/>
    </xf>
    <xf numFmtId="0" fontId="11" fillId="3" borderId="1" xfId="35" applyFont="1" applyFill="1" applyBorder="1" applyAlignment="1" applyProtection="1">
      <alignment horizontal="center" vertical="center" wrapText="1"/>
    </xf>
    <xf numFmtId="0" fontId="11" fillId="3" borderId="1" xfId="35" applyNumberFormat="1" applyFont="1" applyFill="1" applyBorder="1" applyAlignment="1" applyProtection="1">
      <alignment horizontal="left" vertical="center"/>
    </xf>
    <xf numFmtId="180" fontId="10" fillId="3" borderId="1" xfId="35" applyNumberFormat="1" applyFont="1" applyFill="1" applyBorder="1" applyAlignment="1" applyProtection="1">
      <alignment horizontal="right" vertical="center"/>
    </xf>
    <xf numFmtId="0" fontId="10" fillId="3" borderId="1" xfId="35" applyFont="1" applyFill="1" applyBorder="1" applyAlignment="1">
      <alignment horizontal="center" vertical="center"/>
    </xf>
    <xf numFmtId="181" fontId="10" fillId="3" borderId="1" xfId="14" applyNumberFormat="1" applyFont="1" applyFill="1" applyBorder="1" applyAlignment="1" applyProtection="1">
      <alignment horizontal="right" vertical="center"/>
    </xf>
    <xf numFmtId="0" fontId="10" fillId="3" borderId="1" xfId="35" applyNumberFormat="1" applyFont="1" applyFill="1" applyBorder="1" applyAlignment="1" applyProtection="1">
      <alignment horizontal="center" vertical="center"/>
    </xf>
    <xf numFmtId="181" fontId="10" fillId="3" borderId="1" xfId="35" applyNumberFormat="1" applyFont="1" applyFill="1" applyBorder="1" applyAlignment="1" applyProtection="1">
      <alignment horizontal="right" vertical="center"/>
    </xf>
    <xf numFmtId="180" fontId="11" fillId="19" borderId="1" xfId="35" applyNumberFormat="1" applyFont="1" applyFill="1" applyBorder="1" applyAlignment="1" applyProtection="1">
      <alignment horizontal="center" vertical="center" wrapText="1"/>
      <protection locked="0"/>
    </xf>
    <xf numFmtId="0" fontId="11" fillId="19" borderId="1" xfId="35" applyNumberFormat="1" applyFont="1" applyFill="1" applyBorder="1" applyAlignment="1" applyProtection="1">
      <alignment horizontal="left" vertical="center"/>
    </xf>
    <xf numFmtId="0" fontId="10" fillId="19" borderId="1" xfId="35" applyFont="1" applyFill="1" applyBorder="1" applyAlignment="1">
      <alignment horizontal="center" vertical="center" wrapText="1"/>
    </xf>
    <xf numFmtId="180" fontId="7" fillId="20" borderId="1" xfId="35" applyNumberFormat="1" applyFont="1" applyFill="1" applyBorder="1" applyAlignment="1">
      <alignment horizontal="center" vertical="center"/>
    </xf>
    <xf numFmtId="9" fontId="10" fillId="19" borderId="1" xfId="35" applyNumberFormat="1" applyFont="1" applyFill="1" applyBorder="1" applyAlignment="1" applyProtection="1">
      <alignment horizontal="right" vertical="center"/>
    </xf>
    <xf numFmtId="180" fontId="10" fillId="20" borderId="1" xfId="35" applyNumberFormat="1" applyFont="1" applyFill="1" applyBorder="1" applyAlignment="1">
      <alignment horizontal="center" vertical="center"/>
    </xf>
    <xf numFmtId="0" fontId="11" fillId="3" borderId="1" xfId="35" applyFont="1" applyFill="1" applyBorder="1" applyAlignment="1" applyProtection="1">
      <alignment horizontal="left" vertical="center" wrapText="1"/>
    </xf>
    <xf numFmtId="0" fontId="10" fillId="3" borderId="1" xfId="35" applyFont="1" applyFill="1" applyBorder="1" applyAlignment="1" applyProtection="1">
      <alignment horizontal="center" vertical="center" wrapText="1"/>
    </xf>
    <xf numFmtId="0" fontId="11" fillId="0" borderId="1" xfId="35" applyFont="1" applyBorder="1" applyAlignment="1">
      <alignment horizontal="center" vertical="center" wrapText="1"/>
    </xf>
    <xf numFmtId="182" fontId="10" fillId="3" borderId="1" xfId="39" applyNumberFormat="1" applyFont="1" applyFill="1" applyBorder="1" applyAlignment="1" applyProtection="1">
      <alignment horizontal="right" vertical="center"/>
    </xf>
    <xf numFmtId="9" fontId="10" fillId="3" borderId="1" xfId="35" applyNumberFormat="1" applyFont="1" applyFill="1" applyBorder="1" applyAlignment="1" applyProtection="1">
      <alignment horizontal="right" vertical="center"/>
    </xf>
    <xf numFmtId="0" fontId="11" fillId="19" borderId="1" xfId="35" applyFont="1" applyFill="1" applyBorder="1" applyAlignment="1" applyProtection="1">
      <alignment horizontal="center" vertical="center" wrapText="1"/>
    </xf>
    <xf numFmtId="0" fontId="11" fillId="19" borderId="1" xfId="35" applyFont="1" applyFill="1" applyBorder="1" applyAlignment="1" applyProtection="1">
      <alignment horizontal="left" vertical="center" wrapText="1"/>
    </xf>
    <xf numFmtId="180" fontId="10" fillId="21" borderId="1" xfId="39" applyNumberFormat="1" applyFont="1" applyFill="1" applyBorder="1" applyAlignment="1" applyProtection="1">
      <alignment horizontal="right" vertical="center"/>
    </xf>
    <xf numFmtId="180" fontId="10" fillId="19" borderId="1" xfId="35" applyNumberFormat="1" applyFont="1" applyFill="1" applyBorder="1" applyAlignment="1" applyProtection="1">
      <alignment horizontal="right" vertical="center"/>
    </xf>
    <xf numFmtId="0" fontId="10" fillId="19" borderId="1" xfId="35" applyFont="1" applyFill="1" applyBorder="1" applyAlignment="1" applyProtection="1">
      <alignment horizontal="center" vertical="center" wrapText="1"/>
    </xf>
    <xf numFmtId="182" fontId="10" fillId="21" borderId="1" xfId="39" applyNumberFormat="1" applyFont="1" applyFill="1" applyBorder="1" applyAlignment="1" applyProtection="1">
      <alignment horizontal="right" vertical="center"/>
    </xf>
    <xf numFmtId="0" fontId="10" fillId="20" borderId="1" xfId="35" applyFont="1" applyFill="1" applyBorder="1" applyAlignment="1" applyProtection="1">
      <alignment horizontal="center" vertical="center" wrapText="1"/>
    </xf>
    <xf numFmtId="9" fontId="10" fillId="19" borderId="1" xfId="39" applyNumberFormat="1" applyFont="1" applyFill="1" applyBorder="1" applyAlignment="1" applyProtection="1">
      <alignment horizontal="right" vertical="center"/>
    </xf>
    <xf numFmtId="9" fontId="11" fillId="20" borderId="1" xfId="35" applyNumberFormat="1" applyFont="1" applyFill="1" applyBorder="1" applyAlignment="1" applyProtection="1">
      <alignment horizontal="left" vertical="center" wrapText="1"/>
    </xf>
    <xf numFmtId="9" fontId="10" fillId="21" borderId="1" xfId="14" applyFont="1" applyFill="1" applyBorder="1" applyAlignment="1" applyProtection="1">
      <alignment horizontal="right" vertical="center"/>
    </xf>
    <xf numFmtId="9" fontId="10" fillId="19" borderId="1" xfId="14" applyFont="1" applyFill="1" applyBorder="1" applyAlignment="1" applyProtection="1">
      <alignment horizontal="right" vertical="center"/>
    </xf>
    <xf numFmtId="9" fontId="10" fillId="3" borderId="1" xfId="35" applyNumberFormat="1" applyFont="1" applyFill="1" applyBorder="1" applyAlignment="1" applyProtection="1">
      <alignment horizontal="center" vertical="center" wrapText="1"/>
    </xf>
    <xf numFmtId="182" fontId="10" fillId="3" borderId="1" xfId="35" applyNumberFormat="1" applyFont="1" applyFill="1" applyBorder="1" applyAlignment="1" applyProtection="1">
      <alignment horizontal="right" vertical="center"/>
    </xf>
    <xf numFmtId="180" fontId="14" fillId="19" borderId="1" xfId="35" applyNumberFormat="1" applyFont="1" applyFill="1" applyBorder="1" applyAlignment="1" applyProtection="1">
      <alignment horizontal="center" vertical="center" wrapText="1"/>
      <protection locked="0"/>
    </xf>
    <xf numFmtId="0" fontId="11" fillId="20" borderId="1" xfId="35" applyFont="1" applyFill="1" applyBorder="1" applyAlignment="1">
      <alignment horizontal="left" vertical="center"/>
    </xf>
    <xf numFmtId="0" fontId="10" fillId="20" borderId="1" xfId="35" applyFont="1" applyFill="1" applyBorder="1" applyAlignment="1">
      <alignment horizontal="right" vertical="center"/>
    </xf>
    <xf numFmtId="180" fontId="10" fillId="5" borderId="1" xfId="39" applyNumberFormat="1" applyFont="1" applyFill="1" applyBorder="1" applyAlignment="1" applyProtection="1">
      <alignment horizontal="right" vertical="center"/>
    </xf>
    <xf numFmtId="180" fontId="10" fillId="0" borderId="1" xfId="39" applyNumberFormat="1" applyFont="1" applyFill="1" applyBorder="1" applyAlignment="1" applyProtection="1">
      <alignment horizontal="right" vertical="center"/>
    </xf>
    <xf numFmtId="180" fontId="10" fillId="6" borderId="1" xfId="39" applyNumberFormat="1" applyFont="1" applyFill="1" applyBorder="1" applyAlignment="1" applyProtection="1">
      <alignment horizontal="right" vertical="center"/>
    </xf>
    <xf numFmtId="9" fontId="10" fillId="6" borderId="1" xfId="14" applyFont="1" applyFill="1" applyBorder="1" applyAlignment="1" applyProtection="1">
      <alignment horizontal="right" vertical="center"/>
    </xf>
    <xf numFmtId="181" fontId="10" fillId="6" borderId="1" xfId="14" applyNumberFormat="1" applyFont="1" applyFill="1" applyBorder="1" applyAlignment="1" applyProtection="1">
      <alignment horizontal="right" vertical="center"/>
    </xf>
    <xf numFmtId="180" fontId="10" fillId="10" borderId="1" xfId="39" applyNumberFormat="1" applyFont="1" applyFill="1" applyBorder="1" applyAlignment="1" applyProtection="1">
      <alignment horizontal="right" vertical="center"/>
    </xf>
    <xf numFmtId="180" fontId="10" fillId="6" borderId="1" xfId="35" applyNumberFormat="1" applyFont="1" applyFill="1" applyBorder="1" applyAlignment="1" applyProtection="1">
      <alignment horizontal="right" vertical="center"/>
    </xf>
    <xf numFmtId="182" fontId="10" fillId="6" borderId="1" xfId="39" applyNumberFormat="1" applyFont="1" applyFill="1" applyBorder="1" applyAlignment="1" applyProtection="1">
      <alignment horizontal="right" vertical="center"/>
    </xf>
    <xf numFmtId="9" fontId="10" fillId="5" borderId="1" xfId="14" applyFont="1" applyFill="1" applyBorder="1" applyAlignment="1" applyProtection="1">
      <alignment horizontal="right" vertical="center"/>
    </xf>
    <xf numFmtId="180" fontId="10" fillId="5" borderId="1" xfId="35" applyNumberFormat="1" applyFont="1" applyFill="1" applyBorder="1" applyAlignment="1" applyProtection="1">
      <alignment horizontal="right" vertical="center"/>
    </xf>
    <xf numFmtId="180" fontId="10" fillId="0" borderId="1" xfId="35" applyNumberFormat="1" applyFont="1" applyFill="1" applyBorder="1" applyAlignment="1" applyProtection="1">
      <alignment horizontal="right" vertical="center"/>
    </xf>
    <xf numFmtId="182" fontId="10" fillId="6" borderId="1" xfId="35" applyNumberFormat="1" applyFont="1" applyFill="1" applyBorder="1" applyAlignment="1" applyProtection="1">
      <alignment horizontal="right" vertical="center"/>
    </xf>
    <xf numFmtId="176" fontId="11" fillId="0" borderId="1" xfId="35" applyNumberFormat="1" applyFont="1" applyFill="1" applyBorder="1" applyAlignment="1" applyProtection="1">
      <alignment horizontal="center" vertical="center"/>
      <protection locked="0"/>
    </xf>
    <xf numFmtId="176" fontId="10" fillId="0" borderId="1" xfId="35" applyNumberFormat="1" applyFont="1" applyFill="1" applyBorder="1" applyAlignment="1" applyProtection="1">
      <alignment horizontal="center" vertical="center"/>
      <protection locked="0"/>
    </xf>
    <xf numFmtId="176" fontId="10" fillId="0" borderId="0" xfId="35" applyNumberFormat="1" applyFont="1" applyFill="1" applyBorder="1" applyAlignment="1" applyProtection="1">
      <alignment horizontal="center" vertical="center"/>
      <protection locked="0"/>
    </xf>
    <xf numFmtId="0" fontId="11" fillId="20" borderId="1" xfId="35" applyFont="1" applyFill="1" applyBorder="1" applyAlignment="1">
      <alignment horizontal="right" vertical="center"/>
    </xf>
    <xf numFmtId="180" fontId="10" fillId="20" borderId="1" xfId="35" applyNumberFormat="1" applyFont="1" applyFill="1" applyBorder="1" applyAlignment="1" applyProtection="1">
      <alignment horizontal="right" vertical="center"/>
    </xf>
    <xf numFmtId="0" fontId="11" fillId="20" borderId="1" xfId="35" applyNumberFormat="1" applyFont="1" applyFill="1" applyBorder="1" applyAlignment="1" applyProtection="1">
      <alignment horizontal="left" vertical="center"/>
    </xf>
    <xf numFmtId="9" fontId="10" fillId="20" borderId="1" xfId="35" applyNumberFormat="1" applyFont="1" applyFill="1" applyBorder="1" applyAlignment="1" applyProtection="1">
      <alignment horizontal="center" vertical="center"/>
    </xf>
    <xf numFmtId="9" fontId="10" fillId="20" borderId="1" xfId="14" applyFont="1" applyFill="1" applyBorder="1" applyAlignment="1" applyProtection="1">
      <alignment horizontal="right" vertical="center"/>
    </xf>
    <xf numFmtId="9" fontId="10" fillId="20" borderId="1" xfId="35" applyNumberFormat="1" applyFont="1" applyFill="1" applyBorder="1" applyAlignment="1">
      <alignment horizontal="center" vertical="center"/>
    </xf>
    <xf numFmtId="180" fontId="14" fillId="18" borderId="1" xfId="35" applyNumberFormat="1" applyFont="1" applyFill="1" applyBorder="1" applyAlignment="1" applyProtection="1">
      <alignment horizontal="center" vertical="center" wrapText="1"/>
      <protection locked="0"/>
    </xf>
    <xf numFmtId="0" fontId="11" fillId="18" borderId="1" xfId="35" applyNumberFormat="1" applyFont="1" applyFill="1" applyBorder="1" applyAlignment="1" applyProtection="1">
      <alignment horizontal="left" vertical="center"/>
    </xf>
    <xf numFmtId="9" fontId="10" fillId="18" borderId="1" xfId="39" applyNumberFormat="1" applyFont="1" applyFill="1" applyBorder="1" applyAlignment="1" applyProtection="1">
      <alignment horizontal="right" vertical="center"/>
    </xf>
    <xf numFmtId="180" fontId="11" fillId="18" borderId="1" xfId="35" applyNumberFormat="1" applyFont="1" applyFill="1" applyBorder="1" applyAlignment="1" applyProtection="1">
      <alignment horizontal="center" vertical="center" wrapText="1"/>
      <protection locked="0"/>
    </xf>
    <xf numFmtId="0" fontId="11" fillId="18" borderId="1" xfId="35" applyFont="1" applyFill="1" applyBorder="1" applyAlignment="1">
      <alignment horizontal="left" vertical="center"/>
    </xf>
    <xf numFmtId="180" fontId="10" fillId="18" borderId="1" xfId="39" applyNumberFormat="1" applyFont="1" applyFill="1" applyBorder="1" applyAlignment="1" applyProtection="1">
      <alignment horizontal="right" vertical="center"/>
    </xf>
    <xf numFmtId="0" fontId="10" fillId="18" borderId="1" xfId="35" applyFont="1" applyFill="1" applyBorder="1" applyAlignment="1">
      <alignment horizontal="right" vertical="center"/>
    </xf>
    <xf numFmtId="0" fontId="11" fillId="18" borderId="1" xfId="35" applyFont="1" applyFill="1" applyBorder="1" applyAlignment="1">
      <alignment horizontal="right" vertical="center"/>
    </xf>
    <xf numFmtId="0" fontId="10" fillId="18" borderId="1" xfId="35" applyNumberFormat="1" applyFont="1" applyFill="1" applyBorder="1" applyAlignment="1" applyProtection="1">
      <alignment horizontal="center" vertical="center"/>
    </xf>
    <xf numFmtId="9" fontId="10" fillId="18" borderId="1" xfId="35" applyNumberFormat="1" applyFont="1" applyFill="1" applyBorder="1" applyAlignment="1">
      <alignment horizontal="center" vertical="center"/>
    </xf>
    <xf numFmtId="180" fontId="11" fillId="20" borderId="1" xfId="35" applyNumberFormat="1" applyFont="1" applyFill="1" applyBorder="1" applyAlignment="1" applyProtection="1">
      <alignment horizontal="center" vertical="center" wrapText="1"/>
      <protection locked="0"/>
    </xf>
    <xf numFmtId="180" fontId="10" fillId="20" borderId="1" xfId="39" applyNumberFormat="1" applyFont="1" applyFill="1" applyBorder="1" applyAlignment="1" applyProtection="1">
      <alignment horizontal="right" vertical="center"/>
    </xf>
    <xf numFmtId="0" fontId="11" fillId="18" borderId="1" xfId="35" applyNumberFormat="1" applyFont="1" applyFill="1" applyBorder="1" applyAlignment="1" applyProtection="1">
      <alignment horizontal="center" vertical="center" wrapText="1"/>
    </xf>
    <xf numFmtId="0" fontId="10" fillId="18" borderId="1" xfId="35" applyNumberFormat="1" applyFont="1" applyFill="1" applyBorder="1" applyAlignment="1" applyProtection="1">
      <alignment horizontal="left" vertical="center"/>
    </xf>
    <xf numFmtId="180" fontId="10" fillId="18" borderId="1" xfId="35" applyNumberFormat="1" applyFont="1" applyFill="1" applyBorder="1" applyAlignment="1" applyProtection="1">
      <alignment horizontal="right" vertical="center"/>
    </xf>
    <xf numFmtId="0" fontId="11" fillId="18" borderId="1" xfId="35" applyNumberFormat="1" applyFont="1" applyFill="1" applyBorder="1" applyAlignment="1" applyProtection="1">
      <alignment horizontal="center" vertical="center"/>
    </xf>
    <xf numFmtId="179" fontId="10" fillId="18" borderId="1" xfId="35" applyNumberFormat="1" applyFont="1" applyFill="1" applyBorder="1" applyAlignment="1" applyProtection="1">
      <alignment horizontal="center" vertical="center"/>
    </xf>
    <xf numFmtId="180" fontId="11" fillId="19" borderId="1" xfId="35" applyNumberFormat="1" applyFont="1" applyFill="1" applyBorder="1" applyAlignment="1" applyProtection="1">
      <alignment horizontal="center" vertical="center"/>
      <protection locked="0"/>
    </xf>
    <xf numFmtId="9" fontId="10" fillId="19" borderId="1" xfId="35" applyNumberFormat="1" applyFont="1" applyFill="1" applyBorder="1" applyAlignment="1" applyProtection="1">
      <alignment horizontal="right" vertical="center"/>
      <protection locked="0"/>
    </xf>
    <xf numFmtId="181" fontId="10" fillId="19" borderId="1" xfId="14" applyNumberFormat="1" applyFont="1" applyFill="1" applyBorder="1" applyAlignment="1" applyProtection="1">
      <alignment horizontal="right" vertical="center"/>
    </xf>
    <xf numFmtId="181" fontId="10" fillId="19" borderId="1" xfId="35" applyNumberFormat="1" applyFont="1" applyFill="1" applyBorder="1" applyAlignment="1" applyProtection="1">
      <alignment horizontal="right" vertical="center"/>
    </xf>
    <xf numFmtId="0" fontId="11" fillId="18" borderId="1" xfId="35" applyFont="1" applyFill="1" applyBorder="1" applyAlignment="1" applyProtection="1">
      <alignment horizontal="center" vertical="center" wrapText="1"/>
    </xf>
    <xf numFmtId="0" fontId="16" fillId="18" borderId="1" xfId="35" applyNumberFormat="1" applyFont="1" applyFill="1" applyBorder="1" applyAlignment="1" applyProtection="1">
      <alignment horizontal="center" vertical="center"/>
    </xf>
    <xf numFmtId="9" fontId="10" fillId="18" borderId="1" xfId="35" applyNumberFormat="1" applyFont="1" applyFill="1" applyBorder="1" applyAlignment="1" applyProtection="1">
      <alignment horizontal="right" vertical="center"/>
    </xf>
    <xf numFmtId="180" fontId="16" fillId="20" borderId="1" xfId="35" applyNumberFormat="1" applyFont="1" applyFill="1" applyBorder="1" applyAlignment="1" applyProtection="1">
      <alignment horizontal="center" vertical="center"/>
    </xf>
    <xf numFmtId="9" fontId="10" fillId="0" borderId="1" xfId="14" applyFont="1" applyFill="1" applyBorder="1" applyAlignment="1" applyProtection="1">
      <alignment horizontal="right" vertical="center"/>
    </xf>
    <xf numFmtId="180" fontId="11" fillId="18" borderId="1" xfId="35" applyNumberFormat="1" applyFont="1" applyFill="1" applyBorder="1" applyAlignment="1" applyProtection="1">
      <alignment horizontal="left" vertical="center"/>
    </xf>
    <xf numFmtId="0" fontId="11" fillId="20" borderId="1" xfId="35" applyFont="1" applyFill="1" applyBorder="1" applyAlignment="1" applyProtection="1">
      <alignment horizontal="center" vertical="center" wrapText="1"/>
    </xf>
    <xf numFmtId="0" fontId="11" fillId="2" borderId="1" xfId="35" applyFont="1" applyFill="1" applyBorder="1" applyAlignment="1">
      <alignment horizontal="center" vertical="center" wrapText="1"/>
    </xf>
    <xf numFmtId="0" fontId="10" fillId="2" borderId="1" xfId="35" applyFont="1" applyFill="1" applyBorder="1" applyAlignment="1">
      <alignment horizontal="center" vertical="center" wrapText="1"/>
    </xf>
    <xf numFmtId="0" fontId="11" fillId="0" borderId="1" xfId="35" applyFont="1" applyFill="1" applyBorder="1" applyAlignment="1" applyProtection="1">
      <alignment horizontal="center" vertical="center" wrapText="1"/>
      <protection locked="0"/>
    </xf>
    <xf numFmtId="0" fontId="11" fillId="0" borderId="1" xfId="35" applyNumberFormat="1" applyFont="1" applyFill="1" applyBorder="1" applyAlignment="1" applyProtection="1">
      <alignment horizontal="left" vertical="center"/>
    </xf>
    <xf numFmtId="180" fontId="10" fillId="0" borderId="1" xfId="35" applyNumberFormat="1" applyFont="1" applyFill="1" applyBorder="1" applyAlignment="1" applyProtection="1">
      <alignment horizontal="right" vertical="center"/>
      <protection locked="0"/>
    </xf>
    <xf numFmtId="9" fontId="10" fillId="4" borderId="1" xfId="39" applyNumberFormat="1" applyFont="1" applyFill="1" applyBorder="1" applyAlignment="1" applyProtection="1">
      <alignment horizontal="right" vertical="center"/>
    </xf>
    <xf numFmtId="0" fontId="11" fillId="0" borderId="1" xfId="35" applyFont="1" applyFill="1" applyBorder="1" applyAlignment="1" applyProtection="1">
      <alignment horizontal="center" vertical="center"/>
      <protection locked="0"/>
    </xf>
    <xf numFmtId="180" fontId="10" fillId="7" borderId="1" xfId="35" applyNumberFormat="1" applyFont="1" applyFill="1" applyBorder="1" applyAlignment="1" applyProtection="1">
      <alignment horizontal="right" vertical="center"/>
    </xf>
    <xf numFmtId="0" fontId="10" fillId="0" borderId="1" xfId="35" applyFont="1" applyFill="1" applyBorder="1" applyAlignment="1">
      <alignment horizontal="right" vertical="center"/>
    </xf>
    <xf numFmtId="0" fontId="11" fillId="0" borderId="1" xfId="35" applyFont="1" applyFill="1" applyBorder="1" applyAlignment="1">
      <alignment horizontal="right" vertical="center"/>
    </xf>
    <xf numFmtId="0" fontId="11" fillId="0" borderId="1" xfId="35" applyFont="1" applyFill="1" applyBorder="1" applyAlignment="1">
      <alignment horizontal="left" vertical="center"/>
    </xf>
    <xf numFmtId="9" fontId="10" fillId="0" borderId="1" xfId="35" applyNumberFormat="1" applyFont="1" applyFill="1" applyBorder="1" applyAlignment="1">
      <alignment horizontal="center" vertical="center"/>
    </xf>
    <xf numFmtId="9" fontId="10" fillId="7" borderId="1" xfId="14" applyFont="1" applyFill="1" applyBorder="1" applyAlignment="1" applyProtection="1">
      <alignment horizontal="right" vertical="center"/>
    </xf>
    <xf numFmtId="179" fontId="11" fillId="3" borderId="1" xfId="35" applyNumberFormat="1" applyFont="1" applyFill="1" applyBorder="1" applyAlignment="1" applyProtection="1">
      <alignment horizontal="center" vertical="center" wrapText="1"/>
    </xf>
    <xf numFmtId="180" fontId="10" fillId="3" borderId="1" xfId="35" applyNumberFormat="1" applyFont="1" applyFill="1" applyBorder="1" applyAlignment="1" applyProtection="1">
      <alignment horizontal="right" vertical="center"/>
      <protection locked="0"/>
    </xf>
    <xf numFmtId="0" fontId="10" fillId="3" borderId="1" xfId="35" applyFont="1" applyFill="1" applyBorder="1" applyAlignment="1">
      <alignment horizontal="right" vertical="center"/>
    </xf>
    <xf numFmtId="0" fontId="11" fillId="3" borderId="1" xfId="35" applyFont="1" applyFill="1" applyBorder="1" applyAlignment="1">
      <alignment horizontal="right" vertical="center"/>
    </xf>
    <xf numFmtId="0" fontId="11" fillId="3" borderId="1" xfId="35" applyFont="1" applyFill="1" applyBorder="1" applyAlignment="1">
      <alignment horizontal="left" vertical="center"/>
    </xf>
    <xf numFmtId="9" fontId="10" fillId="3" borderId="1" xfId="35" applyNumberFormat="1" applyFont="1" applyFill="1" applyBorder="1" applyAlignment="1">
      <alignment horizontal="center" vertical="center"/>
    </xf>
    <xf numFmtId="9" fontId="10" fillId="5" borderId="1" xfId="35" applyNumberFormat="1" applyFont="1" applyFill="1" applyBorder="1" applyAlignment="1" applyProtection="1">
      <alignment horizontal="right" vertical="center"/>
    </xf>
    <xf numFmtId="180" fontId="10" fillId="0" borderId="1" xfId="39" applyNumberFormat="1" applyFont="1" applyFill="1" applyBorder="1" applyAlignment="1" applyProtection="1">
      <alignment horizontal="right" vertical="center"/>
      <protection locked="0"/>
    </xf>
    <xf numFmtId="180" fontId="10" fillId="7" borderId="1" xfId="35" applyNumberFormat="1" applyFont="1" applyFill="1" applyBorder="1" applyAlignment="1" applyProtection="1">
      <alignment horizontal="right" vertical="center"/>
      <protection locked="0"/>
    </xf>
    <xf numFmtId="180" fontId="10" fillId="5" borderId="8" xfId="35" applyNumberFormat="1" applyFont="1" applyFill="1" applyBorder="1" applyAlignment="1">
      <alignment horizontal="right" vertical="center"/>
    </xf>
    <xf numFmtId="180" fontId="10" fillId="5" borderId="1" xfId="35" applyNumberFormat="1" applyFont="1" applyFill="1" applyBorder="1" applyAlignment="1">
      <alignment horizontal="right" vertical="center"/>
    </xf>
    <xf numFmtId="0" fontId="11" fillId="3" borderId="1" xfId="35" applyFont="1" applyFill="1" applyBorder="1" applyAlignment="1" applyProtection="1">
      <alignment horizontal="center" vertical="center" wrapText="1"/>
      <protection locked="0"/>
    </xf>
    <xf numFmtId="0" fontId="11" fillId="3" borderId="1" xfId="35" applyFont="1" applyFill="1" applyBorder="1" applyAlignment="1" applyProtection="1">
      <alignment horizontal="center" vertical="center"/>
      <protection locked="0"/>
    </xf>
    <xf numFmtId="0" fontId="11" fillId="0" borderId="1" xfId="35" applyFont="1" applyBorder="1" applyAlignment="1">
      <alignment horizontal="left" vertical="center"/>
    </xf>
    <xf numFmtId="0" fontId="10" fillId="0" borderId="1" xfId="35" applyFont="1" applyBorder="1" applyAlignment="1">
      <alignment horizontal="right" vertical="center"/>
    </xf>
    <xf numFmtId="0" fontId="11" fillId="0" borderId="1" xfId="35" applyFont="1" applyBorder="1" applyAlignment="1">
      <alignment horizontal="right" vertical="center"/>
    </xf>
    <xf numFmtId="9" fontId="10" fillId="0" borderId="1" xfId="35" applyNumberFormat="1" applyFont="1" applyBorder="1" applyAlignment="1">
      <alignment horizontal="center" vertical="center"/>
    </xf>
    <xf numFmtId="0" fontId="11" fillId="3" borderId="1" xfId="35" applyFont="1" applyFill="1" applyBorder="1" applyAlignment="1">
      <alignment horizontal="center" vertical="center" wrapText="1"/>
    </xf>
    <xf numFmtId="180" fontId="11" fillId="0" borderId="10" xfId="35" applyNumberFormat="1" applyFont="1" applyBorder="1" applyAlignment="1" applyProtection="1">
      <alignment horizontal="center" vertical="center" wrapText="1"/>
      <protection locked="0"/>
    </xf>
    <xf numFmtId="180" fontId="11" fillId="0" borderId="1" xfId="35" applyNumberFormat="1" applyFont="1" applyFill="1" applyBorder="1" applyAlignment="1" applyProtection="1">
      <alignment vertical="center" wrapText="1"/>
      <protection locked="0"/>
    </xf>
    <xf numFmtId="180" fontId="10" fillId="0" borderId="8" xfId="35" applyNumberFormat="1" applyFont="1" applyFill="1" applyBorder="1" applyAlignment="1" applyProtection="1">
      <alignment horizontal="right" vertical="center"/>
      <protection locked="0"/>
    </xf>
    <xf numFmtId="180" fontId="11" fillId="0" borderId="11" xfId="35" applyNumberFormat="1" applyFont="1" applyBorder="1" applyAlignment="1" applyProtection="1">
      <alignment horizontal="center" vertical="center" wrapText="1"/>
      <protection locked="0"/>
    </xf>
    <xf numFmtId="180" fontId="11" fillId="0" borderId="1" xfId="35" applyNumberFormat="1" applyFont="1" applyFill="1" applyBorder="1" applyAlignment="1" applyProtection="1">
      <alignment vertical="center"/>
      <protection locked="0"/>
    </xf>
    <xf numFmtId="180" fontId="11" fillId="0" borderId="12" xfId="35" applyNumberFormat="1" applyFont="1" applyBorder="1" applyAlignment="1" applyProtection="1">
      <alignment horizontal="center" vertical="center" wrapText="1"/>
      <protection locked="0"/>
    </xf>
    <xf numFmtId="180" fontId="4" fillId="0" borderId="10" xfId="35" applyNumberFormat="1" applyFont="1" applyBorder="1" applyAlignment="1">
      <alignment horizontal="center" vertical="center"/>
    </xf>
    <xf numFmtId="180" fontId="11" fillId="0" borderId="1" xfId="35" applyNumberFormat="1" applyFont="1" applyBorder="1" applyAlignment="1">
      <alignment horizontal="left" vertical="center"/>
    </xf>
    <xf numFmtId="180" fontId="10" fillId="0" borderId="1" xfId="35" applyNumberFormat="1" applyFont="1" applyBorder="1" applyAlignment="1">
      <alignment horizontal="right" vertical="center"/>
    </xf>
    <xf numFmtId="180" fontId="11" fillId="0" borderId="11" xfId="35" applyNumberFormat="1" applyFont="1" applyBorder="1" applyAlignment="1">
      <alignment horizontal="center" vertical="center"/>
    </xf>
    <xf numFmtId="180" fontId="11" fillId="0" borderId="12" xfId="35" applyNumberFormat="1" applyFont="1" applyBorder="1" applyAlignment="1">
      <alignment horizontal="center" vertical="center"/>
    </xf>
    <xf numFmtId="180" fontId="10" fillId="7" borderId="8" xfId="35" applyNumberFormat="1" applyFont="1" applyFill="1" applyBorder="1" applyAlignment="1" applyProtection="1">
      <alignment horizontal="right" vertical="center"/>
      <protection locked="0"/>
    </xf>
    <xf numFmtId="180" fontId="4" fillId="0" borderId="10" xfId="35" applyNumberFormat="1" applyFont="1" applyFill="1" applyBorder="1" applyAlignment="1">
      <alignment horizontal="center" vertical="center"/>
    </xf>
    <xf numFmtId="180" fontId="4" fillId="0" borderId="1" xfId="35" applyNumberFormat="1" applyFont="1" applyFill="1" applyBorder="1" applyAlignment="1">
      <alignment horizontal="left" vertical="center"/>
    </xf>
    <xf numFmtId="180" fontId="10" fillId="0" borderId="1" xfId="35" applyNumberFormat="1" applyFont="1" applyFill="1" applyBorder="1" applyAlignment="1">
      <alignment horizontal="right" vertical="center"/>
    </xf>
    <xf numFmtId="180" fontId="4" fillId="0" borderId="12" xfId="35" applyNumberFormat="1" applyFont="1" applyFill="1" applyBorder="1" applyAlignment="1">
      <alignment horizontal="center" vertical="center"/>
    </xf>
    <xf numFmtId="0" fontId="11" fillId="0" borderId="0" xfId="35" applyFont="1" applyFill="1" applyAlignment="1">
      <alignment vertical="center"/>
    </xf>
    <xf numFmtId="0" fontId="11" fillId="0" borderId="0" xfId="35" applyFont="1" applyFill="1" applyAlignment="1">
      <alignment horizontal="left" vertical="center"/>
    </xf>
    <xf numFmtId="0" fontId="10" fillId="0" borderId="0" xfId="35" applyFont="1" applyFill="1" applyAlignment="1">
      <alignment horizontal="right" vertical="center"/>
    </xf>
    <xf numFmtId="180" fontId="10" fillId="19" borderId="10" xfId="35" applyNumberFormat="1" applyFont="1" applyFill="1" applyBorder="1" applyAlignment="1">
      <alignment horizontal="center" vertical="center"/>
    </xf>
    <xf numFmtId="180" fontId="10" fillId="19" borderId="1" xfId="35" applyNumberFormat="1" applyFont="1" applyFill="1" applyBorder="1" applyAlignment="1">
      <alignment vertical="center"/>
    </xf>
    <xf numFmtId="180" fontId="10" fillId="19" borderId="1" xfId="35" applyNumberFormat="1" applyFont="1" applyFill="1" applyBorder="1" applyAlignment="1">
      <alignment horizontal="right" vertical="center"/>
    </xf>
    <xf numFmtId="180" fontId="10" fillId="19" borderId="11" xfId="35" applyNumberFormat="1" applyFont="1" applyFill="1" applyBorder="1" applyAlignment="1">
      <alignment horizontal="center" vertical="center"/>
    </xf>
    <xf numFmtId="180" fontId="10" fillId="22" borderId="1" xfId="35" applyNumberFormat="1" applyFont="1" applyFill="1" applyBorder="1" applyAlignment="1">
      <alignment vertical="center"/>
    </xf>
    <xf numFmtId="180" fontId="10" fillId="22" borderId="1" xfId="35" applyNumberFormat="1" applyFont="1" applyFill="1" applyBorder="1" applyAlignment="1">
      <alignment horizontal="right" vertical="center"/>
    </xf>
    <xf numFmtId="180" fontId="10" fillId="19" borderId="12" xfId="35" applyNumberFormat="1" applyFont="1" applyFill="1" applyBorder="1" applyAlignment="1">
      <alignment horizontal="center" vertical="center"/>
    </xf>
    <xf numFmtId="180" fontId="10" fillId="5" borderId="8" xfId="14" applyNumberFormat="1" applyFont="1" applyFill="1" applyBorder="1" applyAlignment="1" applyProtection="1">
      <alignment horizontal="right" vertical="center"/>
    </xf>
    <xf numFmtId="0" fontId="11" fillId="0" borderId="0" xfId="35" applyFont="1" applyFill="1" applyAlignment="1">
      <alignment horizontal="right" vertical="center"/>
    </xf>
    <xf numFmtId="180" fontId="10" fillId="0" borderId="0" xfId="35" applyNumberFormat="1" applyFont="1" applyFill="1" applyAlignment="1">
      <alignment horizontal="left" vertical="center"/>
    </xf>
    <xf numFmtId="182" fontId="10" fillId="0" borderId="0" xfId="35" applyNumberFormat="1" applyFont="1" applyAlignment="1">
      <alignment vertical="center"/>
    </xf>
    <xf numFmtId="176" fontId="11" fillId="12" borderId="13" xfId="35" applyNumberFormat="1" applyFont="1" applyFill="1" applyBorder="1" applyAlignment="1" applyProtection="1">
      <alignment horizontal="center" vertical="center" wrapText="1"/>
      <protection locked="0"/>
    </xf>
    <xf numFmtId="180" fontId="11" fillId="3" borderId="10" xfId="35" applyNumberFormat="1" applyFont="1" applyFill="1" applyBorder="1" applyAlignment="1" applyProtection="1">
      <alignment horizontal="center" vertical="center"/>
      <protection locked="0"/>
    </xf>
    <xf numFmtId="180" fontId="11" fillId="3" borderId="11" xfId="35" applyNumberFormat="1" applyFont="1" applyFill="1" applyBorder="1" applyAlignment="1" applyProtection="1">
      <alignment horizontal="center" vertical="center"/>
      <protection locked="0"/>
    </xf>
    <xf numFmtId="180" fontId="11" fillId="3" borderId="12" xfId="35" applyNumberFormat="1" applyFont="1" applyFill="1" applyBorder="1" applyAlignment="1" applyProtection="1">
      <alignment horizontal="center" vertical="center"/>
      <protection locked="0"/>
    </xf>
    <xf numFmtId="180" fontId="11" fillId="23" borderId="10" xfId="35" applyNumberFormat="1" applyFont="1" applyFill="1" applyBorder="1" applyAlignment="1">
      <alignment horizontal="center" vertical="center" wrapText="1"/>
    </xf>
    <xf numFmtId="180" fontId="11" fillId="23" borderId="1" xfId="35" applyNumberFormat="1" applyFont="1" applyFill="1" applyBorder="1" applyAlignment="1" applyProtection="1">
      <alignment horizontal="left" vertical="center"/>
      <protection locked="0"/>
    </xf>
    <xf numFmtId="180" fontId="11" fillId="23" borderId="11" xfId="35" applyNumberFormat="1" applyFont="1" applyFill="1" applyBorder="1" applyAlignment="1">
      <alignment horizontal="center" vertical="center" wrapText="1"/>
    </xf>
    <xf numFmtId="180" fontId="10" fillId="23" borderId="1" xfId="35" applyNumberFormat="1" applyFont="1" applyFill="1" applyBorder="1" applyAlignment="1" applyProtection="1">
      <alignment horizontal="center" vertical="center"/>
      <protection locked="0"/>
    </xf>
    <xf numFmtId="180" fontId="16" fillId="23" borderId="1" xfId="35" applyNumberFormat="1" applyFont="1" applyFill="1" applyBorder="1" applyAlignment="1" applyProtection="1">
      <alignment horizontal="right" vertical="center"/>
      <protection locked="0"/>
    </xf>
    <xf numFmtId="0" fontId="11" fillId="3" borderId="10" xfId="35" applyFont="1" applyFill="1" applyBorder="1" applyAlignment="1">
      <alignment horizontal="center" vertical="center" wrapText="1"/>
    </xf>
    <xf numFmtId="180" fontId="11" fillId="3" borderId="1" xfId="35" applyNumberFormat="1" applyFont="1" applyFill="1" applyBorder="1" applyAlignment="1">
      <alignment horizontal="left" vertical="center"/>
    </xf>
    <xf numFmtId="0" fontId="11" fillId="3" borderId="11" xfId="35" applyFont="1" applyFill="1" applyBorder="1" applyAlignment="1">
      <alignment horizontal="center" vertical="center" wrapText="1"/>
    </xf>
    <xf numFmtId="0" fontId="11" fillId="3" borderId="12" xfId="35" applyFont="1" applyFill="1" applyBorder="1" applyAlignment="1">
      <alignment horizontal="center" vertical="center" wrapText="1"/>
    </xf>
    <xf numFmtId="180" fontId="11" fillId="23" borderId="10" xfId="35" applyNumberFormat="1" applyFont="1" applyFill="1" applyBorder="1" applyAlignment="1" applyProtection="1">
      <alignment horizontal="center" vertical="center" wrapText="1"/>
      <protection locked="0"/>
    </xf>
    <xf numFmtId="180" fontId="11" fillId="23" borderId="1" xfId="35" applyNumberFormat="1" applyFont="1" applyFill="1" applyBorder="1" applyAlignment="1">
      <alignment horizontal="left" vertical="center"/>
    </xf>
    <xf numFmtId="180" fontId="10" fillId="23" borderId="11" xfId="35" applyNumberFormat="1" applyFont="1" applyFill="1" applyBorder="1" applyAlignment="1">
      <alignment horizontal="center" vertical="center" wrapText="1"/>
    </xf>
    <xf numFmtId="180" fontId="7" fillId="23" borderId="1" xfId="35" applyNumberFormat="1" applyFont="1" applyFill="1" applyBorder="1" applyAlignment="1">
      <alignment horizontal="center" vertical="center"/>
    </xf>
    <xf numFmtId="180" fontId="10" fillId="23" borderId="1" xfId="35" applyNumberFormat="1" applyFont="1" applyFill="1" applyBorder="1" applyAlignment="1">
      <alignment horizontal="center" vertical="center"/>
    </xf>
    <xf numFmtId="180" fontId="10" fillId="23" borderId="12" xfId="35" applyNumberFormat="1" applyFont="1" applyFill="1" applyBorder="1" applyAlignment="1">
      <alignment horizontal="center" vertical="center" wrapText="1"/>
    </xf>
    <xf numFmtId="180" fontId="11" fillId="3" borderId="1" xfId="35" applyNumberFormat="1" applyFont="1" applyFill="1" applyBorder="1" applyAlignment="1">
      <alignment horizontal="left" vertical="center" wrapText="1"/>
    </xf>
    <xf numFmtId="180" fontId="10" fillId="3" borderId="1" xfId="35" applyNumberFormat="1" applyFont="1" applyFill="1" applyBorder="1" applyAlignment="1">
      <alignment horizontal="center" vertical="center" wrapText="1"/>
    </xf>
    <xf numFmtId="0" fontId="11" fillId="0" borderId="11" xfId="35" applyFont="1" applyBorder="1" applyAlignment="1">
      <alignment horizontal="center" vertical="center" wrapText="1"/>
    </xf>
    <xf numFmtId="182" fontId="10" fillId="3" borderId="1" xfId="35" applyNumberFormat="1" applyFont="1" applyFill="1" applyBorder="1" applyAlignment="1">
      <alignment horizontal="center" vertical="center" wrapText="1"/>
    </xf>
    <xf numFmtId="182" fontId="10" fillId="3" borderId="8" xfId="39" applyNumberFormat="1" applyFont="1" applyFill="1" applyBorder="1" applyAlignment="1" applyProtection="1">
      <alignment horizontal="right" vertical="center"/>
    </xf>
    <xf numFmtId="0" fontId="11" fillId="23" borderId="10" xfId="35" applyFont="1" applyFill="1" applyBorder="1" applyAlignment="1">
      <alignment horizontal="center" vertical="center" wrapText="1"/>
    </xf>
    <xf numFmtId="0" fontId="11" fillId="23" borderId="1" xfId="35" applyFont="1" applyFill="1" applyBorder="1" applyAlignment="1">
      <alignment horizontal="left" vertical="center" wrapText="1"/>
    </xf>
    <xf numFmtId="0" fontId="11" fillId="23" borderId="11" xfId="35" applyFont="1" applyFill="1" applyBorder="1" applyAlignment="1">
      <alignment horizontal="center" vertical="center" wrapText="1"/>
    </xf>
    <xf numFmtId="0" fontId="10" fillId="23" borderId="1" xfId="35" applyFont="1" applyFill="1" applyBorder="1" applyAlignment="1">
      <alignment horizontal="center" vertical="center" wrapText="1"/>
    </xf>
    <xf numFmtId="182" fontId="10" fillId="13" borderId="8" xfId="39" applyNumberFormat="1" applyFont="1" applyFill="1" applyBorder="1" applyAlignment="1" applyProtection="1">
      <alignment horizontal="right" vertical="center"/>
    </xf>
    <xf numFmtId="0" fontId="11" fillId="23" borderId="1" xfId="35" applyFont="1" applyFill="1" applyBorder="1" applyAlignment="1">
      <alignment horizontal="center" vertical="center" wrapText="1"/>
    </xf>
    <xf numFmtId="0" fontId="11" fillId="23" borderId="12" xfId="35" applyFont="1" applyFill="1" applyBorder="1" applyAlignment="1">
      <alignment horizontal="center" vertical="center" wrapText="1"/>
    </xf>
    <xf numFmtId="9" fontId="11" fillId="23" borderId="1" xfId="35" applyNumberFormat="1" applyFont="1" applyFill="1" applyBorder="1" applyAlignment="1">
      <alignment horizontal="left" vertical="center" wrapText="1"/>
    </xf>
    <xf numFmtId="9" fontId="10" fillId="13" borderId="8" xfId="14" applyFont="1" applyFill="1" applyBorder="1" applyAlignment="1" applyProtection="1">
      <alignment horizontal="right" vertical="center"/>
    </xf>
    <xf numFmtId="180" fontId="5" fillId="3" borderId="10" xfId="35" applyNumberFormat="1" applyFont="1" applyFill="1" applyBorder="1" applyAlignment="1" applyProtection="1">
      <alignment horizontal="center" vertical="center" wrapText="1"/>
      <protection locked="0"/>
    </xf>
    <xf numFmtId="180" fontId="5" fillId="3" borderId="11" xfId="35" applyNumberFormat="1" applyFont="1" applyFill="1" applyBorder="1" applyAlignment="1" applyProtection="1">
      <alignment horizontal="center" vertical="center" wrapText="1"/>
      <protection locked="0"/>
    </xf>
    <xf numFmtId="0" fontId="11" fillId="23" borderId="1" xfId="35" applyFont="1" applyFill="1" applyBorder="1" applyAlignment="1">
      <alignment horizontal="left" vertical="center"/>
    </xf>
    <xf numFmtId="180" fontId="11" fillId="23" borderId="11" xfId="35" applyNumberFormat="1" applyFont="1" applyFill="1" applyBorder="1" applyAlignment="1" applyProtection="1">
      <alignment horizontal="center" vertical="center" wrapText="1"/>
      <protection locked="0"/>
    </xf>
    <xf numFmtId="0" fontId="10" fillId="23" borderId="1" xfId="35" applyFont="1" applyFill="1" applyBorder="1" applyAlignment="1">
      <alignment horizontal="right" vertical="center"/>
    </xf>
    <xf numFmtId="176" fontId="11" fillId="2" borderId="8" xfId="35" applyNumberFormat="1" applyFont="1" applyFill="1" applyBorder="1" applyAlignment="1" applyProtection="1">
      <alignment horizontal="center" vertical="center" wrapText="1"/>
      <protection locked="0"/>
    </xf>
    <xf numFmtId="180" fontId="10" fillId="0" borderId="8" xfId="39" applyNumberFormat="1" applyFont="1" applyFill="1" applyBorder="1" applyAlignment="1" applyProtection="1">
      <alignment horizontal="right" vertical="center"/>
    </xf>
    <xf numFmtId="9" fontId="10" fillId="6" borderId="8" xfId="14" applyFont="1" applyFill="1" applyBorder="1" applyAlignment="1" applyProtection="1">
      <alignment horizontal="right" vertical="center"/>
    </xf>
    <xf numFmtId="181" fontId="10" fillId="6" borderId="8" xfId="14" applyNumberFormat="1" applyFont="1" applyFill="1" applyBorder="1" applyAlignment="1" applyProtection="1">
      <alignment horizontal="right" vertical="center"/>
    </xf>
    <xf numFmtId="182" fontId="10" fillId="6" borderId="8" xfId="39" applyNumberFormat="1" applyFont="1" applyFill="1" applyBorder="1" applyAlignment="1" applyProtection="1">
      <alignment horizontal="right" vertical="center"/>
    </xf>
    <xf numFmtId="9" fontId="10" fillId="5" borderId="8" xfId="14" applyFont="1" applyFill="1" applyBorder="1" applyAlignment="1" applyProtection="1">
      <alignment horizontal="right" vertical="center"/>
    </xf>
    <xf numFmtId="176" fontId="11" fillId="0" borderId="1" xfId="35" applyNumberFormat="1" applyFont="1" applyBorder="1" applyAlignment="1" applyProtection="1">
      <alignment horizontal="left" vertical="center"/>
      <protection locked="0"/>
    </xf>
    <xf numFmtId="176" fontId="10" fillId="0" borderId="1" xfId="35" applyNumberFormat="1" applyFont="1" applyBorder="1" applyAlignment="1" applyProtection="1">
      <alignment horizontal="center" vertical="center"/>
      <protection locked="0"/>
    </xf>
    <xf numFmtId="176" fontId="11" fillId="0" borderId="0" xfId="35" applyNumberFormat="1" applyFont="1" applyAlignment="1" applyProtection="1">
      <alignment horizontal="center" vertical="center"/>
      <protection locked="0"/>
    </xf>
    <xf numFmtId="0" fontId="11" fillId="23" borderId="1" xfId="35" applyFont="1" applyFill="1" applyBorder="1" applyAlignment="1">
      <alignment horizontal="right" vertical="center"/>
    </xf>
    <xf numFmtId="9" fontId="10" fillId="23" borderId="1" xfId="35" applyNumberFormat="1" applyFont="1" applyFill="1" applyBorder="1" applyAlignment="1">
      <alignment horizontal="center" vertical="center"/>
    </xf>
    <xf numFmtId="180" fontId="11" fillId="3" borderId="10" xfId="35" applyNumberFormat="1" applyFont="1" applyFill="1" applyBorder="1" applyAlignment="1" applyProtection="1">
      <alignment horizontal="center" vertical="center" wrapText="1"/>
      <protection locked="0"/>
    </xf>
    <xf numFmtId="180" fontId="11" fillId="3" borderId="11" xfId="35" applyNumberFormat="1" applyFont="1" applyFill="1" applyBorder="1" applyAlignment="1" applyProtection="1">
      <alignment horizontal="center" vertical="center" wrapText="1"/>
      <protection locked="0"/>
    </xf>
    <xf numFmtId="180" fontId="11" fillId="18" borderId="10" xfId="35" applyNumberFormat="1" applyFont="1" applyFill="1" applyBorder="1" applyAlignment="1">
      <alignment horizontal="center" vertical="center" wrapText="1"/>
    </xf>
    <xf numFmtId="180" fontId="10" fillId="18" borderId="1" xfId="35" applyNumberFormat="1" applyFont="1" applyFill="1" applyBorder="1" applyAlignment="1">
      <alignment horizontal="left" vertical="center"/>
    </xf>
    <xf numFmtId="180" fontId="11" fillId="18" borderId="11" xfId="35" applyNumberFormat="1" applyFont="1" applyFill="1" applyBorder="1" applyAlignment="1">
      <alignment horizontal="center" vertical="center" wrapText="1"/>
    </xf>
    <xf numFmtId="180" fontId="11" fillId="18" borderId="1" xfId="35" applyNumberFormat="1" applyFont="1" applyFill="1" applyBorder="1" applyAlignment="1">
      <alignment horizontal="left" vertical="center"/>
    </xf>
    <xf numFmtId="180" fontId="11" fillId="18" borderId="1" xfId="35" applyNumberFormat="1" applyFont="1" applyFill="1" applyBorder="1" applyAlignment="1">
      <alignment horizontal="center" vertical="center"/>
    </xf>
    <xf numFmtId="180" fontId="11" fillId="18" borderId="12" xfId="35" applyNumberFormat="1" applyFont="1" applyFill="1" applyBorder="1" applyAlignment="1">
      <alignment horizontal="center" vertical="center" wrapText="1"/>
    </xf>
    <xf numFmtId="180" fontId="10" fillId="18" borderId="1" xfId="35" applyNumberFormat="1" applyFont="1" applyFill="1" applyBorder="1" applyAlignment="1">
      <alignment horizontal="center" vertical="center"/>
    </xf>
    <xf numFmtId="180" fontId="11" fillId="23" borderId="1" xfId="35" applyNumberFormat="1" applyFont="1" applyFill="1" applyBorder="1" applyAlignment="1" applyProtection="1">
      <alignment horizontal="center" vertical="center"/>
      <protection locked="0"/>
    </xf>
    <xf numFmtId="180" fontId="10" fillId="22" borderId="1" xfId="39" applyNumberFormat="1" applyFont="1" applyFill="1" applyBorder="1" applyAlignment="1" applyProtection="1">
      <alignment horizontal="right" vertical="center"/>
    </xf>
    <xf numFmtId="9" fontId="10" fillId="23" borderId="1" xfId="35" applyNumberFormat="1" applyFont="1" applyFill="1" applyBorder="1" applyAlignment="1" applyProtection="1">
      <alignment horizontal="right" vertical="center"/>
      <protection locked="0"/>
    </xf>
    <xf numFmtId="9" fontId="10" fillId="22" borderId="1" xfId="14" applyFont="1" applyFill="1" applyBorder="1" applyAlignment="1" applyProtection="1">
      <alignment horizontal="right" vertical="center"/>
    </xf>
    <xf numFmtId="0" fontId="11" fillId="18" borderId="1" xfId="35" applyFont="1" applyFill="1" applyBorder="1" applyAlignment="1">
      <alignment horizontal="center" vertical="center" wrapText="1"/>
    </xf>
    <xf numFmtId="9" fontId="10" fillId="18" borderId="1" xfId="35" applyNumberFormat="1" applyFont="1" applyFill="1" applyBorder="1" applyAlignment="1">
      <alignment horizontal="right" vertical="center"/>
    </xf>
    <xf numFmtId="180" fontId="10" fillId="23" borderId="1" xfId="39" applyNumberFormat="1" applyFont="1" applyFill="1" applyBorder="1" applyAlignment="1" applyProtection="1">
      <alignment horizontal="right" vertical="center"/>
    </xf>
    <xf numFmtId="180" fontId="16" fillId="23" borderId="1" xfId="35" applyNumberFormat="1" applyFont="1" applyFill="1" applyBorder="1" applyAlignment="1">
      <alignment horizontal="center" vertical="center"/>
    </xf>
    <xf numFmtId="9" fontId="10" fillId="23" borderId="1" xfId="35" applyNumberFormat="1" applyFont="1" applyFill="1" applyBorder="1" applyAlignment="1">
      <alignment horizontal="right" vertical="center"/>
    </xf>
    <xf numFmtId="9" fontId="10" fillId="23" borderId="1" xfId="14" applyFont="1" applyFill="1" applyBorder="1" applyAlignment="1" applyProtection="1">
      <alignment horizontal="right" vertical="center"/>
    </xf>
    <xf numFmtId="180" fontId="10" fillId="18" borderId="1" xfId="35" applyNumberFormat="1" applyFont="1" applyFill="1" applyBorder="1" applyAlignment="1">
      <alignment horizontal="right" vertical="center"/>
    </xf>
    <xf numFmtId="9" fontId="10" fillId="3" borderId="8" xfId="35" applyNumberFormat="1" applyFont="1" applyFill="1" applyBorder="1" applyAlignment="1">
      <alignment horizontal="right" vertical="center"/>
    </xf>
    <xf numFmtId="180" fontId="11" fillId="23" borderId="1" xfId="35" applyNumberFormat="1" applyFont="1" applyFill="1" applyBorder="1" applyAlignment="1">
      <alignment horizontal="center" vertical="center" wrapText="1"/>
    </xf>
    <xf numFmtId="180" fontId="11" fillId="18" borderId="1" xfId="35" applyNumberFormat="1" applyFont="1" applyFill="1" applyBorder="1" applyAlignment="1">
      <alignment horizontal="center" vertical="center" wrapText="1"/>
    </xf>
    <xf numFmtId="9" fontId="10" fillId="5" borderId="8" xfId="35" applyNumberFormat="1" applyFont="1" applyFill="1" applyBorder="1" applyAlignment="1">
      <alignment horizontal="right" vertical="center"/>
    </xf>
    <xf numFmtId="0" fontId="14" fillId="2" borderId="13" xfId="35" applyFont="1" applyFill="1" applyBorder="1" applyAlignment="1">
      <alignment horizontal="center" vertical="center" wrapText="1"/>
    </xf>
    <xf numFmtId="0" fontId="10" fillId="2" borderId="9" xfId="35" applyFont="1" applyFill="1" applyBorder="1" applyAlignment="1">
      <alignment horizontal="center" vertical="center" wrapText="1"/>
    </xf>
    <xf numFmtId="0" fontId="11" fillId="0" borderId="10" xfId="35" applyFont="1" applyBorder="1" applyAlignment="1">
      <alignment horizontal="center" vertical="center" wrapText="1"/>
    </xf>
    <xf numFmtId="180" fontId="10" fillId="0" borderId="8" xfId="35" applyNumberFormat="1" applyFont="1" applyBorder="1" applyAlignment="1" applyProtection="1">
      <alignment horizontal="right" vertical="center"/>
      <protection locked="0"/>
    </xf>
    <xf numFmtId="180" fontId="10" fillId="7" borderId="1" xfId="35" applyNumberFormat="1" applyFont="1" applyFill="1" applyBorder="1" applyAlignment="1">
      <alignment horizontal="right" vertical="center"/>
    </xf>
    <xf numFmtId="180" fontId="10" fillId="0" borderId="8" xfId="35" applyNumberFormat="1" applyFont="1" applyBorder="1" applyAlignment="1">
      <alignment horizontal="right" vertical="center"/>
    </xf>
    <xf numFmtId="9" fontId="10" fillId="0" borderId="8" xfId="14" applyFont="1" applyFill="1" applyBorder="1" applyAlignment="1" applyProtection="1">
      <alignment horizontal="right" vertical="center"/>
    </xf>
    <xf numFmtId="180" fontId="10" fillId="3" borderId="8" xfId="35" applyNumberFormat="1" applyFont="1" applyFill="1" applyBorder="1" applyAlignment="1" applyProtection="1">
      <alignment horizontal="right" vertical="center"/>
      <protection locked="0"/>
    </xf>
    <xf numFmtId="180" fontId="10" fillId="3" borderId="1" xfId="35" applyNumberFormat="1" applyFont="1" applyFill="1" applyBorder="1" applyAlignment="1">
      <alignment horizontal="right" vertical="center"/>
    </xf>
    <xf numFmtId="180" fontId="10" fillId="3" borderId="8" xfId="35" applyNumberFormat="1" applyFont="1" applyFill="1" applyBorder="1" applyAlignment="1">
      <alignment horizontal="right" vertical="center"/>
    </xf>
    <xf numFmtId="0" fontId="10" fillId="2" borderId="8" xfId="35" applyFont="1" applyFill="1" applyBorder="1" applyAlignment="1">
      <alignment horizontal="center" vertical="center" wrapText="1"/>
    </xf>
    <xf numFmtId="0" fontId="11" fillId="0" borderId="10" xfId="35" applyFont="1" applyFill="1" applyBorder="1" applyAlignment="1">
      <alignment horizontal="center" vertical="center" wrapText="1"/>
    </xf>
    <xf numFmtId="0" fontId="11" fillId="0" borderId="11" xfId="35" applyFont="1" applyFill="1" applyBorder="1" applyAlignment="1">
      <alignment horizontal="center" vertical="center" wrapText="1"/>
    </xf>
    <xf numFmtId="180" fontId="11" fillId="0" borderId="10" xfId="35" applyNumberFormat="1" applyFont="1" applyFill="1" applyBorder="1" applyAlignment="1" applyProtection="1">
      <alignment horizontal="center" vertical="center" wrapText="1"/>
      <protection locked="0"/>
    </xf>
    <xf numFmtId="180" fontId="11" fillId="0" borderId="11" xfId="35" applyNumberFormat="1" applyFont="1" applyFill="1" applyBorder="1" applyAlignment="1" applyProtection="1">
      <alignment horizontal="center" vertical="center" wrapText="1"/>
      <protection locked="0"/>
    </xf>
    <xf numFmtId="0" fontId="14" fillId="0" borderId="10" xfId="35" applyFont="1" applyFill="1" applyBorder="1" applyAlignment="1">
      <alignment horizontal="center" vertical="center" wrapText="1"/>
    </xf>
    <xf numFmtId="180" fontId="11" fillId="2" borderId="13" xfId="35" applyNumberFormat="1" applyFont="1" applyFill="1" applyBorder="1" applyAlignment="1">
      <alignment horizontal="center" vertical="center" wrapText="1"/>
    </xf>
    <xf numFmtId="180" fontId="10" fillId="2" borderId="9" xfId="35" applyNumberFormat="1" applyFont="1" applyFill="1" applyBorder="1" applyAlignment="1">
      <alignment horizontal="center" vertical="center" wrapText="1"/>
    </xf>
    <xf numFmtId="180" fontId="10" fillId="2" borderId="8" xfId="35" applyNumberFormat="1" applyFont="1" applyFill="1" applyBorder="1" applyAlignment="1">
      <alignment horizontal="center" vertical="center" wrapText="1"/>
    </xf>
    <xf numFmtId="180" fontId="11" fillId="3" borderId="10" xfId="35" applyNumberFormat="1" applyFont="1" applyFill="1" applyBorder="1" applyAlignment="1">
      <alignment horizontal="center" vertical="center" wrapText="1"/>
    </xf>
    <xf numFmtId="180" fontId="11" fillId="3" borderId="11" xfId="35" applyNumberFormat="1" applyFont="1" applyFill="1" applyBorder="1" applyAlignment="1">
      <alignment horizontal="center" vertical="center" wrapText="1"/>
    </xf>
    <xf numFmtId="180" fontId="11" fillId="3" borderId="12" xfId="35" applyNumberFormat="1" applyFont="1" applyFill="1" applyBorder="1" applyAlignment="1">
      <alignment horizontal="center" vertical="center" wrapText="1"/>
    </xf>
    <xf numFmtId="180" fontId="11" fillId="0" borderId="0" xfId="35" applyNumberFormat="1" applyFont="1" applyAlignment="1">
      <alignment horizontal="left" vertical="center"/>
    </xf>
    <xf numFmtId="180" fontId="10" fillId="0" borderId="0" xfId="35" applyNumberFormat="1" applyFont="1" applyAlignment="1">
      <alignment horizontal="right" vertical="center"/>
    </xf>
    <xf numFmtId="180" fontId="11" fillId="0" borderId="1" xfId="35" applyNumberFormat="1" applyFont="1" applyBorder="1" applyAlignment="1" applyProtection="1">
      <alignment vertical="center" wrapText="1"/>
      <protection locked="0"/>
    </xf>
    <xf numFmtId="180" fontId="11" fillId="0" borderId="1" xfId="35" applyNumberFormat="1" applyFont="1" applyBorder="1" applyAlignment="1" applyProtection="1">
      <alignment vertical="center"/>
      <protection locked="0"/>
    </xf>
    <xf numFmtId="180" fontId="11" fillId="0" borderId="0" xfId="35" applyNumberFormat="1" applyFont="1" applyAlignment="1">
      <alignment vertical="center"/>
    </xf>
    <xf numFmtId="180" fontId="11" fillId="0" borderId="0" xfId="35" applyNumberFormat="1" applyFont="1" applyFill="1" applyAlignment="1">
      <alignment vertical="center"/>
    </xf>
    <xf numFmtId="180" fontId="11" fillId="0" borderId="0" xfId="35" applyNumberFormat="1" applyFont="1" applyFill="1" applyAlignment="1">
      <alignment horizontal="left" vertical="center"/>
    </xf>
    <xf numFmtId="180" fontId="10" fillId="0" borderId="0" xfId="35" applyNumberFormat="1" applyFont="1" applyFill="1" applyAlignment="1">
      <alignment horizontal="right" vertical="center"/>
    </xf>
    <xf numFmtId="180" fontId="11" fillId="0" borderId="1" xfId="35" applyNumberFormat="1" applyFont="1" applyBorder="1" applyAlignment="1">
      <alignment horizontal="center" vertical="center"/>
    </xf>
    <xf numFmtId="180" fontId="11" fillId="0" borderId="0" xfId="35" applyNumberFormat="1" applyFont="1" applyAlignment="1">
      <alignment horizontal="right" vertical="center"/>
    </xf>
    <xf numFmtId="180" fontId="11" fillId="0" borderId="0" xfId="35" applyNumberFormat="1" applyFont="1" applyFill="1" applyAlignment="1">
      <alignment horizontal="right" vertical="center"/>
    </xf>
    <xf numFmtId="180" fontId="10" fillId="22" borderId="10" xfId="35" applyNumberFormat="1" applyFont="1" applyFill="1" applyBorder="1" applyAlignment="1">
      <alignment horizontal="center" vertical="center"/>
    </xf>
    <xf numFmtId="180" fontId="10" fillId="22" borderId="11" xfId="35" applyNumberFormat="1" applyFont="1" applyFill="1" applyBorder="1" applyAlignment="1">
      <alignment horizontal="center" vertical="center"/>
    </xf>
    <xf numFmtId="180" fontId="10" fillId="22" borderId="12" xfId="35" applyNumberFormat="1" applyFont="1" applyFill="1" applyBorder="1" applyAlignment="1">
      <alignment horizontal="center" vertical="center"/>
    </xf>
  </cellXfs>
  <cellStyles count="58">
    <cellStyle name="常规" xfId="0" builtinId="0"/>
    <cellStyle name="常规 2" xfId="1"/>
    <cellStyle name="常规 11" xfId="2"/>
    <cellStyle name="百分比 4" xfId="3"/>
    <cellStyle name="百分比 7" xfId="4"/>
    <cellStyle name="千位分隔 9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千位分隔 2" xfId="30"/>
    <cellStyle name="标题 1" xfId="31" builtinId="16"/>
    <cellStyle name="解释性文本" xfId="32" builtinId="53"/>
    <cellStyle name="20% - 强调文字颜色 2" xfId="33" builtinId="34"/>
    <cellStyle name="标题 4" xfId="34" builtinId="19"/>
    <cellStyle name="常规 10" xfId="35"/>
    <cellStyle name="货币[0]" xfId="36" builtinId="7"/>
    <cellStyle name="常规 2 2" xfId="37"/>
    <cellStyle name="40% - 强调文字颜色 4" xfId="38" builtinId="43"/>
    <cellStyle name="千位分隔" xfId="39" builtinId="3"/>
    <cellStyle name="已访问的超链接" xfId="40" builtinId="9"/>
    <cellStyle name="标题" xfId="41" builtinId="15"/>
    <cellStyle name="40% - 强调文字颜色 2" xfId="42" builtinId="35"/>
    <cellStyle name="常规 10 2" xfId="43"/>
    <cellStyle name="警告文本" xfId="44" builtinId="11"/>
    <cellStyle name="60% - 强调文字颜色 3" xfId="45" builtinId="40"/>
    <cellStyle name="注释" xfId="46" builtinId="10"/>
    <cellStyle name="20% - 强调文字颜色 6" xfId="47" builtinId="50"/>
    <cellStyle name="强调文字颜色 5" xfId="48" builtinId="45"/>
    <cellStyle name="40% - 强调文字颜色 6" xfId="49" builtinId="51"/>
    <cellStyle name="超链接" xfId="50" builtinId="8"/>
    <cellStyle name="千位分隔[0]" xfId="51" builtinId="6"/>
    <cellStyle name="标题 2" xfId="52" builtinId="17"/>
    <cellStyle name="40% - 强调文字颜色 5" xfId="53" builtinId="47"/>
    <cellStyle name="标题 3" xfId="54" builtinId="18"/>
    <cellStyle name="强调文字颜色 6" xfId="55" builtinId="49"/>
    <cellStyle name="40% - 强调文字颜色 1" xfId="56" builtinId="31"/>
    <cellStyle name="链接单元格" xfId="57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0.599993896298105"/>
  </sheetPr>
  <dimension ref="A1:Z650"/>
  <sheetViews>
    <sheetView zoomScale="110" zoomScaleNormal="110" workbookViewId="0">
      <pane xSplit="4" ySplit="1" topLeftCell="E2" activePane="bottomRight" state="frozen"/>
      <selection/>
      <selection pane="topRight"/>
      <selection pane="bottomLeft"/>
      <selection pane="bottomRight" activeCell="A1" sqref="A1:B1"/>
    </sheetView>
  </sheetViews>
  <sheetFormatPr defaultColWidth="9" defaultRowHeight="11.6"/>
  <cols>
    <col min="1" max="1" width="11" style="467" customWidth="1"/>
    <col min="2" max="2" width="19.3846153846154" style="467" customWidth="1"/>
    <col min="3" max="3" width="13.3846153846154" style="465" customWidth="1"/>
    <col min="4" max="4" width="9.88461538461538" style="465" customWidth="1"/>
    <col min="5" max="16" width="10.1346153846154" style="465" customWidth="1"/>
    <col min="17" max="17" width="18.6346153846154" style="467" customWidth="1"/>
    <col min="18" max="18" width="5.63461538461539" style="467" customWidth="1"/>
    <col min="19" max="19" width="8.25" style="467" customWidth="1"/>
    <col min="20" max="20" width="5.63461538461539" style="467" customWidth="1"/>
    <col min="21" max="23" width="8.25" style="467" customWidth="1"/>
    <col min="24" max="16384" width="9" style="467"/>
  </cols>
  <sheetData>
    <row r="1" ht="15" customHeight="1" spans="1:23">
      <c r="A1" s="626" t="s">
        <v>0</v>
      </c>
      <c r="B1" s="469"/>
      <c r="C1" s="470" t="s">
        <v>1</v>
      </c>
      <c r="D1" s="470" t="s">
        <v>2</v>
      </c>
      <c r="E1" s="664" t="s">
        <v>3</v>
      </c>
      <c r="F1" s="664" t="s">
        <v>4</v>
      </c>
      <c r="G1" s="664" t="s">
        <v>5</v>
      </c>
      <c r="H1" s="664" t="s">
        <v>6</v>
      </c>
      <c r="I1" s="664" t="s">
        <v>7</v>
      </c>
      <c r="J1" s="664" t="s">
        <v>8</v>
      </c>
      <c r="K1" s="664" t="s">
        <v>9</v>
      </c>
      <c r="L1" s="664" t="s">
        <v>10</v>
      </c>
      <c r="M1" s="664" t="s">
        <v>11</v>
      </c>
      <c r="N1" s="664" t="s">
        <v>12</v>
      </c>
      <c r="O1" s="664" t="s">
        <v>13</v>
      </c>
      <c r="P1" s="664" t="s">
        <v>14</v>
      </c>
      <c r="Q1" s="670" t="s">
        <v>15</v>
      </c>
      <c r="R1" s="175"/>
      <c r="S1" s="175" t="s">
        <v>16</v>
      </c>
      <c r="T1" s="175"/>
      <c r="U1" s="671" t="s">
        <v>17</v>
      </c>
      <c r="V1" s="672"/>
      <c r="W1" s="672"/>
    </row>
    <row r="2" s="461" customFormat="1" ht="12.75" customHeight="1" spans="1:16">
      <c r="A2" s="627" t="s">
        <v>18</v>
      </c>
      <c r="B2" s="472" t="s">
        <v>19</v>
      </c>
      <c r="C2" s="330">
        <f>SUM(E2:P2)</f>
        <v>0</v>
      </c>
      <c r="D2" s="330"/>
      <c r="E2" s="443">
        <f>E49-E124+E127+E617</f>
        <v>0</v>
      </c>
      <c r="F2" s="443">
        <f t="shared" ref="F2:P2" si="0">F49-F124+F127+F617</f>
        <v>0</v>
      </c>
      <c r="G2" s="443">
        <f t="shared" si="0"/>
        <v>0</v>
      </c>
      <c r="H2" s="443">
        <f t="shared" si="0"/>
        <v>0</v>
      </c>
      <c r="I2" s="443">
        <f t="shared" si="0"/>
        <v>0</v>
      </c>
      <c r="J2" s="443">
        <f t="shared" si="0"/>
        <v>0</v>
      </c>
      <c r="K2" s="443">
        <f t="shared" si="0"/>
        <v>0</v>
      </c>
      <c r="L2" s="443">
        <f t="shared" si="0"/>
        <v>0</v>
      </c>
      <c r="M2" s="443">
        <f t="shared" si="0"/>
        <v>0</v>
      </c>
      <c r="N2" s="443">
        <f t="shared" si="0"/>
        <v>0</v>
      </c>
      <c r="O2" s="443">
        <f t="shared" si="0"/>
        <v>0</v>
      </c>
      <c r="P2" s="443">
        <f t="shared" si="0"/>
        <v>0</v>
      </c>
    </row>
    <row r="3" s="461" customFormat="1" ht="12.75" customHeight="1" spans="1:16">
      <c r="A3" s="628"/>
      <c r="B3" s="472" t="s">
        <v>20</v>
      </c>
      <c r="C3" s="330">
        <f>SUM(E3:P3)</f>
        <v>0</v>
      </c>
      <c r="D3" s="330"/>
      <c r="E3" s="443">
        <f>E50+E99-E108+E113-E125+E128-E120</f>
        <v>0</v>
      </c>
      <c r="F3" s="443">
        <f t="shared" ref="F3:P3" si="1">F50+F99-F108+F113-F125+F128-F120</f>
        <v>0</v>
      </c>
      <c r="G3" s="443">
        <f t="shared" si="1"/>
        <v>0</v>
      </c>
      <c r="H3" s="443">
        <f t="shared" si="1"/>
        <v>0</v>
      </c>
      <c r="I3" s="443">
        <f t="shared" si="1"/>
        <v>0</v>
      </c>
      <c r="J3" s="443">
        <f t="shared" si="1"/>
        <v>0</v>
      </c>
      <c r="K3" s="443">
        <f t="shared" si="1"/>
        <v>0</v>
      </c>
      <c r="L3" s="443">
        <f t="shared" si="1"/>
        <v>0</v>
      </c>
      <c r="M3" s="443">
        <f t="shared" si="1"/>
        <v>0</v>
      </c>
      <c r="N3" s="443">
        <f t="shared" si="1"/>
        <v>0</v>
      </c>
      <c r="O3" s="443">
        <f t="shared" si="1"/>
        <v>0</v>
      </c>
      <c r="P3" s="443">
        <f t="shared" si="1"/>
        <v>0</v>
      </c>
    </row>
    <row r="4" s="461" customFormat="1" ht="12.75" customHeight="1" spans="1:16">
      <c r="A4" s="628"/>
      <c r="B4" s="472" t="s">
        <v>21</v>
      </c>
      <c r="C4" s="330">
        <f>SUM(E4:P4)</f>
        <v>0</v>
      </c>
      <c r="D4" s="330"/>
      <c r="E4" s="443">
        <f>E56</f>
        <v>0</v>
      </c>
      <c r="F4" s="443">
        <f t="shared" ref="F4:P4" si="2">F56</f>
        <v>0</v>
      </c>
      <c r="G4" s="443">
        <f t="shared" si="2"/>
        <v>0</v>
      </c>
      <c r="H4" s="443">
        <f t="shared" si="2"/>
        <v>0</v>
      </c>
      <c r="I4" s="443">
        <f t="shared" si="2"/>
        <v>0</v>
      </c>
      <c r="J4" s="443">
        <f t="shared" si="2"/>
        <v>0</v>
      </c>
      <c r="K4" s="443">
        <f t="shared" si="2"/>
        <v>0</v>
      </c>
      <c r="L4" s="443">
        <f t="shared" si="2"/>
        <v>0</v>
      </c>
      <c r="M4" s="443">
        <f t="shared" si="2"/>
        <v>0</v>
      </c>
      <c r="N4" s="443">
        <f t="shared" si="2"/>
        <v>0</v>
      </c>
      <c r="O4" s="443">
        <f t="shared" si="2"/>
        <v>0</v>
      </c>
      <c r="P4" s="443">
        <f t="shared" si="2"/>
        <v>0</v>
      </c>
    </row>
    <row r="5" s="461" customFormat="1" ht="12.75" customHeight="1" spans="1:16">
      <c r="A5" s="628"/>
      <c r="B5" s="474" t="s">
        <v>22</v>
      </c>
      <c r="C5" s="330">
        <f ca="1">INDIRECT(ADDRESS(ROW(),$T$1+4))</f>
        <v>0</v>
      </c>
      <c r="D5" s="330"/>
      <c r="E5" s="665"/>
      <c r="F5" s="665"/>
      <c r="G5" s="665"/>
      <c r="H5" s="665"/>
      <c r="I5" s="665"/>
      <c r="J5" s="665"/>
      <c r="K5" s="665"/>
      <c r="L5" s="665"/>
      <c r="M5" s="665"/>
      <c r="N5" s="665"/>
      <c r="O5" s="665"/>
      <c r="P5" s="665"/>
    </row>
    <row r="6" s="461" customFormat="1" ht="12.75" customHeight="1" spans="1:16">
      <c r="A6" s="628"/>
      <c r="B6" s="472" t="s">
        <v>23</v>
      </c>
      <c r="C6" s="330">
        <f>SUM(E6:P6)</f>
        <v>0</v>
      </c>
      <c r="D6" s="330"/>
      <c r="E6" s="443">
        <f>E22-E126+E129+E618+E619-E621+E622-E623+E624</f>
        <v>0</v>
      </c>
      <c r="F6" s="443">
        <f t="shared" ref="F6:P6" si="3">F22-F126+F129+F618+F619-F621+F622-F623+F624</f>
        <v>0</v>
      </c>
      <c r="G6" s="443">
        <f t="shared" si="3"/>
        <v>0</v>
      </c>
      <c r="H6" s="443">
        <f t="shared" si="3"/>
        <v>0</v>
      </c>
      <c r="I6" s="443">
        <f t="shared" si="3"/>
        <v>0</v>
      </c>
      <c r="J6" s="443">
        <f t="shared" si="3"/>
        <v>0</v>
      </c>
      <c r="K6" s="443">
        <f t="shared" si="3"/>
        <v>0</v>
      </c>
      <c r="L6" s="443">
        <f t="shared" si="3"/>
        <v>0</v>
      </c>
      <c r="M6" s="443">
        <f t="shared" si="3"/>
        <v>0</v>
      </c>
      <c r="N6" s="443">
        <f t="shared" si="3"/>
        <v>0</v>
      </c>
      <c r="O6" s="443">
        <f t="shared" si="3"/>
        <v>0</v>
      </c>
      <c r="P6" s="443">
        <f t="shared" si="3"/>
        <v>0</v>
      </c>
    </row>
    <row r="7" s="461" customFormat="1" ht="12.75" customHeight="1" spans="1:16">
      <c r="A7" s="628"/>
      <c r="B7" s="474" t="s">
        <v>24</v>
      </c>
      <c r="C7" s="329">
        <f>IF(C2=0,,C3/C2)</f>
        <v>0</v>
      </c>
      <c r="D7" s="329"/>
      <c r="E7" s="443">
        <f>IF(E2=0,,E3/E2)</f>
        <v>0</v>
      </c>
      <c r="F7" s="443">
        <f t="shared" ref="F7:P7" si="4">IF(F2=0,,F3/F2)</f>
        <v>0</v>
      </c>
      <c r="G7" s="443">
        <f t="shared" si="4"/>
        <v>0</v>
      </c>
      <c r="H7" s="443">
        <f t="shared" si="4"/>
        <v>0</v>
      </c>
      <c r="I7" s="443">
        <f t="shared" si="4"/>
        <v>0</v>
      </c>
      <c r="J7" s="443">
        <f t="shared" si="4"/>
        <v>0</v>
      </c>
      <c r="K7" s="443">
        <f t="shared" si="4"/>
        <v>0</v>
      </c>
      <c r="L7" s="443">
        <f t="shared" si="4"/>
        <v>0</v>
      </c>
      <c r="M7" s="443">
        <f t="shared" si="4"/>
        <v>0</v>
      </c>
      <c r="N7" s="443">
        <f t="shared" si="4"/>
        <v>0</v>
      </c>
      <c r="O7" s="443">
        <f t="shared" si="4"/>
        <v>0</v>
      </c>
      <c r="P7" s="443">
        <f t="shared" si="4"/>
        <v>0</v>
      </c>
    </row>
    <row r="8" s="461" customFormat="1" ht="12.75" customHeight="1" spans="1:16">
      <c r="A8" s="628"/>
      <c r="B8" s="474" t="s">
        <v>25</v>
      </c>
      <c r="C8" s="329">
        <f>IF(C2=0,,C6/C2)</f>
        <v>0</v>
      </c>
      <c r="D8" s="329"/>
      <c r="E8" s="443">
        <f>IF(E2=0,,E6/E2)</f>
        <v>0</v>
      </c>
      <c r="F8" s="443">
        <f t="shared" ref="F8:P8" si="5">IF(F2=0,,F6/F2)</f>
        <v>0</v>
      </c>
      <c r="G8" s="443">
        <f t="shared" si="5"/>
        <v>0</v>
      </c>
      <c r="H8" s="443">
        <f t="shared" si="5"/>
        <v>0</v>
      </c>
      <c r="I8" s="443">
        <f t="shared" si="5"/>
        <v>0</v>
      </c>
      <c r="J8" s="443">
        <f t="shared" si="5"/>
        <v>0</v>
      </c>
      <c r="K8" s="443">
        <f t="shared" si="5"/>
        <v>0</v>
      </c>
      <c r="L8" s="443">
        <f t="shared" si="5"/>
        <v>0</v>
      </c>
      <c r="M8" s="443">
        <f t="shared" si="5"/>
        <v>0</v>
      </c>
      <c r="N8" s="443">
        <f t="shared" si="5"/>
        <v>0</v>
      </c>
      <c r="O8" s="443">
        <f t="shared" si="5"/>
        <v>0</v>
      </c>
      <c r="P8" s="443">
        <f t="shared" si="5"/>
        <v>0</v>
      </c>
    </row>
    <row r="9" ht="12.75" customHeight="1" spans="1:16">
      <c r="A9" s="629"/>
      <c r="B9" s="474" t="s">
        <v>26</v>
      </c>
      <c r="C9" s="337">
        <f>IF(C3=0,,C6/C3)</f>
        <v>0</v>
      </c>
      <c r="D9" s="337"/>
      <c r="E9" s="666">
        <f>IF(E3=0,,E6/E3)</f>
        <v>0</v>
      </c>
      <c r="F9" s="666">
        <f t="shared" ref="F9:P9" si="6">IF(F3=0,,F6/F3)</f>
        <v>0</v>
      </c>
      <c r="G9" s="666">
        <f t="shared" si="6"/>
        <v>0</v>
      </c>
      <c r="H9" s="666">
        <f t="shared" si="6"/>
        <v>0</v>
      </c>
      <c r="I9" s="666">
        <f t="shared" si="6"/>
        <v>0</v>
      </c>
      <c r="J9" s="666">
        <f t="shared" si="6"/>
        <v>0</v>
      </c>
      <c r="K9" s="666">
        <f t="shared" si="6"/>
        <v>0</v>
      </c>
      <c r="L9" s="666">
        <f t="shared" si="6"/>
        <v>0</v>
      </c>
      <c r="M9" s="666">
        <f t="shared" si="6"/>
        <v>0</v>
      </c>
      <c r="N9" s="666">
        <f t="shared" si="6"/>
        <v>0</v>
      </c>
      <c r="O9" s="666">
        <f t="shared" si="6"/>
        <v>0</v>
      </c>
      <c r="P9" s="666">
        <f t="shared" si="6"/>
        <v>0</v>
      </c>
    </row>
    <row r="10" s="461" customFormat="1" ht="12.75" customHeight="1" spans="1:16">
      <c r="A10" s="630" t="s">
        <v>27</v>
      </c>
      <c r="B10" s="631" t="s">
        <v>28</v>
      </c>
      <c r="C10" s="357">
        <f>SUM(E10:P10)</f>
        <v>0</v>
      </c>
      <c r="D10" s="357"/>
      <c r="E10" s="665"/>
      <c r="F10" s="665"/>
      <c r="G10" s="665"/>
      <c r="H10" s="665"/>
      <c r="I10" s="665"/>
      <c r="J10" s="665"/>
      <c r="K10" s="665"/>
      <c r="L10" s="665"/>
      <c r="M10" s="665"/>
      <c r="N10" s="665"/>
      <c r="O10" s="665"/>
      <c r="P10" s="665"/>
    </row>
    <row r="11" s="461" customFormat="1" ht="12.75" customHeight="1" spans="1:16">
      <c r="A11" s="632"/>
      <c r="B11" s="631" t="s">
        <v>29</v>
      </c>
      <c r="C11" s="345">
        <f>IF(C2=0,,C10/C2)</f>
        <v>0</v>
      </c>
      <c r="D11" s="345"/>
      <c r="E11" s="443">
        <f>IF(E2=0,,E10/E2)</f>
        <v>0</v>
      </c>
      <c r="F11" s="443">
        <f t="shared" ref="F11:P11" si="7">IF(F2=0,,F10/F2)</f>
        <v>0</v>
      </c>
      <c r="G11" s="443">
        <f t="shared" si="7"/>
        <v>0</v>
      </c>
      <c r="H11" s="443">
        <f t="shared" si="7"/>
        <v>0</v>
      </c>
      <c r="I11" s="443">
        <f t="shared" si="7"/>
        <v>0</v>
      </c>
      <c r="J11" s="443">
        <f t="shared" si="7"/>
        <v>0</v>
      </c>
      <c r="K11" s="443">
        <f t="shared" si="7"/>
        <v>0</v>
      </c>
      <c r="L11" s="443">
        <f t="shared" si="7"/>
        <v>0</v>
      </c>
      <c r="M11" s="443">
        <f t="shared" si="7"/>
        <v>0</v>
      </c>
      <c r="N11" s="443">
        <f t="shared" si="7"/>
        <v>0</v>
      </c>
      <c r="O11" s="443">
        <f t="shared" si="7"/>
        <v>0</v>
      </c>
      <c r="P11" s="443">
        <f t="shared" si="7"/>
        <v>0</v>
      </c>
    </row>
    <row r="12" s="461" customFormat="1" ht="12.75" customHeight="1" spans="1:16">
      <c r="A12" s="632"/>
      <c r="B12" s="633" t="s">
        <v>30</v>
      </c>
      <c r="C12" s="345">
        <f>IF(C2=0,,C641/C2)</f>
        <v>0</v>
      </c>
      <c r="D12" s="345"/>
      <c r="E12" s="443">
        <f t="shared" ref="E12:P12" si="8">IF(E2=0,,E641/E2)</f>
        <v>0</v>
      </c>
      <c r="F12" s="443">
        <f t="shared" si="8"/>
        <v>0</v>
      </c>
      <c r="G12" s="443">
        <f t="shared" si="8"/>
        <v>0</v>
      </c>
      <c r="H12" s="443">
        <f t="shared" si="8"/>
        <v>0</v>
      </c>
      <c r="I12" s="443">
        <f t="shared" si="8"/>
        <v>0</v>
      </c>
      <c r="J12" s="443">
        <f t="shared" si="8"/>
        <v>0</v>
      </c>
      <c r="K12" s="443">
        <f t="shared" si="8"/>
        <v>0</v>
      </c>
      <c r="L12" s="443">
        <f t="shared" si="8"/>
        <v>0</v>
      </c>
      <c r="M12" s="443">
        <f t="shared" si="8"/>
        <v>0</v>
      </c>
      <c r="N12" s="443">
        <f t="shared" si="8"/>
        <v>0</v>
      </c>
      <c r="O12" s="443">
        <f t="shared" si="8"/>
        <v>0</v>
      </c>
      <c r="P12" s="443">
        <f t="shared" si="8"/>
        <v>0</v>
      </c>
    </row>
    <row r="13" s="461" customFormat="1" ht="12.75" customHeight="1" spans="1:16">
      <c r="A13" s="632"/>
      <c r="B13" s="634" t="s">
        <v>31</v>
      </c>
      <c r="C13" s="345">
        <f>IF(C2=0,,C642/C2)</f>
        <v>0</v>
      </c>
      <c r="D13" s="345"/>
      <c r="E13" s="443">
        <f t="shared" ref="E13:P13" si="9">IF(E2=0,,E642/E2)</f>
        <v>0</v>
      </c>
      <c r="F13" s="443">
        <f t="shared" si="9"/>
        <v>0</v>
      </c>
      <c r="G13" s="443">
        <f t="shared" si="9"/>
        <v>0</v>
      </c>
      <c r="H13" s="443">
        <f t="shared" si="9"/>
        <v>0</v>
      </c>
      <c r="I13" s="443">
        <f t="shared" si="9"/>
        <v>0</v>
      </c>
      <c r="J13" s="443">
        <f t="shared" si="9"/>
        <v>0</v>
      </c>
      <c r="K13" s="443">
        <f t="shared" si="9"/>
        <v>0</v>
      </c>
      <c r="L13" s="443">
        <f t="shared" si="9"/>
        <v>0</v>
      </c>
      <c r="M13" s="443">
        <f t="shared" si="9"/>
        <v>0</v>
      </c>
      <c r="N13" s="443">
        <f t="shared" si="9"/>
        <v>0</v>
      </c>
      <c r="O13" s="443">
        <f t="shared" si="9"/>
        <v>0</v>
      </c>
      <c r="P13" s="443">
        <f t="shared" si="9"/>
        <v>0</v>
      </c>
    </row>
    <row r="14" s="461" customFormat="1" ht="12.75" customHeight="1" spans="1:16">
      <c r="A14" s="632"/>
      <c r="B14" s="633" t="s">
        <v>32</v>
      </c>
      <c r="C14" s="345">
        <f>IF(C2=0,,C643/C2)</f>
        <v>0</v>
      </c>
      <c r="D14" s="345"/>
      <c r="E14" s="443">
        <f t="shared" ref="E14:P14" si="10">IF(E2=0,,E643/E2)</f>
        <v>0</v>
      </c>
      <c r="F14" s="443">
        <f t="shared" si="10"/>
        <v>0</v>
      </c>
      <c r="G14" s="443">
        <f t="shared" si="10"/>
        <v>0</v>
      </c>
      <c r="H14" s="443">
        <f t="shared" si="10"/>
        <v>0</v>
      </c>
      <c r="I14" s="443">
        <f t="shared" si="10"/>
        <v>0</v>
      </c>
      <c r="J14" s="443">
        <f t="shared" si="10"/>
        <v>0</v>
      </c>
      <c r="K14" s="443">
        <f t="shared" si="10"/>
        <v>0</v>
      </c>
      <c r="L14" s="443">
        <f t="shared" si="10"/>
        <v>0</v>
      </c>
      <c r="M14" s="443">
        <f t="shared" si="10"/>
        <v>0</v>
      </c>
      <c r="N14" s="443">
        <f t="shared" si="10"/>
        <v>0</v>
      </c>
      <c r="O14" s="443">
        <f t="shared" si="10"/>
        <v>0</v>
      </c>
      <c r="P14" s="443">
        <f t="shared" si="10"/>
        <v>0</v>
      </c>
    </row>
    <row r="15" s="461" customFormat="1" ht="12.75" customHeight="1" spans="1:16">
      <c r="A15" s="632"/>
      <c r="B15" s="633" t="s">
        <v>33</v>
      </c>
      <c r="C15" s="345">
        <f>IF(C2=0,,C644/C2)</f>
        <v>0</v>
      </c>
      <c r="D15" s="345"/>
      <c r="E15" s="443">
        <f t="shared" ref="E15:P15" si="11">IF(E2=0,,E644/E2)</f>
        <v>0</v>
      </c>
      <c r="F15" s="443">
        <f t="shared" si="11"/>
        <v>0</v>
      </c>
      <c r="G15" s="443">
        <f t="shared" si="11"/>
        <v>0</v>
      </c>
      <c r="H15" s="443">
        <f t="shared" si="11"/>
        <v>0</v>
      </c>
      <c r="I15" s="443">
        <f t="shared" si="11"/>
        <v>0</v>
      </c>
      <c r="J15" s="443">
        <f t="shared" si="11"/>
        <v>0</v>
      </c>
      <c r="K15" s="443">
        <f t="shared" si="11"/>
        <v>0</v>
      </c>
      <c r="L15" s="443">
        <f t="shared" si="11"/>
        <v>0</v>
      </c>
      <c r="M15" s="443">
        <f t="shared" si="11"/>
        <v>0</v>
      </c>
      <c r="N15" s="443">
        <f t="shared" si="11"/>
        <v>0</v>
      </c>
      <c r="O15" s="443">
        <f t="shared" si="11"/>
        <v>0</v>
      </c>
      <c r="P15" s="443">
        <f t="shared" si="11"/>
        <v>0</v>
      </c>
    </row>
    <row r="16" s="461" customFormat="1" ht="12.75" customHeight="1" spans="1:16">
      <c r="A16" s="635" t="s">
        <v>34</v>
      </c>
      <c r="B16" s="636" t="s">
        <v>35</v>
      </c>
      <c r="C16" s="330">
        <f>SUM(E16:P16)</f>
        <v>0</v>
      </c>
      <c r="D16" s="330"/>
      <c r="E16" s="443">
        <f t="shared" ref="E16:P16" si="12">E6-E10-E101-E103</f>
        <v>0</v>
      </c>
      <c r="F16" s="443">
        <f t="shared" si="12"/>
        <v>0</v>
      </c>
      <c r="G16" s="443">
        <f t="shared" si="12"/>
        <v>0</v>
      </c>
      <c r="H16" s="443">
        <f t="shared" si="12"/>
        <v>0</v>
      </c>
      <c r="I16" s="443">
        <f t="shared" si="12"/>
        <v>0</v>
      </c>
      <c r="J16" s="443">
        <f t="shared" si="12"/>
        <v>0</v>
      </c>
      <c r="K16" s="443">
        <f t="shared" si="12"/>
        <v>0</v>
      </c>
      <c r="L16" s="443">
        <f t="shared" si="12"/>
        <v>0</v>
      </c>
      <c r="M16" s="443">
        <f t="shared" si="12"/>
        <v>0</v>
      </c>
      <c r="N16" s="443">
        <f t="shared" si="12"/>
        <v>0</v>
      </c>
      <c r="O16" s="443">
        <f t="shared" si="12"/>
        <v>0</v>
      </c>
      <c r="P16" s="443">
        <f t="shared" si="12"/>
        <v>0</v>
      </c>
    </row>
    <row r="17" s="461" customFormat="1" ht="12.75" customHeight="1" spans="1:16">
      <c r="A17" s="637"/>
      <c r="B17" s="636" t="s">
        <v>36</v>
      </c>
      <c r="C17" s="330">
        <f>SUM(E17:P17)</f>
        <v>0</v>
      </c>
      <c r="D17" s="330"/>
      <c r="E17" s="443">
        <f>(E6*96%*92.5%*90%-E10)*85%</f>
        <v>0</v>
      </c>
      <c r="F17" s="443">
        <f t="shared" ref="F17:P17" si="13">(F6*96%*92.5%*90%-F10)*85%</f>
        <v>0</v>
      </c>
      <c r="G17" s="443">
        <f t="shared" si="13"/>
        <v>0</v>
      </c>
      <c r="H17" s="443">
        <f t="shared" si="13"/>
        <v>0</v>
      </c>
      <c r="I17" s="443">
        <f t="shared" si="13"/>
        <v>0</v>
      </c>
      <c r="J17" s="443">
        <f t="shared" si="13"/>
        <v>0</v>
      </c>
      <c r="K17" s="443">
        <f t="shared" si="13"/>
        <v>0</v>
      </c>
      <c r="L17" s="443">
        <f t="shared" si="13"/>
        <v>0</v>
      </c>
      <c r="M17" s="443">
        <f t="shared" si="13"/>
        <v>0</v>
      </c>
      <c r="N17" s="443">
        <f t="shared" si="13"/>
        <v>0</v>
      </c>
      <c r="O17" s="443">
        <f t="shared" si="13"/>
        <v>0</v>
      </c>
      <c r="P17" s="443">
        <f t="shared" si="13"/>
        <v>0</v>
      </c>
    </row>
    <row r="18" s="461" customFormat="1" ht="12.75" customHeight="1" spans="1:16">
      <c r="A18" s="637"/>
      <c r="B18" s="636" t="s">
        <v>37</v>
      </c>
      <c r="C18" s="330">
        <f>SUM(E18:P18)</f>
        <v>0</v>
      </c>
      <c r="D18" s="330"/>
      <c r="E18" s="443">
        <f>(E3*98%*96%*92.5%*90%-E10)*85%</f>
        <v>0</v>
      </c>
      <c r="F18" s="443">
        <f t="shared" ref="F18:P18" si="14">(F3*98%*96%*92.5%*90%-F10)*85%</f>
        <v>0</v>
      </c>
      <c r="G18" s="443">
        <f t="shared" si="14"/>
        <v>0</v>
      </c>
      <c r="H18" s="443">
        <f t="shared" si="14"/>
        <v>0</v>
      </c>
      <c r="I18" s="443">
        <f t="shared" si="14"/>
        <v>0</v>
      </c>
      <c r="J18" s="443">
        <f t="shared" si="14"/>
        <v>0</v>
      </c>
      <c r="K18" s="443">
        <f t="shared" si="14"/>
        <v>0</v>
      </c>
      <c r="L18" s="443">
        <f t="shared" si="14"/>
        <v>0</v>
      </c>
      <c r="M18" s="443">
        <f t="shared" si="14"/>
        <v>0</v>
      </c>
      <c r="N18" s="443">
        <f t="shared" si="14"/>
        <v>0</v>
      </c>
      <c r="O18" s="443">
        <f t="shared" si="14"/>
        <v>0</v>
      </c>
      <c r="P18" s="443">
        <f t="shared" si="14"/>
        <v>0</v>
      </c>
    </row>
    <row r="19" s="461" customFormat="1" ht="12.75" customHeight="1" spans="1:16">
      <c r="A19" s="637"/>
      <c r="B19" s="485" t="s">
        <v>38</v>
      </c>
      <c r="C19" s="418">
        <f>IFERROR(IF(C16&lt;0,-ABS(C16/C6),ABS(C16/C6)),0)</f>
        <v>0</v>
      </c>
      <c r="D19" s="329"/>
      <c r="E19" s="667">
        <f>IFERROR(IF(E16&lt;0,-ABS(E16/E6),ABS(E16/E6)),0)</f>
        <v>0</v>
      </c>
      <c r="F19" s="667">
        <f t="shared" ref="F19:P19" si="15">IFERROR(IF(F16&lt;0,-ABS(F16/F6),ABS(F16/F6)),0)</f>
        <v>0</v>
      </c>
      <c r="G19" s="667">
        <f t="shared" si="15"/>
        <v>0</v>
      </c>
      <c r="H19" s="667">
        <f t="shared" si="15"/>
        <v>0</v>
      </c>
      <c r="I19" s="667">
        <f t="shared" si="15"/>
        <v>0</v>
      </c>
      <c r="J19" s="667">
        <f t="shared" si="15"/>
        <v>0</v>
      </c>
      <c r="K19" s="667">
        <f t="shared" si="15"/>
        <v>0</v>
      </c>
      <c r="L19" s="667">
        <f t="shared" si="15"/>
        <v>0</v>
      </c>
      <c r="M19" s="667">
        <f t="shared" si="15"/>
        <v>0</v>
      </c>
      <c r="N19" s="667">
        <f t="shared" si="15"/>
        <v>0</v>
      </c>
      <c r="O19" s="667">
        <f t="shared" si="15"/>
        <v>0</v>
      </c>
      <c r="P19" s="667">
        <f t="shared" si="15"/>
        <v>0</v>
      </c>
    </row>
    <row r="20" ht="12.75" customHeight="1" spans="1:16">
      <c r="A20" s="637"/>
      <c r="B20" s="485" t="s">
        <v>39</v>
      </c>
      <c r="C20" s="418">
        <f>IFERROR(IF(C17&lt;0,-ABS(C17/C6),ABS(C17/C6)),0)</f>
        <v>0</v>
      </c>
      <c r="D20" s="418"/>
      <c r="E20" s="667">
        <f>IFERROR(IF(E17&lt;0,-ABS(E17/E6),ABS(E17/E6)),0)</f>
        <v>0</v>
      </c>
      <c r="F20" s="667">
        <f t="shared" ref="F20:P20" si="16">IFERROR(IF(F17&lt;0,-ABS(F17/F6),ABS(F17/F6)),0)</f>
        <v>0</v>
      </c>
      <c r="G20" s="667">
        <f t="shared" si="16"/>
        <v>0</v>
      </c>
      <c r="H20" s="667">
        <f t="shared" si="16"/>
        <v>0</v>
      </c>
      <c r="I20" s="667">
        <f t="shared" si="16"/>
        <v>0</v>
      </c>
      <c r="J20" s="667">
        <f t="shared" si="16"/>
        <v>0</v>
      </c>
      <c r="K20" s="667">
        <f t="shared" si="16"/>
        <v>0</v>
      </c>
      <c r="L20" s="667">
        <f t="shared" si="16"/>
        <v>0</v>
      </c>
      <c r="M20" s="667">
        <f t="shared" si="16"/>
        <v>0</v>
      </c>
      <c r="N20" s="667">
        <f t="shared" si="16"/>
        <v>0</v>
      </c>
      <c r="O20" s="667">
        <f t="shared" si="16"/>
        <v>0</v>
      </c>
      <c r="P20" s="667">
        <f t="shared" si="16"/>
        <v>0</v>
      </c>
    </row>
    <row r="21" ht="12.75" customHeight="1" spans="1:16">
      <c r="A21" s="638"/>
      <c r="B21" s="485" t="s">
        <v>40</v>
      </c>
      <c r="C21" s="418">
        <f>IFERROR(IF(C18&lt;0,-ABS(C18/C3),ABS(C18/C3)),0)</f>
        <v>0</v>
      </c>
      <c r="D21" s="418"/>
      <c r="E21" s="667">
        <f>IFERROR(IF(E18&lt;0,-ABS(E18/E3),ABS(E18/E3)),0)</f>
        <v>0</v>
      </c>
      <c r="F21" s="667">
        <f t="shared" ref="F21:P21" si="17">IFERROR(IF(F18&lt;0,-ABS(F18/F3),ABS(F18/F3)),0)</f>
        <v>0</v>
      </c>
      <c r="G21" s="667">
        <f t="shared" si="17"/>
        <v>0</v>
      </c>
      <c r="H21" s="667">
        <f t="shared" si="17"/>
        <v>0</v>
      </c>
      <c r="I21" s="667">
        <f t="shared" si="17"/>
        <v>0</v>
      </c>
      <c r="J21" s="667">
        <f t="shared" si="17"/>
        <v>0</v>
      </c>
      <c r="K21" s="667">
        <f t="shared" si="17"/>
        <v>0</v>
      </c>
      <c r="L21" s="667">
        <f t="shared" si="17"/>
        <v>0</v>
      </c>
      <c r="M21" s="667">
        <f t="shared" si="17"/>
        <v>0</v>
      </c>
      <c r="N21" s="667">
        <f t="shared" si="17"/>
        <v>0</v>
      </c>
      <c r="O21" s="667">
        <f t="shared" si="17"/>
        <v>0</v>
      </c>
      <c r="P21" s="667">
        <f t="shared" si="17"/>
        <v>0</v>
      </c>
    </row>
    <row r="22" s="461" customFormat="1" ht="12.75" customHeight="1" spans="1:16">
      <c r="A22" s="639" t="s">
        <v>41</v>
      </c>
      <c r="B22" s="640" t="s">
        <v>23</v>
      </c>
      <c r="C22" s="357">
        <f>SUM(E22:P22)</f>
        <v>0</v>
      </c>
      <c r="D22" s="357"/>
      <c r="E22" s="443">
        <f>E23+E24+E25+E26+E27+E28</f>
        <v>0</v>
      </c>
      <c r="F22" s="443">
        <f t="shared" ref="F22:P22" si="18">F23+F24+F25+F26+F27+F28</f>
        <v>0</v>
      </c>
      <c r="G22" s="443">
        <f t="shared" si="18"/>
        <v>0</v>
      </c>
      <c r="H22" s="443">
        <f t="shared" si="18"/>
        <v>0</v>
      </c>
      <c r="I22" s="443">
        <f t="shared" si="18"/>
        <v>0</v>
      </c>
      <c r="J22" s="443">
        <f t="shared" si="18"/>
        <v>0</v>
      </c>
      <c r="K22" s="443">
        <f t="shared" si="18"/>
        <v>0</v>
      </c>
      <c r="L22" s="443">
        <f t="shared" si="18"/>
        <v>0</v>
      </c>
      <c r="M22" s="443">
        <f t="shared" si="18"/>
        <v>0</v>
      </c>
      <c r="N22" s="443">
        <f t="shared" si="18"/>
        <v>0</v>
      </c>
      <c r="O22" s="443">
        <f t="shared" si="18"/>
        <v>0</v>
      </c>
      <c r="P22" s="443">
        <f t="shared" si="18"/>
        <v>0</v>
      </c>
    </row>
    <row r="23" s="461" customFormat="1" ht="12.75" customHeight="1" spans="1:16">
      <c r="A23" s="641"/>
      <c r="B23" s="642" t="s">
        <v>42</v>
      </c>
      <c r="C23" s="357">
        <f t="shared" ref="C23:C28" si="19">SUM(E23:P23)</f>
        <v>0</v>
      </c>
      <c r="D23" s="360">
        <f t="shared" ref="D23:D28" si="20">IF($C$22=0,,C23/$C$22)</f>
        <v>0</v>
      </c>
      <c r="E23" s="665"/>
      <c r="F23" s="665"/>
      <c r="G23" s="665"/>
      <c r="H23" s="665"/>
      <c r="I23" s="665"/>
      <c r="J23" s="665"/>
      <c r="K23" s="665"/>
      <c r="L23" s="665"/>
      <c r="M23" s="665"/>
      <c r="N23" s="665"/>
      <c r="O23" s="665"/>
      <c r="P23" s="665"/>
    </row>
    <row r="24" s="461" customFormat="1" ht="12.75" customHeight="1" spans="1:16">
      <c r="A24" s="641"/>
      <c r="B24" s="642" t="s">
        <v>43</v>
      </c>
      <c r="C24" s="357">
        <f t="shared" si="19"/>
        <v>0</v>
      </c>
      <c r="D24" s="360">
        <f t="shared" si="20"/>
        <v>0</v>
      </c>
      <c r="E24" s="665"/>
      <c r="F24" s="665"/>
      <c r="G24" s="665"/>
      <c r="H24" s="665"/>
      <c r="I24" s="665"/>
      <c r="J24" s="665"/>
      <c r="K24" s="665"/>
      <c r="L24" s="665"/>
      <c r="M24" s="665"/>
      <c r="N24" s="665"/>
      <c r="O24" s="665"/>
      <c r="P24" s="665"/>
    </row>
    <row r="25" s="461" customFormat="1" ht="12.75" customHeight="1" spans="1:16">
      <c r="A25" s="641"/>
      <c r="B25" s="642" t="s">
        <v>44</v>
      </c>
      <c r="C25" s="357">
        <f t="shared" si="19"/>
        <v>0</v>
      </c>
      <c r="D25" s="360">
        <f t="shared" si="20"/>
        <v>0</v>
      </c>
      <c r="E25" s="665"/>
      <c r="F25" s="665"/>
      <c r="G25" s="665"/>
      <c r="H25" s="665"/>
      <c r="I25" s="665"/>
      <c r="J25" s="665"/>
      <c r="K25" s="665"/>
      <c r="L25" s="665"/>
      <c r="M25" s="665"/>
      <c r="N25" s="665"/>
      <c r="O25" s="665"/>
      <c r="P25" s="665"/>
    </row>
    <row r="26" s="461" customFormat="1" ht="12.75" customHeight="1" spans="1:16">
      <c r="A26" s="641"/>
      <c r="B26" s="642" t="s">
        <v>45</v>
      </c>
      <c r="C26" s="357">
        <f t="shared" si="19"/>
        <v>0</v>
      </c>
      <c r="D26" s="360">
        <f t="shared" si="20"/>
        <v>0</v>
      </c>
      <c r="E26" s="665"/>
      <c r="F26" s="665"/>
      <c r="G26" s="665"/>
      <c r="H26" s="665"/>
      <c r="I26" s="665"/>
      <c r="J26" s="665"/>
      <c r="K26" s="665"/>
      <c r="L26" s="665"/>
      <c r="M26" s="665"/>
      <c r="N26" s="665"/>
      <c r="O26" s="665"/>
      <c r="P26" s="665"/>
    </row>
    <row r="27" s="461" customFormat="1" ht="12.75" customHeight="1" spans="1:16">
      <c r="A27" s="641"/>
      <c r="B27" s="643" t="s">
        <v>46</v>
      </c>
      <c r="C27" s="357">
        <f t="shared" si="19"/>
        <v>0</v>
      </c>
      <c r="D27" s="360">
        <f t="shared" si="20"/>
        <v>0</v>
      </c>
      <c r="E27" s="665"/>
      <c r="F27" s="665"/>
      <c r="G27" s="665"/>
      <c r="H27" s="665"/>
      <c r="I27" s="665"/>
      <c r="J27" s="665"/>
      <c r="K27" s="665"/>
      <c r="L27" s="665"/>
      <c r="M27" s="665"/>
      <c r="N27" s="665"/>
      <c r="O27" s="665"/>
      <c r="P27" s="665"/>
    </row>
    <row r="28" s="461" customFormat="1" ht="12.75" customHeight="1" spans="1:16">
      <c r="A28" s="644"/>
      <c r="B28" s="643" t="s">
        <v>47</v>
      </c>
      <c r="C28" s="357">
        <f t="shared" si="19"/>
        <v>0</v>
      </c>
      <c r="D28" s="360">
        <f t="shared" si="20"/>
        <v>0</v>
      </c>
      <c r="E28" s="443">
        <f>E99</f>
        <v>0</v>
      </c>
      <c r="F28" s="443">
        <f t="shared" ref="F28:P28" si="21">F99</f>
        <v>0</v>
      </c>
      <c r="G28" s="443">
        <f t="shared" si="21"/>
        <v>0</v>
      </c>
      <c r="H28" s="443">
        <f t="shared" si="21"/>
        <v>0</v>
      </c>
      <c r="I28" s="443">
        <f t="shared" si="21"/>
        <v>0</v>
      </c>
      <c r="J28" s="443">
        <f t="shared" si="21"/>
        <v>0</v>
      </c>
      <c r="K28" s="443">
        <f t="shared" si="21"/>
        <v>0</v>
      </c>
      <c r="L28" s="443">
        <f t="shared" si="21"/>
        <v>0</v>
      </c>
      <c r="M28" s="443">
        <f t="shared" si="21"/>
        <v>0</v>
      </c>
      <c r="N28" s="443">
        <f t="shared" si="21"/>
        <v>0</v>
      </c>
      <c r="O28" s="443">
        <f t="shared" si="21"/>
        <v>0</v>
      </c>
      <c r="P28" s="443">
        <f t="shared" si="21"/>
        <v>0</v>
      </c>
    </row>
    <row r="29" s="461" customFormat="1" ht="12.75" customHeight="1" spans="1:16">
      <c r="A29" s="635" t="s">
        <v>48</v>
      </c>
      <c r="B29" s="645" t="s">
        <v>49</v>
      </c>
      <c r="C29" s="330">
        <f t="shared" ref="C29" si="22">SUM(E29:P29)</f>
        <v>0</v>
      </c>
      <c r="D29" s="330"/>
      <c r="E29" s="665"/>
      <c r="F29" s="665"/>
      <c r="G29" s="665"/>
      <c r="H29" s="665"/>
      <c r="I29" s="665"/>
      <c r="J29" s="665"/>
      <c r="K29" s="665"/>
      <c r="L29" s="665"/>
      <c r="M29" s="665"/>
      <c r="N29" s="665"/>
      <c r="O29" s="665"/>
      <c r="P29" s="665"/>
    </row>
    <row r="30" s="461" customFormat="1" ht="12.75" customHeight="1" spans="1:16">
      <c r="A30" s="637"/>
      <c r="B30" s="646" t="s">
        <v>50</v>
      </c>
      <c r="C30" s="329">
        <f>IF(C29=0,,(C645+C646)/C29)</f>
        <v>0</v>
      </c>
      <c r="D30" s="329"/>
      <c r="E30" s="443">
        <f t="shared" ref="E30:P30" si="23">IF(E29=0,,(E645+E646)/E29)</f>
        <v>0</v>
      </c>
      <c r="F30" s="443">
        <f t="shared" si="23"/>
        <v>0</v>
      </c>
      <c r="G30" s="443">
        <f t="shared" si="23"/>
        <v>0</v>
      </c>
      <c r="H30" s="443">
        <f t="shared" si="23"/>
        <v>0</v>
      </c>
      <c r="I30" s="443">
        <f t="shared" si="23"/>
        <v>0</v>
      </c>
      <c r="J30" s="443">
        <f t="shared" si="23"/>
        <v>0</v>
      </c>
      <c r="K30" s="443">
        <f t="shared" si="23"/>
        <v>0</v>
      </c>
      <c r="L30" s="443">
        <f t="shared" si="23"/>
        <v>0</v>
      </c>
      <c r="M30" s="443">
        <f t="shared" si="23"/>
        <v>0</v>
      </c>
      <c r="N30" s="443">
        <f t="shared" si="23"/>
        <v>0</v>
      </c>
      <c r="O30" s="443">
        <f t="shared" si="23"/>
        <v>0</v>
      </c>
      <c r="P30" s="443">
        <f t="shared" si="23"/>
        <v>0</v>
      </c>
    </row>
    <row r="31" s="461" customFormat="1" ht="12.75" customHeight="1" spans="1:16">
      <c r="A31" s="647"/>
      <c r="B31" s="646" t="s">
        <v>51</v>
      </c>
      <c r="C31" s="329">
        <f>IF(C29=0,,C6/C29)</f>
        <v>0</v>
      </c>
      <c r="D31" s="329"/>
      <c r="E31" s="443">
        <f t="shared" ref="E31:P31" si="24">IF(E29=0,,E6/E29)</f>
        <v>0</v>
      </c>
      <c r="F31" s="443">
        <f t="shared" si="24"/>
        <v>0</v>
      </c>
      <c r="G31" s="443">
        <f t="shared" si="24"/>
        <v>0</v>
      </c>
      <c r="H31" s="443">
        <f t="shared" si="24"/>
        <v>0</v>
      </c>
      <c r="I31" s="443">
        <f t="shared" si="24"/>
        <v>0</v>
      </c>
      <c r="J31" s="443">
        <f t="shared" si="24"/>
        <v>0</v>
      </c>
      <c r="K31" s="443">
        <f t="shared" si="24"/>
        <v>0</v>
      </c>
      <c r="L31" s="443">
        <f t="shared" si="24"/>
        <v>0</v>
      </c>
      <c r="M31" s="443">
        <f t="shared" si="24"/>
        <v>0</v>
      </c>
      <c r="N31" s="443">
        <f t="shared" si="24"/>
        <v>0</v>
      </c>
      <c r="O31" s="443">
        <f t="shared" si="24"/>
        <v>0</v>
      </c>
      <c r="P31" s="443">
        <f t="shared" si="24"/>
        <v>0</v>
      </c>
    </row>
    <row r="32" s="625" customFormat="1" ht="12.75" customHeight="1" spans="1:16">
      <c r="A32" s="647"/>
      <c r="B32" s="648" t="s">
        <v>52</v>
      </c>
      <c r="C32" s="649">
        <f>IF(C29=0,,C2/C29)</f>
        <v>0</v>
      </c>
      <c r="D32" s="649"/>
      <c r="E32" s="668">
        <f t="shared" ref="E32:P32" si="25">IF(E29=0,,E2/E29)</f>
        <v>0</v>
      </c>
      <c r="F32" s="668">
        <f t="shared" si="25"/>
        <v>0</v>
      </c>
      <c r="G32" s="668">
        <f t="shared" si="25"/>
        <v>0</v>
      </c>
      <c r="H32" s="668">
        <f t="shared" si="25"/>
        <v>0</v>
      </c>
      <c r="I32" s="668">
        <f t="shared" si="25"/>
        <v>0</v>
      </c>
      <c r="J32" s="668">
        <f t="shared" si="25"/>
        <v>0</v>
      </c>
      <c r="K32" s="668">
        <f t="shared" si="25"/>
        <v>0</v>
      </c>
      <c r="L32" s="668">
        <f t="shared" si="25"/>
        <v>0</v>
      </c>
      <c r="M32" s="668">
        <f t="shared" si="25"/>
        <v>0</v>
      </c>
      <c r="N32" s="668">
        <f t="shared" si="25"/>
        <v>0</v>
      </c>
      <c r="O32" s="668">
        <f t="shared" si="25"/>
        <v>0</v>
      </c>
      <c r="P32" s="668">
        <f t="shared" si="25"/>
        <v>0</v>
      </c>
    </row>
    <row r="33" s="461" customFormat="1" ht="12.75" customHeight="1" spans="1:16">
      <c r="A33" s="647"/>
      <c r="B33" s="645" t="s">
        <v>53</v>
      </c>
      <c r="C33" s="330">
        <f>SUM(E33:P33)</f>
        <v>0</v>
      </c>
      <c r="D33" s="354">
        <f>IF(C29=0,,C33/$C$29)</f>
        <v>0</v>
      </c>
      <c r="E33" s="665"/>
      <c r="F33" s="665"/>
      <c r="G33" s="665"/>
      <c r="H33" s="665"/>
      <c r="I33" s="665"/>
      <c r="J33" s="665"/>
      <c r="K33" s="665"/>
      <c r="L33" s="665"/>
      <c r="M33" s="665"/>
      <c r="N33" s="665"/>
      <c r="O33" s="665"/>
      <c r="P33" s="665"/>
    </row>
    <row r="34" s="625" customFormat="1" ht="12.75" customHeight="1" spans="1:16">
      <c r="A34" s="647"/>
      <c r="B34" s="648" t="s">
        <v>52</v>
      </c>
      <c r="C34" s="649">
        <f>IF(C33=0,,C2/C33)</f>
        <v>0</v>
      </c>
      <c r="D34" s="649"/>
      <c r="E34" s="668">
        <f t="shared" ref="E34:P34" si="26">IF(E33=0,,E2/E33)</f>
        <v>0</v>
      </c>
      <c r="F34" s="668">
        <f t="shared" si="26"/>
        <v>0</v>
      </c>
      <c r="G34" s="668">
        <f t="shared" si="26"/>
        <v>0</v>
      </c>
      <c r="H34" s="668">
        <f t="shared" si="26"/>
        <v>0</v>
      </c>
      <c r="I34" s="668">
        <f t="shared" si="26"/>
        <v>0</v>
      </c>
      <c r="J34" s="668">
        <f t="shared" si="26"/>
        <v>0</v>
      </c>
      <c r="K34" s="668">
        <f t="shared" si="26"/>
        <v>0</v>
      </c>
      <c r="L34" s="668">
        <f t="shared" si="26"/>
        <v>0</v>
      </c>
      <c r="M34" s="668">
        <f t="shared" si="26"/>
        <v>0</v>
      </c>
      <c r="N34" s="668">
        <f t="shared" si="26"/>
        <v>0</v>
      </c>
      <c r="O34" s="668">
        <f t="shared" si="26"/>
        <v>0</v>
      </c>
      <c r="P34" s="668">
        <f t="shared" si="26"/>
        <v>0</v>
      </c>
    </row>
    <row r="35" ht="12.75" customHeight="1" spans="1:16">
      <c r="A35" s="650" t="s">
        <v>54</v>
      </c>
      <c r="B35" s="651" t="s">
        <v>55</v>
      </c>
      <c r="C35" s="357">
        <f ca="1">INDIRECT(ADDRESS(ROW(),$T$1+4))</f>
        <v>0</v>
      </c>
      <c r="D35" s="357"/>
      <c r="E35" s="665"/>
      <c r="F35" s="665"/>
      <c r="G35" s="665"/>
      <c r="H35" s="665"/>
      <c r="I35" s="665"/>
      <c r="J35" s="665"/>
      <c r="K35" s="665"/>
      <c r="L35" s="665"/>
      <c r="M35" s="665"/>
      <c r="N35" s="665"/>
      <c r="O35" s="665"/>
      <c r="P35" s="665"/>
    </row>
    <row r="36" ht="12.75" customHeight="1" spans="1:16">
      <c r="A36" s="652"/>
      <c r="B36" s="651" t="s">
        <v>56</v>
      </c>
      <c r="C36" s="357">
        <f ca="1">INDIRECT(ADDRESS(ROW(),$T$1+4))</f>
        <v>0</v>
      </c>
      <c r="D36" s="357"/>
      <c r="E36" s="665"/>
      <c r="F36" s="665"/>
      <c r="G36" s="665"/>
      <c r="H36" s="665"/>
      <c r="I36" s="665"/>
      <c r="J36" s="665"/>
      <c r="K36" s="665"/>
      <c r="L36" s="665"/>
      <c r="M36" s="665"/>
      <c r="N36" s="665"/>
      <c r="O36" s="665"/>
      <c r="P36" s="665"/>
    </row>
    <row r="37" ht="12.75" customHeight="1" spans="1:16">
      <c r="A37" s="652"/>
      <c r="B37" s="653" t="s">
        <v>57</v>
      </c>
      <c r="C37" s="345">
        <f>IF(SUM(E36:P36)=0,,SUM(E45:P45)/SUM(E36:P36))</f>
        <v>0</v>
      </c>
      <c r="D37" s="345"/>
      <c r="E37" s="443">
        <f t="shared" ref="E37:P37" si="27">IF(E36=0,,E45/E36)</f>
        <v>0</v>
      </c>
      <c r="F37" s="443">
        <f t="shared" si="27"/>
        <v>0</v>
      </c>
      <c r="G37" s="443">
        <f t="shared" si="27"/>
        <v>0</v>
      </c>
      <c r="H37" s="443">
        <f t="shared" si="27"/>
        <v>0</v>
      </c>
      <c r="I37" s="443">
        <f t="shared" si="27"/>
        <v>0</v>
      </c>
      <c r="J37" s="443">
        <f t="shared" si="27"/>
        <v>0</v>
      </c>
      <c r="K37" s="443">
        <f t="shared" si="27"/>
        <v>0</v>
      </c>
      <c r="L37" s="443">
        <f t="shared" si="27"/>
        <v>0</v>
      </c>
      <c r="M37" s="443">
        <f t="shared" si="27"/>
        <v>0</v>
      </c>
      <c r="N37" s="443">
        <f t="shared" si="27"/>
        <v>0</v>
      </c>
      <c r="O37" s="443">
        <f t="shared" si="27"/>
        <v>0</v>
      </c>
      <c r="P37" s="443">
        <f t="shared" si="27"/>
        <v>0</v>
      </c>
    </row>
    <row r="38" ht="12.75" customHeight="1" spans="1:16">
      <c r="A38" s="652"/>
      <c r="B38" s="651" t="s">
        <v>58</v>
      </c>
      <c r="C38" s="357">
        <f ca="1">INDIRECT(ADDRESS(ROW(),$T$1+4))</f>
        <v>0</v>
      </c>
      <c r="D38" s="360">
        <f ca="1">IF(C29=0,,C38/$C$29)</f>
        <v>0</v>
      </c>
      <c r="E38" s="665"/>
      <c r="F38" s="665"/>
      <c r="G38" s="665"/>
      <c r="H38" s="665"/>
      <c r="I38" s="665"/>
      <c r="J38" s="665"/>
      <c r="K38" s="665"/>
      <c r="L38" s="665"/>
      <c r="M38" s="665"/>
      <c r="N38" s="665"/>
      <c r="O38" s="665"/>
      <c r="P38" s="665"/>
    </row>
    <row r="39" ht="12.75" customHeight="1" spans="1:23">
      <c r="A39" s="652"/>
      <c r="B39" s="653" t="s">
        <v>59</v>
      </c>
      <c r="C39" s="654">
        <f>IF(SUM(E38:P38)=0,,SUM(E45:P45)/SUM(E38:P38))</f>
        <v>0</v>
      </c>
      <c r="D39" s="654"/>
      <c r="E39" s="668">
        <f t="shared" ref="E39:P39" si="28">IF(E38=0,,E45/E38)</f>
        <v>0</v>
      </c>
      <c r="F39" s="668">
        <f t="shared" si="28"/>
        <v>0</v>
      </c>
      <c r="G39" s="668">
        <f t="shared" si="28"/>
        <v>0</v>
      </c>
      <c r="H39" s="668">
        <f t="shared" si="28"/>
        <v>0</v>
      </c>
      <c r="I39" s="668">
        <f t="shared" si="28"/>
        <v>0</v>
      </c>
      <c r="J39" s="668">
        <f t="shared" si="28"/>
        <v>0</v>
      </c>
      <c r="K39" s="668">
        <f t="shared" si="28"/>
        <v>0</v>
      </c>
      <c r="L39" s="668">
        <f t="shared" si="28"/>
        <v>0</v>
      </c>
      <c r="M39" s="668">
        <f t="shared" si="28"/>
        <v>0</v>
      </c>
      <c r="N39" s="668">
        <f t="shared" si="28"/>
        <v>0</v>
      </c>
      <c r="O39" s="668">
        <f t="shared" si="28"/>
        <v>0</v>
      </c>
      <c r="P39" s="668">
        <f t="shared" si="28"/>
        <v>0</v>
      </c>
      <c r="Q39" s="459"/>
      <c r="R39" s="459"/>
      <c r="S39" s="459"/>
      <c r="T39" s="459"/>
      <c r="U39" s="459"/>
      <c r="V39" s="459"/>
      <c r="W39" s="459"/>
    </row>
    <row r="40" ht="12.75" customHeight="1" spans="1:16">
      <c r="A40" s="652"/>
      <c r="B40" s="651" t="s">
        <v>60</v>
      </c>
      <c r="C40" s="357">
        <f ca="1">INDIRECT(ADDRESS(ROW(),$T$1+4))</f>
        <v>0</v>
      </c>
      <c r="D40" s="360">
        <f ca="1">IF(C29=0,,C40/$C$29)</f>
        <v>0</v>
      </c>
      <c r="E40" s="665"/>
      <c r="F40" s="665"/>
      <c r="G40" s="665"/>
      <c r="H40" s="665"/>
      <c r="I40" s="665"/>
      <c r="J40" s="665"/>
      <c r="K40" s="665"/>
      <c r="L40" s="665"/>
      <c r="M40" s="665"/>
      <c r="N40" s="665"/>
      <c r="O40" s="665"/>
      <c r="P40" s="665"/>
    </row>
    <row r="41" ht="12.75" customHeight="1" spans="1:23">
      <c r="A41" s="652"/>
      <c r="B41" s="653" t="s">
        <v>61</v>
      </c>
      <c r="C41" s="654">
        <f>IF(SUM(E40:P40)=0,,SUM(E45:P45)/SUM(E40:P40))</f>
        <v>0</v>
      </c>
      <c r="D41" s="654"/>
      <c r="E41" s="668">
        <f t="shared" ref="E41:P41" si="29">IF(E40=0,,E45/E40)</f>
        <v>0</v>
      </c>
      <c r="F41" s="668">
        <f t="shared" si="29"/>
        <v>0</v>
      </c>
      <c r="G41" s="668">
        <f t="shared" si="29"/>
        <v>0</v>
      </c>
      <c r="H41" s="668">
        <f t="shared" si="29"/>
        <v>0</v>
      </c>
      <c r="I41" s="668">
        <f t="shared" si="29"/>
        <v>0</v>
      </c>
      <c r="J41" s="668">
        <f t="shared" si="29"/>
        <v>0</v>
      </c>
      <c r="K41" s="668">
        <f t="shared" si="29"/>
        <v>0</v>
      </c>
      <c r="L41" s="668">
        <f t="shared" si="29"/>
        <v>0</v>
      </c>
      <c r="M41" s="668">
        <f t="shared" si="29"/>
        <v>0</v>
      </c>
      <c r="N41" s="668">
        <f t="shared" si="29"/>
        <v>0</v>
      </c>
      <c r="O41" s="668">
        <f t="shared" si="29"/>
        <v>0</v>
      </c>
      <c r="P41" s="668">
        <f t="shared" si="29"/>
        <v>0</v>
      </c>
      <c r="Q41" s="459"/>
      <c r="R41" s="459"/>
      <c r="S41" s="459"/>
      <c r="T41" s="459"/>
      <c r="U41" s="459"/>
      <c r="V41" s="459"/>
      <c r="W41" s="459"/>
    </row>
    <row r="42" ht="12.75" customHeight="1" spans="1:16">
      <c r="A42" s="652"/>
      <c r="B42" s="651" t="s">
        <v>62</v>
      </c>
      <c r="C42" s="357">
        <f ca="1">INDIRECT(ADDRESS(ROW(),$T$1+4))</f>
        <v>0</v>
      </c>
      <c r="D42" s="357"/>
      <c r="E42" s="665"/>
      <c r="F42" s="665"/>
      <c r="G42" s="665"/>
      <c r="H42" s="665"/>
      <c r="I42" s="665"/>
      <c r="J42" s="665"/>
      <c r="K42" s="665"/>
      <c r="L42" s="665"/>
      <c r="M42" s="665"/>
      <c r="N42" s="665"/>
      <c r="O42" s="665"/>
      <c r="P42" s="665"/>
    </row>
    <row r="43" ht="12.75" customHeight="1" spans="1:16">
      <c r="A43" s="652"/>
      <c r="B43" s="655" t="s">
        <v>63</v>
      </c>
      <c r="C43" s="357">
        <f>IF(SUM(E42:P42)=0,,C6/SUM(E42:P42))</f>
        <v>0</v>
      </c>
      <c r="D43" s="357"/>
      <c r="E43" s="518">
        <f t="shared" ref="E43:P43" si="30">IF(E42=0,,E6/E42)</f>
        <v>0</v>
      </c>
      <c r="F43" s="518">
        <f t="shared" si="30"/>
        <v>0</v>
      </c>
      <c r="G43" s="518">
        <f t="shared" si="30"/>
        <v>0</v>
      </c>
      <c r="H43" s="518">
        <f t="shared" si="30"/>
        <v>0</v>
      </c>
      <c r="I43" s="518">
        <f t="shared" si="30"/>
        <v>0</v>
      </c>
      <c r="J43" s="518">
        <f t="shared" si="30"/>
        <v>0</v>
      </c>
      <c r="K43" s="518">
        <f t="shared" si="30"/>
        <v>0</v>
      </c>
      <c r="L43" s="518">
        <f t="shared" si="30"/>
        <v>0</v>
      </c>
      <c r="M43" s="518">
        <f t="shared" si="30"/>
        <v>0</v>
      </c>
      <c r="N43" s="518">
        <f t="shared" si="30"/>
        <v>0</v>
      </c>
      <c r="O43" s="518">
        <f t="shared" si="30"/>
        <v>0</v>
      </c>
      <c r="P43" s="518">
        <f t="shared" si="30"/>
        <v>0</v>
      </c>
    </row>
    <row r="44" ht="12.75" customHeight="1" spans="1:16">
      <c r="A44" s="652"/>
      <c r="B44" s="651" t="s">
        <v>64</v>
      </c>
      <c r="C44" s="357">
        <f ca="1">INDIRECT(ADDRESS(ROW(),$T$1+4))</f>
        <v>0</v>
      </c>
      <c r="D44" s="357"/>
      <c r="E44" s="665"/>
      <c r="F44" s="665"/>
      <c r="G44" s="665"/>
      <c r="H44" s="665"/>
      <c r="I44" s="665"/>
      <c r="J44" s="665"/>
      <c r="K44" s="665"/>
      <c r="L44" s="665"/>
      <c r="M44" s="665"/>
      <c r="N44" s="665"/>
      <c r="O44" s="665"/>
      <c r="P44" s="665"/>
    </row>
    <row r="45" ht="12.75" customHeight="1" spans="1:16">
      <c r="A45" s="652"/>
      <c r="B45" s="651" t="s">
        <v>65</v>
      </c>
      <c r="C45" s="357">
        <f ca="1">INDIRECT(ADDRESS(ROW(),$T$1+4))</f>
        <v>0</v>
      </c>
      <c r="D45" s="357"/>
      <c r="E45" s="443">
        <f t="shared" ref="E45:P45" si="31">E46+E47</f>
        <v>0</v>
      </c>
      <c r="F45" s="443">
        <f t="shared" si="31"/>
        <v>0</v>
      </c>
      <c r="G45" s="443">
        <f t="shared" si="31"/>
        <v>0</v>
      </c>
      <c r="H45" s="443">
        <f t="shared" si="31"/>
        <v>0</v>
      </c>
      <c r="I45" s="443">
        <f t="shared" si="31"/>
        <v>0</v>
      </c>
      <c r="J45" s="443">
        <f t="shared" si="31"/>
        <v>0</v>
      </c>
      <c r="K45" s="443">
        <f t="shared" si="31"/>
        <v>0</v>
      </c>
      <c r="L45" s="443">
        <f t="shared" si="31"/>
        <v>0</v>
      </c>
      <c r="M45" s="443">
        <f t="shared" si="31"/>
        <v>0</v>
      </c>
      <c r="N45" s="443">
        <f t="shared" si="31"/>
        <v>0</v>
      </c>
      <c r="O45" s="443">
        <f t="shared" si="31"/>
        <v>0</v>
      </c>
      <c r="P45" s="443">
        <f t="shared" si="31"/>
        <v>0</v>
      </c>
    </row>
    <row r="46" ht="12.75" customHeight="1" spans="1:16">
      <c r="A46" s="652"/>
      <c r="B46" s="653" t="s">
        <v>66</v>
      </c>
      <c r="C46" s="357">
        <f ca="1">INDIRECT(ADDRESS(ROW(),$T$1+4))</f>
        <v>0</v>
      </c>
      <c r="D46" s="360">
        <f ca="1">IF(C45=0,,C46/C45)</f>
        <v>0</v>
      </c>
      <c r="E46" s="665"/>
      <c r="F46" s="665"/>
      <c r="G46" s="665"/>
      <c r="H46" s="665"/>
      <c r="I46" s="665"/>
      <c r="J46" s="665"/>
      <c r="K46" s="665"/>
      <c r="L46" s="665"/>
      <c r="M46" s="665"/>
      <c r="N46" s="665"/>
      <c r="O46" s="665"/>
      <c r="P46" s="665"/>
    </row>
    <row r="47" ht="12.75" customHeight="1" spans="1:16">
      <c r="A47" s="652"/>
      <c r="B47" s="653" t="s">
        <v>67</v>
      </c>
      <c r="C47" s="357">
        <f ca="1">INDIRECT(ADDRESS(ROW(),$T$1+4))</f>
        <v>0</v>
      </c>
      <c r="D47" s="360">
        <f ca="1">IF(C45=0,,C47/C45)</f>
        <v>0</v>
      </c>
      <c r="E47" s="665"/>
      <c r="F47" s="665"/>
      <c r="G47" s="665"/>
      <c r="H47" s="665"/>
      <c r="I47" s="665"/>
      <c r="J47" s="665"/>
      <c r="K47" s="665"/>
      <c r="L47" s="665"/>
      <c r="M47" s="665"/>
      <c r="N47" s="665"/>
      <c r="O47" s="665"/>
      <c r="P47" s="665"/>
    </row>
    <row r="48" ht="12.75" customHeight="1" spans="1:23">
      <c r="A48" s="656"/>
      <c r="B48" s="657" t="s">
        <v>68</v>
      </c>
      <c r="C48" s="658">
        <f>IF(SUM(E44:P44)=0,,SUM(E46:P46)/SUM(E44:P44))</f>
        <v>0</v>
      </c>
      <c r="D48" s="658"/>
      <c r="E48" s="666">
        <f>IF(E44=0,,E46/E44)</f>
        <v>0</v>
      </c>
      <c r="F48" s="666">
        <f t="shared" ref="F48:P48" si="32">IF(F44=0,,F46/F44)</f>
        <v>0</v>
      </c>
      <c r="G48" s="666">
        <f t="shared" si="32"/>
        <v>0</v>
      </c>
      <c r="H48" s="666">
        <f t="shared" si="32"/>
        <v>0</v>
      </c>
      <c r="I48" s="666">
        <f t="shared" si="32"/>
        <v>0</v>
      </c>
      <c r="J48" s="666">
        <f t="shared" si="32"/>
        <v>0</v>
      </c>
      <c r="K48" s="666">
        <f t="shared" si="32"/>
        <v>0</v>
      </c>
      <c r="L48" s="666">
        <f t="shared" si="32"/>
        <v>0</v>
      </c>
      <c r="M48" s="666">
        <f t="shared" si="32"/>
        <v>0</v>
      </c>
      <c r="N48" s="666">
        <f t="shared" si="32"/>
        <v>0</v>
      </c>
      <c r="O48" s="666">
        <f t="shared" si="32"/>
        <v>0</v>
      </c>
      <c r="P48" s="666">
        <f t="shared" si="32"/>
        <v>0</v>
      </c>
      <c r="Q48" s="460"/>
      <c r="R48" s="460"/>
      <c r="S48" s="460"/>
      <c r="T48" s="460"/>
      <c r="U48" s="460"/>
      <c r="V48" s="460"/>
      <c r="W48" s="460"/>
    </row>
    <row r="49" ht="12.75" customHeight="1" spans="1:16">
      <c r="A49" s="659" t="s">
        <v>69</v>
      </c>
      <c r="B49" s="582" t="s">
        <v>70</v>
      </c>
      <c r="C49" s="330">
        <f>SUM(E49:P49)</f>
        <v>0</v>
      </c>
      <c r="D49" s="330"/>
      <c r="E49" s="443">
        <f t="shared" ref="E49:P53" si="33">E60+E71</f>
        <v>0</v>
      </c>
      <c r="F49" s="443">
        <f t="shared" si="33"/>
        <v>0</v>
      </c>
      <c r="G49" s="443">
        <f t="shared" si="33"/>
        <v>0</v>
      </c>
      <c r="H49" s="443">
        <f t="shared" si="33"/>
        <v>0</v>
      </c>
      <c r="I49" s="443">
        <f t="shared" si="33"/>
        <v>0</v>
      </c>
      <c r="J49" s="443">
        <f t="shared" si="33"/>
        <v>0</v>
      </c>
      <c r="K49" s="443">
        <f t="shared" si="33"/>
        <v>0</v>
      </c>
      <c r="L49" s="443">
        <f t="shared" si="33"/>
        <v>0</v>
      </c>
      <c r="M49" s="443">
        <f t="shared" si="33"/>
        <v>0</v>
      </c>
      <c r="N49" s="443">
        <f t="shared" si="33"/>
        <v>0</v>
      </c>
      <c r="O49" s="443">
        <f t="shared" si="33"/>
        <v>0</v>
      </c>
      <c r="P49" s="443">
        <f t="shared" si="33"/>
        <v>0</v>
      </c>
    </row>
    <row r="50" ht="12.75" customHeight="1" spans="1:16">
      <c r="A50" s="660"/>
      <c r="B50" s="582" t="s">
        <v>71</v>
      </c>
      <c r="C50" s="330">
        <f t="shared" ref="C50:C53" si="34">SUM(E50:P50)</f>
        <v>0</v>
      </c>
      <c r="D50" s="330"/>
      <c r="E50" s="443">
        <f t="shared" si="33"/>
        <v>0</v>
      </c>
      <c r="F50" s="443">
        <f t="shared" si="33"/>
        <v>0</v>
      </c>
      <c r="G50" s="443">
        <f t="shared" si="33"/>
        <v>0</v>
      </c>
      <c r="H50" s="443">
        <f t="shared" si="33"/>
        <v>0</v>
      </c>
      <c r="I50" s="443">
        <f t="shared" si="33"/>
        <v>0</v>
      </c>
      <c r="J50" s="443">
        <f t="shared" si="33"/>
        <v>0</v>
      </c>
      <c r="K50" s="443">
        <f t="shared" si="33"/>
        <v>0</v>
      </c>
      <c r="L50" s="443">
        <f t="shared" si="33"/>
        <v>0</v>
      </c>
      <c r="M50" s="443">
        <f t="shared" si="33"/>
        <v>0</v>
      </c>
      <c r="N50" s="443">
        <f t="shared" si="33"/>
        <v>0</v>
      </c>
      <c r="O50" s="443">
        <f t="shared" si="33"/>
        <v>0</v>
      </c>
      <c r="P50" s="443">
        <f t="shared" si="33"/>
        <v>0</v>
      </c>
    </row>
    <row r="51" ht="12.75" customHeight="1" spans="1:16">
      <c r="A51" s="660"/>
      <c r="B51" s="582" t="s">
        <v>72</v>
      </c>
      <c r="C51" s="330">
        <f t="shared" si="34"/>
        <v>0</v>
      </c>
      <c r="D51" s="354"/>
      <c r="E51" s="443">
        <f t="shared" si="33"/>
        <v>0</v>
      </c>
      <c r="F51" s="443">
        <f t="shared" si="33"/>
        <v>0</v>
      </c>
      <c r="G51" s="443">
        <f t="shared" si="33"/>
        <v>0</v>
      </c>
      <c r="H51" s="443">
        <f t="shared" si="33"/>
        <v>0</v>
      </c>
      <c r="I51" s="443">
        <f t="shared" si="33"/>
        <v>0</v>
      </c>
      <c r="J51" s="443">
        <f t="shared" si="33"/>
        <v>0</v>
      </c>
      <c r="K51" s="443">
        <f t="shared" si="33"/>
        <v>0</v>
      </c>
      <c r="L51" s="443">
        <f t="shared" si="33"/>
        <v>0</v>
      </c>
      <c r="M51" s="443">
        <f t="shared" si="33"/>
        <v>0</v>
      </c>
      <c r="N51" s="443">
        <f t="shared" si="33"/>
        <v>0</v>
      </c>
      <c r="O51" s="443">
        <f t="shared" si="33"/>
        <v>0</v>
      </c>
      <c r="P51" s="443">
        <f t="shared" si="33"/>
        <v>0</v>
      </c>
    </row>
    <row r="52" ht="12.75" customHeight="1" spans="1:16">
      <c r="A52" s="660"/>
      <c r="B52" s="580" t="s">
        <v>73</v>
      </c>
      <c r="C52" s="330">
        <f t="shared" si="34"/>
        <v>0</v>
      </c>
      <c r="D52" s="354">
        <f>IF(C51=0,,C52/C51)</f>
        <v>0</v>
      </c>
      <c r="E52" s="443">
        <f t="shared" si="33"/>
        <v>0</v>
      </c>
      <c r="F52" s="443">
        <f t="shared" si="33"/>
        <v>0</v>
      </c>
      <c r="G52" s="443">
        <f t="shared" si="33"/>
        <v>0</v>
      </c>
      <c r="H52" s="443">
        <f t="shared" si="33"/>
        <v>0</v>
      </c>
      <c r="I52" s="443">
        <f t="shared" si="33"/>
        <v>0</v>
      </c>
      <c r="J52" s="443">
        <f t="shared" si="33"/>
        <v>0</v>
      </c>
      <c r="K52" s="443">
        <f t="shared" si="33"/>
        <v>0</v>
      </c>
      <c r="L52" s="443">
        <f t="shared" si="33"/>
        <v>0</v>
      </c>
      <c r="M52" s="443">
        <f t="shared" si="33"/>
        <v>0</v>
      </c>
      <c r="N52" s="443">
        <f t="shared" si="33"/>
        <v>0</v>
      </c>
      <c r="O52" s="443">
        <f t="shared" si="33"/>
        <v>0</v>
      </c>
      <c r="P52" s="443">
        <f t="shared" si="33"/>
        <v>0</v>
      </c>
    </row>
    <row r="53" ht="12.75" customHeight="1" spans="1:16">
      <c r="A53" s="660"/>
      <c r="B53" s="580" t="s">
        <v>74</v>
      </c>
      <c r="C53" s="330">
        <f t="shared" si="34"/>
        <v>0</v>
      </c>
      <c r="D53" s="354">
        <f>IF(C51=0,,C53/C51)</f>
        <v>0</v>
      </c>
      <c r="E53" s="443">
        <f t="shared" si="33"/>
        <v>0</v>
      </c>
      <c r="F53" s="443">
        <f t="shared" si="33"/>
        <v>0</v>
      </c>
      <c r="G53" s="443">
        <f t="shared" si="33"/>
        <v>0</v>
      </c>
      <c r="H53" s="443">
        <f t="shared" si="33"/>
        <v>0</v>
      </c>
      <c r="I53" s="443">
        <f t="shared" si="33"/>
        <v>0</v>
      </c>
      <c r="J53" s="443">
        <f t="shared" si="33"/>
        <v>0</v>
      </c>
      <c r="K53" s="443">
        <f t="shared" si="33"/>
        <v>0</v>
      </c>
      <c r="L53" s="443">
        <f t="shared" si="33"/>
        <v>0</v>
      </c>
      <c r="M53" s="443">
        <f t="shared" si="33"/>
        <v>0</v>
      </c>
      <c r="N53" s="443">
        <f t="shared" si="33"/>
        <v>0</v>
      </c>
      <c r="O53" s="443">
        <f t="shared" si="33"/>
        <v>0</v>
      </c>
      <c r="P53" s="443">
        <f t="shared" si="33"/>
        <v>0</v>
      </c>
    </row>
    <row r="54" ht="12.75" customHeight="1" spans="1:16">
      <c r="A54" s="660"/>
      <c r="B54" s="581" t="s">
        <v>75</v>
      </c>
      <c r="C54" s="329">
        <f>IF(C49=0,,C50/C49)</f>
        <v>0</v>
      </c>
      <c r="D54" s="329"/>
      <c r="E54" s="443">
        <f>IF(E49=0,,E50/E49)</f>
        <v>0</v>
      </c>
      <c r="F54" s="443">
        <f t="shared" ref="F54:P54" si="35">IF(F49=0,,F50/F49)</f>
        <v>0</v>
      </c>
      <c r="G54" s="443">
        <f t="shared" si="35"/>
        <v>0</v>
      </c>
      <c r="H54" s="443">
        <f t="shared" si="35"/>
        <v>0</v>
      </c>
      <c r="I54" s="443">
        <f t="shared" si="35"/>
        <v>0</v>
      </c>
      <c r="J54" s="443">
        <f t="shared" si="35"/>
        <v>0</v>
      </c>
      <c r="K54" s="443">
        <f t="shared" si="35"/>
        <v>0</v>
      </c>
      <c r="L54" s="443">
        <f t="shared" si="35"/>
        <v>0</v>
      </c>
      <c r="M54" s="443">
        <f t="shared" si="35"/>
        <v>0</v>
      </c>
      <c r="N54" s="443">
        <f t="shared" si="35"/>
        <v>0</v>
      </c>
      <c r="O54" s="443">
        <f t="shared" si="35"/>
        <v>0</v>
      </c>
      <c r="P54" s="443">
        <f t="shared" si="35"/>
        <v>0</v>
      </c>
    </row>
    <row r="55" ht="12.75" customHeight="1" spans="1:16">
      <c r="A55" s="660"/>
      <c r="B55" s="581" t="s">
        <v>76</v>
      </c>
      <c r="C55" s="329">
        <f>IF(C49=0,,C51/C49)</f>
        <v>0</v>
      </c>
      <c r="D55" s="329"/>
      <c r="E55" s="443">
        <f>IF(E49=0,,E51/E49)</f>
        <v>0</v>
      </c>
      <c r="F55" s="443">
        <f t="shared" ref="F55:P55" si="36">IF(F49=0,,F51/F49)</f>
        <v>0</v>
      </c>
      <c r="G55" s="443">
        <f t="shared" si="36"/>
        <v>0</v>
      </c>
      <c r="H55" s="443">
        <f t="shared" si="36"/>
        <v>0</v>
      </c>
      <c r="I55" s="443">
        <f t="shared" si="36"/>
        <v>0</v>
      </c>
      <c r="J55" s="443">
        <f t="shared" si="36"/>
        <v>0</v>
      </c>
      <c r="K55" s="443">
        <f t="shared" si="36"/>
        <v>0</v>
      </c>
      <c r="L55" s="443">
        <f t="shared" si="36"/>
        <v>0</v>
      </c>
      <c r="M55" s="443">
        <f t="shared" si="36"/>
        <v>0</v>
      </c>
      <c r="N55" s="443">
        <f t="shared" si="36"/>
        <v>0</v>
      </c>
      <c r="O55" s="443">
        <f t="shared" si="36"/>
        <v>0</v>
      </c>
      <c r="P55" s="443">
        <f t="shared" si="36"/>
        <v>0</v>
      </c>
    </row>
    <row r="56" ht="12.75" customHeight="1" spans="1:16">
      <c r="A56" s="660"/>
      <c r="B56" s="582" t="s">
        <v>77</v>
      </c>
      <c r="C56" s="329">
        <f>SUM(E56:P56)</f>
        <v>0</v>
      </c>
      <c r="D56" s="329"/>
      <c r="E56" s="443">
        <f t="shared" ref="E56:P56" si="37">E67+E78</f>
        <v>0</v>
      </c>
      <c r="F56" s="443">
        <f t="shared" si="37"/>
        <v>0</v>
      </c>
      <c r="G56" s="443">
        <f t="shared" si="37"/>
        <v>0</v>
      </c>
      <c r="H56" s="443">
        <f t="shared" si="37"/>
        <v>0</v>
      </c>
      <c r="I56" s="443">
        <f t="shared" si="37"/>
        <v>0</v>
      </c>
      <c r="J56" s="443">
        <f t="shared" si="37"/>
        <v>0</v>
      </c>
      <c r="K56" s="443">
        <f t="shared" si="37"/>
        <v>0</v>
      </c>
      <c r="L56" s="443">
        <f t="shared" si="37"/>
        <v>0</v>
      </c>
      <c r="M56" s="443">
        <f t="shared" si="37"/>
        <v>0</v>
      </c>
      <c r="N56" s="443">
        <f t="shared" si="37"/>
        <v>0</v>
      </c>
      <c r="O56" s="443">
        <f t="shared" si="37"/>
        <v>0</v>
      </c>
      <c r="P56" s="443">
        <f t="shared" si="37"/>
        <v>0</v>
      </c>
    </row>
    <row r="57" ht="12.75" customHeight="1" spans="1:20">
      <c r="A57" s="660"/>
      <c r="B57" s="583" t="s">
        <v>78</v>
      </c>
      <c r="C57" s="337">
        <f>IF(C50=0,,C56/C50)</f>
        <v>0</v>
      </c>
      <c r="D57" s="337"/>
      <c r="E57" s="669">
        <f>IF(E50=0,,E56/E50)</f>
        <v>0</v>
      </c>
      <c r="F57" s="669">
        <f t="shared" ref="F57:P57" si="38">IF(F50=0,,F56/F50)</f>
        <v>0</v>
      </c>
      <c r="G57" s="669">
        <f t="shared" si="38"/>
        <v>0</v>
      </c>
      <c r="H57" s="669">
        <f t="shared" si="38"/>
        <v>0</v>
      </c>
      <c r="I57" s="669">
        <f t="shared" si="38"/>
        <v>0</v>
      </c>
      <c r="J57" s="669">
        <f t="shared" si="38"/>
        <v>0</v>
      </c>
      <c r="K57" s="669">
        <f t="shared" si="38"/>
        <v>0</v>
      </c>
      <c r="L57" s="669">
        <f t="shared" si="38"/>
        <v>0</v>
      </c>
      <c r="M57" s="669">
        <f t="shared" si="38"/>
        <v>0</v>
      </c>
      <c r="N57" s="669">
        <f t="shared" si="38"/>
        <v>0</v>
      </c>
      <c r="O57" s="669">
        <f t="shared" si="38"/>
        <v>0</v>
      </c>
      <c r="P57" s="669">
        <f t="shared" si="38"/>
        <v>0</v>
      </c>
      <c r="Q57" s="460"/>
      <c r="R57" s="460"/>
      <c r="S57" s="460"/>
      <c r="T57" s="460"/>
    </row>
    <row r="58" ht="12.75" customHeight="1" spans="1:16">
      <c r="A58" s="660"/>
      <c r="B58" s="582" t="s">
        <v>79</v>
      </c>
      <c r="C58" s="329">
        <f>SUM(E58:P58)</f>
        <v>0</v>
      </c>
      <c r="D58" s="337"/>
      <c r="E58" s="443">
        <f t="shared" ref="E58:P58" si="39">E69+E80</f>
        <v>0</v>
      </c>
      <c r="F58" s="443">
        <f t="shared" si="39"/>
        <v>0</v>
      </c>
      <c r="G58" s="443">
        <f t="shared" si="39"/>
        <v>0</v>
      </c>
      <c r="H58" s="443">
        <f t="shared" si="39"/>
        <v>0</v>
      </c>
      <c r="I58" s="443">
        <f t="shared" si="39"/>
        <v>0</v>
      </c>
      <c r="J58" s="443">
        <f t="shared" si="39"/>
        <v>0</v>
      </c>
      <c r="K58" s="443">
        <f t="shared" si="39"/>
        <v>0</v>
      </c>
      <c r="L58" s="443">
        <f t="shared" si="39"/>
        <v>0</v>
      </c>
      <c r="M58" s="443">
        <f t="shared" si="39"/>
        <v>0</v>
      </c>
      <c r="N58" s="443">
        <f t="shared" si="39"/>
        <v>0</v>
      </c>
      <c r="O58" s="443">
        <f t="shared" si="39"/>
        <v>0</v>
      </c>
      <c r="P58" s="443">
        <f t="shared" si="39"/>
        <v>0</v>
      </c>
    </row>
    <row r="59" ht="12.75" customHeight="1" spans="1:20">
      <c r="A59" s="660"/>
      <c r="B59" s="583" t="s">
        <v>80</v>
      </c>
      <c r="C59" s="337">
        <f>IF((C50+C58)=0,,C58/(C50+C58))</f>
        <v>0</v>
      </c>
      <c r="D59" s="337"/>
      <c r="E59" s="669">
        <f>IF((E50+E58)=0,,E58/(E50+E58))</f>
        <v>0</v>
      </c>
      <c r="F59" s="669">
        <f t="shared" ref="F59:P59" si="40">IF((F50+F58)=0,,F58/(F50+F58))</f>
        <v>0</v>
      </c>
      <c r="G59" s="669">
        <f t="shared" si="40"/>
        <v>0</v>
      </c>
      <c r="H59" s="669">
        <f t="shared" si="40"/>
        <v>0</v>
      </c>
      <c r="I59" s="669">
        <f t="shared" si="40"/>
        <v>0</v>
      </c>
      <c r="J59" s="669">
        <f t="shared" si="40"/>
        <v>0</v>
      </c>
      <c r="K59" s="669">
        <f t="shared" si="40"/>
        <v>0</v>
      </c>
      <c r="L59" s="669">
        <f t="shared" si="40"/>
        <v>0</v>
      </c>
      <c r="M59" s="669">
        <f t="shared" si="40"/>
        <v>0</v>
      </c>
      <c r="N59" s="669">
        <f t="shared" si="40"/>
        <v>0</v>
      </c>
      <c r="O59" s="669">
        <f t="shared" si="40"/>
        <v>0</v>
      </c>
      <c r="P59" s="669">
        <f t="shared" si="40"/>
        <v>0</v>
      </c>
      <c r="Q59" s="460"/>
      <c r="R59" s="460"/>
      <c r="S59" s="460"/>
      <c r="T59" s="460"/>
    </row>
    <row r="60" ht="12.75" customHeight="1" spans="1:16">
      <c r="A60" s="639" t="s">
        <v>81</v>
      </c>
      <c r="B60" s="661" t="s">
        <v>70</v>
      </c>
      <c r="C60" s="357">
        <f>SUM(E60:P60)</f>
        <v>0</v>
      </c>
      <c r="D60" s="357"/>
      <c r="E60" s="443">
        <f>E131+E142+E153+E164+E175+E186+E197+E208+E219+E230+E241+E252+E263+E274+E285+E296+E307+E318+E329+E340+E351+E362+E373+E384+E395+E406+E417+E428+E439+E450-E461-E472-E483</f>
        <v>0</v>
      </c>
      <c r="F60" s="443">
        <f t="shared" ref="F60:P60" si="41">F131+F142+F153+F164+F175+F186+F197+F208+F219+F230+F241+F252+F263+F274+F285+F296+F307+F318+F329+F340+F351+F362+F373+F384+F395+F406+F417+F428+F439+F450-F461-F472-F483</f>
        <v>0</v>
      </c>
      <c r="G60" s="443">
        <f t="shared" si="41"/>
        <v>0</v>
      </c>
      <c r="H60" s="443">
        <f t="shared" si="41"/>
        <v>0</v>
      </c>
      <c r="I60" s="443">
        <f t="shared" si="41"/>
        <v>0</v>
      </c>
      <c r="J60" s="443">
        <f t="shared" si="41"/>
        <v>0</v>
      </c>
      <c r="K60" s="443">
        <f t="shared" si="41"/>
        <v>0</v>
      </c>
      <c r="L60" s="443">
        <f t="shared" si="41"/>
        <v>0</v>
      </c>
      <c r="M60" s="443">
        <f t="shared" si="41"/>
        <v>0</v>
      </c>
      <c r="N60" s="443">
        <f t="shared" si="41"/>
        <v>0</v>
      </c>
      <c r="O60" s="443">
        <f t="shared" si="41"/>
        <v>0</v>
      </c>
      <c r="P60" s="443">
        <f t="shared" si="41"/>
        <v>0</v>
      </c>
    </row>
    <row r="61" ht="12.75" customHeight="1" spans="1:16">
      <c r="A61" s="662"/>
      <c r="B61" s="661" t="s">
        <v>71</v>
      </c>
      <c r="C61" s="357">
        <f t="shared" ref="C61:C64" si="42">SUM(E61:P61)</f>
        <v>0</v>
      </c>
      <c r="D61" s="357"/>
      <c r="E61" s="443">
        <f t="shared" ref="E61:P64" si="43">E132+E143+E154+E165+E176+E187+E198+E209+E220+E231+E242+E253+E264+E275+E286+E297+E308+E319+E330+E341+E352+E363+E374+E385+E396+E407+E418+E429+E440+E451-E462-E473-E484</f>
        <v>0</v>
      </c>
      <c r="F61" s="443">
        <f t="shared" si="43"/>
        <v>0</v>
      </c>
      <c r="G61" s="443">
        <f t="shared" si="43"/>
        <v>0</v>
      </c>
      <c r="H61" s="443">
        <f t="shared" si="43"/>
        <v>0</v>
      </c>
      <c r="I61" s="443">
        <f t="shared" si="43"/>
        <v>0</v>
      </c>
      <c r="J61" s="443">
        <f t="shared" si="43"/>
        <v>0</v>
      </c>
      <c r="K61" s="443">
        <f t="shared" si="43"/>
        <v>0</v>
      </c>
      <c r="L61" s="443">
        <f t="shared" si="43"/>
        <v>0</v>
      </c>
      <c r="M61" s="443">
        <f t="shared" si="43"/>
        <v>0</v>
      </c>
      <c r="N61" s="443">
        <f t="shared" si="43"/>
        <v>0</v>
      </c>
      <c r="O61" s="443">
        <f t="shared" si="43"/>
        <v>0</v>
      </c>
      <c r="P61" s="443">
        <f t="shared" si="43"/>
        <v>0</v>
      </c>
    </row>
    <row r="62" ht="12.75" customHeight="1" spans="1:16">
      <c r="A62" s="662"/>
      <c r="B62" s="661" t="s">
        <v>82</v>
      </c>
      <c r="C62" s="357">
        <f t="shared" si="42"/>
        <v>0</v>
      </c>
      <c r="D62" s="360"/>
      <c r="E62" s="443">
        <f t="shared" si="43"/>
        <v>0</v>
      </c>
      <c r="F62" s="443">
        <f t="shared" si="43"/>
        <v>0</v>
      </c>
      <c r="G62" s="443">
        <f t="shared" si="43"/>
        <v>0</v>
      </c>
      <c r="H62" s="443">
        <f t="shared" si="43"/>
        <v>0</v>
      </c>
      <c r="I62" s="443">
        <f t="shared" si="43"/>
        <v>0</v>
      </c>
      <c r="J62" s="443">
        <f t="shared" si="43"/>
        <v>0</v>
      </c>
      <c r="K62" s="443">
        <f t="shared" si="43"/>
        <v>0</v>
      </c>
      <c r="L62" s="443">
        <f t="shared" si="43"/>
        <v>0</v>
      </c>
      <c r="M62" s="443">
        <f t="shared" si="43"/>
        <v>0</v>
      </c>
      <c r="N62" s="443">
        <f t="shared" si="43"/>
        <v>0</v>
      </c>
      <c r="O62" s="443">
        <f t="shared" si="43"/>
        <v>0</v>
      </c>
      <c r="P62" s="443">
        <f t="shared" si="43"/>
        <v>0</v>
      </c>
    </row>
    <row r="63" ht="12.75" customHeight="1" spans="1:16">
      <c r="A63" s="662"/>
      <c r="B63" s="663" t="s">
        <v>83</v>
      </c>
      <c r="C63" s="357">
        <f t="shared" si="42"/>
        <v>0</v>
      </c>
      <c r="D63" s="360">
        <f>IF(C62=0,,C63/C62)</f>
        <v>0</v>
      </c>
      <c r="E63" s="443">
        <f t="shared" si="43"/>
        <v>0</v>
      </c>
      <c r="F63" s="443">
        <f t="shared" si="43"/>
        <v>0</v>
      </c>
      <c r="G63" s="443">
        <f t="shared" si="43"/>
        <v>0</v>
      </c>
      <c r="H63" s="443">
        <f t="shared" si="43"/>
        <v>0</v>
      </c>
      <c r="I63" s="443">
        <f t="shared" si="43"/>
        <v>0</v>
      </c>
      <c r="J63" s="443">
        <f t="shared" si="43"/>
        <v>0</v>
      </c>
      <c r="K63" s="443">
        <f t="shared" si="43"/>
        <v>0</v>
      </c>
      <c r="L63" s="443">
        <f t="shared" si="43"/>
        <v>0</v>
      </c>
      <c r="M63" s="443">
        <f t="shared" si="43"/>
        <v>0</v>
      </c>
      <c r="N63" s="443">
        <f t="shared" si="43"/>
        <v>0</v>
      </c>
      <c r="O63" s="443">
        <f t="shared" si="43"/>
        <v>0</v>
      </c>
      <c r="P63" s="443">
        <f t="shared" si="43"/>
        <v>0</v>
      </c>
    </row>
    <row r="64" ht="12.75" customHeight="1" spans="1:16">
      <c r="A64" s="662"/>
      <c r="B64" s="663" t="s">
        <v>74</v>
      </c>
      <c r="C64" s="357">
        <f t="shared" si="42"/>
        <v>0</v>
      </c>
      <c r="D64" s="360">
        <f>IF(C62=0,,C64/C62)</f>
        <v>0</v>
      </c>
      <c r="E64" s="443">
        <f t="shared" si="43"/>
        <v>0</v>
      </c>
      <c r="F64" s="443">
        <f t="shared" si="43"/>
        <v>0</v>
      </c>
      <c r="G64" s="443">
        <f t="shared" si="43"/>
        <v>0</v>
      </c>
      <c r="H64" s="443">
        <f t="shared" si="43"/>
        <v>0</v>
      </c>
      <c r="I64" s="443">
        <f t="shared" si="43"/>
        <v>0</v>
      </c>
      <c r="J64" s="443">
        <f t="shared" si="43"/>
        <v>0</v>
      </c>
      <c r="K64" s="443">
        <f t="shared" si="43"/>
        <v>0</v>
      </c>
      <c r="L64" s="443">
        <f t="shared" si="43"/>
        <v>0</v>
      </c>
      <c r="M64" s="443">
        <f t="shared" si="43"/>
        <v>0</v>
      </c>
      <c r="N64" s="443">
        <f t="shared" si="43"/>
        <v>0</v>
      </c>
      <c r="O64" s="443">
        <f t="shared" si="43"/>
        <v>0</v>
      </c>
      <c r="P64" s="443">
        <f t="shared" si="43"/>
        <v>0</v>
      </c>
    </row>
    <row r="65" ht="12.75" customHeight="1" spans="1:16">
      <c r="A65" s="662"/>
      <c r="B65" s="673" t="s">
        <v>75</v>
      </c>
      <c r="C65" s="345">
        <f>IF(C60=0,,C61/C60)</f>
        <v>0</v>
      </c>
      <c r="D65" s="345"/>
      <c r="E65" s="587">
        <f>IF(E60=0,,E61/E60)</f>
        <v>0</v>
      </c>
      <c r="F65" s="587">
        <f t="shared" ref="F65:P65" si="44">IF(F60=0,,F61/F60)</f>
        <v>0</v>
      </c>
      <c r="G65" s="587">
        <f t="shared" si="44"/>
        <v>0</v>
      </c>
      <c r="H65" s="587">
        <f t="shared" si="44"/>
        <v>0</v>
      </c>
      <c r="I65" s="587">
        <f t="shared" si="44"/>
        <v>0</v>
      </c>
      <c r="J65" s="587">
        <f t="shared" si="44"/>
        <v>0</v>
      </c>
      <c r="K65" s="587">
        <f t="shared" si="44"/>
        <v>0</v>
      </c>
      <c r="L65" s="587">
        <f t="shared" si="44"/>
        <v>0</v>
      </c>
      <c r="M65" s="587">
        <f t="shared" si="44"/>
        <v>0</v>
      </c>
      <c r="N65" s="587">
        <f t="shared" si="44"/>
        <v>0</v>
      </c>
      <c r="O65" s="587">
        <f t="shared" si="44"/>
        <v>0</v>
      </c>
      <c r="P65" s="587">
        <f t="shared" si="44"/>
        <v>0</v>
      </c>
    </row>
    <row r="66" ht="12.75" customHeight="1" spans="1:16">
      <c r="A66" s="662"/>
      <c r="B66" s="673" t="s">
        <v>76</v>
      </c>
      <c r="C66" s="345">
        <f>IF(C60=0,,C62/C60)</f>
        <v>0</v>
      </c>
      <c r="D66" s="345"/>
      <c r="E66" s="587">
        <f>IF(E60=0,,E62/E60)</f>
        <v>0</v>
      </c>
      <c r="F66" s="587">
        <f t="shared" ref="F66:P66" si="45">IF(F60=0,,F62/F60)</f>
        <v>0</v>
      </c>
      <c r="G66" s="587">
        <f t="shared" si="45"/>
        <v>0</v>
      </c>
      <c r="H66" s="587">
        <f t="shared" si="45"/>
        <v>0</v>
      </c>
      <c r="I66" s="587">
        <f t="shared" si="45"/>
        <v>0</v>
      </c>
      <c r="J66" s="587">
        <f t="shared" si="45"/>
        <v>0</v>
      </c>
      <c r="K66" s="587">
        <f t="shared" si="45"/>
        <v>0</v>
      </c>
      <c r="L66" s="587">
        <f t="shared" si="45"/>
        <v>0</v>
      </c>
      <c r="M66" s="587">
        <f t="shared" si="45"/>
        <v>0</v>
      </c>
      <c r="N66" s="587">
        <f t="shared" si="45"/>
        <v>0</v>
      </c>
      <c r="O66" s="587">
        <f t="shared" si="45"/>
        <v>0</v>
      </c>
      <c r="P66" s="587">
        <f t="shared" si="45"/>
        <v>0</v>
      </c>
    </row>
    <row r="67" ht="12.75" customHeight="1" spans="1:16">
      <c r="A67" s="662"/>
      <c r="B67" s="661" t="s">
        <v>77</v>
      </c>
      <c r="C67" s="345">
        <f t="shared" ref="C67" si="46">SUM(E67:P67)</f>
        <v>0</v>
      </c>
      <c r="D67" s="345"/>
      <c r="E67" s="443">
        <f>E138+E149+E160+E171+E182+E193+E204+E215+E226+E237+E248+E259+E270+E281+E292+E303+E314+E325+E336+E347+E358+E369+E380+E391+E402+E413+E424+E435+E446+E457-E468-E479-E490</f>
        <v>0</v>
      </c>
      <c r="F67" s="443">
        <f t="shared" ref="F67:P67" si="47">F138+F149+F160+F171+F182+F193+F204+F215+F226+F237+F248+F259+F270+F281+F292+F303+F314+F325+F336+F347+F358+F369+F380+F391+F402+F413+F424+F435+F446+F457-F468-F479-F490</f>
        <v>0</v>
      </c>
      <c r="G67" s="443">
        <f t="shared" si="47"/>
        <v>0</v>
      </c>
      <c r="H67" s="443">
        <f t="shared" si="47"/>
        <v>0</v>
      </c>
      <c r="I67" s="443">
        <f t="shared" si="47"/>
        <v>0</v>
      </c>
      <c r="J67" s="443">
        <f t="shared" si="47"/>
        <v>0</v>
      </c>
      <c r="K67" s="443">
        <f t="shared" si="47"/>
        <v>0</v>
      </c>
      <c r="L67" s="443">
        <f t="shared" si="47"/>
        <v>0</v>
      </c>
      <c r="M67" s="443">
        <f t="shared" si="47"/>
        <v>0</v>
      </c>
      <c r="N67" s="443">
        <f t="shared" si="47"/>
        <v>0</v>
      </c>
      <c r="O67" s="443">
        <f t="shared" si="47"/>
        <v>0</v>
      </c>
      <c r="P67" s="443">
        <f t="shared" si="47"/>
        <v>0</v>
      </c>
    </row>
    <row r="68" ht="12.75" customHeight="1" spans="1:16">
      <c r="A68" s="662"/>
      <c r="B68" s="674" t="s">
        <v>78</v>
      </c>
      <c r="C68" s="658">
        <f>IF(C61=0,,C67/C61)</f>
        <v>0</v>
      </c>
      <c r="D68" s="658"/>
      <c r="E68" s="669">
        <f>IF(E61=0,,E67/E61)</f>
        <v>0</v>
      </c>
      <c r="F68" s="669">
        <f t="shared" ref="F68:P68" si="48">IF(F61=0,,F67/F61)</f>
        <v>0</v>
      </c>
      <c r="G68" s="669">
        <f t="shared" si="48"/>
        <v>0</v>
      </c>
      <c r="H68" s="669">
        <f t="shared" si="48"/>
        <v>0</v>
      </c>
      <c r="I68" s="669">
        <f t="shared" si="48"/>
        <v>0</v>
      </c>
      <c r="J68" s="669">
        <f t="shared" si="48"/>
        <v>0</v>
      </c>
      <c r="K68" s="669">
        <f t="shared" si="48"/>
        <v>0</v>
      </c>
      <c r="L68" s="669">
        <f t="shared" si="48"/>
        <v>0</v>
      </c>
      <c r="M68" s="669">
        <f t="shared" si="48"/>
        <v>0</v>
      </c>
      <c r="N68" s="669">
        <f t="shared" si="48"/>
        <v>0</v>
      </c>
      <c r="O68" s="669">
        <f t="shared" si="48"/>
        <v>0</v>
      </c>
      <c r="P68" s="669">
        <f t="shared" si="48"/>
        <v>0</v>
      </c>
    </row>
    <row r="69" ht="12.75" customHeight="1" spans="1:16">
      <c r="A69" s="662"/>
      <c r="B69" s="661" t="s">
        <v>79</v>
      </c>
      <c r="C69" s="345">
        <f t="shared" ref="C69" si="49">SUM(E69:P69)</f>
        <v>0</v>
      </c>
      <c r="D69" s="658"/>
      <c r="E69" s="443">
        <f>E140+E151+E162+E173+E184+E195+E206+E217+E228+E239+E250+E261+E272+E283+E294+E305+E316+E327+E338+E349+E360+E371+E382+E393+E404+E415+E426+E437+E448+E459-E470-E481-E492</f>
        <v>0</v>
      </c>
      <c r="F69" s="443">
        <f t="shared" ref="F69:P69" si="50">F140+F151+F162+F173+F184+F195+F206+F217+F228+F239+F250+F261+F272+F283+F294+F305+F316+F327+F338+F349+F360+F371+F382+F393+F404+F415+F426+F437+F448+F459-F470-F481-F492</f>
        <v>0</v>
      </c>
      <c r="G69" s="443">
        <f t="shared" si="50"/>
        <v>0</v>
      </c>
      <c r="H69" s="443">
        <f t="shared" si="50"/>
        <v>0</v>
      </c>
      <c r="I69" s="443">
        <f t="shared" si="50"/>
        <v>0</v>
      </c>
      <c r="J69" s="443">
        <f t="shared" si="50"/>
        <v>0</v>
      </c>
      <c r="K69" s="443">
        <f t="shared" si="50"/>
        <v>0</v>
      </c>
      <c r="L69" s="443">
        <f t="shared" si="50"/>
        <v>0</v>
      </c>
      <c r="M69" s="443">
        <f t="shared" si="50"/>
        <v>0</v>
      </c>
      <c r="N69" s="443">
        <f t="shared" si="50"/>
        <v>0</v>
      </c>
      <c r="O69" s="443">
        <f t="shared" si="50"/>
        <v>0</v>
      </c>
      <c r="P69" s="443">
        <f t="shared" si="50"/>
        <v>0</v>
      </c>
    </row>
    <row r="70" ht="12.75" customHeight="1" spans="1:23">
      <c r="A70" s="662"/>
      <c r="B70" s="674" t="s">
        <v>80</v>
      </c>
      <c r="C70" s="658">
        <f>IF((C61+C69)=0,,C69/(C61+C69))</f>
        <v>0</v>
      </c>
      <c r="D70" s="658"/>
      <c r="E70" s="669">
        <f>IF((E61+E69)=0,,E69/(E61+E69))</f>
        <v>0</v>
      </c>
      <c r="F70" s="669">
        <f t="shared" ref="F70:P70" si="51">IF((F61+F69)=0,,F69/(F61+F69))</f>
        <v>0</v>
      </c>
      <c r="G70" s="669">
        <f t="shared" si="51"/>
        <v>0</v>
      </c>
      <c r="H70" s="669">
        <f t="shared" si="51"/>
        <v>0</v>
      </c>
      <c r="I70" s="669">
        <f t="shared" si="51"/>
        <v>0</v>
      </c>
      <c r="J70" s="669">
        <f t="shared" si="51"/>
        <v>0</v>
      </c>
      <c r="K70" s="669">
        <f t="shared" si="51"/>
        <v>0</v>
      </c>
      <c r="L70" s="669">
        <f t="shared" si="51"/>
        <v>0</v>
      </c>
      <c r="M70" s="669">
        <f t="shared" si="51"/>
        <v>0</v>
      </c>
      <c r="N70" s="669">
        <f t="shared" si="51"/>
        <v>0</v>
      </c>
      <c r="O70" s="669">
        <f t="shared" si="51"/>
        <v>0</v>
      </c>
      <c r="P70" s="669">
        <f t="shared" si="51"/>
        <v>0</v>
      </c>
      <c r="Q70" s="460"/>
      <c r="R70" s="460"/>
      <c r="S70" s="460"/>
      <c r="T70" s="460"/>
      <c r="U70" s="460"/>
      <c r="V70" s="460"/>
      <c r="W70" s="460"/>
    </row>
    <row r="71" ht="12.75" customHeight="1" spans="1:16">
      <c r="A71" s="675" t="s">
        <v>84</v>
      </c>
      <c r="B71" s="582" t="s">
        <v>70</v>
      </c>
      <c r="C71" s="330">
        <f>SUM(E71:P71)</f>
        <v>0</v>
      </c>
      <c r="D71" s="330"/>
      <c r="E71" s="443">
        <f>E461+E472+E483+E506+E517+E528+E539+E550+E561+E572+E583+E594+E605</f>
        <v>0</v>
      </c>
      <c r="F71" s="443">
        <f t="shared" ref="F71:P71" si="52">F461+F472+F483+F506+F517+F528+F539+F550+F561+F572+F583+F594+F605</f>
        <v>0</v>
      </c>
      <c r="G71" s="443">
        <f t="shared" si="52"/>
        <v>0</v>
      </c>
      <c r="H71" s="443">
        <f t="shared" si="52"/>
        <v>0</v>
      </c>
      <c r="I71" s="443">
        <f t="shared" si="52"/>
        <v>0</v>
      </c>
      <c r="J71" s="443">
        <f t="shared" si="52"/>
        <v>0</v>
      </c>
      <c r="K71" s="443">
        <f t="shared" si="52"/>
        <v>0</v>
      </c>
      <c r="L71" s="443">
        <f t="shared" si="52"/>
        <v>0</v>
      </c>
      <c r="M71" s="443">
        <f t="shared" si="52"/>
        <v>0</v>
      </c>
      <c r="N71" s="443">
        <f t="shared" si="52"/>
        <v>0</v>
      </c>
      <c r="O71" s="443">
        <f t="shared" si="52"/>
        <v>0</v>
      </c>
      <c r="P71" s="443">
        <f t="shared" si="52"/>
        <v>0</v>
      </c>
    </row>
    <row r="72" ht="12.75" customHeight="1" spans="1:16">
      <c r="A72" s="676"/>
      <c r="B72" s="582" t="s">
        <v>71</v>
      </c>
      <c r="C72" s="330">
        <f t="shared" ref="C72:C75" si="53">SUM(E72:P72)</f>
        <v>0</v>
      </c>
      <c r="D72" s="330"/>
      <c r="E72" s="443">
        <f t="shared" ref="E72:P75" si="54">E462+E473+E484+E507+E518+E529+E540+E551+E562+E573+E584+E595+E606</f>
        <v>0</v>
      </c>
      <c r="F72" s="443">
        <f t="shared" si="54"/>
        <v>0</v>
      </c>
      <c r="G72" s="443">
        <f t="shared" si="54"/>
        <v>0</v>
      </c>
      <c r="H72" s="443">
        <f t="shared" si="54"/>
        <v>0</v>
      </c>
      <c r="I72" s="443">
        <f t="shared" si="54"/>
        <v>0</v>
      </c>
      <c r="J72" s="443">
        <f t="shared" si="54"/>
        <v>0</v>
      </c>
      <c r="K72" s="443">
        <f t="shared" si="54"/>
        <v>0</v>
      </c>
      <c r="L72" s="443">
        <f t="shared" si="54"/>
        <v>0</v>
      </c>
      <c r="M72" s="443">
        <f t="shared" si="54"/>
        <v>0</v>
      </c>
      <c r="N72" s="443">
        <f t="shared" si="54"/>
        <v>0</v>
      </c>
      <c r="O72" s="443">
        <f t="shared" si="54"/>
        <v>0</v>
      </c>
      <c r="P72" s="443">
        <f t="shared" si="54"/>
        <v>0</v>
      </c>
    </row>
    <row r="73" ht="12.75" customHeight="1" spans="1:16">
      <c r="A73" s="676"/>
      <c r="B73" s="582" t="s">
        <v>82</v>
      </c>
      <c r="C73" s="330">
        <f t="shared" si="53"/>
        <v>0</v>
      </c>
      <c r="D73" s="354"/>
      <c r="E73" s="443">
        <f t="shared" si="54"/>
        <v>0</v>
      </c>
      <c r="F73" s="443">
        <f t="shared" si="54"/>
        <v>0</v>
      </c>
      <c r="G73" s="443">
        <f t="shared" si="54"/>
        <v>0</v>
      </c>
      <c r="H73" s="443">
        <f t="shared" si="54"/>
        <v>0</v>
      </c>
      <c r="I73" s="443">
        <f t="shared" si="54"/>
        <v>0</v>
      </c>
      <c r="J73" s="443">
        <f t="shared" si="54"/>
        <v>0</v>
      </c>
      <c r="K73" s="443">
        <f t="shared" si="54"/>
        <v>0</v>
      </c>
      <c r="L73" s="443">
        <f t="shared" si="54"/>
        <v>0</v>
      </c>
      <c r="M73" s="443">
        <f t="shared" si="54"/>
        <v>0</v>
      </c>
      <c r="N73" s="443">
        <f t="shared" si="54"/>
        <v>0</v>
      </c>
      <c r="O73" s="443">
        <f t="shared" si="54"/>
        <v>0</v>
      </c>
      <c r="P73" s="443">
        <f t="shared" si="54"/>
        <v>0</v>
      </c>
    </row>
    <row r="74" ht="12.75" customHeight="1" spans="1:16">
      <c r="A74" s="676"/>
      <c r="B74" s="580" t="s">
        <v>73</v>
      </c>
      <c r="C74" s="330">
        <f t="shared" si="53"/>
        <v>0</v>
      </c>
      <c r="D74" s="354">
        <f>IF(C73=0,,C74/C73)</f>
        <v>0</v>
      </c>
      <c r="E74" s="443">
        <f t="shared" si="54"/>
        <v>0</v>
      </c>
      <c r="F74" s="443">
        <f t="shared" si="54"/>
        <v>0</v>
      </c>
      <c r="G74" s="443">
        <f t="shared" si="54"/>
        <v>0</v>
      </c>
      <c r="H74" s="443">
        <f t="shared" si="54"/>
        <v>0</v>
      </c>
      <c r="I74" s="443">
        <f t="shared" si="54"/>
        <v>0</v>
      </c>
      <c r="J74" s="443">
        <f t="shared" si="54"/>
        <v>0</v>
      </c>
      <c r="K74" s="443">
        <f t="shared" si="54"/>
        <v>0</v>
      </c>
      <c r="L74" s="443">
        <f t="shared" si="54"/>
        <v>0</v>
      </c>
      <c r="M74" s="443">
        <f t="shared" si="54"/>
        <v>0</v>
      </c>
      <c r="N74" s="443">
        <f t="shared" si="54"/>
        <v>0</v>
      </c>
      <c r="O74" s="443">
        <f t="shared" si="54"/>
        <v>0</v>
      </c>
      <c r="P74" s="443">
        <f t="shared" si="54"/>
        <v>0</v>
      </c>
    </row>
    <row r="75" ht="12.75" customHeight="1" spans="1:16">
      <c r="A75" s="676"/>
      <c r="B75" s="580" t="s">
        <v>74</v>
      </c>
      <c r="C75" s="330">
        <f t="shared" si="53"/>
        <v>0</v>
      </c>
      <c r="D75" s="354">
        <f>IF(C73=0,,C75/C73)</f>
        <v>0</v>
      </c>
      <c r="E75" s="443">
        <f t="shared" si="54"/>
        <v>0</v>
      </c>
      <c r="F75" s="443">
        <f t="shared" si="54"/>
        <v>0</v>
      </c>
      <c r="G75" s="443">
        <f t="shared" si="54"/>
        <v>0</v>
      </c>
      <c r="H75" s="443">
        <f t="shared" si="54"/>
        <v>0</v>
      </c>
      <c r="I75" s="443">
        <f t="shared" si="54"/>
        <v>0</v>
      </c>
      <c r="J75" s="443">
        <f t="shared" si="54"/>
        <v>0</v>
      </c>
      <c r="K75" s="443">
        <f t="shared" si="54"/>
        <v>0</v>
      </c>
      <c r="L75" s="443">
        <f t="shared" si="54"/>
        <v>0</v>
      </c>
      <c r="M75" s="443">
        <f t="shared" si="54"/>
        <v>0</v>
      </c>
      <c r="N75" s="443">
        <f t="shared" si="54"/>
        <v>0</v>
      </c>
      <c r="O75" s="443">
        <f t="shared" si="54"/>
        <v>0</v>
      </c>
      <c r="P75" s="443">
        <f t="shared" si="54"/>
        <v>0</v>
      </c>
    </row>
    <row r="76" ht="12.75" customHeight="1" spans="1:16">
      <c r="A76" s="676"/>
      <c r="B76" s="581" t="s">
        <v>75</v>
      </c>
      <c r="C76" s="329">
        <f>IF(C71=0,,C72/C71)</f>
        <v>0</v>
      </c>
      <c r="D76" s="329"/>
      <c r="E76" s="587">
        <f>IF(E71=0,,E72/E71)</f>
        <v>0</v>
      </c>
      <c r="F76" s="587">
        <f t="shared" ref="F76:P76" si="55">IF(F71=0,,F72/F71)</f>
        <v>0</v>
      </c>
      <c r="G76" s="587">
        <f t="shared" si="55"/>
        <v>0</v>
      </c>
      <c r="H76" s="587">
        <f t="shared" si="55"/>
        <v>0</v>
      </c>
      <c r="I76" s="587">
        <f t="shared" si="55"/>
        <v>0</v>
      </c>
      <c r="J76" s="587">
        <f t="shared" si="55"/>
        <v>0</v>
      </c>
      <c r="K76" s="587">
        <f t="shared" si="55"/>
        <v>0</v>
      </c>
      <c r="L76" s="587">
        <f t="shared" si="55"/>
        <v>0</v>
      </c>
      <c r="M76" s="587">
        <f t="shared" si="55"/>
        <v>0</v>
      </c>
      <c r="N76" s="587">
        <f t="shared" si="55"/>
        <v>0</v>
      </c>
      <c r="O76" s="587">
        <f t="shared" si="55"/>
        <v>0</v>
      </c>
      <c r="P76" s="587">
        <f t="shared" si="55"/>
        <v>0</v>
      </c>
    </row>
    <row r="77" ht="12.75" customHeight="1" spans="1:16">
      <c r="A77" s="676"/>
      <c r="B77" s="581" t="s">
        <v>76</v>
      </c>
      <c r="C77" s="329">
        <f>IF(C71=0,,C73/C71)</f>
        <v>0</v>
      </c>
      <c r="D77" s="329"/>
      <c r="E77" s="587">
        <f>IF(E71=0,,E73/E71)</f>
        <v>0</v>
      </c>
      <c r="F77" s="587">
        <f t="shared" ref="F77:P77" si="56">IF(F71=0,,F73/F71)</f>
        <v>0</v>
      </c>
      <c r="G77" s="587">
        <f t="shared" si="56"/>
        <v>0</v>
      </c>
      <c r="H77" s="587">
        <f t="shared" si="56"/>
        <v>0</v>
      </c>
      <c r="I77" s="587">
        <f t="shared" si="56"/>
        <v>0</v>
      </c>
      <c r="J77" s="587">
        <f t="shared" si="56"/>
        <v>0</v>
      </c>
      <c r="K77" s="587">
        <f t="shared" si="56"/>
        <v>0</v>
      </c>
      <c r="L77" s="587">
        <f t="shared" si="56"/>
        <v>0</v>
      </c>
      <c r="M77" s="587">
        <f t="shared" si="56"/>
        <v>0</v>
      </c>
      <c r="N77" s="587">
        <f t="shared" si="56"/>
        <v>0</v>
      </c>
      <c r="O77" s="587">
        <f t="shared" si="56"/>
        <v>0</v>
      </c>
      <c r="P77" s="587">
        <f t="shared" si="56"/>
        <v>0</v>
      </c>
    </row>
    <row r="78" ht="12.75" customHeight="1" spans="1:16">
      <c r="A78" s="676"/>
      <c r="B78" s="582" t="s">
        <v>77</v>
      </c>
      <c r="C78" s="329">
        <f>SUM(E78:P78)</f>
        <v>0</v>
      </c>
      <c r="D78" s="329"/>
      <c r="E78" s="443">
        <f>E468+E479+E490+E513+E524+E535+E546+E557+E568+E579+E590+E601+E612</f>
        <v>0</v>
      </c>
      <c r="F78" s="443">
        <f t="shared" ref="F78:P78" si="57">F468+F479+F490+F513+F524+F535+F546+F557+F568+F579+F590+F601+F612</f>
        <v>0</v>
      </c>
      <c r="G78" s="443">
        <f t="shared" si="57"/>
        <v>0</v>
      </c>
      <c r="H78" s="443">
        <f t="shared" si="57"/>
        <v>0</v>
      </c>
      <c r="I78" s="443">
        <f t="shared" si="57"/>
        <v>0</v>
      </c>
      <c r="J78" s="443">
        <f t="shared" si="57"/>
        <v>0</v>
      </c>
      <c r="K78" s="443">
        <f t="shared" si="57"/>
        <v>0</v>
      </c>
      <c r="L78" s="443">
        <f t="shared" si="57"/>
        <v>0</v>
      </c>
      <c r="M78" s="443">
        <f t="shared" si="57"/>
        <v>0</v>
      </c>
      <c r="N78" s="443">
        <f t="shared" si="57"/>
        <v>0</v>
      </c>
      <c r="O78" s="443">
        <f t="shared" si="57"/>
        <v>0</v>
      </c>
      <c r="P78" s="443">
        <f t="shared" si="57"/>
        <v>0</v>
      </c>
    </row>
    <row r="79" ht="12.75" customHeight="1" spans="1:16">
      <c r="A79" s="676"/>
      <c r="B79" s="583" t="s">
        <v>78</v>
      </c>
      <c r="C79" s="337">
        <f>IF((C72)=0,,C78/C72)</f>
        <v>0</v>
      </c>
      <c r="D79" s="337"/>
      <c r="E79" s="669">
        <f>IF(E72=0,,E78/E72)</f>
        <v>0</v>
      </c>
      <c r="F79" s="669">
        <f t="shared" ref="F79:P79" si="58">IF(F72=0,,F78/F72)</f>
        <v>0</v>
      </c>
      <c r="G79" s="669">
        <f t="shared" si="58"/>
        <v>0</v>
      </c>
      <c r="H79" s="669">
        <f t="shared" si="58"/>
        <v>0</v>
      </c>
      <c r="I79" s="669">
        <f t="shared" si="58"/>
        <v>0</v>
      </c>
      <c r="J79" s="669">
        <f t="shared" si="58"/>
        <v>0</v>
      </c>
      <c r="K79" s="669">
        <f t="shared" si="58"/>
        <v>0</v>
      </c>
      <c r="L79" s="669">
        <f t="shared" si="58"/>
        <v>0</v>
      </c>
      <c r="M79" s="669">
        <f t="shared" si="58"/>
        <v>0</v>
      </c>
      <c r="N79" s="669">
        <f t="shared" si="58"/>
        <v>0</v>
      </c>
      <c r="O79" s="669">
        <f t="shared" si="58"/>
        <v>0</v>
      </c>
      <c r="P79" s="669">
        <f t="shared" si="58"/>
        <v>0</v>
      </c>
    </row>
    <row r="80" ht="12.75" customHeight="1" spans="1:16">
      <c r="A80" s="676"/>
      <c r="B80" s="582" t="s">
        <v>79</v>
      </c>
      <c r="C80" s="329">
        <f>SUM(E80:P80)</f>
        <v>0</v>
      </c>
      <c r="D80" s="337"/>
      <c r="E80" s="443">
        <f>E470+E481+E492+E515+E526+E537+E548+E559+E570+E581+E592+E603+E614</f>
        <v>0</v>
      </c>
      <c r="F80" s="443">
        <f t="shared" ref="F80:P80" si="59">F470+F481+F492+F515+F526+F537+F548+F559+F570+F581+F592+F603+F614</f>
        <v>0</v>
      </c>
      <c r="G80" s="443">
        <f t="shared" si="59"/>
        <v>0</v>
      </c>
      <c r="H80" s="443">
        <f t="shared" si="59"/>
        <v>0</v>
      </c>
      <c r="I80" s="443">
        <f t="shared" si="59"/>
        <v>0</v>
      </c>
      <c r="J80" s="443">
        <f t="shared" si="59"/>
        <v>0</v>
      </c>
      <c r="K80" s="443">
        <f t="shared" si="59"/>
        <v>0</v>
      </c>
      <c r="L80" s="443">
        <f t="shared" si="59"/>
        <v>0</v>
      </c>
      <c r="M80" s="443">
        <f t="shared" si="59"/>
        <v>0</v>
      </c>
      <c r="N80" s="443">
        <f t="shared" si="59"/>
        <v>0</v>
      </c>
      <c r="O80" s="443">
        <f t="shared" si="59"/>
        <v>0</v>
      </c>
      <c r="P80" s="443">
        <f t="shared" si="59"/>
        <v>0</v>
      </c>
    </row>
    <row r="81" ht="12.75" customHeight="1" spans="1:16">
      <c r="A81" s="676"/>
      <c r="B81" s="583" t="s">
        <v>80</v>
      </c>
      <c r="C81" s="337">
        <f>IF((C72+C80)=0,,C80/(C72+C80))</f>
        <v>0</v>
      </c>
      <c r="D81" s="337"/>
      <c r="E81" s="669">
        <f>IF((E72+E80)=0,,E80/(E72+E80))</f>
        <v>0</v>
      </c>
      <c r="F81" s="669">
        <f t="shared" ref="F81:P81" si="60">IF((F72+F80)=0,,F80/(F72+F80))</f>
        <v>0</v>
      </c>
      <c r="G81" s="669">
        <f t="shared" si="60"/>
        <v>0</v>
      </c>
      <c r="H81" s="669">
        <f t="shared" si="60"/>
        <v>0</v>
      </c>
      <c r="I81" s="669">
        <f t="shared" si="60"/>
        <v>0</v>
      </c>
      <c r="J81" s="669">
        <f t="shared" si="60"/>
        <v>0</v>
      </c>
      <c r="K81" s="669">
        <f t="shared" si="60"/>
        <v>0</v>
      </c>
      <c r="L81" s="669">
        <f t="shared" si="60"/>
        <v>0</v>
      </c>
      <c r="M81" s="669">
        <f t="shared" si="60"/>
        <v>0</v>
      </c>
      <c r="N81" s="669">
        <f t="shared" si="60"/>
        <v>0</v>
      </c>
      <c r="O81" s="669">
        <f t="shared" si="60"/>
        <v>0</v>
      </c>
      <c r="P81" s="669">
        <f t="shared" si="60"/>
        <v>0</v>
      </c>
    </row>
    <row r="82" ht="12.75" customHeight="1" spans="1:16">
      <c r="A82" s="639" t="s">
        <v>85</v>
      </c>
      <c r="B82" s="661" t="s">
        <v>70</v>
      </c>
      <c r="C82" s="357">
        <f>SUM(E82:P82)</f>
        <v>0</v>
      </c>
      <c r="D82" s="357"/>
      <c r="E82" s="443">
        <f>E506+E517+E528+E539+E550+E561+E572+E583+E594+E605</f>
        <v>0</v>
      </c>
      <c r="F82" s="443">
        <f t="shared" ref="E82:P86" si="61">F506+F517+F528+F539+F550+F561+F572+F583+F594+F605</f>
        <v>0</v>
      </c>
      <c r="G82" s="443">
        <f t="shared" si="61"/>
        <v>0</v>
      </c>
      <c r="H82" s="443">
        <f t="shared" si="61"/>
        <v>0</v>
      </c>
      <c r="I82" s="443">
        <f t="shared" si="61"/>
        <v>0</v>
      </c>
      <c r="J82" s="443">
        <f t="shared" si="61"/>
        <v>0</v>
      </c>
      <c r="K82" s="443">
        <f t="shared" si="61"/>
        <v>0</v>
      </c>
      <c r="L82" s="443">
        <f t="shared" si="61"/>
        <v>0</v>
      </c>
      <c r="M82" s="443">
        <f t="shared" si="61"/>
        <v>0</v>
      </c>
      <c r="N82" s="443">
        <f t="shared" si="61"/>
        <v>0</v>
      </c>
      <c r="O82" s="443">
        <f t="shared" si="61"/>
        <v>0</v>
      </c>
      <c r="P82" s="443">
        <f t="shared" si="61"/>
        <v>0</v>
      </c>
    </row>
    <row r="83" ht="12.75" customHeight="1" spans="1:16">
      <c r="A83" s="662"/>
      <c r="B83" s="661" t="s">
        <v>71</v>
      </c>
      <c r="C83" s="357">
        <f t="shared" ref="C83:C86" si="62">SUM(E83:P83)</f>
        <v>0</v>
      </c>
      <c r="D83" s="357"/>
      <c r="E83" s="443">
        <f t="shared" si="61"/>
        <v>0</v>
      </c>
      <c r="F83" s="443">
        <f t="shared" si="61"/>
        <v>0</v>
      </c>
      <c r="G83" s="443">
        <f t="shared" si="61"/>
        <v>0</v>
      </c>
      <c r="H83" s="443">
        <f t="shared" si="61"/>
        <v>0</v>
      </c>
      <c r="I83" s="443">
        <f t="shared" si="61"/>
        <v>0</v>
      </c>
      <c r="J83" s="443">
        <f t="shared" si="61"/>
        <v>0</v>
      </c>
      <c r="K83" s="443">
        <f t="shared" si="61"/>
        <v>0</v>
      </c>
      <c r="L83" s="443">
        <f t="shared" si="61"/>
        <v>0</v>
      </c>
      <c r="M83" s="443">
        <f t="shared" si="61"/>
        <v>0</v>
      </c>
      <c r="N83" s="443">
        <f t="shared" si="61"/>
        <v>0</v>
      </c>
      <c r="O83" s="443">
        <f t="shared" si="61"/>
        <v>0</v>
      </c>
      <c r="P83" s="443">
        <f t="shared" si="61"/>
        <v>0</v>
      </c>
    </row>
    <row r="84" ht="12.75" customHeight="1" spans="1:16">
      <c r="A84" s="662"/>
      <c r="B84" s="661" t="s">
        <v>82</v>
      </c>
      <c r="C84" s="357">
        <f t="shared" si="62"/>
        <v>0</v>
      </c>
      <c r="D84" s="360"/>
      <c r="E84" s="443">
        <f t="shared" si="61"/>
        <v>0</v>
      </c>
      <c r="F84" s="443">
        <f t="shared" si="61"/>
        <v>0</v>
      </c>
      <c r="G84" s="443">
        <f t="shared" si="61"/>
        <v>0</v>
      </c>
      <c r="H84" s="443">
        <f t="shared" si="61"/>
        <v>0</v>
      </c>
      <c r="I84" s="443">
        <f t="shared" si="61"/>
        <v>0</v>
      </c>
      <c r="J84" s="443">
        <f t="shared" si="61"/>
        <v>0</v>
      </c>
      <c r="K84" s="443">
        <f t="shared" si="61"/>
        <v>0</v>
      </c>
      <c r="L84" s="443">
        <f t="shared" si="61"/>
        <v>0</v>
      </c>
      <c r="M84" s="443">
        <f t="shared" si="61"/>
        <v>0</v>
      </c>
      <c r="N84" s="443">
        <f t="shared" si="61"/>
        <v>0</v>
      </c>
      <c r="O84" s="443">
        <f t="shared" si="61"/>
        <v>0</v>
      </c>
      <c r="P84" s="443">
        <f t="shared" si="61"/>
        <v>0</v>
      </c>
    </row>
    <row r="85" ht="12.75" customHeight="1" spans="1:16">
      <c r="A85" s="662"/>
      <c r="B85" s="663" t="s">
        <v>83</v>
      </c>
      <c r="C85" s="357">
        <f t="shared" si="62"/>
        <v>0</v>
      </c>
      <c r="D85" s="360">
        <f>IF(C84=0,,C85/C84)</f>
        <v>0</v>
      </c>
      <c r="E85" s="443">
        <f t="shared" si="61"/>
        <v>0</v>
      </c>
      <c r="F85" s="443">
        <f t="shared" si="61"/>
        <v>0</v>
      </c>
      <c r="G85" s="443">
        <f t="shared" si="61"/>
        <v>0</v>
      </c>
      <c r="H85" s="443">
        <f t="shared" si="61"/>
        <v>0</v>
      </c>
      <c r="I85" s="443">
        <f t="shared" si="61"/>
        <v>0</v>
      </c>
      <c r="J85" s="443">
        <f t="shared" si="61"/>
        <v>0</v>
      </c>
      <c r="K85" s="443">
        <f t="shared" si="61"/>
        <v>0</v>
      </c>
      <c r="L85" s="443">
        <f t="shared" si="61"/>
        <v>0</v>
      </c>
      <c r="M85" s="443">
        <f t="shared" si="61"/>
        <v>0</v>
      </c>
      <c r="N85" s="443">
        <f t="shared" si="61"/>
        <v>0</v>
      </c>
      <c r="O85" s="443">
        <f t="shared" si="61"/>
        <v>0</v>
      </c>
      <c r="P85" s="443">
        <f t="shared" si="61"/>
        <v>0</v>
      </c>
    </row>
    <row r="86" ht="12.75" customHeight="1" spans="1:16">
      <c r="A86" s="662"/>
      <c r="B86" s="663" t="s">
        <v>74</v>
      </c>
      <c r="C86" s="357">
        <f t="shared" si="62"/>
        <v>0</v>
      </c>
      <c r="D86" s="360">
        <f>IF(C84=0,,C86/C84)</f>
        <v>0</v>
      </c>
      <c r="E86" s="443">
        <f t="shared" si="61"/>
        <v>0</v>
      </c>
      <c r="F86" s="443">
        <f t="shared" si="61"/>
        <v>0</v>
      </c>
      <c r="G86" s="443">
        <f t="shared" si="61"/>
        <v>0</v>
      </c>
      <c r="H86" s="443">
        <f t="shared" si="61"/>
        <v>0</v>
      </c>
      <c r="I86" s="443">
        <f t="shared" si="61"/>
        <v>0</v>
      </c>
      <c r="J86" s="443">
        <f t="shared" si="61"/>
        <v>0</v>
      </c>
      <c r="K86" s="443">
        <f t="shared" si="61"/>
        <v>0</v>
      </c>
      <c r="L86" s="443">
        <f t="shared" si="61"/>
        <v>0</v>
      </c>
      <c r="M86" s="443">
        <f t="shared" si="61"/>
        <v>0</v>
      </c>
      <c r="N86" s="443">
        <f t="shared" si="61"/>
        <v>0</v>
      </c>
      <c r="O86" s="443">
        <f t="shared" si="61"/>
        <v>0</v>
      </c>
      <c r="P86" s="443">
        <f t="shared" si="61"/>
        <v>0</v>
      </c>
    </row>
    <row r="87" ht="12.75" customHeight="1" spans="1:16">
      <c r="A87" s="662"/>
      <c r="B87" s="673" t="s">
        <v>75</v>
      </c>
      <c r="C87" s="345">
        <f>IF(C82=0,,C83/C82)</f>
        <v>0</v>
      </c>
      <c r="D87" s="345"/>
      <c r="E87" s="587">
        <f>IF(E82=0,,E83/E82)</f>
        <v>0</v>
      </c>
      <c r="F87" s="587">
        <f t="shared" ref="F87:P87" si="63">IF(F82=0,,F83/F82)</f>
        <v>0</v>
      </c>
      <c r="G87" s="587">
        <f t="shared" si="63"/>
        <v>0</v>
      </c>
      <c r="H87" s="587">
        <f t="shared" si="63"/>
        <v>0</v>
      </c>
      <c r="I87" s="587">
        <f t="shared" si="63"/>
        <v>0</v>
      </c>
      <c r="J87" s="587">
        <f t="shared" si="63"/>
        <v>0</v>
      </c>
      <c r="K87" s="587">
        <f t="shared" si="63"/>
        <v>0</v>
      </c>
      <c r="L87" s="587">
        <f t="shared" si="63"/>
        <v>0</v>
      </c>
      <c r="M87" s="587">
        <f t="shared" si="63"/>
        <v>0</v>
      </c>
      <c r="N87" s="587">
        <f t="shared" si="63"/>
        <v>0</v>
      </c>
      <c r="O87" s="587">
        <f t="shared" si="63"/>
        <v>0</v>
      </c>
      <c r="P87" s="587">
        <f t="shared" si="63"/>
        <v>0</v>
      </c>
    </row>
    <row r="88" ht="12.75" customHeight="1" spans="1:16">
      <c r="A88" s="662"/>
      <c r="B88" s="673" t="s">
        <v>76</v>
      </c>
      <c r="C88" s="345">
        <f>IF(C82=0,,C84/C82)</f>
        <v>0</v>
      </c>
      <c r="D88" s="345"/>
      <c r="E88" s="587">
        <f>IF(E82=0,,E84/E82)</f>
        <v>0</v>
      </c>
      <c r="F88" s="587">
        <f t="shared" ref="F88:P88" si="64">IF(F82=0,,F84/F82)</f>
        <v>0</v>
      </c>
      <c r="G88" s="587">
        <f t="shared" si="64"/>
        <v>0</v>
      </c>
      <c r="H88" s="587">
        <f t="shared" si="64"/>
        <v>0</v>
      </c>
      <c r="I88" s="587">
        <f t="shared" si="64"/>
        <v>0</v>
      </c>
      <c r="J88" s="587">
        <f t="shared" si="64"/>
        <v>0</v>
      </c>
      <c r="K88" s="587">
        <f t="shared" si="64"/>
        <v>0</v>
      </c>
      <c r="L88" s="587">
        <f t="shared" si="64"/>
        <v>0</v>
      </c>
      <c r="M88" s="587">
        <f t="shared" si="64"/>
        <v>0</v>
      </c>
      <c r="N88" s="587">
        <f t="shared" si="64"/>
        <v>0</v>
      </c>
      <c r="O88" s="587">
        <f t="shared" si="64"/>
        <v>0</v>
      </c>
      <c r="P88" s="587">
        <f t="shared" si="64"/>
        <v>0</v>
      </c>
    </row>
    <row r="89" ht="12.75" customHeight="1" spans="1:16">
      <c r="A89" s="662"/>
      <c r="B89" s="661" t="s">
        <v>77</v>
      </c>
      <c r="C89" s="345">
        <f>SUM(E89:P89)</f>
        <v>0</v>
      </c>
      <c r="D89" s="345"/>
      <c r="E89" s="443">
        <f t="shared" ref="E89:P89" si="65">E513+E524+E535+E546+E557+E568+E579+E590+E601+E612</f>
        <v>0</v>
      </c>
      <c r="F89" s="443">
        <f t="shared" si="65"/>
        <v>0</v>
      </c>
      <c r="G89" s="443">
        <f t="shared" si="65"/>
        <v>0</v>
      </c>
      <c r="H89" s="443">
        <f t="shared" si="65"/>
        <v>0</v>
      </c>
      <c r="I89" s="443">
        <f t="shared" si="65"/>
        <v>0</v>
      </c>
      <c r="J89" s="443">
        <f t="shared" si="65"/>
        <v>0</v>
      </c>
      <c r="K89" s="443">
        <f t="shared" si="65"/>
        <v>0</v>
      </c>
      <c r="L89" s="443">
        <f t="shared" si="65"/>
        <v>0</v>
      </c>
      <c r="M89" s="443">
        <f t="shared" si="65"/>
        <v>0</v>
      </c>
      <c r="N89" s="443">
        <f t="shared" si="65"/>
        <v>0</v>
      </c>
      <c r="O89" s="443">
        <f t="shared" si="65"/>
        <v>0</v>
      </c>
      <c r="P89" s="443">
        <f t="shared" si="65"/>
        <v>0</v>
      </c>
    </row>
    <row r="90" ht="12.75" customHeight="1" spans="1:16">
      <c r="A90" s="662"/>
      <c r="B90" s="674" t="s">
        <v>78</v>
      </c>
      <c r="C90" s="658">
        <f>IF((C83)=0,,C89/C83)</f>
        <v>0</v>
      </c>
      <c r="D90" s="658"/>
      <c r="E90" s="669">
        <f>IF(E83=0,,E89/E83)</f>
        <v>0</v>
      </c>
      <c r="F90" s="669">
        <f t="shared" ref="F90:P90" si="66">IF(F83=0,,F89/F83)</f>
        <v>0</v>
      </c>
      <c r="G90" s="669">
        <f t="shared" si="66"/>
        <v>0</v>
      </c>
      <c r="H90" s="669">
        <f t="shared" si="66"/>
        <v>0</v>
      </c>
      <c r="I90" s="669">
        <f t="shared" si="66"/>
        <v>0</v>
      </c>
      <c r="J90" s="669">
        <f t="shared" si="66"/>
        <v>0</v>
      </c>
      <c r="K90" s="669">
        <f t="shared" si="66"/>
        <v>0</v>
      </c>
      <c r="L90" s="669">
        <f t="shared" si="66"/>
        <v>0</v>
      </c>
      <c r="M90" s="669">
        <f t="shared" si="66"/>
        <v>0</v>
      </c>
      <c r="N90" s="669">
        <f t="shared" si="66"/>
        <v>0</v>
      </c>
      <c r="O90" s="669">
        <f t="shared" si="66"/>
        <v>0</v>
      </c>
      <c r="P90" s="669">
        <f t="shared" si="66"/>
        <v>0</v>
      </c>
    </row>
    <row r="91" ht="12.75" customHeight="1" spans="1:16">
      <c r="A91" s="662"/>
      <c r="B91" s="661" t="s">
        <v>79</v>
      </c>
      <c r="C91" s="345">
        <f>SUM(E91:P91)</f>
        <v>0</v>
      </c>
      <c r="D91" s="658"/>
      <c r="E91" s="443">
        <f t="shared" ref="E91:P91" si="67">E515+E526+E537+E548+E559+E570+E581+E592+E603+E614</f>
        <v>0</v>
      </c>
      <c r="F91" s="443">
        <f t="shared" si="67"/>
        <v>0</v>
      </c>
      <c r="G91" s="443">
        <f t="shared" si="67"/>
        <v>0</v>
      </c>
      <c r="H91" s="443">
        <f t="shared" si="67"/>
        <v>0</v>
      </c>
      <c r="I91" s="443">
        <f t="shared" si="67"/>
        <v>0</v>
      </c>
      <c r="J91" s="443">
        <f t="shared" si="67"/>
        <v>0</v>
      </c>
      <c r="K91" s="443">
        <f t="shared" si="67"/>
        <v>0</v>
      </c>
      <c r="L91" s="443">
        <f t="shared" si="67"/>
        <v>0</v>
      </c>
      <c r="M91" s="443">
        <f t="shared" si="67"/>
        <v>0</v>
      </c>
      <c r="N91" s="443">
        <f t="shared" si="67"/>
        <v>0</v>
      </c>
      <c r="O91" s="443">
        <f t="shared" si="67"/>
        <v>0</v>
      </c>
      <c r="P91" s="443">
        <f t="shared" si="67"/>
        <v>0</v>
      </c>
    </row>
    <row r="92" ht="12.75" customHeight="1" spans="1:16">
      <c r="A92" s="662"/>
      <c r="B92" s="674" t="s">
        <v>80</v>
      </c>
      <c r="C92" s="658">
        <f>IF((C83+C91)=0,,C91/(C83+C91))</f>
        <v>0</v>
      </c>
      <c r="D92" s="658"/>
      <c r="E92" s="669">
        <f>IF((E83+E91)=0,,E91/(E83+E91))</f>
        <v>0</v>
      </c>
      <c r="F92" s="669">
        <f t="shared" ref="F92:P92" si="68">IF((F83+F91)=0,,F91/(F83+F91))</f>
        <v>0</v>
      </c>
      <c r="G92" s="669">
        <f t="shared" si="68"/>
        <v>0</v>
      </c>
      <c r="H92" s="669">
        <f t="shared" si="68"/>
        <v>0</v>
      </c>
      <c r="I92" s="669">
        <f t="shared" si="68"/>
        <v>0</v>
      </c>
      <c r="J92" s="669">
        <f t="shared" si="68"/>
        <v>0</v>
      </c>
      <c r="K92" s="669">
        <f t="shared" si="68"/>
        <v>0</v>
      </c>
      <c r="L92" s="669">
        <f t="shared" si="68"/>
        <v>0</v>
      </c>
      <c r="M92" s="669">
        <f t="shared" si="68"/>
        <v>0</v>
      </c>
      <c r="N92" s="669">
        <f t="shared" si="68"/>
        <v>0</v>
      </c>
      <c r="O92" s="669">
        <f t="shared" si="68"/>
        <v>0</v>
      </c>
      <c r="P92" s="669">
        <f t="shared" si="68"/>
        <v>0</v>
      </c>
    </row>
    <row r="93" s="461" customFormat="1" ht="12.75" customHeight="1" spans="1:16">
      <c r="A93" s="677" t="s">
        <v>86</v>
      </c>
      <c r="B93" s="678" t="s">
        <v>87</v>
      </c>
      <c r="C93" s="330">
        <f t="shared" ref="C93:C99" si="69">SUM(E93:P93)</f>
        <v>0</v>
      </c>
      <c r="D93" s="330"/>
      <c r="E93" s="665"/>
      <c r="F93" s="665"/>
      <c r="G93" s="665"/>
      <c r="H93" s="665"/>
      <c r="I93" s="665"/>
      <c r="J93" s="665"/>
      <c r="K93" s="665"/>
      <c r="L93" s="665"/>
      <c r="M93" s="665"/>
      <c r="N93" s="665"/>
      <c r="O93" s="665"/>
      <c r="P93" s="665"/>
    </row>
    <row r="94" s="461" customFormat="1" ht="12.75" customHeight="1" spans="1:16">
      <c r="A94" s="679"/>
      <c r="B94" s="680" t="s">
        <v>88</v>
      </c>
      <c r="C94" s="330">
        <f t="shared" si="69"/>
        <v>0</v>
      </c>
      <c r="D94" s="330"/>
      <c r="E94" s="665"/>
      <c r="F94" s="665"/>
      <c r="G94" s="665"/>
      <c r="H94" s="665"/>
      <c r="I94" s="665"/>
      <c r="J94" s="665"/>
      <c r="K94" s="665"/>
      <c r="L94" s="665"/>
      <c r="M94" s="665"/>
      <c r="N94" s="665"/>
      <c r="O94" s="665"/>
      <c r="P94" s="665"/>
    </row>
    <row r="95" s="461" customFormat="1" ht="12.75" customHeight="1" spans="1:16">
      <c r="A95" s="679"/>
      <c r="B95" s="678" t="s">
        <v>89</v>
      </c>
      <c r="C95" s="330">
        <f t="shared" si="69"/>
        <v>0</v>
      </c>
      <c r="D95" s="330"/>
      <c r="E95" s="665"/>
      <c r="F95" s="665"/>
      <c r="G95" s="665"/>
      <c r="H95" s="665"/>
      <c r="I95" s="665"/>
      <c r="J95" s="665"/>
      <c r="K95" s="665"/>
      <c r="L95" s="665"/>
      <c r="M95" s="665"/>
      <c r="N95" s="665"/>
      <c r="O95" s="665"/>
      <c r="P95" s="665"/>
    </row>
    <row r="96" s="461" customFormat="1" ht="12.75" customHeight="1" spans="1:16">
      <c r="A96" s="679"/>
      <c r="B96" s="680" t="s">
        <v>90</v>
      </c>
      <c r="C96" s="330">
        <f t="shared" si="69"/>
        <v>0</v>
      </c>
      <c r="D96" s="330"/>
      <c r="E96" s="665"/>
      <c r="F96" s="665"/>
      <c r="G96" s="665"/>
      <c r="H96" s="665"/>
      <c r="I96" s="665"/>
      <c r="J96" s="665"/>
      <c r="K96" s="665"/>
      <c r="L96" s="665"/>
      <c r="M96" s="665"/>
      <c r="N96" s="665"/>
      <c r="O96" s="665"/>
      <c r="P96" s="665"/>
    </row>
    <row r="97" s="461" customFormat="1" ht="12.75" customHeight="1" spans="1:16">
      <c r="A97" s="679"/>
      <c r="B97" s="680" t="s">
        <v>91</v>
      </c>
      <c r="C97" s="330">
        <f t="shared" si="69"/>
        <v>0</v>
      </c>
      <c r="D97" s="330"/>
      <c r="E97" s="665"/>
      <c r="F97" s="665"/>
      <c r="G97" s="665"/>
      <c r="H97" s="665"/>
      <c r="I97" s="665"/>
      <c r="J97" s="665"/>
      <c r="K97" s="665"/>
      <c r="L97" s="665"/>
      <c r="M97" s="665"/>
      <c r="N97" s="665"/>
      <c r="O97" s="665"/>
      <c r="P97" s="665"/>
    </row>
    <row r="98" s="461" customFormat="1" ht="12.75" customHeight="1" spans="1:16">
      <c r="A98" s="679"/>
      <c r="B98" s="680" t="s">
        <v>92</v>
      </c>
      <c r="C98" s="330">
        <f t="shared" si="69"/>
        <v>0</v>
      </c>
      <c r="D98" s="330"/>
      <c r="E98" s="665"/>
      <c r="F98" s="665"/>
      <c r="G98" s="665"/>
      <c r="H98" s="665"/>
      <c r="I98" s="665"/>
      <c r="J98" s="665"/>
      <c r="K98" s="665"/>
      <c r="L98" s="665"/>
      <c r="M98" s="665"/>
      <c r="N98" s="665"/>
      <c r="O98" s="665"/>
      <c r="P98" s="665"/>
    </row>
    <row r="99" s="461" customFormat="1" ht="12.75" customHeight="1" spans="1:16">
      <c r="A99" s="679"/>
      <c r="B99" s="681" t="s">
        <v>93</v>
      </c>
      <c r="C99" s="330">
        <f t="shared" si="69"/>
        <v>0</v>
      </c>
      <c r="D99" s="329"/>
      <c r="E99" s="443">
        <f t="shared" ref="E99:P99" si="70">E94+E96+E97+E98</f>
        <v>0</v>
      </c>
      <c r="F99" s="443">
        <f t="shared" si="70"/>
        <v>0</v>
      </c>
      <c r="G99" s="443">
        <f t="shared" si="70"/>
        <v>0</v>
      </c>
      <c r="H99" s="443">
        <f t="shared" si="70"/>
        <v>0</v>
      </c>
      <c r="I99" s="443">
        <f t="shared" si="70"/>
        <v>0</v>
      </c>
      <c r="J99" s="443">
        <f t="shared" si="70"/>
        <v>0</v>
      </c>
      <c r="K99" s="443">
        <f t="shared" si="70"/>
        <v>0</v>
      </c>
      <c r="L99" s="443">
        <f t="shared" si="70"/>
        <v>0</v>
      </c>
      <c r="M99" s="443">
        <f t="shared" si="70"/>
        <v>0</v>
      </c>
      <c r="N99" s="443">
        <f t="shared" si="70"/>
        <v>0</v>
      </c>
      <c r="O99" s="443">
        <f t="shared" si="70"/>
        <v>0</v>
      </c>
      <c r="P99" s="443">
        <f t="shared" si="70"/>
        <v>0</v>
      </c>
    </row>
    <row r="100" s="461" customFormat="1" ht="12.75" customHeight="1" spans="1:16">
      <c r="A100" s="682"/>
      <c r="B100" s="683" t="s">
        <v>94</v>
      </c>
      <c r="C100" s="329">
        <f>IF(C2=0,,C99/C2)</f>
        <v>0</v>
      </c>
      <c r="D100" s="329"/>
      <c r="E100" s="443">
        <f t="shared" ref="E100:P100" si="71">IF(E2=0,,E99/E2)</f>
        <v>0</v>
      </c>
      <c r="F100" s="443">
        <f t="shared" si="71"/>
        <v>0</v>
      </c>
      <c r="G100" s="443">
        <f t="shared" si="71"/>
        <v>0</v>
      </c>
      <c r="H100" s="443">
        <f t="shared" si="71"/>
        <v>0</v>
      </c>
      <c r="I100" s="443">
        <f t="shared" si="71"/>
        <v>0</v>
      </c>
      <c r="J100" s="443">
        <f t="shared" si="71"/>
        <v>0</v>
      </c>
      <c r="K100" s="443">
        <f t="shared" si="71"/>
        <v>0</v>
      </c>
      <c r="L100" s="443">
        <f t="shared" si="71"/>
        <v>0</v>
      </c>
      <c r="M100" s="443">
        <f t="shared" si="71"/>
        <v>0</v>
      </c>
      <c r="N100" s="443">
        <f t="shared" si="71"/>
        <v>0</v>
      </c>
      <c r="O100" s="443">
        <f t="shared" si="71"/>
        <v>0</v>
      </c>
      <c r="P100" s="443">
        <f t="shared" si="71"/>
        <v>0</v>
      </c>
    </row>
    <row r="101" s="461" customFormat="1" ht="12.75" customHeight="1" spans="1:16">
      <c r="A101" s="684" t="s">
        <v>95</v>
      </c>
      <c r="B101" s="631" t="s">
        <v>96</v>
      </c>
      <c r="C101" s="685">
        <f>SUM(E101:P101)</f>
        <v>0</v>
      </c>
      <c r="D101" s="685"/>
      <c r="E101" s="665"/>
      <c r="F101" s="665"/>
      <c r="G101" s="665"/>
      <c r="H101" s="665"/>
      <c r="I101" s="665"/>
      <c r="J101" s="665"/>
      <c r="K101" s="665"/>
      <c r="L101" s="665"/>
      <c r="M101" s="665"/>
      <c r="N101" s="665"/>
      <c r="O101" s="665"/>
      <c r="P101" s="665"/>
    </row>
    <row r="102" ht="12.75" customHeight="1" spans="1:23">
      <c r="A102" s="684"/>
      <c r="B102" s="686" t="s">
        <v>97</v>
      </c>
      <c r="C102" s="687">
        <f>IF(C3=0,,C101/C3)</f>
        <v>0</v>
      </c>
      <c r="D102" s="687"/>
      <c r="E102" s="519">
        <f t="shared" ref="E102:P102" si="72">IF(E3=0,,E101/E3)</f>
        <v>0</v>
      </c>
      <c r="F102" s="519">
        <f t="shared" si="72"/>
        <v>0</v>
      </c>
      <c r="G102" s="519">
        <f t="shared" si="72"/>
        <v>0</v>
      </c>
      <c r="H102" s="519">
        <f t="shared" si="72"/>
        <v>0</v>
      </c>
      <c r="I102" s="519">
        <f t="shared" si="72"/>
        <v>0</v>
      </c>
      <c r="J102" s="519">
        <f t="shared" si="72"/>
        <v>0</v>
      </c>
      <c r="K102" s="519">
        <f t="shared" si="72"/>
        <v>0</v>
      </c>
      <c r="L102" s="519">
        <f t="shared" si="72"/>
        <v>0</v>
      </c>
      <c r="M102" s="519">
        <f t="shared" si="72"/>
        <v>0</v>
      </c>
      <c r="N102" s="519">
        <f t="shared" si="72"/>
        <v>0</v>
      </c>
      <c r="O102" s="519">
        <f t="shared" si="72"/>
        <v>0</v>
      </c>
      <c r="P102" s="519">
        <f t="shared" si="72"/>
        <v>0</v>
      </c>
      <c r="Q102" s="460"/>
      <c r="R102" s="460"/>
      <c r="S102" s="460"/>
      <c r="T102" s="460"/>
      <c r="U102" s="460"/>
      <c r="V102" s="460"/>
      <c r="W102" s="460"/>
    </row>
    <row r="103" s="461" customFormat="1" ht="12.75" customHeight="1" spans="1:16">
      <c r="A103" s="684"/>
      <c r="B103" s="631" t="s">
        <v>98</v>
      </c>
      <c r="C103" s="685">
        <f>SUM(E103:P103)</f>
        <v>0</v>
      </c>
      <c r="D103" s="685"/>
      <c r="E103" s="665"/>
      <c r="F103" s="665"/>
      <c r="G103" s="665"/>
      <c r="H103" s="665"/>
      <c r="I103" s="665"/>
      <c r="J103" s="665"/>
      <c r="K103" s="665"/>
      <c r="L103" s="665"/>
      <c r="M103" s="665"/>
      <c r="N103" s="665"/>
      <c r="O103" s="665"/>
      <c r="P103" s="665"/>
    </row>
    <row r="104" ht="12.75" customHeight="1" spans="1:23">
      <c r="A104" s="684"/>
      <c r="B104" s="686" t="s">
        <v>99</v>
      </c>
      <c r="C104" s="687">
        <f>IF(C18=0,,C103/C18)</f>
        <v>0</v>
      </c>
      <c r="D104" s="687"/>
      <c r="E104" s="519">
        <f t="shared" ref="E104:P104" si="73">IF(E18=0,,E103/E18)</f>
        <v>0</v>
      </c>
      <c r="F104" s="519">
        <f t="shared" si="73"/>
        <v>0</v>
      </c>
      <c r="G104" s="519">
        <f t="shared" si="73"/>
        <v>0</v>
      </c>
      <c r="H104" s="519">
        <f t="shared" si="73"/>
        <v>0</v>
      </c>
      <c r="I104" s="519">
        <f t="shared" si="73"/>
        <v>0</v>
      </c>
      <c r="J104" s="519">
        <f t="shared" si="73"/>
        <v>0</v>
      </c>
      <c r="K104" s="519">
        <f t="shared" si="73"/>
        <v>0</v>
      </c>
      <c r="L104" s="519">
        <f t="shared" si="73"/>
        <v>0</v>
      </c>
      <c r="M104" s="519">
        <f t="shared" si="73"/>
        <v>0</v>
      </c>
      <c r="N104" s="519">
        <f t="shared" si="73"/>
        <v>0</v>
      </c>
      <c r="O104" s="519">
        <f t="shared" si="73"/>
        <v>0</v>
      </c>
      <c r="P104" s="519">
        <f t="shared" si="73"/>
        <v>0</v>
      </c>
      <c r="Q104" s="460"/>
      <c r="R104" s="460"/>
      <c r="S104" s="460"/>
      <c r="T104" s="460"/>
      <c r="U104" s="460"/>
      <c r="V104" s="460"/>
      <c r="W104" s="460"/>
    </row>
    <row r="105" s="461" customFormat="1" ht="12.75" customHeight="1" spans="1:16">
      <c r="A105" s="688" t="s">
        <v>100</v>
      </c>
      <c r="B105" s="680" t="s">
        <v>101</v>
      </c>
      <c r="C105" s="330">
        <f>SUM(E105:P105)</f>
        <v>0</v>
      </c>
      <c r="D105" s="330"/>
      <c r="E105" s="665"/>
      <c r="F105" s="665"/>
      <c r="G105" s="665"/>
      <c r="H105" s="665"/>
      <c r="I105" s="665"/>
      <c r="J105" s="665"/>
      <c r="K105" s="665"/>
      <c r="L105" s="665"/>
      <c r="M105" s="665"/>
      <c r="N105" s="665"/>
      <c r="O105" s="665"/>
      <c r="P105" s="665"/>
    </row>
    <row r="106" s="461" customFormat="1" ht="12.75" customHeight="1" spans="1:16">
      <c r="A106" s="688"/>
      <c r="B106" s="683" t="s">
        <v>102</v>
      </c>
      <c r="C106" s="330">
        <f>SUM(E106:P106)</f>
        <v>0</v>
      </c>
      <c r="D106" s="330"/>
      <c r="E106" s="665"/>
      <c r="F106" s="665"/>
      <c r="G106" s="665"/>
      <c r="H106" s="665"/>
      <c r="I106" s="665"/>
      <c r="J106" s="665"/>
      <c r="K106" s="665"/>
      <c r="L106" s="665"/>
      <c r="M106" s="665"/>
      <c r="N106" s="665"/>
      <c r="O106" s="665"/>
      <c r="P106" s="665"/>
    </row>
    <row r="107" s="461" customFormat="1" ht="12.75" customHeight="1" spans="1:16">
      <c r="A107" s="688"/>
      <c r="B107" s="683" t="s">
        <v>103</v>
      </c>
      <c r="C107" s="330">
        <f>SUM(E107:P107)</f>
        <v>0</v>
      </c>
      <c r="D107" s="330"/>
      <c r="E107" s="665"/>
      <c r="F107" s="665"/>
      <c r="G107" s="665"/>
      <c r="H107" s="665"/>
      <c r="I107" s="665"/>
      <c r="J107" s="665"/>
      <c r="K107" s="665"/>
      <c r="L107" s="665"/>
      <c r="M107" s="665"/>
      <c r="N107" s="665"/>
      <c r="O107" s="665"/>
      <c r="P107" s="665"/>
    </row>
    <row r="108" s="461" customFormat="1" ht="12.75" customHeight="1" spans="1:16">
      <c r="A108" s="688"/>
      <c r="B108" s="680" t="s">
        <v>104</v>
      </c>
      <c r="C108" s="330">
        <f>SUM(E108:P108)</f>
        <v>0</v>
      </c>
      <c r="D108" s="330"/>
      <c r="E108" s="665"/>
      <c r="F108" s="665"/>
      <c r="G108" s="665"/>
      <c r="H108" s="665"/>
      <c r="I108" s="665"/>
      <c r="J108" s="665"/>
      <c r="K108" s="665"/>
      <c r="L108" s="665"/>
      <c r="M108" s="665"/>
      <c r="N108" s="665"/>
      <c r="O108" s="665"/>
      <c r="P108" s="665"/>
    </row>
    <row r="109" ht="12.75" customHeight="1" spans="1:23">
      <c r="A109" s="688"/>
      <c r="B109" s="689" t="s">
        <v>105</v>
      </c>
      <c r="C109" s="337">
        <f>IF(C50=0,,C108/C50)</f>
        <v>0</v>
      </c>
      <c r="D109" s="337"/>
      <c r="E109" s="666">
        <f>IF(E50=0,,E108/E50)</f>
        <v>0</v>
      </c>
      <c r="F109" s="666">
        <f t="shared" ref="F109:P109" si="74">IF(F50=0,,F108/F50)</f>
        <v>0</v>
      </c>
      <c r="G109" s="666">
        <f t="shared" si="74"/>
        <v>0</v>
      </c>
      <c r="H109" s="666">
        <f t="shared" si="74"/>
        <v>0</v>
      </c>
      <c r="I109" s="666">
        <f t="shared" si="74"/>
        <v>0</v>
      </c>
      <c r="J109" s="666">
        <f t="shared" si="74"/>
        <v>0</v>
      </c>
      <c r="K109" s="666">
        <f t="shared" si="74"/>
        <v>0</v>
      </c>
      <c r="L109" s="666">
        <f t="shared" si="74"/>
        <v>0</v>
      </c>
      <c r="M109" s="666">
        <f t="shared" si="74"/>
        <v>0</v>
      </c>
      <c r="N109" s="666">
        <f t="shared" si="74"/>
        <v>0</v>
      </c>
      <c r="O109" s="666">
        <f t="shared" si="74"/>
        <v>0</v>
      </c>
      <c r="P109" s="666">
        <f t="shared" si="74"/>
        <v>0</v>
      </c>
      <c r="Q109" s="460"/>
      <c r="R109" s="460"/>
      <c r="S109" s="460"/>
      <c r="T109" s="460"/>
      <c r="U109" s="460"/>
      <c r="V109" s="460"/>
      <c r="W109" s="460"/>
    </row>
    <row r="110" s="461" customFormat="1" ht="12.75" customHeight="1" spans="1:16">
      <c r="A110" s="688"/>
      <c r="B110" s="680" t="s">
        <v>106</v>
      </c>
      <c r="C110" s="330">
        <f>SUM(E110:P110)</f>
        <v>0</v>
      </c>
      <c r="D110" s="330"/>
      <c r="E110" s="665"/>
      <c r="F110" s="665"/>
      <c r="G110" s="665"/>
      <c r="H110" s="665"/>
      <c r="I110" s="665"/>
      <c r="J110" s="665"/>
      <c r="K110" s="665"/>
      <c r="L110" s="665"/>
      <c r="M110" s="665"/>
      <c r="N110" s="665"/>
      <c r="O110" s="665"/>
      <c r="P110" s="665"/>
    </row>
    <row r="111" s="461" customFormat="1" ht="12.75" customHeight="1" spans="1:16">
      <c r="A111" s="655" t="s">
        <v>107</v>
      </c>
      <c r="B111" s="640" t="s">
        <v>108</v>
      </c>
      <c r="C111" s="690">
        <f>SUM(E111:P111)</f>
        <v>0</v>
      </c>
      <c r="D111" s="690"/>
      <c r="E111" s="665"/>
      <c r="F111" s="665"/>
      <c r="G111" s="665"/>
      <c r="H111" s="665"/>
      <c r="I111" s="665"/>
      <c r="J111" s="665"/>
      <c r="K111" s="665"/>
      <c r="L111" s="665"/>
      <c r="M111" s="665"/>
      <c r="N111" s="665"/>
      <c r="O111" s="665"/>
      <c r="P111" s="665"/>
    </row>
    <row r="112" s="461" customFormat="1" ht="12.75" customHeight="1" spans="1:16">
      <c r="A112" s="655"/>
      <c r="B112" s="691" t="s">
        <v>109</v>
      </c>
      <c r="C112" s="690">
        <f>SUM(E112:P112)</f>
        <v>0</v>
      </c>
      <c r="D112" s="690"/>
      <c r="E112" s="665"/>
      <c r="F112" s="665"/>
      <c r="G112" s="665"/>
      <c r="H112" s="665"/>
      <c r="I112" s="665"/>
      <c r="J112" s="665"/>
      <c r="K112" s="665"/>
      <c r="L112" s="665"/>
      <c r="M112" s="665"/>
      <c r="N112" s="665"/>
      <c r="O112" s="665"/>
      <c r="P112" s="665"/>
    </row>
    <row r="113" s="461" customFormat="1" ht="12.75" customHeight="1" spans="1:16">
      <c r="A113" s="655"/>
      <c r="B113" s="640" t="s">
        <v>110</v>
      </c>
      <c r="C113" s="690">
        <f>SUM(E113:P113)</f>
        <v>0</v>
      </c>
      <c r="D113" s="690"/>
      <c r="E113" s="665"/>
      <c r="F113" s="665"/>
      <c r="G113" s="665"/>
      <c r="H113" s="665"/>
      <c r="I113" s="665"/>
      <c r="J113" s="665"/>
      <c r="K113" s="665"/>
      <c r="L113" s="665"/>
      <c r="M113" s="665"/>
      <c r="N113" s="665"/>
      <c r="O113" s="665"/>
      <c r="P113" s="665"/>
    </row>
    <row r="114" ht="12.75" customHeight="1" spans="1:23">
      <c r="A114" s="655"/>
      <c r="B114" s="692" t="s">
        <v>111</v>
      </c>
      <c r="C114" s="693">
        <f>IF(C50=0,,C113/C50)</f>
        <v>0</v>
      </c>
      <c r="D114" s="693"/>
      <c r="E114" s="519">
        <f>IF(E50=0,,E113/E50)</f>
        <v>0</v>
      </c>
      <c r="F114" s="519">
        <f t="shared" ref="F114:P114" si="75">IF(F50=0,,F113/F50)</f>
        <v>0</v>
      </c>
      <c r="G114" s="519">
        <f t="shared" si="75"/>
        <v>0</v>
      </c>
      <c r="H114" s="519">
        <f t="shared" si="75"/>
        <v>0</v>
      </c>
      <c r="I114" s="519">
        <f t="shared" si="75"/>
        <v>0</v>
      </c>
      <c r="J114" s="519">
        <f t="shared" si="75"/>
        <v>0</v>
      </c>
      <c r="K114" s="519">
        <f t="shared" si="75"/>
        <v>0</v>
      </c>
      <c r="L114" s="519">
        <f t="shared" si="75"/>
        <v>0</v>
      </c>
      <c r="M114" s="519">
        <f t="shared" si="75"/>
        <v>0</v>
      </c>
      <c r="N114" s="519">
        <f t="shared" si="75"/>
        <v>0</v>
      </c>
      <c r="O114" s="519">
        <f t="shared" si="75"/>
        <v>0</v>
      </c>
      <c r="P114" s="519">
        <f t="shared" si="75"/>
        <v>0</v>
      </c>
      <c r="Q114" s="460"/>
      <c r="R114" s="460"/>
      <c r="S114" s="460"/>
      <c r="T114" s="460"/>
      <c r="U114" s="460"/>
      <c r="V114" s="460"/>
      <c r="W114" s="460"/>
    </row>
    <row r="115" s="461" customFormat="1" ht="12.75" customHeight="1" spans="1:16">
      <c r="A115" s="655"/>
      <c r="B115" s="640" t="s">
        <v>112</v>
      </c>
      <c r="C115" s="690">
        <f>SUM(E115:P115)</f>
        <v>0</v>
      </c>
      <c r="D115" s="690"/>
      <c r="E115" s="665"/>
      <c r="F115" s="665"/>
      <c r="G115" s="665"/>
      <c r="H115" s="665"/>
      <c r="I115" s="665"/>
      <c r="J115" s="665"/>
      <c r="K115" s="665"/>
      <c r="L115" s="665"/>
      <c r="M115" s="665"/>
      <c r="N115" s="665"/>
      <c r="O115" s="665"/>
      <c r="P115" s="665"/>
    </row>
    <row r="116" s="461" customFormat="1" ht="12.75" customHeight="1" spans="1:16">
      <c r="A116" s="688" t="s">
        <v>113</v>
      </c>
      <c r="B116" s="680" t="s">
        <v>114</v>
      </c>
      <c r="C116" s="330">
        <f>SUM(E116:P116)</f>
        <v>0</v>
      </c>
      <c r="D116" s="330"/>
      <c r="E116" s="665"/>
      <c r="F116" s="665"/>
      <c r="G116" s="665"/>
      <c r="H116" s="665"/>
      <c r="I116" s="665"/>
      <c r="J116" s="665"/>
      <c r="K116" s="665"/>
      <c r="L116" s="665"/>
      <c r="M116" s="665"/>
      <c r="N116" s="665"/>
      <c r="O116" s="665"/>
      <c r="P116" s="665"/>
    </row>
    <row r="117" s="461" customFormat="1" ht="12.75" customHeight="1" spans="1:16">
      <c r="A117" s="688"/>
      <c r="B117" s="680" t="s">
        <v>115</v>
      </c>
      <c r="C117" s="330">
        <f>SUM(E117:P117)</f>
        <v>0</v>
      </c>
      <c r="D117" s="330"/>
      <c r="E117" s="665"/>
      <c r="F117" s="665"/>
      <c r="G117" s="665"/>
      <c r="H117" s="665"/>
      <c r="I117" s="665"/>
      <c r="J117" s="665"/>
      <c r="K117" s="665"/>
      <c r="L117" s="665"/>
      <c r="M117" s="665"/>
      <c r="N117" s="665"/>
      <c r="O117" s="665"/>
      <c r="P117" s="665"/>
    </row>
    <row r="118" s="461" customFormat="1" ht="12.75" customHeight="1" spans="1:16">
      <c r="A118" s="688"/>
      <c r="B118" s="694" t="s">
        <v>116</v>
      </c>
      <c r="C118" s="329">
        <f t="shared" ref="C118:P118" si="76">IF(C116=0,,C117/C116)</f>
        <v>0</v>
      </c>
      <c r="D118" s="329"/>
      <c r="E118" s="443">
        <f t="shared" si="76"/>
        <v>0</v>
      </c>
      <c r="F118" s="443">
        <f t="shared" si="76"/>
        <v>0</v>
      </c>
      <c r="G118" s="443">
        <f t="shared" si="76"/>
        <v>0</v>
      </c>
      <c r="H118" s="443">
        <f t="shared" si="76"/>
        <v>0</v>
      </c>
      <c r="I118" s="443">
        <f t="shared" si="76"/>
        <v>0</v>
      </c>
      <c r="J118" s="443">
        <f t="shared" si="76"/>
        <v>0</v>
      </c>
      <c r="K118" s="443">
        <f t="shared" si="76"/>
        <v>0</v>
      </c>
      <c r="L118" s="443">
        <f t="shared" si="76"/>
        <v>0</v>
      </c>
      <c r="M118" s="443">
        <f t="shared" si="76"/>
        <v>0</v>
      </c>
      <c r="N118" s="443">
        <f t="shared" si="76"/>
        <v>0</v>
      </c>
      <c r="O118" s="443">
        <f t="shared" si="76"/>
        <v>0</v>
      </c>
      <c r="P118" s="443">
        <f t="shared" si="76"/>
        <v>0</v>
      </c>
    </row>
    <row r="119" s="461" customFormat="1" ht="12.75" customHeight="1" spans="1:16">
      <c r="A119" s="688"/>
      <c r="B119" s="680" t="s">
        <v>117</v>
      </c>
      <c r="C119" s="330">
        <f>SUM(E119:P119)</f>
        <v>0</v>
      </c>
      <c r="D119" s="330"/>
      <c r="E119" s="665"/>
      <c r="F119" s="665"/>
      <c r="G119" s="665"/>
      <c r="H119" s="665"/>
      <c r="I119" s="665"/>
      <c r="J119" s="665"/>
      <c r="K119" s="665"/>
      <c r="L119" s="665"/>
      <c r="M119" s="665"/>
      <c r="N119" s="665"/>
      <c r="O119" s="665"/>
      <c r="P119" s="665"/>
    </row>
    <row r="120" s="461" customFormat="1" ht="12.75" customHeight="1" spans="1:16">
      <c r="A120" s="688"/>
      <c r="B120" s="680" t="s">
        <v>118</v>
      </c>
      <c r="C120" s="330">
        <f>SUM(E120:P120)</f>
        <v>0</v>
      </c>
      <c r="D120" s="330"/>
      <c r="E120" s="665"/>
      <c r="F120" s="665"/>
      <c r="G120" s="665"/>
      <c r="H120" s="665"/>
      <c r="I120" s="665"/>
      <c r="J120" s="665"/>
      <c r="K120" s="665"/>
      <c r="L120" s="665"/>
      <c r="M120" s="665"/>
      <c r="N120" s="665"/>
      <c r="O120" s="665"/>
      <c r="P120" s="665"/>
    </row>
    <row r="121" s="461" customFormat="1" ht="12.75" customHeight="1" spans="1:16">
      <c r="A121" s="688"/>
      <c r="B121" s="694" t="s">
        <v>119</v>
      </c>
      <c r="C121" s="329">
        <f t="shared" ref="C121:P121" si="77">IF(C119=0,,C120/C119)</f>
        <v>0</v>
      </c>
      <c r="D121" s="329"/>
      <c r="E121" s="443">
        <f t="shared" si="77"/>
        <v>0</v>
      </c>
      <c r="F121" s="443">
        <f t="shared" si="77"/>
        <v>0</v>
      </c>
      <c r="G121" s="443">
        <f t="shared" si="77"/>
        <v>0</v>
      </c>
      <c r="H121" s="443">
        <f t="shared" si="77"/>
        <v>0</v>
      </c>
      <c r="I121" s="443">
        <f t="shared" si="77"/>
        <v>0</v>
      </c>
      <c r="J121" s="443">
        <f t="shared" si="77"/>
        <v>0</v>
      </c>
      <c r="K121" s="443">
        <f t="shared" si="77"/>
        <v>0</v>
      </c>
      <c r="L121" s="443">
        <f t="shared" si="77"/>
        <v>0</v>
      </c>
      <c r="M121" s="443">
        <f t="shared" si="77"/>
        <v>0</v>
      </c>
      <c r="N121" s="443">
        <f t="shared" si="77"/>
        <v>0</v>
      </c>
      <c r="O121" s="443">
        <f t="shared" si="77"/>
        <v>0</v>
      </c>
      <c r="P121" s="443">
        <f t="shared" si="77"/>
        <v>0</v>
      </c>
    </row>
    <row r="122" s="461" customFormat="1" ht="12.75" customHeight="1" spans="1:16">
      <c r="A122" s="688"/>
      <c r="B122" s="680" t="s">
        <v>120</v>
      </c>
      <c r="C122" s="329">
        <f>SUM(E122:P122)</f>
        <v>0</v>
      </c>
      <c r="D122" s="329"/>
      <c r="E122" s="443">
        <f t="shared" ref="E122:P122" si="78">E117+E120</f>
        <v>0</v>
      </c>
      <c r="F122" s="443">
        <f t="shared" si="78"/>
        <v>0</v>
      </c>
      <c r="G122" s="443">
        <f t="shared" si="78"/>
        <v>0</v>
      </c>
      <c r="H122" s="443">
        <f t="shared" si="78"/>
        <v>0</v>
      </c>
      <c r="I122" s="443">
        <f t="shared" si="78"/>
        <v>0</v>
      </c>
      <c r="J122" s="443">
        <f t="shared" si="78"/>
        <v>0</v>
      </c>
      <c r="K122" s="443">
        <f t="shared" si="78"/>
        <v>0</v>
      </c>
      <c r="L122" s="443">
        <f t="shared" si="78"/>
        <v>0</v>
      </c>
      <c r="M122" s="443">
        <f t="shared" si="78"/>
        <v>0</v>
      </c>
      <c r="N122" s="443">
        <f t="shared" si="78"/>
        <v>0</v>
      </c>
      <c r="O122" s="443">
        <f t="shared" si="78"/>
        <v>0</v>
      </c>
      <c r="P122" s="443">
        <f t="shared" si="78"/>
        <v>0</v>
      </c>
    </row>
    <row r="123" ht="12.75" customHeight="1" spans="1:23">
      <c r="A123" s="688"/>
      <c r="B123" s="689" t="s">
        <v>121</v>
      </c>
      <c r="C123" s="695">
        <f>IF((C50+C58)=0,,C122/(C50+C58))</f>
        <v>0</v>
      </c>
      <c r="D123" s="695"/>
      <c r="E123" s="698">
        <f>IF((E50+E58)=0,,E122/(E50+E58))</f>
        <v>0</v>
      </c>
      <c r="F123" s="698">
        <f t="shared" ref="F123:P123" si="79">IF((F50+F58)=0,,F122/(F50+F58))</f>
        <v>0</v>
      </c>
      <c r="G123" s="698">
        <f t="shared" si="79"/>
        <v>0</v>
      </c>
      <c r="H123" s="698">
        <f t="shared" si="79"/>
        <v>0</v>
      </c>
      <c r="I123" s="698">
        <f t="shared" si="79"/>
        <v>0</v>
      </c>
      <c r="J123" s="698">
        <f t="shared" si="79"/>
        <v>0</v>
      </c>
      <c r="K123" s="698">
        <f t="shared" si="79"/>
        <v>0</v>
      </c>
      <c r="L123" s="698">
        <f t="shared" si="79"/>
        <v>0</v>
      </c>
      <c r="M123" s="698">
        <f t="shared" si="79"/>
        <v>0</v>
      </c>
      <c r="N123" s="698">
        <f t="shared" si="79"/>
        <v>0</v>
      </c>
      <c r="O123" s="698">
        <f t="shared" si="79"/>
        <v>0</v>
      </c>
      <c r="P123" s="698">
        <f t="shared" si="79"/>
        <v>0</v>
      </c>
      <c r="Q123" s="460"/>
      <c r="R123" s="460"/>
      <c r="S123" s="460"/>
      <c r="T123" s="460"/>
      <c r="U123" s="460"/>
      <c r="V123" s="460"/>
      <c r="W123" s="460"/>
    </row>
    <row r="124" s="461" customFormat="1" ht="12.75" customHeight="1" spans="1:16">
      <c r="A124" s="696" t="s">
        <v>122</v>
      </c>
      <c r="B124" s="640" t="s">
        <v>70</v>
      </c>
      <c r="C124" s="690">
        <f t="shared" ref="C124:C129" si="80">SUM(E124:P124)</f>
        <v>0</v>
      </c>
      <c r="D124" s="690"/>
      <c r="E124" s="665"/>
      <c r="F124" s="665"/>
      <c r="G124" s="665"/>
      <c r="H124" s="665"/>
      <c r="I124" s="665"/>
      <c r="J124" s="665"/>
      <c r="K124" s="665"/>
      <c r="L124" s="665"/>
      <c r="M124" s="665"/>
      <c r="N124" s="665"/>
      <c r="O124" s="665"/>
      <c r="P124" s="665"/>
    </row>
    <row r="125" s="461" customFormat="1" ht="12.75" customHeight="1" spans="1:16">
      <c r="A125" s="696"/>
      <c r="B125" s="640" t="s">
        <v>123</v>
      </c>
      <c r="C125" s="690">
        <f t="shared" si="80"/>
        <v>0</v>
      </c>
      <c r="D125" s="690"/>
      <c r="E125" s="665"/>
      <c r="F125" s="665"/>
      <c r="G125" s="665"/>
      <c r="H125" s="665"/>
      <c r="I125" s="665"/>
      <c r="J125" s="665"/>
      <c r="K125" s="665"/>
      <c r="L125" s="665"/>
      <c r="M125" s="665"/>
      <c r="N125" s="665"/>
      <c r="O125" s="665"/>
      <c r="P125" s="665"/>
    </row>
    <row r="126" s="461" customFormat="1" ht="12.75" customHeight="1" spans="1:16">
      <c r="A126" s="696"/>
      <c r="B126" s="640" t="s">
        <v>124</v>
      </c>
      <c r="C126" s="690">
        <f t="shared" si="80"/>
        <v>0</v>
      </c>
      <c r="D126" s="690"/>
      <c r="E126" s="665"/>
      <c r="F126" s="665"/>
      <c r="G126" s="665"/>
      <c r="H126" s="665"/>
      <c r="I126" s="665"/>
      <c r="J126" s="665"/>
      <c r="K126" s="665"/>
      <c r="L126" s="665"/>
      <c r="M126" s="665"/>
      <c r="N126" s="665"/>
      <c r="O126" s="665"/>
      <c r="P126" s="665"/>
    </row>
    <row r="127" s="461" customFormat="1" ht="12.75" customHeight="1" spans="1:16">
      <c r="A127" s="697" t="s">
        <v>125</v>
      </c>
      <c r="B127" s="680" t="s">
        <v>70</v>
      </c>
      <c r="C127" s="330">
        <f t="shared" si="80"/>
        <v>0</v>
      </c>
      <c r="D127" s="330"/>
      <c r="E127" s="665"/>
      <c r="F127" s="665"/>
      <c r="G127" s="665"/>
      <c r="H127" s="665"/>
      <c r="I127" s="665"/>
      <c r="J127" s="665"/>
      <c r="K127" s="665"/>
      <c r="L127" s="665"/>
      <c r="M127" s="665"/>
      <c r="N127" s="665"/>
      <c r="O127" s="665"/>
      <c r="P127" s="665"/>
    </row>
    <row r="128" s="461" customFormat="1" ht="12.75" customHeight="1" spans="1:16">
      <c r="A128" s="697"/>
      <c r="B128" s="680" t="s">
        <v>123</v>
      </c>
      <c r="C128" s="330">
        <f t="shared" si="80"/>
        <v>0</v>
      </c>
      <c r="D128" s="330"/>
      <c r="E128" s="665"/>
      <c r="F128" s="665"/>
      <c r="G128" s="665"/>
      <c r="H128" s="665"/>
      <c r="I128" s="665"/>
      <c r="J128" s="665"/>
      <c r="K128" s="665"/>
      <c r="L128" s="665"/>
      <c r="M128" s="665"/>
      <c r="N128" s="665"/>
      <c r="O128" s="665"/>
      <c r="P128" s="665"/>
    </row>
    <row r="129" s="461" customFormat="1" ht="12.75" customHeight="1" spans="1:16">
      <c r="A129" s="697"/>
      <c r="B129" s="680" t="s">
        <v>124</v>
      </c>
      <c r="C129" s="330">
        <f t="shared" si="80"/>
        <v>0</v>
      </c>
      <c r="D129" s="330"/>
      <c r="E129" s="665"/>
      <c r="F129" s="665"/>
      <c r="G129" s="665"/>
      <c r="H129" s="665"/>
      <c r="I129" s="665"/>
      <c r="J129" s="665"/>
      <c r="K129" s="665"/>
      <c r="L129" s="665"/>
      <c r="M129" s="665"/>
      <c r="N129" s="665"/>
      <c r="O129" s="665"/>
      <c r="P129" s="665"/>
    </row>
    <row r="130" ht="15" customHeight="1" spans="1:16">
      <c r="A130" s="699" t="s">
        <v>126</v>
      </c>
      <c r="B130" s="700"/>
      <c r="C130" s="700"/>
      <c r="D130" s="700"/>
      <c r="E130" s="700"/>
      <c r="F130" s="700"/>
      <c r="G130" s="700"/>
      <c r="H130" s="700"/>
      <c r="I130" s="700"/>
      <c r="J130" s="700"/>
      <c r="K130" s="700"/>
      <c r="L130" s="700"/>
      <c r="M130" s="700"/>
      <c r="N130" s="700"/>
      <c r="O130" s="700"/>
      <c r="P130" s="709"/>
    </row>
    <row r="131" s="461" customFormat="1" ht="12.75" customHeight="1" spans="1:16">
      <c r="A131" s="701" t="s">
        <v>127</v>
      </c>
      <c r="B131" s="591" t="s">
        <v>70</v>
      </c>
      <c r="C131" s="702">
        <f>SUM(E131:P131)</f>
        <v>0</v>
      </c>
      <c r="D131" s="570">
        <f>IF($C$2=0,,C131/$C$2)</f>
        <v>0</v>
      </c>
      <c r="E131" s="607"/>
      <c r="F131" s="607"/>
      <c r="G131" s="607"/>
      <c r="H131" s="607"/>
      <c r="I131" s="607"/>
      <c r="J131" s="607"/>
      <c r="K131" s="607"/>
      <c r="L131" s="607"/>
      <c r="M131" s="607"/>
      <c r="N131" s="607"/>
      <c r="O131" s="607"/>
      <c r="P131" s="607"/>
    </row>
    <row r="132" s="461" customFormat="1" ht="12.75" customHeight="1" spans="1:16">
      <c r="A132" s="647"/>
      <c r="B132" s="591" t="s">
        <v>71</v>
      </c>
      <c r="C132" s="702">
        <f t="shared" ref="C132:C135" si="81">SUM(E132:P132)</f>
        <v>0</v>
      </c>
      <c r="D132" s="703"/>
      <c r="E132" s="607"/>
      <c r="F132" s="607"/>
      <c r="G132" s="607"/>
      <c r="H132" s="607"/>
      <c r="I132" s="607"/>
      <c r="J132" s="607"/>
      <c r="K132" s="607"/>
      <c r="L132" s="607"/>
      <c r="M132" s="607"/>
      <c r="N132" s="607"/>
      <c r="O132" s="607"/>
      <c r="P132" s="607"/>
    </row>
    <row r="133" s="461" customFormat="1" ht="12.75" customHeight="1" spans="1:16">
      <c r="A133" s="647"/>
      <c r="B133" s="591" t="s">
        <v>82</v>
      </c>
      <c r="C133" s="702">
        <f t="shared" si="81"/>
        <v>0</v>
      </c>
      <c r="D133" s="604"/>
      <c r="E133" s="587">
        <f>E134+E135</f>
        <v>0</v>
      </c>
      <c r="F133" s="587">
        <f t="shared" ref="F133:P133" si="82">F134+F135</f>
        <v>0</v>
      </c>
      <c r="G133" s="587">
        <f t="shared" si="82"/>
        <v>0</v>
      </c>
      <c r="H133" s="587">
        <f t="shared" si="82"/>
        <v>0</v>
      </c>
      <c r="I133" s="587">
        <f t="shared" si="82"/>
        <v>0</v>
      </c>
      <c r="J133" s="587">
        <f t="shared" si="82"/>
        <v>0</v>
      </c>
      <c r="K133" s="587">
        <f t="shared" si="82"/>
        <v>0</v>
      </c>
      <c r="L133" s="587">
        <f t="shared" si="82"/>
        <v>0</v>
      </c>
      <c r="M133" s="587">
        <f t="shared" si="82"/>
        <v>0</v>
      </c>
      <c r="N133" s="587">
        <f t="shared" si="82"/>
        <v>0</v>
      </c>
      <c r="O133" s="587">
        <f t="shared" si="82"/>
        <v>0</v>
      </c>
      <c r="P133" s="587">
        <f t="shared" si="82"/>
        <v>0</v>
      </c>
    </row>
    <row r="134" s="461" customFormat="1" ht="12.75" customHeight="1" spans="1:16">
      <c r="A134" s="647"/>
      <c r="B134" s="592" t="s">
        <v>73</v>
      </c>
      <c r="C134" s="702">
        <f t="shared" si="81"/>
        <v>0</v>
      </c>
      <c r="D134" s="703"/>
      <c r="E134" s="607"/>
      <c r="F134" s="607"/>
      <c r="G134" s="607"/>
      <c r="H134" s="607"/>
      <c r="I134" s="607"/>
      <c r="J134" s="607"/>
      <c r="K134" s="607"/>
      <c r="L134" s="607"/>
      <c r="M134" s="607"/>
      <c r="N134" s="607"/>
      <c r="O134" s="607"/>
      <c r="P134" s="607"/>
    </row>
    <row r="135" s="461" customFormat="1" ht="12.75" customHeight="1" spans="1:16">
      <c r="A135" s="647"/>
      <c r="B135" s="592" t="s">
        <v>74</v>
      </c>
      <c r="C135" s="702">
        <f t="shared" si="81"/>
        <v>0</v>
      </c>
      <c r="D135" s="703"/>
      <c r="E135" s="607"/>
      <c r="F135" s="607"/>
      <c r="G135" s="607"/>
      <c r="H135" s="607"/>
      <c r="I135" s="607"/>
      <c r="J135" s="607"/>
      <c r="K135" s="607"/>
      <c r="L135" s="607"/>
      <c r="M135" s="607"/>
      <c r="N135" s="607"/>
      <c r="O135" s="607"/>
      <c r="P135" s="607"/>
    </row>
    <row r="136" s="461" customFormat="1" ht="12.75" customHeight="1" spans="1:16">
      <c r="A136" s="647"/>
      <c r="B136" s="593" t="s">
        <v>75</v>
      </c>
      <c r="C136" s="704">
        <f>IF(C131=0,,C132/C131)</f>
        <v>0</v>
      </c>
      <c r="D136" s="703"/>
      <c r="E136" s="587">
        <f>IF(E131=0,,E132/E131)</f>
        <v>0</v>
      </c>
      <c r="F136" s="587">
        <f t="shared" ref="F136:P136" si="83">IF(F131=0,,F132/F131)</f>
        <v>0</v>
      </c>
      <c r="G136" s="587">
        <f t="shared" si="83"/>
        <v>0</v>
      </c>
      <c r="H136" s="587">
        <f t="shared" si="83"/>
        <v>0</v>
      </c>
      <c r="I136" s="587">
        <f t="shared" si="83"/>
        <v>0</v>
      </c>
      <c r="J136" s="587">
        <f t="shared" si="83"/>
        <v>0</v>
      </c>
      <c r="K136" s="587">
        <f t="shared" si="83"/>
        <v>0</v>
      </c>
      <c r="L136" s="587">
        <f t="shared" si="83"/>
        <v>0</v>
      </c>
      <c r="M136" s="587">
        <f t="shared" si="83"/>
        <v>0</v>
      </c>
      <c r="N136" s="587">
        <f t="shared" si="83"/>
        <v>0</v>
      </c>
      <c r="O136" s="587">
        <f t="shared" si="83"/>
        <v>0</v>
      </c>
      <c r="P136" s="587">
        <f t="shared" si="83"/>
        <v>0</v>
      </c>
    </row>
    <row r="137" s="461" customFormat="1" ht="12.75" customHeight="1" spans="1:16">
      <c r="A137" s="647"/>
      <c r="B137" s="593" t="s">
        <v>76</v>
      </c>
      <c r="C137" s="704">
        <f>IF(C131=0,,C133/C131)</f>
        <v>0</v>
      </c>
      <c r="D137" s="703"/>
      <c r="E137" s="587">
        <f>IF(E131=0,,E133/E131)</f>
        <v>0</v>
      </c>
      <c r="F137" s="587">
        <f t="shared" ref="F137:P137" si="84">IF(F131=0,,F133/F131)</f>
        <v>0</v>
      </c>
      <c r="G137" s="587">
        <f t="shared" si="84"/>
        <v>0</v>
      </c>
      <c r="H137" s="587">
        <f t="shared" si="84"/>
        <v>0</v>
      </c>
      <c r="I137" s="587">
        <f t="shared" si="84"/>
        <v>0</v>
      </c>
      <c r="J137" s="587">
        <f t="shared" si="84"/>
        <v>0</v>
      </c>
      <c r="K137" s="587">
        <f t="shared" si="84"/>
        <v>0</v>
      </c>
      <c r="L137" s="587">
        <f t="shared" si="84"/>
        <v>0</v>
      </c>
      <c r="M137" s="587">
        <f t="shared" si="84"/>
        <v>0</v>
      </c>
      <c r="N137" s="587">
        <f t="shared" si="84"/>
        <v>0</v>
      </c>
      <c r="O137" s="587">
        <f t="shared" si="84"/>
        <v>0</v>
      </c>
      <c r="P137" s="587">
        <f t="shared" si="84"/>
        <v>0</v>
      </c>
    </row>
    <row r="138" s="461" customFormat="1" ht="12.75" customHeight="1" spans="1:16">
      <c r="A138" s="647"/>
      <c r="B138" s="591" t="s">
        <v>77</v>
      </c>
      <c r="C138" s="702">
        <f>SUM(E138:P138)</f>
        <v>0</v>
      </c>
      <c r="D138" s="703"/>
      <c r="E138" s="587">
        <f>E132-E133</f>
        <v>0</v>
      </c>
      <c r="F138" s="587">
        <f t="shared" ref="F138:P138" si="85">F132-F133</f>
        <v>0</v>
      </c>
      <c r="G138" s="587">
        <f t="shared" si="85"/>
        <v>0</v>
      </c>
      <c r="H138" s="587">
        <f t="shared" si="85"/>
        <v>0</v>
      </c>
      <c r="I138" s="587">
        <f t="shared" si="85"/>
        <v>0</v>
      </c>
      <c r="J138" s="587">
        <f t="shared" si="85"/>
        <v>0</v>
      </c>
      <c r="K138" s="587">
        <f t="shared" si="85"/>
        <v>0</v>
      </c>
      <c r="L138" s="587">
        <f t="shared" si="85"/>
        <v>0</v>
      </c>
      <c r="M138" s="587">
        <f t="shared" si="85"/>
        <v>0</v>
      </c>
      <c r="N138" s="587">
        <f t="shared" si="85"/>
        <v>0</v>
      </c>
      <c r="O138" s="587">
        <f t="shared" si="85"/>
        <v>0</v>
      </c>
      <c r="P138" s="587">
        <f t="shared" si="85"/>
        <v>0</v>
      </c>
    </row>
    <row r="139" s="461" customFormat="1" ht="12.75" customHeight="1" spans="1:16">
      <c r="A139" s="647"/>
      <c r="B139" s="594" t="s">
        <v>78</v>
      </c>
      <c r="C139" s="705">
        <f>IF(C132=0,,C138/C132)</f>
        <v>0</v>
      </c>
      <c r="D139" s="703"/>
      <c r="E139" s="669">
        <f>IF(E132=0,,E138/E132)</f>
        <v>0</v>
      </c>
      <c r="F139" s="669">
        <f t="shared" ref="F139:P139" si="86">IF(F132=0,,F138/F132)</f>
        <v>0</v>
      </c>
      <c r="G139" s="669">
        <f t="shared" si="86"/>
        <v>0</v>
      </c>
      <c r="H139" s="669">
        <f t="shared" si="86"/>
        <v>0</v>
      </c>
      <c r="I139" s="669">
        <f t="shared" si="86"/>
        <v>0</v>
      </c>
      <c r="J139" s="669">
        <f t="shared" si="86"/>
        <v>0</v>
      </c>
      <c r="K139" s="669">
        <f t="shared" si="86"/>
        <v>0</v>
      </c>
      <c r="L139" s="669">
        <f t="shared" si="86"/>
        <v>0</v>
      </c>
      <c r="M139" s="669">
        <f t="shared" si="86"/>
        <v>0</v>
      </c>
      <c r="N139" s="669">
        <f t="shared" si="86"/>
        <v>0</v>
      </c>
      <c r="O139" s="669">
        <f t="shared" si="86"/>
        <v>0</v>
      </c>
      <c r="P139" s="669">
        <f t="shared" si="86"/>
        <v>0</v>
      </c>
    </row>
    <row r="140" s="461" customFormat="1" ht="12.75" customHeight="1" spans="1:16">
      <c r="A140" s="647"/>
      <c r="B140" s="591" t="s">
        <v>79</v>
      </c>
      <c r="C140" s="702">
        <f>SUM(E140:P140)</f>
        <v>0</v>
      </c>
      <c r="D140" s="703"/>
      <c r="E140" s="702"/>
      <c r="F140" s="702"/>
      <c r="G140" s="702"/>
      <c r="H140" s="702"/>
      <c r="I140" s="702"/>
      <c r="J140" s="702"/>
      <c r="K140" s="702"/>
      <c r="L140" s="702"/>
      <c r="M140" s="702"/>
      <c r="N140" s="702"/>
      <c r="O140" s="702"/>
      <c r="P140" s="702"/>
    </row>
    <row r="141" s="461" customFormat="1" ht="12.75" customHeight="1" spans="1:16">
      <c r="A141" s="647"/>
      <c r="B141" s="594" t="s">
        <v>128</v>
      </c>
      <c r="C141" s="705">
        <f>IF((C132+C140)=0,,C140/(C132+C140))</f>
        <v>0</v>
      </c>
      <c r="D141" s="703"/>
      <c r="E141" s="669">
        <f>IF((E132+E140)=0,,E140/(E132+E140))</f>
        <v>0</v>
      </c>
      <c r="F141" s="669">
        <f t="shared" ref="F141:P141" si="87">IF((F132+F140)=0,,F140/(F132+F140))</f>
        <v>0</v>
      </c>
      <c r="G141" s="669">
        <f t="shared" si="87"/>
        <v>0</v>
      </c>
      <c r="H141" s="669">
        <f t="shared" si="87"/>
        <v>0</v>
      </c>
      <c r="I141" s="669">
        <f t="shared" si="87"/>
        <v>0</v>
      </c>
      <c r="J141" s="669">
        <f t="shared" si="87"/>
        <v>0</v>
      </c>
      <c r="K141" s="669">
        <f t="shared" si="87"/>
        <v>0</v>
      </c>
      <c r="L141" s="669">
        <f t="shared" si="87"/>
        <v>0</v>
      </c>
      <c r="M141" s="669">
        <f t="shared" si="87"/>
        <v>0</v>
      </c>
      <c r="N141" s="669">
        <f t="shared" si="87"/>
        <v>0</v>
      </c>
      <c r="O141" s="669">
        <f t="shared" si="87"/>
        <v>0</v>
      </c>
      <c r="P141" s="669">
        <f t="shared" si="87"/>
        <v>0</v>
      </c>
    </row>
    <row r="142" s="461" customFormat="1" ht="12.75" customHeight="1" spans="1:16">
      <c r="A142" s="635" t="s">
        <v>129</v>
      </c>
      <c r="B142" s="582" t="s">
        <v>70</v>
      </c>
      <c r="C142" s="706">
        <f>SUM(E142:P142)</f>
        <v>0</v>
      </c>
      <c r="D142" s="570">
        <f>IF($C$2=0,,C142/$C$2)</f>
        <v>0</v>
      </c>
      <c r="E142" s="607"/>
      <c r="F142" s="607"/>
      <c r="G142" s="607"/>
      <c r="H142" s="607"/>
      <c r="I142" s="607"/>
      <c r="J142" s="607"/>
      <c r="K142" s="607"/>
      <c r="L142" s="607"/>
      <c r="M142" s="607"/>
      <c r="N142" s="607"/>
      <c r="O142" s="607"/>
      <c r="P142" s="607"/>
    </row>
    <row r="143" s="461" customFormat="1" ht="12.75" customHeight="1" spans="1:16">
      <c r="A143" s="637"/>
      <c r="B143" s="582" t="s">
        <v>71</v>
      </c>
      <c r="C143" s="706">
        <f t="shared" ref="C143:C146" si="88">SUM(E143:P143)</f>
        <v>0</v>
      </c>
      <c r="D143" s="707"/>
      <c r="E143" s="607"/>
      <c r="F143" s="607"/>
      <c r="G143" s="607"/>
      <c r="H143" s="607"/>
      <c r="I143" s="607"/>
      <c r="J143" s="607"/>
      <c r="K143" s="607"/>
      <c r="L143" s="607"/>
      <c r="M143" s="607"/>
      <c r="N143" s="607"/>
      <c r="O143" s="607"/>
      <c r="P143" s="607"/>
    </row>
    <row r="144" s="461" customFormat="1" ht="12.75" customHeight="1" spans="1:16">
      <c r="A144" s="637"/>
      <c r="B144" s="582" t="s">
        <v>82</v>
      </c>
      <c r="C144" s="706">
        <f t="shared" si="88"/>
        <v>0</v>
      </c>
      <c r="D144" s="707"/>
      <c r="E144" s="587">
        <f>E145+E146</f>
        <v>0</v>
      </c>
      <c r="F144" s="587">
        <f t="shared" ref="F144:P144" si="89">F145+F146</f>
        <v>0</v>
      </c>
      <c r="G144" s="587">
        <f t="shared" si="89"/>
        <v>0</v>
      </c>
      <c r="H144" s="587">
        <f t="shared" si="89"/>
        <v>0</v>
      </c>
      <c r="I144" s="587">
        <f t="shared" si="89"/>
        <v>0</v>
      </c>
      <c r="J144" s="587">
        <f t="shared" si="89"/>
        <v>0</v>
      </c>
      <c r="K144" s="587">
        <f t="shared" si="89"/>
        <v>0</v>
      </c>
      <c r="L144" s="587">
        <f t="shared" si="89"/>
        <v>0</v>
      </c>
      <c r="M144" s="587">
        <f t="shared" si="89"/>
        <v>0</v>
      </c>
      <c r="N144" s="587">
        <f t="shared" si="89"/>
        <v>0</v>
      </c>
      <c r="O144" s="587">
        <f t="shared" si="89"/>
        <v>0</v>
      </c>
      <c r="P144" s="587">
        <f t="shared" si="89"/>
        <v>0</v>
      </c>
    </row>
    <row r="145" s="461" customFormat="1" ht="12.75" customHeight="1" spans="1:16">
      <c r="A145" s="637"/>
      <c r="B145" s="580" t="s">
        <v>73</v>
      </c>
      <c r="C145" s="706">
        <f t="shared" si="88"/>
        <v>0</v>
      </c>
      <c r="D145" s="707"/>
      <c r="E145" s="607"/>
      <c r="F145" s="607"/>
      <c r="G145" s="607"/>
      <c r="H145" s="607"/>
      <c r="I145" s="607"/>
      <c r="J145" s="607"/>
      <c r="K145" s="607"/>
      <c r="L145" s="607"/>
      <c r="M145" s="607"/>
      <c r="N145" s="607"/>
      <c r="O145" s="607"/>
      <c r="P145" s="607"/>
    </row>
    <row r="146" s="461" customFormat="1" ht="12.75" customHeight="1" spans="1:16">
      <c r="A146" s="637"/>
      <c r="B146" s="580" t="s">
        <v>74</v>
      </c>
      <c r="C146" s="706">
        <f t="shared" si="88"/>
        <v>0</v>
      </c>
      <c r="D146" s="707"/>
      <c r="E146" s="607"/>
      <c r="F146" s="607"/>
      <c r="G146" s="607"/>
      <c r="H146" s="607"/>
      <c r="I146" s="607"/>
      <c r="J146" s="607"/>
      <c r="K146" s="607"/>
      <c r="L146" s="607"/>
      <c r="M146" s="607"/>
      <c r="N146" s="607"/>
      <c r="O146" s="607"/>
      <c r="P146" s="607"/>
    </row>
    <row r="147" s="461" customFormat="1" ht="12.75" customHeight="1" spans="1:16">
      <c r="A147" s="637"/>
      <c r="B147" s="581" t="s">
        <v>75</v>
      </c>
      <c r="C147" s="708">
        <f>IF(C142=0,,C143/C142)</f>
        <v>0</v>
      </c>
      <c r="D147" s="707"/>
      <c r="E147" s="587">
        <f>IF(E142=0,,E143/E142)</f>
        <v>0</v>
      </c>
      <c r="F147" s="587">
        <f t="shared" ref="F147:P147" si="90">IF(F142=0,,F143/F142)</f>
        <v>0</v>
      </c>
      <c r="G147" s="587">
        <f t="shared" si="90"/>
        <v>0</v>
      </c>
      <c r="H147" s="587">
        <f t="shared" si="90"/>
        <v>0</v>
      </c>
      <c r="I147" s="587">
        <f t="shared" si="90"/>
        <v>0</v>
      </c>
      <c r="J147" s="587">
        <f t="shared" si="90"/>
        <v>0</v>
      </c>
      <c r="K147" s="587">
        <f t="shared" si="90"/>
        <v>0</v>
      </c>
      <c r="L147" s="587">
        <f t="shared" si="90"/>
        <v>0</v>
      </c>
      <c r="M147" s="587">
        <f t="shared" si="90"/>
        <v>0</v>
      </c>
      <c r="N147" s="587">
        <f t="shared" si="90"/>
        <v>0</v>
      </c>
      <c r="O147" s="587">
        <f t="shared" si="90"/>
        <v>0</v>
      </c>
      <c r="P147" s="587">
        <f t="shared" si="90"/>
        <v>0</v>
      </c>
    </row>
    <row r="148" s="461" customFormat="1" ht="12.75" customHeight="1" spans="1:16">
      <c r="A148" s="637"/>
      <c r="B148" s="581" t="s">
        <v>76</v>
      </c>
      <c r="C148" s="708">
        <f>IF(C142=0,,C144/C142)</f>
        <v>0</v>
      </c>
      <c r="D148" s="707"/>
      <c r="E148" s="587">
        <f>IF(E142=0,,E144/E142)</f>
        <v>0</v>
      </c>
      <c r="F148" s="587">
        <f t="shared" ref="F148:P148" si="91">IF(F142=0,,F144/F142)</f>
        <v>0</v>
      </c>
      <c r="G148" s="587">
        <f t="shared" si="91"/>
        <v>0</v>
      </c>
      <c r="H148" s="587">
        <f t="shared" si="91"/>
        <v>0</v>
      </c>
      <c r="I148" s="587">
        <f t="shared" si="91"/>
        <v>0</v>
      </c>
      <c r="J148" s="587">
        <f t="shared" si="91"/>
        <v>0</v>
      </c>
      <c r="K148" s="587">
        <f t="shared" si="91"/>
        <v>0</v>
      </c>
      <c r="L148" s="587">
        <f t="shared" si="91"/>
        <v>0</v>
      </c>
      <c r="M148" s="587">
        <f t="shared" si="91"/>
        <v>0</v>
      </c>
      <c r="N148" s="587">
        <f t="shared" si="91"/>
        <v>0</v>
      </c>
      <c r="O148" s="587">
        <f t="shared" si="91"/>
        <v>0</v>
      </c>
      <c r="P148" s="587">
        <f t="shared" si="91"/>
        <v>0</v>
      </c>
    </row>
    <row r="149" s="461" customFormat="1" ht="12.75" customHeight="1" spans="1:16">
      <c r="A149" s="637"/>
      <c r="B149" s="582" t="s">
        <v>77</v>
      </c>
      <c r="C149" s="706">
        <f>SUM(E149:P149)</f>
        <v>0</v>
      </c>
      <c r="D149" s="707"/>
      <c r="E149" s="587">
        <f>E143-E144</f>
        <v>0</v>
      </c>
      <c r="F149" s="587">
        <f t="shared" ref="F149:P149" si="92">F143-F144</f>
        <v>0</v>
      </c>
      <c r="G149" s="587">
        <f t="shared" si="92"/>
        <v>0</v>
      </c>
      <c r="H149" s="587">
        <f t="shared" si="92"/>
        <v>0</v>
      </c>
      <c r="I149" s="587">
        <f t="shared" si="92"/>
        <v>0</v>
      </c>
      <c r="J149" s="587">
        <f t="shared" si="92"/>
        <v>0</v>
      </c>
      <c r="K149" s="587">
        <f t="shared" si="92"/>
        <v>0</v>
      </c>
      <c r="L149" s="587">
        <f t="shared" si="92"/>
        <v>0</v>
      </c>
      <c r="M149" s="587">
        <f t="shared" si="92"/>
        <v>0</v>
      </c>
      <c r="N149" s="587">
        <f t="shared" si="92"/>
        <v>0</v>
      </c>
      <c r="O149" s="587">
        <f t="shared" si="92"/>
        <v>0</v>
      </c>
      <c r="P149" s="587">
        <f t="shared" si="92"/>
        <v>0</v>
      </c>
    </row>
    <row r="150" s="461" customFormat="1" ht="12.75" customHeight="1" spans="1:16">
      <c r="A150" s="637"/>
      <c r="B150" s="583" t="s">
        <v>78</v>
      </c>
      <c r="C150" s="337">
        <f>IF(C143=0,,C149/C143)</f>
        <v>0</v>
      </c>
      <c r="D150" s="354"/>
      <c r="E150" s="669">
        <f>IF(E143=0,,E149/E143)</f>
        <v>0</v>
      </c>
      <c r="F150" s="669">
        <f t="shared" ref="F150:P150" si="93">IF(F143=0,,F149/F143)</f>
        <v>0</v>
      </c>
      <c r="G150" s="669">
        <f t="shared" si="93"/>
        <v>0</v>
      </c>
      <c r="H150" s="669">
        <f t="shared" si="93"/>
        <v>0</v>
      </c>
      <c r="I150" s="669">
        <f t="shared" si="93"/>
        <v>0</v>
      </c>
      <c r="J150" s="669">
        <f t="shared" si="93"/>
        <v>0</v>
      </c>
      <c r="K150" s="669">
        <f t="shared" si="93"/>
        <v>0</v>
      </c>
      <c r="L150" s="669">
        <f t="shared" si="93"/>
        <v>0</v>
      </c>
      <c r="M150" s="669">
        <f t="shared" si="93"/>
        <v>0</v>
      </c>
      <c r="N150" s="669">
        <f t="shared" si="93"/>
        <v>0</v>
      </c>
      <c r="O150" s="669">
        <f t="shared" si="93"/>
        <v>0</v>
      </c>
      <c r="P150" s="669">
        <f t="shared" si="93"/>
        <v>0</v>
      </c>
    </row>
    <row r="151" s="461" customFormat="1" ht="12.75" customHeight="1" spans="1:16">
      <c r="A151" s="637"/>
      <c r="B151" s="582" t="s">
        <v>79</v>
      </c>
      <c r="C151" s="706">
        <f>SUM(E151:P151)</f>
        <v>0</v>
      </c>
      <c r="D151" s="707"/>
      <c r="E151" s="702"/>
      <c r="F151" s="702"/>
      <c r="G151" s="702"/>
      <c r="H151" s="702"/>
      <c r="I151" s="702"/>
      <c r="J151" s="702"/>
      <c r="K151" s="702"/>
      <c r="L151" s="702"/>
      <c r="M151" s="702"/>
      <c r="N151" s="702"/>
      <c r="O151" s="702"/>
      <c r="P151" s="702"/>
    </row>
    <row r="152" s="461" customFormat="1" ht="12.75" customHeight="1" spans="1:16">
      <c r="A152" s="637"/>
      <c r="B152" s="583" t="s">
        <v>128</v>
      </c>
      <c r="C152" s="337">
        <f>IF((C143+C151)=0,,C151/(C143+C151))</f>
        <v>0</v>
      </c>
      <c r="D152" s="354"/>
      <c r="E152" s="669">
        <f>IF((E143+E151)=0,,E151/(E143+E151))</f>
        <v>0</v>
      </c>
      <c r="F152" s="669">
        <f t="shared" ref="F152:P152" si="94">IF((F143+F151)=0,,F151/(F143+F151))</f>
        <v>0</v>
      </c>
      <c r="G152" s="669">
        <f t="shared" si="94"/>
        <v>0</v>
      </c>
      <c r="H152" s="669">
        <f t="shared" si="94"/>
        <v>0</v>
      </c>
      <c r="I152" s="669">
        <f t="shared" si="94"/>
        <v>0</v>
      </c>
      <c r="J152" s="669">
        <f t="shared" si="94"/>
        <v>0</v>
      </c>
      <c r="K152" s="669">
        <f t="shared" si="94"/>
        <v>0</v>
      </c>
      <c r="L152" s="669">
        <f t="shared" si="94"/>
        <v>0</v>
      </c>
      <c r="M152" s="669">
        <f t="shared" si="94"/>
        <v>0</v>
      </c>
      <c r="N152" s="669">
        <f t="shared" si="94"/>
        <v>0</v>
      </c>
      <c r="O152" s="669">
        <f t="shared" si="94"/>
        <v>0</v>
      </c>
      <c r="P152" s="669">
        <f t="shared" si="94"/>
        <v>0</v>
      </c>
    </row>
    <row r="153" s="461" customFormat="1" ht="12.75" customHeight="1" spans="1:16">
      <c r="A153" s="701" t="s">
        <v>130</v>
      </c>
      <c r="B153" s="591" t="s">
        <v>70</v>
      </c>
      <c r="C153" s="702">
        <f>SUM(E153:P153)</f>
        <v>0</v>
      </c>
      <c r="D153" s="570">
        <f>IF($C$2=0,,C153/$C$2)</f>
        <v>0</v>
      </c>
      <c r="E153" s="607"/>
      <c r="F153" s="607"/>
      <c r="G153" s="607"/>
      <c r="H153" s="607"/>
      <c r="I153" s="607"/>
      <c r="J153" s="607"/>
      <c r="K153" s="607"/>
      <c r="L153" s="607"/>
      <c r="M153" s="607"/>
      <c r="N153" s="607"/>
      <c r="O153" s="607"/>
      <c r="P153" s="607"/>
    </row>
    <row r="154" s="461" customFormat="1" ht="12.75" customHeight="1" spans="1:16">
      <c r="A154" s="647"/>
      <c r="B154" s="591" t="s">
        <v>71</v>
      </c>
      <c r="C154" s="702">
        <f t="shared" ref="C154:C157" si="95">SUM(E154:P154)</f>
        <v>0</v>
      </c>
      <c r="D154" s="703"/>
      <c r="E154" s="607"/>
      <c r="F154" s="607"/>
      <c r="G154" s="607"/>
      <c r="H154" s="607"/>
      <c r="I154" s="607"/>
      <c r="J154" s="607"/>
      <c r="K154" s="607"/>
      <c r="L154" s="607"/>
      <c r="M154" s="607"/>
      <c r="N154" s="607"/>
      <c r="O154" s="607"/>
      <c r="P154" s="607"/>
    </row>
    <row r="155" s="461" customFormat="1" ht="12.75" customHeight="1" spans="1:16">
      <c r="A155" s="647"/>
      <c r="B155" s="591" t="s">
        <v>82</v>
      </c>
      <c r="C155" s="702">
        <f t="shared" si="95"/>
        <v>0</v>
      </c>
      <c r="D155" s="604"/>
      <c r="E155" s="587">
        <f>E156+E157</f>
        <v>0</v>
      </c>
      <c r="F155" s="587">
        <f t="shared" ref="F155:P155" si="96">F156+F157</f>
        <v>0</v>
      </c>
      <c r="G155" s="587">
        <f t="shared" si="96"/>
        <v>0</v>
      </c>
      <c r="H155" s="587">
        <f t="shared" si="96"/>
        <v>0</v>
      </c>
      <c r="I155" s="587">
        <f t="shared" si="96"/>
        <v>0</v>
      </c>
      <c r="J155" s="587">
        <f t="shared" si="96"/>
        <v>0</v>
      </c>
      <c r="K155" s="587">
        <f t="shared" si="96"/>
        <v>0</v>
      </c>
      <c r="L155" s="587">
        <f t="shared" si="96"/>
        <v>0</v>
      </c>
      <c r="M155" s="587">
        <f t="shared" si="96"/>
        <v>0</v>
      </c>
      <c r="N155" s="587">
        <f t="shared" si="96"/>
        <v>0</v>
      </c>
      <c r="O155" s="587">
        <f t="shared" si="96"/>
        <v>0</v>
      </c>
      <c r="P155" s="587">
        <f t="shared" si="96"/>
        <v>0</v>
      </c>
    </row>
    <row r="156" s="461" customFormat="1" ht="12.75" customHeight="1" spans="1:16">
      <c r="A156" s="647"/>
      <c r="B156" s="592" t="s">
        <v>73</v>
      </c>
      <c r="C156" s="702">
        <f t="shared" si="95"/>
        <v>0</v>
      </c>
      <c r="D156" s="703"/>
      <c r="E156" s="607"/>
      <c r="F156" s="607"/>
      <c r="G156" s="607"/>
      <c r="H156" s="607"/>
      <c r="I156" s="607"/>
      <c r="J156" s="607"/>
      <c r="K156" s="607"/>
      <c r="L156" s="607"/>
      <c r="M156" s="607"/>
      <c r="N156" s="607"/>
      <c r="O156" s="607"/>
      <c r="P156" s="607"/>
    </row>
    <row r="157" s="461" customFormat="1" ht="12.75" customHeight="1" spans="1:16">
      <c r="A157" s="647"/>
      <c r="B157" s="592" t="s">
        <v>74</v>
      </c>
      <c r="C157" s="702">
        <f t="shared" si="95"/>
        <v>0</v>
      </c>
      <c r="D157" s="703"/>
      <c r="E157" s="607"/>
      <c r="F157" s="607"/>
      <c r="G157" s="607"/>
      <c r="H157" s="607"/>
      <c r="I157" s="607"/>
      <c r="J157" s="607"/>
      <c r="K157" s="607"/>
      <c r="L157" s="607"/>
      <c r="M157" s="607"/>
      <c r="N157" s="607"/>
      <c r="O157" s="607"/>
      <c r="P157" s="607"/>
    </row>
    <row r="158" s="461" customFormat="1" ht="12.75" customHeight="1" spans="1:16">
      <c r="A158" s="647"/>
      <c r="B158" s="593" t="s">
        <v>75</v>
      </c>
      <c r="C158" s="704">
        <f>IF(C153=0,,C154/C153)</f>
        <v>0</v>
      </c>
      <c r="D158" s="703"/>
      <c r="E158" s="587">
        <f>IF(E153=0,,E154/E153)</f>
        <v>0</v>
      </c>
      <c r="F158" s="587">
        <f t="shared" ref="F158:P158" si="97">IF(F153=0,,F154/F153)</f>
        <v>0</v>
      </c>
      <c r="G158" s="587">
        <f t="shared" si="97"/>
        <v>0</v>
      </c>
      <c r="H158" s="587">
        <f t="shared" si="97"/>
        <v>0</v>
      </c>
      <c r="I158" s="587">
        <f t="shared" si="97"/>
        <v>0</v>
      </c>
      <c r="J158" s="587">
        <f t="shared" si="97"/>
        <v>0</v>
      </c>
      <c r="K158" s="587">
        <f t="shared" si="97"/>
        <v>0</v>
      </c>
      <c r="L158" s="587">
        <f t="shared" si="97"/>
        <v>0</v>
      </c>
      <c r="M158" s="587">
        <f t="shared" si="97"/>
        <v>0</v>
      </c>
      <c r="N158" s="587">
        <f t="shared" si="97"/>
        <v>0</v>
      </c>
      <c r="O158" s="587">
        <f t="shared" si="97"/>
        <v>0</v>
      </c>
      <c r="P158" s="587">
        <f t="shared" si="97"/>
        <v>0</v>
      </c>
    </row>
    <row r="159" s="461" customFormat="1" ht="12.75" customHeight="1" spans="1:16">
      <c r="A159" s="647"/>
      <c r="B159" s="593" t="s">
        <v>76</v>
      </c>
      <c r="C159" s="704">
        <f>IF(C153=0,,C155/C153)</f>
        <v>0</v>
      </c>
      <c r="D159" s="703"/>
      <c r="E159" s="587">
        <f>IF(E153=0,,E155/E153)</f>
        <v>0</v>
      </c>
      <c r="F159" s="587">
        <f t="shared" ref="F159:P159" si="98">IF(F153=0,,F155/F153)</f>
        <v>0</v>
      </c>
      <c r="G159" s="587">
        <f t="shared" si="98"/>
        <v>0</v>
      </c>
      <c r="H159" s="587">
        <f t="shared" si="98"/>
        <v>0</v>
      </c>
      <c r="I159" s="587">
        <f t="shared" si="98"/>
        <v>0</v>
      </c>
      <c r="J159" s="587">
        <f t="shared" si="98"/>
        <v>0</v>
      </c>
      <c r="K159" s="587">
        <f t="shared" si="98"/>
        <v>0</v>
      </c>
      <c r="L159" s="587">
        <f t="shared" si="98"/>
        <v>0</v>
      </c>
      <c r="M159" s="587">
        <f t="shared" si="98"/>
        <v>0</v>
      </c>
      <c r="N159" s="587">
        <f t="shared" si="98"/>
        <v>0</v>
      </c>
      <c r="O159" s="587">
        <f t="shared" si="98"/>
        <v>0</v>
      </c>
      <c r="P159" s="587">
        <f t="shared" si="98"/>
        <v>0</v>
      </c>
    </row>
    <row r="160" s="461" customFormat="1" ht="12.75" customHeight="1" spans="1:16">
      <c r="A160" s="647"/>
      <c r="B160" s="591" t="s">
        <v>77</v>
      </c>
      <c r="C160" s="702">
        <f>SUM(E160:P160)</f>
        <v>0</v>
      </c>
      <c r="D160" s="703"/>
      <c r="E160" s="587">
        <f>E154-E155</f>
        <v>0</v>
      </c>
      <c r="F160" s="587">
        <f t="shared" ref="F160:P160" si="99">F154-F155</f>
        <v>0</v>
      </c>
      <c r="G160" s="587">
        <f t="shared" si="99"/>
        <v>0</v>
      </c>
      <c r="H160" s="587">
        <f t="shared" si="99"/>
        <v>0</v>
      </c>
      <c r="I160" s="587">
        <f t="shared" si="99"/>
        <v>0</v>
      </c>
      <c r="J160" s="587">
        <f t="shared" si="99"/>
        <v>0</v>
      </c>
      <c r="K160" s="587">
        <f t="shared" si="99"/>
        <v>0</v>
      </c>
      <c r="L160" s="587">
        <f t="shared" si="99"/>
        <v>0</v>
      </c>
      <c r="M160" s="587">
        <f t="shared" si="99"/>
        <v>0</v>
      </c>
      <c r="N160" s="587">
        <f t="shared" si="99"/>
        <v>0</v>
      </c>
      <c r="O160" s="587">
        <f t="shared" si="99"/>
        <v>0</v>
      </c>
      <c r="P160" s="587">
        <f t="shared" si="99"/>
        <v>0</v>
      </c>
    </row>
    <row r="161" s="461" customFormat="1" ht="12.75" customHeight="1" spans="1:16">
      <c r="A161" s="647"/>
      <c r="B161" s="594" t="s">
        <v>78</v>
      </c>
      <c r="C161" s="705">
        <f>IF(C154=0,,C160/C154)</f>
        <v>0</v>
      </c>
      <c r="D161" s="703"/>
      <c r="E161" s="669">
        <f>IF(E154=0,,E160/E154)</f>
        <v>0</v>
      </c>
      <c r="F161" s="669">
        <f t="shared" ref="F161:P161" si="100">IF(F154=0,,F160/F154)</f>
        <v>0</v>
      </c>
      <c r="G161" s="669">
        <f t="shared" si="100"/>
        <v>0</v>
      </c>
      <c r="H161" s="669">
        <f t="shared" si="100"/>
        <v>0</v>
      </c>
      <c r="I161" s="669">
        <f t="shared" si="100"/>
        <v>0</v>
      </c>
      <c r="J161" s="669">
        <f t="shared" si="100"/>
        <v>0</v>
      </c>
      <c r="K161" s="669">
        <f t="shared" si="100"/>
        <v>0</v>
      </c>
      <c r="L161" s="669">
        <f t="shared" si="100"/>
        <v>0</v>
      </c>
      <c r="M161" s="669">
        <f t="shared" si="100"/>
        <v>0</v>
      </c>
      <c r="N161" s="669">
        <f t="shared" si="100"/>
        <v>0</v>
      </c>
      <c r="O161" s="669">
        <f t="shared" si="100"/>
        <v>0</v>
      </c>
      <c r="P161" s="669">
        <f t="shared" si="100"/>
        <v>0</v>
      </c>
    </row>
    <row r="162" s="461" customFormat="1" ht="12.75" customHeight="1" spans="1:16">
      <c r="A162" s="647"/>
      <c r="B162" s="591" t="s">
        <v>79</v>
      </c>
      <c r="C162" s="702">
        <f>SUM(E162:P162)</f>
        <v>0</v>
      </c>
      <c r="D162" s="703"/>
      <c r="E162" s="702"/>
      <c r="F162" s="702"/>
      <c r="G162" s="702"/>
      <c r="H162" s="702"/>
      <c r="I162" s="702"/>
      <c r="J162" s="702"/>
      <c r="K162" s="702"/>
      <c r="L162" s="702"/>
      <c r="M162" s="702"/>
      <c r="N162" s="702"/>
      <c r="O162" s="702"/>
      <c r="P162" s="702"/>
    </row>
    <row r="163" s="461" customFormat="1" ht="12.75" customHeight="1" spans="1:16">
      <c r="A163" s="647"/>
      <c r="B163" s="594" t="s">
        <v>128</v>
      </c>
      <c r="C163" s="705">
        <f>IF((C154+C162)=0,,C162/(C154+C162))</f>
        <v>0</v>
      </c>
      <c r="D163" s="703"/>
      <c r="E163" s="669">
        <f>IF((E154+E162)=0,,E162/(E154+E162))</f>
        <v>0</v>
      </c>
      <c r="F163" s="669">
        <f t="shared" ref="F163:P163" si="101">IF((F154+F162)=0,,F162/(F154+F162))</f>
        <v>0</v>
      </c>
      <c r="G163" s="669">
        <f t="shared" si="101"/>
        <v>0</v>
      </c>
      <c r="H163" s="669">
        <f t="shared" si="101"/>
        <v>0</v>
      </c>
      <c r="I163" s="669">
        <f t="shared" si="101"/>
        <v>0</v>
      </c>
      <c r="J163" s="669">
        <f t="shared" si="101"/>
        <v>0</v>
      </c>
      <c r="K163" s="669">
        <f t="shared" si="101"/>
        <v>0</v>
      </c>
      <c r="L163" s="669">
        <f t="shared" si="101"/>
        <v>0</v>
      </c>
      <c r="M163" s="669">
        <f t="shared" si="101"/>
        <v>0</v>
      </c>
      <c r="N163" s="669">
        <f t="shared" si="101"/>
        <v>0</v>
      </c>
      <c r="O163" s="669">
        <f t="shared" si="101"/>
        <v>0</v>
      </c>
      <c r="P163" s="669">
        <f t="shared" si="101"/>
        <v>0</v>
      </c>
    </row>
    <row r="164" s="461" customFormat="1" ht="12.75" customHeight="1" spans="1:16">
      <c r="A164" s="635" t="s">
        <v>131</v>
      </c>
      <c r="B164" s="582" t="s">
        <v>70</v>
      </c>
      <c r="C164" s="706">
        <f>SUM(E164:P164)</f>
        <v>0</v>
      </c>
      <c r="D164" s="570">
        <f>IF($C$2=0,,C164/$C$2)</f>
        <v>0</v>
      </c>
      <c r="E164" s="607"/>
      <c r="F164" s="607"/>
      <c r="G164" s="607"/>
      <c r="H164" s="607"/>
      <c r="I164" s="607"/>
      <c r="J164" s="607"/>
      <c r="K164" s="607"/>
      <c r="L164" s="607"/>
      <c r="M164" s="607"/>
      <c r="N164" s="607"/>
      <c r="O164" s="607"/>
      <c r="P164" s="607"/>
    </row>
    <row r="165" s="461" customFormat="1" ht="12.75" customHeight="1" spans="1:16">
      <c r="A165" s="637"/>
      <c r="B165" s="582" t="s">
        <v>71</v>
      </c>
      <c r="C165" s="706">
        <f t="shared" ref="C165:C168" si="102">SUM(E165:P165)</f>
        <v>0</v>
      </c>
      <c r="D165" s="707"/>
      <c r="E165" s="607"/>
      <c r="F165" s="607"/>
      <c r="G165" s="607"/>
      <c r="H165" s="607"/>
      <c r="I165" s="607"/>
      <c r="J165" s="607"/>
      <c r="K165" s="607"/>
      <c r="L165" s="607"/>
      <c r="M165" s="607"/>
      <c r="N165" s="607"/>
      <c r="O165" s="607"/>
      <c r="P165" s="607"/>
    </row>
    <row r="166" s="461" customFormat="1" ht="12.75" customHeight="1" spans="1:16">
      <c r="A166" s="637"/>
      <c r="B166" s="582" t="s">
        <v>82</v>
      </c>
      <c r="C166" s="706">
        <f t="shared" si="102"/>
        <v>0</v>
      </c>
      <c r="D166" s="707"/>
      <c r="E166" s="587">
        <f>E167+E168</f>
        <v>0</v>
      </c>
      <c r="F166" s="587">
        <f t="shared" ref="F166:P166" si="103">F167+F168</f>
        <v>0</v>
      </c>
      <c r="G166" s="587">
        <f t="shared" si="103"/>
        <v>0</v>
      </c>
      <c r="H166" s="587">
        <f t="shared" si="103"/>
        <v>0</v>
      </c>
      <c r="I166" s="587">
        <f t="shared" si="103"/>
        <v>0</v>
      </c>
      <c r="J166" s="587">
        <f t="shared" si="103"/>
        <v>0</v>
      </c>
      <c r="K166" s="587">
        <f t="shared" si="103"/>
        <v>0</v>
      </c>
      <c r="L166" s="587">
        <f t="shared" si="103"/>
        <v>0</v>
      </c>
      <c r="M166" s="587">
        <f t="shared" si="103"/>
        <v>0</v>
      </c>
      <c r="N166" s="587">
        <f t="shared" si="103"/>
        <v>0</v>
      </c>
      <c r="O166" s="587">
        <f t="shared" si="103"/>
        <v>0</v>
      </c>
      <c r="P166" s="587">
        <f t="shared" si="103"/>
        <v>0</v>
      </c>
    </row>
    <row r="167" s="461" customFormat="1" ht="12.75" customHeight="1" spans="1:16">
      <c r="A167" s="637"/>
      <c r="B167" s="580" t="s">
        <v>73</v>
      </c>
      <c r="C167" s="706">
        <f t="shared" si="102"/>
        <v>0</v>
      </c>
      <c r="D167" s="707"/>
      <c r="E167" s="607"/>
      <c r="F167" s="607"/>
      <c r="G167" s="607"/>
      <c r="H167" s="607"/>
      <c r="I167" s="607"/>
      <c r="J167" s="607"/>
      <c r="K167" s="607"/>
      <c r="L167" s="607"/>
      <c r="M167" s="607"/>
      <c r="N167" s="607"/>
      <c r="O167" s="607"/>
      <c r="P167" s="607"/>
    </row>
    <row r="168" s="461" customFormat="1" ht="12.75" customHeight="1" spans="1:16">
      <c r="A168" s="637"/>
      <c r="B168" s="580" t="s">
        <v>74</v>
      </c>
      <c r="C168" s="706">
        <f t="shared" si="102"/>
        <v>0</v>
      </c>
      <c r="D168" s="707"/>
      <c r="E168" s="607"/>
      <c r="F168" s="607"/>
      <c r="G168" s="607"/>
      <c r="H168" s="607"/>
      <c r="I168" s="607"/>
      <c r="J168" s="607"/>
      <c r="K168" s="607"/>
      <c r="L168" s="607"/>
      <c r="M168" s="607"/>
      <c r="N168" s="607"/>
      <c r="O168" s="607"/>
      <c r="P168" s="607"/>
    </row>
    <row r="169" s="461" customFormat="1" ht="12.75" customHeight="1" spans="1:16">
      <c r="A169" s="637"/>
      <c r="B169" s="581" t="s">
        <v>75</v>
      </c>
      <c r="C169" s="708">
        <f>IF(C164=0,,C165/C164)</f>
        <v>0</v>
      </c>
      <c r="D169" s="707"/>
      <c r="E169" s="587">
        <f>IF(E164=0,,E165/E164)</f>
        <v>0</v>
      </c>
      <c r="F169" s="587">
        <f t="shared" ref="F169:P169" si="104">IF(F164=0,,F165/F164)</f>
        <v>0</v>
      </c>
      <c r="G169" s="587">
        <f t="shared" si="104"/>
        <v>0</v>
      </c>
      <c r="H169" s="587">
        <f t="shared" si="104"/>
        <v>0</v>
      </c>
      <c r="I169" s="587">
        <f t="shared" si="104"/>
        <v>0</v>
      </c>
      <c r="J169" s="587">
        <f t="shared" si="104"/>
        <v>0</v>
      </c>
      <c r="K169" s="587">
        <f t="shared" si="104"/>
        <v>0</v>
      </c>
      <c r="L169" s="587">
        <f t="shared" si="104"/>
        <v>0</v>
      </c>
      <c r="M169" s="587">
        <f t="shared" si="104"/>
        <v>0</v>
      </c>
      <c r="N169" s="587">
        <f t="shared" si="104"/>
        <v>0</v>
      </c>
      <c r="O169" s="587">
        <f t="shared" si="104"/>
        <v>0</v>
      </c>
      <c r="P169" s="587">
        <f t="shared" si="104"/>
        <v>0</v>
      </c>
    </row>
    <row r="170" s="461" customFormat="1" ht="12.75" customHeight="1" spans="1:16">
      <c r="A170" s="637"/>
      <c r="B170" s="581" t="s">
        <v>76</v>
      </c>
      <c r="C170" s="708">
        <f>IF(C164=0,,C166/C164)</f>
        <v>0</v>
      </c>
      <c r="D170" s="707"/>
      <c r="E170" s="587">
        <f>IF(E164=0,,E166/E164)</f>
        <v>0</v>
      </c>
      <c r="F170" s="587">
        <f t="shared" ref="F170:P170" si="105">IF(F164=0,,F166/F164)</f>
        <v>0</v>
      </c>
      <c r="G170" s="587">
        <f t="shared" si="105"/>
        <v>0</v>
      </c>
      <c r="H170" s="587">
        <f t="shared" si="105"/>
        <v>0</v>
      </c>
      <c r="I170" s="587">
        <f t="shared" si="105"/>
        <v>0</v>
      </c>
      <c r="J170" s="587">
        <f t="shared" si="105"/>
        <v>0</v>
      </c>
      <c r="K170" s="587">
        <f t="shared" si="105"/>
        <v>0</v>
      </c>
      <c r="L170" s="587">
        <f t="shared" si="105"/>
        <v>0</v>
      </c>
      <c r="M170" s="587">
        <f t="shared" si="105"/>
        <v>0</v>
      </c>
      <c r="N170" s="587">
        <f t="shared" si="105"/>
        <v>0</v>
      </c>
      <c r="O170" s="587">
        <f t="shared" si="105"/>
        <v>0</v>
      </c>
      <c r="P170" s="587">
        <f t="shared" si="105"/>
        <v>0</v>
      </c>
    </row>
    <row r="171" s="461" customFormat="1" ht="12.75" customHeight="1" spans="1:16">
      <c r="A171" s="637"/>
      <c r="B171" s="582" t="s">
        <v>77</v>
      </c>
      <c r="C171" s="706">
        <f>SUM(E171:P171)</f>
        <v>0</v>
      </c>
      <c r="D171" s="707"/>
      <c r="E171" s="587">
        <f>E165-E166</f>
        <v>0</v>
      </c>
      <c r="F171" s="587">
        <f t="shared" ref="F171:P171" si="106">F165-F166</f>
        <v>0</v>
      </c>
      <c r="G171" s="587">
        <f t="shared" si="106"/>
        <v>0</v>
      </c>
      <c r="H171" s="587">
        <f t="shared" si="106"/>
        <v>0</v>
      </c>
      <c r="I171" s="587">
        <f t="shared" si="106"/>
        <v>0</v>
      </c>
      <c r="J171" s="587">
        <f t="shared" si="106"/>
        <v>0</v>
      </c>
      <c r="K171" s="587">
        <f t="shared" si="106"/>
        <v>0</v>
      </c>
      <c r="L171" s="587">
        <f t="shared" si="106"/>
        <v>0</v>
      </c>
      <c r="M171" s="587">
        <f t="shared" si="106"/>
        <v>0</v>
      </c>
      <c r="N171" s="587">
        <f t="shared" si="106"/>
        <v>0</v>
      </c>
      <c r="O171" s="587">
        <f t="shared" si="106"/>
        <v>0</v>
      </c>
      <c r="P171" s="587">
        <f t="shared" si="106"/>
        <v>0</v>
      </c>
    </row>
    <row r="172" s="461" customFormat="1" ht="12.75" customHeight="1" spans="1:16">
      <c r="A172" s="637"/>
      <c r="B172" s="583" t="s">
        <v>78</v>
      </c>
      <c r="C172" s="337">
        <f>IF(C165=0,,C171/C165)</f>
        <v>0</v>
      </c>
      <c r="D172" s="354"/>
      <c r="E172" s="669">
        <f>IF(E165=0,,E171/E165)</f>
        <v>0</v>
      </c>
      <c r="F172" s="669">
        <f t="shared" ref="F172:P172" si="107">IF(F165=0,,F171/F165)</f>
        <v>0</v>
      </c>
      <c r="G172" s="669">
        <f t="shared" si="107"/>
        <v>0</v>
      </c>
      <c r="H172" s="669">
        <f t="shared" si="107"/>
        <v>0</v>
      </c>
      <c r="I172" s="669">
        <f t="shared" si="107"/>
        <v>0</v>
      </c>
      <c r="J172" s="669">
        <f t="shared" si="107"/>
        <v>0</v>
      </c>
      <c r="K172" s="669">
        <f t="shared" si="107"/>
        <v>0</v>
      </c>
      <c r="L172" s="669">
        <f t="shared" si="107"/>
        <v>0</v>
      </c>
      <c r="M172" s="669">
        <f t="shared" si="107"/>
        <v>0</v>
      </c>
      <c r="N172" s="669">
        <f t="shared" si="107"/>
        <v>0</v>
      </c>
      <c r="O172" s="669">
        <f t="shared" si="107"/>
        <v>0</v>
      </c>
      <c r="P172" s="669">
        <f t="shared" si="107"/>
        <v>0</v>
      </c>
    </row>
    <row r="173" s="461" customFormat="1" ht="12.75" customHeight="1" spans="1:16">
      <c r="A173" s="637"/>
      <c r="B173" s="582" t="s">
        <v>79</v>
      </c>
      <c r="C173" s="706">
        <f>SUM(E173:P173)</f>
        <v>0</v>
      </c>
      <c r="D173" s="707"/>
      <c r="E173" s="702"/>
      <c r="F173" s="702"/>
      <c r="G173" s="702"/>
      <c r="H173" s="702"/>
      <c r="I173" s="702"/>
      <c r="J173" s="702"/>
      <c r="K173" s="702"/>
      <c r="L173" s="702"/>
      <c r="M173" s="702"/>
      <c r="N173" s="702"/>
      <c r="O173" s="702"/>
      <c r="P173" s="702"/>
    </row>
    <row r="174" s="461" customFormat="1" ht="12.75" customHeight="1" spans="1:16">
      <c r="A174" s="637"/>
      <c r="B174" s="583" t="s">
        <v>128</v>
      </c>
      <c r="C174" s="337">
        <f>IF((C165+C173)=0,,C173/(C165+C173))</f>
        <v>0</v>
      </c>
      <c r="D174" s="354"/>
      <c r="E174" s="669">
        <f>IF((E165+E173)=0,,E173/(E165+E173))</f>
        <v>0</v>
      </c>
      <c r="F174" s="669">
        <f t="shared" ref="F174:P174" si="108">IF((F165+F173)=0,,F173/(F165+F173))</f>
        <v>0</v>
      </c>
      <c r="G174" s="669">
        <f t="shared" si="108"/>
        <v>0</v>
      </c>
      <c r="H174" s="669">
        <f t="shared" si="108"/>
        <v>0</v>
      </c>
      <c r="I174" s="669">
        <f t="shared" si="108"/>
        <v>0</v>
      </c>
      <c r="J174" s="669">
        <f t="shared" si="108"/>
        <v>0</v>
      </c>
      <c r="K174" s="669">
        <f t="shared" si="108"/>
        <v>0</v>
      </c>
      <c r="L174" s="669">
        <f t="shared" si="108"/>
        <v>0</v>
      </c>
      <c r="M174" s="669">
        <f t="shared" si="108"/>
        <v>0</v>
      </c>
      <c r="N174" s="669">
        <f t="shared" si="108"/>
        <v>0</v>
      </c>
      <c r="O174" s="669">
        <f t="shared" si="108"/>
        <v>0</v>
      </c>
      <c r="P174" s="669">
        <f t="shared" si="108"/>
        <v>0</v>
      </c>
    </row>
    <row r="175" s="461" customFormat="1" ht="12.75" customHeight="1" spans="1:16">
      <c r="A175" s="701" t="s">
        <v>132</v>
      </c>
      <c r="B175" s="591" t="s">
        <v>70</v>
      </c>
      <c r="C175" s="702">
        <f>SUM(E175:P175)</f>
        <v>0</v>
      </c>
      <c r="D175" s="570">
        <f>IF($C$2=0,,C175/$C$2)</f>
        <v>0</v>
      </c>
      <c r="E175" s="607"/>
      <c r="F175" s="607"/>
      <c r="G175" s="607"/>
      <c r="H175" s="607"/>
      <c r="I175" s="607"/>
      <c r="J175" s="607"/>
      <c r="K175" s="607"/>
      <c r="L175" s="607"/>
      <c r="M175" s="607"/>
      <c r="N175" s="607"/>
      <c r="O175" s="607"/>
      <c r="P175" s="607"/>
    </row>
    <row r="176" s="461" customFormat="1" ht="12.75" customHeight="1" spans="1:16">
      <c r="A176" s="647"/>
      <c r="B176" s="591" t="s">
        <v>71</v>
      </c>
      <c r="C176" s="702">
        <f t="shared" ref="C176:C179" si="109">SUM(E176:P176)</f>
        <v>0</v>
      </c>
      <c r="D176" s="703"/>
      <c r="E176" s="607"/>
      <c r="F176" s="607"/>
      <c r="G176" s="607"/>
      <c r="H176" s="607"/>
      <c r="I176" s="607"/>
      <c r="J176" s="607"/>
      <c r="K176" s="607"/>
      <c r="L176" s="607"/>
      <c r="M176" s="607"/>
      <c r="N176" s="607"/>
      <c r="O176" s="607"/>
      <c r="P176" s="607"/>
    </row>
    <row r="177" s="461" customFormat="1" ht="12.75" customHeight="1" spans="1:16">
      <c r="A177" s="647"/>
      <c r="B177" s="591" t="s">
        <v>82</v>
      </c>
      <c r="C177" s="702">
        <f t="shared" si="109"/>
        <v>0</v>
      </c>
      <c r="D177" s="604"/>
      <c r="E177" s="587">
        <f>E178+E179</f>
        <v>0</v>
      </c>
      <c r="F177" s="587">
        <f t="shared" ref="F177:P177" si="110">F178+F179</f>
        <v>0</v>
      </c>
      <c r="G177" s="587">
        <f t="shared" si="110"/>
        <v>0</v>
      </c>
      <c r="H177" s="587">
        <f t="shared" si="110"/>
        <v>0</v>
      </c>
      <c r="I177" s="587">
        <f t="shared" si="110"/>
        <v>0</v>
      </c>
      <c r="J177" s="587">
        <f t="shared" si="110"/>
        <v>0</v>
      </c>
      <c r="K177" s="587">
        <f t="shared" si="110"/>
        <v>0</v>
      </c>
      <c r="L177" s="587">
        <f t="shared" si="110"/>
        <v>0</v>
      </c>
      <c r="M177" s="587">
        <f t="shared" si="110"/>
        <v>0</v>
      </c>
      <c r="N177" s="587">
        <f t="shared" si="110"/>
        <v>0</v>
      </c>
      <c r="O177" s="587">
        <f t="shared" si="110"/>
        <v>0</v>
      </c>
      <c r="P177" s="587">
        <f t="shared" si="110"/>
        <v>0</v>
      </c>
    </row>
    <row r="178" s="461" customFormat="1" ht="12.75" customHeight="1" spans="1:16">
      <c r="A178" s="647"/>
      <c r="B178" s="592" t="s">
        <v>73</v>
      </c>
      <c r="C178" s="702">
        <f t="shared" si="109"/>
        <v>0</v>
      </c>
      <c r="D178" s="703"/>
      <c r="E178" s="607"/>
      <c r="F178" s="607"/>
      <c r="G178" s="607"/>
      <c r="H178" s="607"/>
      <c r="I178" s="607"/>
      <c r="J178" s="607"/>
      <c r="K178" s="607"/>
      <c r="L178" s="607"/>
      <c r="M178" s="607"/>
      <c r="N178" s="607"/>
      <c r="O178" s="607"/>
      <c r="P178" s="607"/>
    </row>
    <row r="179" s="461" customFormat="1" ht="12.75" customHeight="1" spans="1:16">
      <c r="A179" s="647"/>
      <c r="B179" s="592" t="s">
        <v>74</v>
      </c>
      <c r="C179" s="702">
        <f t="shared" si="109"/>
        <v>0</v>
      </c>
      <c r="D179" s="703"/>
      <c r="E179" s="607"/>
      <c r="F179" s="607"/>
      <c r="G179" s="607"/>
      <c r="H179" s="607"/>
      <c r="I179" s="607"/>
      <c r="J179" s="607"/>
      <c r="K179" s="607"/>
      <c r="L179" s="607"/>
      <c r="M179" s="607"/>
      <c r="N179" s="607"/>
      <c r="O179" s="607"/>
      <c r="P179" s="607"/>
    </row>
    <row r="180" s="461" customFormat="1" ht="12.75" customHeight="1" spans="1:16">
      <c r="A180" s="647"/>
      <c r="B180" s="593" t="s">
        <v>75</v>
      </c>
      <c r="C180" s="704">
        <f>IF(C175=0,,C176/C175)</f>
        <v>0</v>
      </c>
      <c r="D180" s="703"/>
      <c r="E180" s="587">
        <f>IF(E175=0,,E176/E175)</f>
        <v>0</v>
      </c>
      <c r="F180" s="587">
        <f t="shared" ref="F180:P180" si="111">IF(F175=0,,F176/F175)</f>
        <v>0</v>
      </c>
      <c r="G180" s="587">
        <f t="shared" si="111"/>
        <v>0</v>
      </c>
      <c r="H180" s="587">
        <f t="shared" si="111"/>
        <v>0</v>
      </c>
      <c r="I180" s="587">
        <f t="shared" si="111"/>
        <v>0</v>
      </c>
      <c r="J180" s="587">
        <f t="shared" si="111"/>
        <v>0</v>
      </c>
      <c r="K180" s="587">
        <f t="shared" si="111"/>
        <v>0</v>
      </c>
      <c r="L180" s="587">
        <f t="shared" si="111"/>
        <v>0</v>
      </c>
      <c r="M180" s="587">
        <f t="shared" si="111"/>
        <v>0</v>
      </c>
      <c r="N180" s="587">
        <f t="shared" si="111"/>
        <v>0</v>
      </c>
      <c r="O180" s="587">
        <f t="shared" si="111"/>
        <v>0</v>
      </c>
      <c r="P180" s="587">
        <f t="shared" si="111"/>
        <v>0</v>
      </c>
    </row>
    <row r="181" s="461" customFormat="1" ht="12.75" customHeight="1" spans="1:16">
      <c r="A181" s="647"/>
      <c r="B181" s="593" t="s">
        <v>76</v>
      </c>
      <c r="C181" s="704">
        <f>IF(C175=0,,C177/C175)</f>
        <v>0</v>
      </c>
      <c r="D181" s="703"/>
      <c r="E181" s="587">
        <f>IF(E175=0,,E177/E175)</f>
        <v>0</v>
      </c>
      <c r="F181" s="587">
        <f t="shared" ref="F181:P181" si="112">IF(F175=0,,F177/F175)</f>
        <v>0</v>
      </c>
      <c r="G181" s="587">
        <f t="shared" si="112"/>
        <v>0</v>
      </c>
      <c r="H181" s="587">
        <f t="shared" si="112"/>
        <v>0</v>
      </c>
      <c r="I181" s="587">
        <f t="shared" si="112"/>
        <v>0</v>
      </c>
      <c r="J181" s="587">
        <f t="shared" si="112"/>
        <v>0</v>
      </c>
      <c r="K181" s="587">
        <f t="shared" si="112"/>
        <v>0</v>
      </c>
      <c r="L181" s="587">
        <f t="shared" si="112"/>
        <v>0</v>
      </c>
      <c r="M181" s="587">
        <f t="shared" si="112"/>
        <v>0</v>
      </c>
      <c r="N181" s="587">
        <f t="shared" si="112"/>
        <v>0</v>
      </c>
      <c r="O181" s="587">
        <f t="shared" si="112"/>
        <v>0</v>
      </c>
      <c r="P181" s="587">
        <f t="shared" si="112"/>
        <v>0</v>
      </c>
    </row>
    <row r="182" s="461" customFormat="1" ht="12.75" customHeight="1" spans="1:16">
      <c r="A182" s="647"/>
      <c r="B182" s="591" t="s">
        <v>77</v>
      </c>
      <c r="C182" s="702">
        <f>SUM(E182:P182)</f>
        <v>0</v>
      </c>
      <c r="D182" s="703"/>
      <c r="E182" s="587">
        <f>E176-E177</f>
        <v>0</v>
      </c>
      <c r="F182" s="587">
        <f t="shared" ref="F182:P182" si="113">F176-F177</f>
        <v>0</v>
      </c>
      <c r="G182" s="587">
        <f t="shared" si="113"/>
        <v>0</v>
      </c>
      <c r="H182" s="587">
        <f t="shared" si="113"/>
        <v>0</v>
      </c>
      <c r="I182" s="587">
        <f t="shared" si="113"/>
        <v>0</v>
      </c>
      <c r="J182" s="587">
        <f t="shared" si="113"/>
        <v>0</v>
      </c>
      <c r="K182" s="587">
        <f t="shared" si="113"/>
        <v>0</v>
      </c>
      <c r="L182" s="587">
        <f t="shared" si="113"/>
        <v>0</v>
      </c>
      <c r="M182" s="587">
        <f t="shared" si="113"/>
        <v>0</v>
      </c>
      <c r="N182" s="587">
        <f t="shared" si="113"/>
        <v>0</v>
      </c>
      <c r="O182" s="587">
        <f t="shared" si="113"/>
        <v>0</v>
      </c>
      <c r="P182" s="587">
        <f t="shared" si="113"/>
        <v>0</v>
      </c>
    </row>
    <row r="183" s="461" customFormat="1" ht="12.75" customHeight="1" spans="1:16">
      <c r="A183" s="647"/>
      <c r="B183" s="594" t="s">
        <v>78</v>
      </c>
      <c r="C183" s="705">
        <f>IF(C176=0,,C182/C176)</f>
        <v>0</v>
      </c>
      <c r="D183" s="703"/>
      <c r="E183" s="669">
        <f>IF(E176=0,,E182/E176)</f>
        <v>0</v>
      </c>
      <c r="F183" s="669">
        <f t="shared" ref="F183:P183" si="114">IF(F176=0,,F182/F176)</f>
        <v>0</v>
      </c>
      <c r="G183" s="669">
        <f t="shared" si="114"/>
        <v>0</v>
      </c>
      <c r="H183" s="669">
        <f t="shared" si="114"/>
        <v>0</v>
      </c>
      <c r="I183" s="669">
        <f t="shared" si="114"/>
        <v>0</v>
      </c>
      <c r="J183" s="669">
        <f t="shared" si="114"/>
        <v>0</v>
      </c>
      <c r="K183" s="669">
        <f t="shared" si="114"/>
        <v>0</v>
      </c>
      <c r="L183" s="669">
        <f t="shared" si="114"/>
        <v>0</v>
      </c>
      <c r="M183" s="669">
        <f t="shared" si="114"/>
        <v>0</v>
      </c>
      <c r="N183" s="669">
        <f t="shared" si="114"/>
        <v>0</v>
      </c>
      <c r="O183" s="669">
        <f t="shared" si="114"/>
        <v>0</v>
      </c>
      <c r="P183" s="669">
        <f t="shared" si="114"/>
        <v>0</v>
      </c>
    </row>
    <row r="184" s="461" customFormat="1" ht="12.75" customHeight="1" spans="1:16">
      <c r="A184" s="647"/>
      <c r="B184" s="591" t="s">
        <v>79</v>
      </c>
      <c r="C184" s="702">
        <f>SUM(E184:P184)</f>
        <v>0</v>
      </c>
      <c r="D184" s="703"/>
      <c r="E184" s="702"/>
      <c r="F184" s="702"/>
      <c r="G184" s="702"/>
      <c r="H184" s="702"/>
      <c r="I184" s="702"/>
      <c r="J184" s="702"/>
      <c r="K184" s="702"/>
      <c r="L184" s="702"/>
      <c r="M184" s="702"/>
      <c r="N184" s="702"/>
      <c r="O184" s="702"/>
      <c r="P184" s="702"/>
    </row>
    <row r="185" s="461" customFormat="1" ht="12.75" customHeight="1" spans="1:16">
      <c r="A185" s="647"/>
      <c r="B185" s="594" t="s">
        <v>128</v>
      </c>
      <c r="C185" s="705">
        <f>IF((C176+C184)=0,,C184/(C176+C184))</f>
        <v>0</v>
      </c>
      <c r="D185" s="703"/>
      <c r="E185" s="669">
        <f>IF((E176+E184)=0,,E184/(E176+E184))</f>
        <v>0</v>
      </c>
      <c r="F185" s="669">
        <f t="shared" ref="F185:P185" si="115">IF((F176+F184)=0,,F184/(F176+F184))</f>
        <v>0</v>
      </c>
      <c r="G185" s="669">
        <f t="shared" si="115"/>
        <v>0</v>
      </c>
      <c r="H185" s="669">
        <f t="shared" si="115"/>
        <v>0</v>
      </c>
      <c r="I185" s="669">
        <f t="shared" si="115"/>
        <v>0</v>
      </c>
      <c r="J185" s="669">
        <f t="shared" si="115"/>
        <v>0</v>
      </c>
      <c r="K185" s="669">
        <f t="shared" si="115"/>
        <v>0</v>
      </c>
      <c r="L185" s="669">
        <f t="shared" si="115"/>
        <v>0</v>
      </c>
      <c r="M185" s="669">
        <f t="shared" si="115"/>
        <v>0</v>
      </c>
      <c r="N185" s="669">
        <f t="shared" si="115"/>
        <v>0</v>
      </c>
      <c r="O185" s="669">
        <f t="shared" si="115"/>
        <v>0</v>
      </c>
      <c r="P185" s="669">
        <f t="shared" si="115"/>
        <v>0</v>
      </c>
    </row>
    <row r="186" s="461" customFormat="1" ht="12.75" customHeight="1" spans="1:16">
      <c r="A186" s="635" t="s">
        <v>133</v>
      </c>
      <c r="B186" s="582" t="s">
        <v>70</v>
      </c>
      <c r="C186" s="706">
        <f>SUM(E186:P186)</f>
        <v>0</v>
      </c>
      <c r="D186" s="570">
        <f>IF($C$2=0,,C186/$C$2)</f>
        <v>0</v>
      </c>
      <c r="E186" s="607"/>
      <c r="F186" s="607"/>
      <c r="G186" s="607"/>
      <c r="H186" s="607"/>
      <c r="I186" s="607"/>
      <c r="J186" s="607"/>
      <c r="K186" s="607"/>
      <c r="L186" s="607"/>
      <c r="M186" s="607"/>
      <c r="N186" s="607"/>
      <c r="O186" s="607"/>
      <c r="P186" s="607"/>
    </row>
    <row r="187" s="461" customFormat="1" ht="12.75" customHeight="1" spans="1:16">
      <c r="A187" s="637"/>
      <c r="B187" s="582" t="s">
        <v>71</v>
      </c>
      <c r="C187" s="706">
        <f t="shared" ref="C187:C190" si="116">SUM(E187:P187)</f>
        <v>0</v>
      </c>
      <c r="D187" s="707"/>
      <c r="E187" s="607"/>
      <c r="F187" s="607"/>
      <c r="G187" s="607"/>
      <c r="H187" s="607"/>
      <c r="I187" s="607"/>
      <c r="J187" s="607"/>
      <c r="K187" s="607"/>
      <c r="L187" s="607"/>
      <c r="M187" s="607"/>
      <c r="N187" s="607"/>
      <c r="O187" s="607"/>
      <c r="P187" s="607"/>
    </row>
    <row r="188" s="461" customFormat="1" ht="12.75" customHeight="1" spans="1:16">
      <c r="A188" s="637"/>
      <c r="B188" s="582" t="s">
        <v>82</v>
      </c>
      <c r="C188" s="706">
        <f t="shared" si="116"/>
        <v>0</v>
      </c>
      <c r="D188" s="707"/>
      <c r="E188" s="587">
        <f>E189+E190</f>
        <v>0</v>
      </c>
      <c r="F188" s="587">
        <f t="shared" ref="F188:P188" si="117">F189+F190</f>
        <v>0</v>
      </c>
      <c r="G188" s="587">
        <f t="shared" si="117"/>
        <v>0</v>
      </c>
      <c r="H188" s="587">
        <f t="shared" si="117"/>
        <v>0</v>
      </c>
      <c r="I188" s="587">
        <f t="shared" si="117"/>
        <v>0</v>
      </c>
      <c r="J188" s="587">
        <f t="shared" si="117"/>
        <v>0</v>
      </c>
      <c r="K188" s="587">
        <f t="shared" si="117"/>
        <v>0</v>
      </c>
      <c r="L188" s="587">
        <f t="shared" si="117"/>
        <v>0</v>
      </c>
      <c r="M188" s="587">
        <f t="shared" si="117"/>
        <v>0</v>
      </c>
      <c r="N188" s="587">
        <f t="shared" si="117"/>
        <v>0</v>
      </c>
      <c r="O188" s="587">
        <f t="shared" si="117"/>
        <v>0</v>
      </c>
      <c r="P188" s="587">
        <f t="shared" si="117"/>
        <v>0</v>
      </c>
    </row>
    <row r="189" s="461" customFormat="1" ht="12.75" customHeight="1" spans="1:16">
      <c r="A189" s="637"/>
      <c r="B189" s="580" t="s">
        <v>73</v>
      </c>
      <c r="C189" s="706">
        <f t="shared" si="116"/>
        <v>0</v>
      </c>
      <c r="D189" s="707"/>
      <c r="E189" s="607"/>
      <c r="F189" s="607"/>
      <c r="G189" s="607"/>
      <c r="H189" s="607"/>
      <c r="I189" s="607"/>
      <c r="J189" s="607"/>
      <c r="K189" s="607"/>
      <c r="L189" s="607"/>
      <c r="M189" s="607"/>
      <c r="N189" s="607"/>
      <c r="O189" s="607"/>
      <c r="P189" s="607"/>
    </row>
    <row r="190" s="461" customFormat="1" ht="12.75" customHeight="1" spans="1:16">
      <c r="A190" s="637"/>
      <c r="B190" s="580" t="s">
        <v>74</v>
      </c>
      <c r="C190" s="706">
        <f t="shared" si="116"/>
        <v>0</v>
      </c>
      <c r="D190" s="707"/>
      <c r="E190" s="607"/>
      <c r="F190" s="607"/>
      <c r="G190" s="607"/>
      <c r="H190" s="607"/>
      <c r="I190" s="607"/>
      <c r="J190" s="607"/>
      <c r="K190" s="607"/>
      <c r="L190" s="607"/>
      <c r="M190" s="607"/>
      <c r="N190" s="607"/>
      <c r="O190" s="607"/>
      <c r="P190" s="607"/>
    </row>
    <row r="191" s="461" customFormat="1" ht="12.75" customHeight="1" spans="1:16">
      <c r="A191" s="637"/>
      <c r="B191" s="581" t="s">
        <v>75</v>
      </c>
      <c r="C191" s="708">
        <f>IF(C186=0,,C187/C186)</f>
        <v>0</v>
      </c>
      <c r="D191" s="707"/>
      <c r="E191" s="587">
        <f>IF(E186=0,,E187/E186)</f>
        <v>0</v>
      </c>
      <c r="F191" s="587">
        <f t="shared" ref="F191:P191" si="118">IF(F186=0,,F187/F186)</f>
        <v>0</v>
      </c>
      <c r="G191" s="587">
        <f t="shared" si="118"/>
        <v>0</v>
      </c>
      <c r="H191" s="587">
        <f t="shared" si="118"/>
        <v>0</v>
      </c>
      <c r="I191" s="587">
        <f t="shared" si="118"/>
        <v>0</v>
      </c>
      <c r="J191" s="587">
        <f t="shared" si="118"/>
        <v>0</v>
      </c>
      <c r="K191" s="587">
        <f t="shared" si="118"/>
        <v>0</v>
      </c>
      <c r="L191" s="587">
        <f t="shared" si="118"/>
        <v>0</v>
      </c>
      <c r="M191" s="587">
        <f t="shared" si="118"/>
        <v>0</v>
      </c>
      <c r="N191" s="587">
        <f t="shared" si="118"/>
        <v>0</v>
      </c>
      <c r="O191" s="587">
        <f t="shared" si="118"/>
        <v>0</v>
      </c>
      <c r="P191" s="587">
        <f t="shared" si="118"/>
        <v>0</v>
      </c>
    </row>
    <row r="192" s="461" customFormat="1" ht="12.75" customHeight="1" spans="1:16">
      <c r="A192" s="637"/>
      <c r="B192" s="581" t="s">
        <v>76</v>
      </c>
      <c r="C192" s="708">
        <f>IF(C186=0,,C188/C186)</f>
        <v>0</v>
      </c>
      <c r="D192" s="707"/>
      <c r="E192" s="587">
        <f>IF(E186=0,,E188/E186)</f>
        <v>0</v>
      </c>
      <c r="F192" s="587">
        <f t="shared" ref="F192:P192" si="119">IF(F186=0,,F188/F186)</f>
        <v>0</v>
      </c>
      <c r="G192" s="587">
        <f t="shared" si="119"/>
        <v>0</v>
      </c>
      <c r="H192" s="587">
        <f t="shared" si="119"/>
        <v>0</v>
      </c>
      <c r="I192" s="587">
        <f t="shared" si="119"/>
        <v>0</v>
      </c>
      <c r="J192" s="587">
        <f t="shared" si="119"/>
        <v>0</v>
      </c>
      <c r="K192" s="587">
        <f t="shared" si="119"/>
        <v>0</v>
      </c>
      <c r="L192" s="587">
        <f t="shared" si="119"/>
        <v>0</v>
      </c>
      <c r="M192" s="587">
        <f t="shared" si="119"/>
        <v>0</v>
      </c>
      <c r="N192" s="587">
        <f t="shared" si="119"/>
        <v>0</v>
      </c>
      <c r="O192" s="587">
        <f t="shared" si="119"/>
        <v>0</v>
      </c>
      <c r="P192" s="587">
        <f t="shared" si="119"/>
        <v>0</v>
      </c>
    </row>
    <row r="193" s="461" customFormat="1" ht="12.75" customHeight="1" spans="1:16">
      <c r="A193" s="637"/>
      <c r="B193" s="582" t="s">
        <v>77</v>
      </c>
      <c r="C193" s="706">
        <f>SUM(E193:P193)</f>
        <v>0</v>
      </c>
      <c r="D193" s="707"/>
      <c r="E193" s="587">
        <f>E187-E188</f>
        <v>0</v>
      </c>
      <c r="F193" s="587">
        <f t="shared" ref="F193:P193" si="120">F187-F188</f>
        <v>0</v>
      </c>
      <c r="G193" s="587">
        <f t="shared" si="120"/>
        <v>0</v>
      </c>
      <c r="H193" s="587">
        <f t="shared" si="120"/>
        <v>0</v>
      </c>
      <c r="I193" s="587">
        <f t="shared" si="120"/>
        <v>0</v>
      </c>
      <c r="J193" s="587">
        <f t="shared" si="120"/>
        <v>0</v>
      </c>
      <c r="K193" s="587">
        <f t="shared" si="120"/>
        <v>0</v>
      </c>
      <c r="L193" s="587">
        <f t="shared" si="120"/>
        <v>0</v>
      </c>
      <c r="M193" s="587">
        <f t="shared" si="120"/>
        <v>0</v>
      </c>
      <c r="N193" s="587">
        <f t="shared" si="120"/>
        <v>0</v>
      </c>
      <c r="O193" s="587">
        <f t="shared" si="120"/>
        <v>0</v>
      </c>
      <c r="P193" s="587">
        <f t="shared" si="120"/>
        <v>0</v>
      </c>
    </row>
    <row r="194" s="461" customFormat="1" ht="12.75" customHeight="1" spans="1:16">
      <c r="A194" s="637"/>
      <c r="B194" s="583" t="s">
        <v>78</v>
      </c>
      <c r="C194" s="337">
        <f>IF(C187=0,,C193/C187)</f>
        <v>0</v>
      </c>
      <c r="D194" s="354"/>
      <c r="E194" s="669">
        <f>IF(E187=0,,E193/E187)</f>
        <v>0</v>
      </c>
      <c r="F194" s="669">
        <f t="shared" ref="F194:P194" si="121">IF(F187=0,,F193/F187)</f>
        <v>0</v>
      </c>
      <c r="G194" s="669">
        <f t="shared" si="121"/>
        <v>0</v>
      </c>
      <c r="H194" s="669">
        <f t="shared" si="121"/>
        <v>0</v>
      </c>
      <c r="I194" s="669">
        <f t="shared" si="121"/>
        <v>0</v>
      </c>
      <c r="J194" s="669">
        <f t="shared" si="121"/>
        <v>0</v>
      </c>
      <c r="K194" s="669">
        <f t="shared" si="121"/>
        <v>0</v>
      </c>
      <c r="L194" s="669">
        <f t="shared" si="121"/>
        <v>0</v>
      </c>
      <c r="M194" s="669">
        <f t="shared" si="121"/>
        <v>0</v>
      </c>
      <c r="N194" s="669">
        <f t="shared" si="121"/>
        <v>0</v>
      </c>
      <c r="O194" s="669">
        <f t="shared" si="121"/>
        <v>0</v>
      </c>
      <c r="P194" s="669">
        <f t="shared" si="121"/>
        <v>0</v>
      </c>
    </row>
    <row r="195" s="461" customFormat="1" ht="12.75" customHeight="1" spans="1:16">
      <c r="A195" s="637"/>
      <c r="B195" s="582" t="s">
        <v>79</v>
      </c>
      <c r="C195" s="706">
        <f>SUM(E195:P195)</f>
        <v>0</v>
      </c>
      <c r="D195" s="707"/>
      <c r="E195" s="702"/>
      <c r="F195" s="702"/>
      <c r="G195" s="702"/>
      <c r="H195" s="702"/>
      <c r="I195" s="702"/>
      <c r="J195" s="702"/>
      <c r="K195" s="702"/>
      <c r="L195" s="702"/>
      <c r="M195" s="702"/>
      <c r="N195" s="702"/>
      <c r="O195" s="702"/>
      <c r="P195" s="702"/>
    </row>
    <row r="196" s="461" customFormat="1" ht="12.75" customHeight="1" spans="1:16">
      <c r="A196" s="637"/>
      <c r="B196" s="583" t="s">
        <v>128</v>
      </c>
      <c r="C196" s="337">
        <f>IF((C187+C195)=0,,C195/(C187+C195))</f>
        <v>0</v>
      </c>
      <c r="D196" s="354"/>
      <c r="E196" s="669">
        <f>IF((E187+E195)=0,,E195/(E187+E195))</f>
        <v>0</v>
      </c>
      <c r="F196" s="669">
        <f t="shared" ref="F196:P196" si="122">IF((F187+F195)=0,,F195/(F187+F195))</f>
        <v>0</v>
      </c>
      <c r="G196" s="669">
        <f t="shared" si="122"/>
        <v>0</v>
      </c>
      <c r="H196" s="669">
        <f t="shared" si="122"/>
        <v>0</v>
      </c>
      <c r="I196" s="669">
        <f t="shared" si="122"/>
        <v>0</v>
      </c>
      <c r="J196" s="669">
        <f t="shared" si="122"/>
        <v>0</v>
      </c>
      <c r="K196" s="669">
        <f t="shared" si="122"/>
        <v>0</v>
      </c>
      <c r="L196" s="669">
        <f t="shared" si="122"/>
        <v>0</v>
      </c>
      <c r="M196" s="669">
        <f t="shared" si="122"/>
        <v>0</v>
      </c>
      <c r="N196" s="669">
        <f t="shared" si="122"/>
        <v>0</v>
      </c>
      <c r="O196" s="669">
        <f t="shared" si="122"/>
        <v>0</v>
      </c>
      <c r="P196" s="669">
        <f t="shared" si="122"/>
        <v>0</v>
      </c>
    </row>
    <row r="197" s="461" customFormat="1" ht="12.75" customHeight="1" spans="1:16">
      <c r="A197" s="701" t="s">
        <v>134</v>
      </c>
      <c r="B197" s="591" t="s">
        <v>70</v>
      </c>
      <c r="C197" s="702">
        <f>SUM(E197:P197)</f>
        <v>0</v>
      </c>
      <c r="D197" s="570">
        <f>IF($C$2=0,,C197/$C$2)</f>
        <v>0</v>
      </c>
      <c r="E197" s="607"/>
      <c r="F197" s="607"/>
      <c r="G197" s="607"/>
      <c r="H197" s="607"/>
      <c r="I197" s="607"/>
      <c r="J197" s="607"/>
      <c r="K197" s="607"/>
      <c r="L197" s="607"/>
      <c r="M197" s="607"/>
      <c r="N197" s="607"/>
      <c r="O197" s="607"/>
      <c r="P197" s="607"/>
    </row>
    <row r="198" s="461" customFormat="1" ht="12.75" customHeight="1" spans="1:16">
      <c r="A198" s="647"/>
      <c r="B198" s="591" t="s">
        <v>71</v>
      </c>
      <c r="C198" s="702">
        <f t="shared" ref="C198:C201" si="123">SUM(E198:P198)</f>
        <v>0</v>
      </c>
      <c r="D198" s="703"/>
      <c r="E198" s="607"/>
      <c r="F198" s="607"/>
      <c r="G198" s="607"/>
      <c r="H198" s="607"/>
      <c r="I198" s="607"/>
      <c r="J198" s="607"/>
      <c r="K198" s="607"/>
      <c r="L198" s="607"/>
      <c r="M198" s="607"/>
      <c r="N198" s="607"/>
      <c r="O198" s="607"/>
      <c r="P198" s="607"/>
    </row>
    <row r="199" s="461" customFormat="1" ht="12.75" customHeight="1" spans="1:16">
      <c r="A199" s="647"/>
      <c r="B199" s="591" t="s">
        <v>82</v>
      </c>
      <c r="C199" s="702">
        <f t="shared" si="123"/>
        <v>0</v>
      </c>
      <c r="D199" s="604"/>
      <c r="E199" s="587">
        <f>E200+E201</f>
        <v>0</v>
      </c>
      <c r="F199" s="587">
        <f t="shared" ref="F199:P199" si="124">F200+F201</f>
        <v>0</v>
      </c>
      <c r="G199" s="587">
        <f t="shared" si="124"/>
        <v>0</v>
      </c>
      <c r="H199" s="587">
        <f t="shared" si="124"/>
        <v>0</v>
      </c>
      <c r="I199" s="587">
        <f t="shared" si="124"/>
        <v>0</v>
      </c>
      <c r="J199" s="587">
        <f t="shared" si="124"/>
        <v>0</v>
      </c>
      <c r="K199" s="587">
        <f t="shared" si="124"/>
        <v>0</v>
      </c>
      <c r="L199" s="587">
        <f t="shared" si="124"/>
        <v>0</v>
      </c>
      <c r="M199" s="587">
        <f t="shared" si="124"/>
        <v>0</v>
      </c>
      <c r="N199" s="587">
        <f t="shared" si="124"/>
        <v>0</v>
      </c>
      <c r="O199" s="587">
        <f t="shared" si="124"/>
        <v>0</v>
      </c>
      <c r="P199" s="587">
        <f t="shared" si="124"/>
        <v>0</v>
      </c>
    </row>
    <row r="200" s="461" customFormat="1" ht="12.75" customHeight="1" spans="1:16">
      <c r="A200" s="647"/>
      <c r="B200" s="592" t="s">
        <v>73</v>
      </c>
      <c r="C200" s="702">
        <f t="shared" si="123"/>
        <v>0</v>
      </c>
      <c r="D200" s="703"/>
      <c r="E200" s="607"/>
      <c r="F200" s="607"/>
      <c r="G200" s="607"/>
      <c r="H200" s="607"/>
      <c r="I200" s="607"/>
      <c r="J200" s="607"/>
      <c r="K200" s="607"/>
      <c r="L200" s="607"/>
      <c r="M200" s="607"/>
      <c r="N200" s="607"/>
      <c r="O200" s="607"/>
      <c r="P200" s="607"/>
    </row>
    <row r="201" s="461" customFormat="1" ht="12.75" customHeight="1" spans="1:16">
      <c r="A201" s="647"/>
      <c r="B201" s="592" t="s">
        <v>74</v>
      </c>
      <c r="C201" s="702">
        <f t="shared" si="123"/>
        <v>0</v>
      </c>
      <c r="D201" s="703"/>
      <c r="E201" s="607"/>
      <c r="F201" s="607"/>
      <c r="G201" s="607"/>
      <c r="H201" s="607"/>
      <c r="I201" s="607"/>
      <c r="J201" s="607"/>
      <c r="K201" s="607"/>
      <c r="L201" s="607"/>
      <c r="M201" s="607"/>
      <c r="N201" s="607"/>
      <c r="O201" s="607"/>
      <c r="P201" s="607"/>
    </row>
    <row r="202" s="461" customFormat="1" ht="12.75" customHeight="1" spans="1:16">
      <c r="A202" s="647"/>
      <c r="B202" s="593" t="s">
        <v>75</v>
      </c>
      <c r="C202" s="704">
        <f>IF(C197=0,,C198/C197)</f>
        <v>0</v>
      </c>
      <c r="D202" s="703"/>
      <c r="E202" s="587">
        <f>IF(E197=0,,E198/E197)</f>
        <v>0</v>
      </c>
      <c r="F202" s="587">
        <f t="shared" ref="F202:P202" si="125">IF(F197=0,,F198/F197)</f>
        <v>0</v>
      </c>
      <c r="G202" s="587">
        <f t="shared" si="125"/>
        <v>0</v>
      </c>
      <c r="H202" s="587">
        <f t="shared" si="125"/>
        <v>0</v>
      </c>
      <c r="I202" s="587">
        <f t="shared" si="125"/>
        <v>0</v>
      </c>
      <c r="J202" s="587">
        <f t="shared" si="125"/>
        <v>0</v>
      </c>
      <c r="K202" s="587">
        <f t="shared" si="125"/>
        <v>0</v>
      </c>
      <c r="L202" s="587">
        <f t="shared" si="125"/>
        <v>0</v>
      </c>
      <c r="M202" s="587">
        <f t="shared" si="125"/>
        <v>0</v>
      </c>
      <c r="N202" s="587">
        <f t="shared" si="125"/>
        <v>0</v>
      </c>
      <c r="O202" s="587">
        <f t="shared" si="125"/>
        <v>0</v>
      </c>
      <c r="P202" s="587">
        <f t="shared" si="125"/>
        <v>0</v>
      </c>
    </row>
    <row r="203" s="461" customFormat="1" ht="12.75" customHeight="1" spans="1:16">
      <c r="A203" s="647"/>
      <c r="B203" s="593" t="s">
        <v>76</v>
      </c>
      <c r="C203" s="704">
        <f>IF(C197=0,,C199/C197)</f>
        <v>0</v>
      </c>
      <c r="D203" s="703"/>
      <c r="E203" s="587">
        <f>IF(E197=0,,E199/E197)</f>
        <v>0</v>
      </c>
      <c r="F203" s="587">
        <f t="shared" ref="F203:P203" si="126">IF(F197=0,,F199/F197)</f>
        <v>0</v>
      </c>
      <c r="G203" s="587">
        <f t="shared" si="126"/>
        <v>0</v>
      </c>
      <c r="H203" s="587">
        <f t="shared" si="126"/>
        <v>0</v>
      </c>
      <c r="I203" s="587">
        <f t="shared" si="126"/>
        <v>0</v>
      </c>
      <c r="J203" s="587">
        <f t="shared" si="126"/>
        <v>0</v>
      </c>
      <c r="K203" s="587">
        <f t="shared" si="126"/>
        <v>0</v>
      </c>
      <c r="L203" s="587">
        <f t="shared" si="126"/>
        <v>0</v>
      </c>
      <c r="M203" s="587">
        <f t="shared" si="126"/>
        <v>0</v>
      </c>
      <c r="N203" s="587">
        <f t="shared" si="126"/>
        <v>0</v>
      </c>
      <c r="O203" s="587">
        <f t="shared" si="126"/>
        <v>0</v>
      </c>
      <c r="P203" s="587">
        <f t="shared" si="126"/>
        <v>0</v>
      </c>
    </row>
    <row r="204" s="461" customFormat="1" ht="12.75" customHeight="1" spans="1:16">
      <c r="A204" s="647"/>
      <c r="B204" s="591" t="s">
        <v>77</v>
      </c>
      <c r="C204" s="702">
        <f>SUM(E204:P204)</f>
        <v>0</v>
      </c>
      <c r="D204" s="703"/>
      <c r="E204" s="587">
        <f>E198-E199</f>
        <v>0</v>
      </c>
      <c r="F204" s="587">
        <f t="shared" ref="F204:P204" si="127">F198-F199</f>
        <v>0</v>
      </c>
      <c r="G204" s="587">
        <f t="shared" si="127"/>
        <v>0</v>
      </c>
      <c r="H204" s="587">
        <f t="shared" si="127"/>
        <v>0</v>
      </c>
      <c r="I204" s="587">
        <f t="shared" si="127"/>
        <v>0</v>
      </c>
      <c r="J204" s="587">
        <f t="shared" si="127"/>
        <v>0</v>
      </c>
      <c r="K204" s="587">
        <f t="shared" si="127"/>
        <v>0</v>
      </c>
      <c r="L204" s="587">
        <f t="shared" si="127"/>
        <v>0</v>
      </c>
      <c r="M204" s="587">
        <f t="shared" si="127"/>
        <v>0</v>
      </c>
      <c r="N204" s="587">
        <f t="shared" si="127"/>
        <v>0</v>
      </c>
      <c r="O204" s="587">
        <f t="shared" si="127"/>
        <v>0</v>
      </c>
      <c r="P204" s="587">
        <f t="shared" si="127"/>
        <v>0</v>
      </c>
    </row>
    <row r="205" s="461" customFormat="1" ht="12.75" customHeight="1" spans="1:16">
      <c r="A205" s="647"/>
      <c r="B205" s="594" t="s">
        <v>78</v>
      </c>
      <c r="C205" s="705">
        <f>IF(C198=0,,C204/C198)</f>
        <v>0</v>
      </c>
      <c r="D205" s="703"/>
      <c r="E205" s="669">
        <f>IF(E198=0,,E204/E198)</f>
        <v>0</v>
      </c>
      <c r="F205" s="669">
        <f t="shared" ref="F205:P205" si="128">IF(F198=0,,F204/F198)</f>
        <v>0</v>
      </c>
      <c r="G205" s="669">
        <f t="shared" si="128"/>
        <v>0</v>
      </c>
      <c r="H205" s="669">
        <f t="shared" si="128"/>
        <v>0</v>
      </c>
      <c r="I205" s="669">
        <f t="shared" si="128"/>
        <v>0</v>
      </c>
      <c r="J205" s="669">
        <f t="shared" si="128"/>
        <v>0</v>
      </c>
      <c r="K205" s="669">
        <f t="shared" si="128"/>
        <v>0</v>
      </c>
      <c r="L205" s="669">
        <f t="shared" si="128"/>
        <v>0</v>
      </c>
      <c r="M205" s="669">
        <f t="shared" si="128"/>
        <v>0</v>
      </c>
      <c r="N205" s="669">
        <f t="shared" si="128"/>
        <v>0</v>
      </c>
      <c r="O205" s="669">
        <f t="shared" si="128"/>
        <v>0</v>
      </c>
      <c r="P205" s="669">
        <f t="shared" si="128"/>
        <v>0</v>
      </c>
    </row>
    <row r="206" s="461" customFormat="1" ht="12.75" customHeight="1" spans="1:16">
      <c r="A206" s="647"/>
      <c r="B206" s="591" t="s">
        <v>79</v>
      </c>
      <c r="C206" s="702">
        <f>SUM(E206:P206)</f>
        <v>0</v>
      </c>
      <c r="D206" s="703"/>
      <c r="E206" s="702"/>
      <c r="F206" s="702"/>
      <c r="G206" s="702"/>
      <c r="H206" s="702"/>
      <c r="I206" s="702"/>
      <c r="J206" s="702"/>
      <c r="K206" s="702"/>
      <c r="L206" s="702"/>
      <c r="M206" s="702"/>
      <c r="N206" s="702"/>
      <c r="O206" s="702"/>
      <c r="P206" s="702"/>
    </row>
    <row r="207" s="461" customFormat="1" ht="12.75" customHeight="1" spans="1:16">
      <c r="A207" s="647"/>
      <c r="B207" s="594" t="s">
        <v>128</v>
      </c>
      <c r="C207" s="705">
        <f>IF((C198+C206)=0,,C206/(C198+C206))</f>
        <v>0</v>
      </c>
      <c r="D207" s="703"/>
      <c r="E207" s="669">
        <f>IF((E198+E206)=0,,E206/(E198+E206))</f>
        <v>0</v>
      </c>
      <c r="F207" s="669">
        <f t="shared" ref="F207:P207" si="129">IF((F198+F206)=0,,F206/(F198+F206))</f>
        <v>0</v>
      </c>
      <c r="G207" s="669">
        <f t="shared" si="129"/>
        <v>0</v>
      </c>
      <c r="H207" s="669">
        <f t="shared" si="129"/>
        <v>0</v>
      </c>
      <c r="I207" s="669">
        <f t="shared" si="129"/>
        <v>0</v>
      </c>
      <c r="J207" s="669">
        <f t="shared" si="129"/>
        <v>0</v>
      </c>
      <c r="K207" s="669">
        <f t="shared" si="129"/>
        <v>0</v>
      </c>
      <c r="L207" s="669">
        <f t="shared" si="129"/>
        <v>0</v>
      </c>
      <c r="M207" s="669">
        <f t="shared" si="129"/>
        <v>0</v>
      </c>
      <c r="N207" s="669">
        <f t="shared" si="129"/>
        <v>0</v>
      </c>
      <c r="O207" s="669">
        <f t="shared" si="129"/>
        <v>0</v>
      </c>
      <c r="P207" s="669">
        <f t="shared" si="129"/>
        <v>0</v>
      </c>
    </row>
    <row r="208" s="461" customFormat="1" ht="12.75" customHeight="1" spans="1:16">
      <c r="A208" s="635" t="s">
        <v>135</v>
      </c>
      <c r="B208" s="582" t="s">
        <v>70</v>
      </c>
      <c r="C208" s="706">
        <f>SUM(E208:P208)</f>
        <v>0</v>
      </c>
      <c r="D208" s="570">
        <f>IF($C$2=0,,C208/$C$2)</f>
        <v>0</v>
      </c>
      <c r="E208" s="607"/>
      <c r="F208" s="607"/>
      <c r="G208" s="607"/>
      <c r="H208" s="607"/>
      <c r="I208" s="607"/>
      <c r="J208" s="607"/>
      <c r="K208" s="607"/>
      <c r="L208" s="607"/>
      <c r="M208" s="607"/>
      <c r="N208" s="607"/>
      <c r="O208" s="607"/>
      <c r="P208" s="607"/>
    </row>
    <row r="209" s="461" customFormat="1" ht="12.75" customHeight="1" spans="1:16">
      <c r="A209" s="637"/>
      <c r="B209" s="582" t="s">
        <v>71</v>
      </c>
      <c r="C209" s="706">
        <f t="shared" ref="C209:C212" si="130">SUM(E209:P209)</f>
        <v>0</v>
      </c>
      <c r="D209" s="707"/>
      <c r="E209" s="607"/>
      <c r="F209" s="607"/>
      <c r="G209" s="607"/>
      <c r="H209" s="607"/>
      <c r="I209" s="607"/>
      <c r="J209" s="607"/>
      <c r="K209" s="607"/>
      <c r="L209" s="607"/>
      <c r="M209" s="607"/>
      <c r="N209" s="607"/>
      <c r="O209" s="607"/>
      <c r="P209" s="607"/>
    </row>
    <row r="210" s="461" customFormat="1" ht="12.75" customHeight="1" spans="1:16">
      <c r="A210" s="637"/>
      <c r="B210" s="582" t="s">
        <v>82</v>
      </c>
      <c r="C210" s="706">
        <f t="shared" si="130"/>
        <v>0</v>
      </c>
      <c r="D210" s="707"/>
      <c r="E210" s="587">
        <f>E211+E212</f>
        <v>0</v>
      </c>
      <c r="F210" s="587">
        <f t="shared" ref="F210:P210" si="131">F211+F212</f>
        <v>0</v>
      </c>
      <c r="G210" s="587">
        <f t="shared" si="131"/>
        <v>0</v>
      </c>
      <c r="H210" s="587">
        <f t="shared" si="131"/>
        <v>0</v>
      </c>
      <c r="I210" s="587">
        <f t="shared" si="131"/>
        <v>0</v>
      </c>
      <c r="J210" s="587">
        <f t="shared" si="131"/>
        <v>0</v>
      </c>
      <c r="K210" s="587">
        <f t="shared" si="131"/>
        <v>0</v>
      </c>
      <c r="L210" s="587">
        <f t="shared" si="131"/>
        <v>0</v>
      </c>
      <c r="M210" s="587">
        <f t="shared" si="131"/>
        <v>0</v>
      </c>
      <c r="N210" s="587">
        <f t="shared" si="131"/>
        <v>0</v>
      </c>
      <c r="O210" s="587">
        <f t="shared" si="131"/>
        <v>0</v>
      </c>
      <c r="P210" s="587">
        <f t="shared" si="131"/>
        <v>0</v>
      </c>
    </row>
    <row r="211" s="461" customFormat="1" ht="12.75" customHeight="1" spans="1:16">
      <c r="A211" s="637"/>
      <c r="B211" s="580" t="s">
        <v>73</v>
      </c>
      <c r="C211" s="706">
        <f t="shared" si="130"/>
        <v>0</v>
      </c>
      <c r="D211" s="707"/>
      <c r="E211" s="607"/>
      <c r="F211" s="607"/>
      <c r="G211" s="607"/>
      <c r="H211" s="607"/>
      <c r="I211" s="607"/>
      <c r="J211" s="607"/>
      <c r="K211" s="607"/>
      <c r="L211" s="607"/>
      <c r="M211" s="607"/>
      <c r="N211" s="607"/>
      <c r="O211" s="607"/>
      <c r="P211" s="607"/>
    </row>
    <row r="212" s="461" customFormat="1" ht="12.75" customHeight="1" spans="1:16">
      <c r="A212" s="637"/>
      <c r="B212" s="580" t="s">
        <v>74</v>
      </c>
      <c r="C212" s="706">
        <f t="shared" si="130"/>
        <v>0</v>
      </c>
      <c r="D212" s="707"/>
      <c r="E212" s="607"/>
      <c r="F212" s="607"/>
      <c r="G212" s="607"/>
      <c r="H212" s="607"/>
      <c r="I212" s="607"/>
      <c r="J212" s="607"/>
      <c r="K212" s="607"/>
      <c r="L212" s="607"/>
      <c r="M212" s="607"/>
      <c r="N212" s="607"/>
      <c r="O212" s="607"/>
      <c r="P212" s="607"/>
    </row>
    <row r="213" s="461" customFormat="1" ht="12.75" customHeight="1" spans="1:16">
      <c r="A213" s="637"/>
      <c r="B213" s="581" t="s">
        <v>75</v>
      </c>
      <c r="C213" s="708">
        <f>IF(C208=0,,C209/C208)</f>
        <v>0</v>
      </c>
      <c r="D213" s="707"/>
      <c r="E213" s="587">
        <f>IF(E208=0,,E209/E208)</f>
        <v>0</v>
      </c>
      <c r="F213" s="587">
        <f t="shared" ref="F213:P213" si="132">IF(F208=0,,F209/F208)</f>
        <v>0</v>
      </c>
      <c r="G213" s="587">
        <f t="shared" si="132"/>
        <v>0</v>
      </c>
      <c r="H213" s="587">
        <f t="shared" si="132"/>
        <v>0</v>
      </c>
      <c r="I213" s="587">
        <f t="shared" si="132"/>
        <v>0</v>
      </c>
      <c r="J213" s="587">
        <f t="shared" si="132"/>
        <v>0</v>
      </c>
      <c r="K213" s="587">
        <f t="shared" si="132"/>
        <v>0</v>
      </c>
      <c r="L213" s="587">
        <f t="shared" si="132"/>
        <v>0</v>
      </c>
      <c r="M213" s="587">
        <f t="shared" si="132"/>
        <v>0</v>
      </c>
      <c r="N213" s="587">
        <f t="shared" si="132"/>
        <v>0</v>
      </c>
      <c r="O213" s="587">
        <f t="shared" si="132"/>
        <v>0</v>
      </c>
      <c r="P213" s="587">
        <f t="shared" si="132"/>
        <v>0</v>
      </c>
    </row>
    <row r="214" s="461" customFormat="1" ht="12.75" customHeight="1" spans="1:16">
      <c r="A214" s="637"/>
      <c r="B214" s="581" t="s">
        <v>76</v>
      </c>
      <c r="C214" s="708">
        <f>IF(C208=0,,C210/C208)</f>
        <v>0</v>
      </c>
      <c r="D214" s="707"/>
      <c r="E214" s="587">
        <f>IF(E208=0,,E210/E208)</f>
        <v>0</v>
      </c>
      <c r="F214" s="587">
        <f t="shared" ref="F214:P214" si="133">IF(F208=0,,F210/F208)</f>
        <v>0</v>
      </c>
      <c r="G214" s="587">
        <f t="shared" si="133"/>
        <v>0</v>
      </c>
      <c r="H214" s="587">
        <f t="shared" si="133"/>
        <v>0</v>
      </c>
      <c r="I214" s="587">
        <f t="shared" si="133"/>
        <v>0</v>
      </c>
      <c r="J214" s="587">
        <f t="shared" si="133"/>
        <v>0</v>
      </c>
      <c r="K214" s="587">
        <f t="shared" si="133"/>
        <v>0</v>
      </c>
      <c r="L214" s="587">
        <f t="shared" si="133"/>
        <v>0</v>
      </c>
      <c r="M214" s="587">
        <f t="shared" si="133"/>
        <v>0</v>
      </c>
      <c r="N214" s="587">
        <f t="shared" si="133"/>
        <v>0</v>
      </c>
      <c r="O214" s="587">
        <f t="shared" si="133"/>
        <v>0</v>
      </c>
      <c r="P214" s="587">
        <f t="shared" si="133"/>
        <v>0</v>
      </c>
    </row>
    <row r="215" s="461" customFormat="1" ht="12.75" customHeight="1" spans="1:16">
      <c r="A215" s="637"/>
      <c r="B215" s="582" t="s">
        <v>77</v>
      </c>
      <c r="C215" s="706">
        <f>SUM(E215:P215)</f>
        <v>0</v>
      </c>
      <c r="D215" s="707"/>
      <c r="E215" s="587">
        <f>E209-E210</f>
        <v>0</v>
      </c>
      <c r="F215" s="587">
        <f t="shared" ref="F215:P215" si="134">F209-F210</f>
        <v>0</v>
      </c>
      <c r="G215" s="587">
        <f t="shared" si="134"/>
        <v>0</v>
      </c>
      <c r="H215" s="587">
        <f t="shared" si="134"/>
        <v>0</v>
      </c>
      <c r="I215" s="587">
        <f t="shared" si="134"/>
        <v>0</v>
      </c>
      <c r="J215" s="587">
        <f t="shared" si="134"/>
        <v>0</v>
      </c>
      <c r="K215" s="587">
        <f t="shared" si="134"/>
        <v>0</v>
      </c>
      <c r="L215" s="587">
        <f t="shared" si="134"/>
        <v>0</v>
      </c>
      <c r="M215" s="587">
        <f t="shared" si="134"/>
        <v>0</v>
      </c>
      <c r="N215" s="587">
        <f t="shared" si="134"/>
        <v>0</v>
      </c>
      <c r="O215" s="587">
        <f t="shared" si="134"/>
        <v>0</v>
      </c>
      <c r="P215" s="587">
        <f t="shared" si="134"/>
        <v>0</v>
      </c>
    </row>
    <row r="216" s="461" customFormat="1" ht="12.75" customHeight="1" spans="1:16">
      <c r="A216" s="637"/>
      <c r="B216" s="583" t="s">
        <v>78</v>
      </c>
      <c r="C216" s="337">
        <f>IF(C209=0,,C215/C209)</f>
        <v>0</v>
      </c>
      <c r="D216" s="354"/>
      <c r="E216" s="669">
        <f>IF(E209=0,,E215/E209)</f>
        <v>0</v>
      </c>
      <c r="F216" s="669">
        <f t="shared" ref="F216:P216" si="135">IF(F209=0,,F215/F209)</f>
        <v>0</v>
      </c>
      <c r="G216" s="669">
        <f t="shared" si="135"/>
        <v>0</v>
      </c>
      <c r="H216" s="669">
        <f t="shared" si="135"/>
        <v>0</v>
      </c>
      <c r="I216" s="669">
        <f t="shared" si="135"/>
        <v>0</v>
      </c>
      <c r="J216" s="669">
        <f t="shared" si="135"/>
        <v>0</v>
      </c>
      <c r="K216" s="669">
        <f t="shared" si="135"/>
        <v>0</v>
      </c>
      <c r="L216" s="669">
        <f t="shared" si="135"/>
        <v>0</v>
      </c>
      <c r="M216" s="669">
        <f t="shared" si="135"/>
        <v>0</v>
      </c>
      <c r="N216" s="669">
        <f t="shared" si="135"/>
        <v>0</v>
      </c>
      <c r="O216" s="669">
        <f t="shared" si="135"/>
        <v>0</v>
      </c>
      <c r="P216" s="669">
        <f t="shared" si="135"/>
        <v>0</v>
      </c>
    </row>
    <row r="217" s="461" customFormat="1" ht="12.75" customHeight="1" spans="1:16">
      <c r="A217" s="637"/>
      <c r="B217" s="582" t="s">
        <v>79</v>
      </c>
      <c r="C217" s="706">
        <f>SUM(E217:P217)</f>
        <v>0</v>
      </c>
      <c r="D217" s="707"/>
      <c r="E217" s="702"/>
      <c r="F217" s="702"/>
      <c r="G217" s="702"/>
      <c r="H217" s="702"/>
      <c r="I217" s="702"/>
      <c r="J217" s="702"/>
      <c r="K217" s="702"/>
      <c r="L217" s="702"/>
      <c r="M217" s="702"/>
      <c r="N217" s="702"/>
      <c r="O217" s="702"/>
      <c r="P217" s="702"/>
    </row>
    <row r="218" s="461" customFormat="1" ht="12.75" customHeight="1" spans="1:16">
      <c r="A218" s="637"/>
      <c r="B218" s="583" t="s">
        <v>128</v>
      </c>
      <c r="C218" s="337">
        <f>IF((C209+C217)=0,,C217/(C209+C217))</f>
        <v>0</v>
      </c>
      <c r="D218" s="354"/>
      <c r="E218" s="669">
        <f>IF((E209+E217)=0,,E217/(E209+E217))</f>
        <v>0</v>
      </c>
      <c r="F218" s="669">
        <f t="shared" ref="F218:P218" si="136">IF((F209+F217)=0,,F217/(F209+F217))</f>
        <v>0</v>
      </c>
      <c r="G218" s="669">
        <f t="shared" si="136"/>
        <v>0</v>
      </c>
      <c r="H218" s="669">
        <f t="shared" si="136"/>
        <v>0</v>
      </c>
      <c r="I218" s="669">
        <f t="shared" si="136"/>
        <v>0</v>
      </c>
      <c r="J218" s="669">
        <f t="shared" si="136"/>
        <v>0</v>
      </c>
      <c r="K218" s="669">
        <f t="shared" si="136"/>
        <v>0</v>
      </c>
      <c r="L218" s="669">
        <f t="shared" si="136"/>
        <v>0</v>
      </c>
      <c r="M218" s="669">
        <f t="shared" si="136"/>
        <v>0</v>
      </c>
      <c r="N218" s="669">
        <f t="shared" si="136"/>
        <v>0</v>
      </c>
      <c r="O218" s="669">
        <f t="shared" si="136"/>
        <v>0</v>
      </c>
      <c r="P218" s="669">
        <f t="shared" si="136"/>
        <v>0</v>
      </c>
    </row>
    <row r="219" s="461" customFormat="1" ht="12.75" customHeight="1" spans="1:16">
      <c r="A219" s="701" t="s">
        <v>136</v>
      </c>
      <c r="B219" s="591" t="s">
        <v>70</v>
      </c>
      <c r="C219" s="702">
        <f>SUM(E219:P219)</f>
        <v>0</v>
      </c>
      <c r="D219" s="570">
        <f>IF($C$2=0,,C219/$C$2)</f>
        <v>0</v>
      </c>
      <c r="E219" s="607"/>
      <c r="F219" s="607"/>
      <c r="G219" s="607"/>
      <c r="H219" s="607"/>
      <c r="I219" s="607"/>
      <c r="J219" s="607"/>
      <c r="K219" s="607"/>
      <c r="L219" s="607"/>
      <c r="M219" s="607"/>
      <c r="N219" s="607"/>
      <c r="O219" s="607"/>
      <c r="P219" s="607"/>
    </row>
    <row r="220" s="461" customFormat="1" ht="12.75" customHeight="1" spans="1:16">
      <c r="A220" s="647"/>
      <c r="B220" s="591" t="s">
        <v>71</v>
      </c>
      <c r="C220" s="702">
        <f t="shared" ref="C220:C223" si="137">SUM(E220:P220)</f>
        <v>0</v>
      </c>
      <c r="D220" s="703"/>
      <c r="E220" s="607"/>
      <c r="F220" s="607"/>
      <c r="G220" s="607"/>
      <c r="H220" s="607"/>
      <c r="I220" s="607"/>
      <c r="J220" s="607"/>
      <c r="K220" s="607"/>
      <c r="L220" s="607"/>
      <c r="M220" s="607"/>
      <c r="N220" s="607"/>
      <c r="O220" s="607"/>
      <c r="P220" s="607"/>
    </row>
    <row r="221" s="461" customFormat="1" ht="12.75" customHeight="1" spans="1:16">
      <c r="A221" s="647"/>
      <c r="B221" s="591" t="s">
        <v>82</v>
      </c>
      <c r="C221" s="702">
        <f t="shared" si="137"/>
        <v>0</v>
      </c>
      <c r="D221" s="604"/>
      <c r="E221" s="587">
        <f>E222+E223</f>
        <v>0</v>
      </c>
      <c r="F221" s="587">
        <f t="shared" ref="F221:P221" si="138">F222+F223</f>
        <v>0</v>
      </c>
      <c r="G221" s="587">
        <f t="shared" si="138"/>
        <v>0</v>
      </c>
      <c r="H221" s="587">
        <f t="shared" si="138"/>
        <v>0</v>
      </c>
      <c r="I221" s="587">
        <f t="shared" si="138"/>
        <v>0</v>
      </c>
      <c r="J221" s="587">
        <f t="shared" si="138"/>
        <v>0</v>
      </c>
      <c r="K221" s="587">
        <f t="shared" si="138"/>
        <v>0</v>
      </c>
      <c r="L221" s="587">
        <f t="shared" si="138"/>
        <v>0</v>
      </c>
      <c r="M221" s="587">
        <f t="shared" si="138"/>
        <v>0</v>
      </c>
      <c r="N221" s="587">
        <f t="shared" si="138"/>
        <v>0</v>
      </c>
      <c r="O221" s="587">
        <f t="shared" si="138"/>
        <v>0</v>
      </c>
      <c r="P221" s="587">
        <f t="shared" si="138"/>
        <v>0</v>
      </c>
    </row>
    <row r="222" s="461" customFormat="1" ht="12.75" customHeight="1" spans="1:16">
      <c r="A222" s="647"/>
      <c r="B222" s="592" t="s">
        <v>73</v>
      </c>
      <c r="C222" s="702">
        <f t="shared" si="137"/>
        <v>0</v>
      </c>
      <c r="D222" s="703"/>
      <c r="E222" s="607"/>
      <c r="F222" s="607"/>
      <c r="G222" s="607"/>
      <c r="H222" s="607"/>
      <c r="I222" s="607"/>
      <c r="J222" s="607"/>
      <c r="K222" s="607"/>
      <c r="L222" s="607"/>
      <c r="M222" s="607"/>
      <c r="N222" s="607"/>
      <c r="O222" s="607"/>
      <c r="P222" s="607"/>
    </row>
    <row r="223" s="461" customFormat="1" ht="12.75" customHeight="1" spans="1:16">
      <c r="A223" s="647"/>
      <c r="B223" s="592" t="s">
        <v>74</v>
      </c>
      <c r="C223" s="702">
        <f t="shared" si="137"/>
        <v>0</v>
      </c>
      <c r="D223" s="703"/>
      <c r="E223" s="607"/>
      <c r="F223" s="607"/>
      <c r="G223" s="607"/>
      <c r="H223" s="607"/>
      <c r="I223" s="607"/>
      <c r="J223" s="607"/>
      <c r="K223" s="607"/>
      <c r="L223" s="607"/>
      <c r="M223" s="607"/>
      <c r="N223" s="607"/>
      <c r="O223" s="607"/>
      <c r="P223" s="607"/>
    </row>
    <row r="224" s="461" customFormat="1" ht="12.75" customHeight="1" spans="1:16">
      <c r="A224" s="647"/>
      <c r="B224" s="593" t="s">
        <v>75</v>
      </c>
      <c r="C224" s="704">
        <f>IF(C219=0,,C220/C219)</f>
        <v>0</v>
      </c>
      <c r="D224" s="703"/>
      <c r="E224" s="587">
        <f>IF(E219=0,,E220/E219)</f>
        <v>0</v>
      </c>
      <c r="F224" s="587">
        <f t="shared" ref="F224:P224" si="139">IF(F219=0,,F220/F219)</f>
        <v>0</v>
      </c>
      <c r="G224" s="587">
        <f t="shared" si="139"/>
        <v>0</v>
      </c>
      <c r="H224" s="587">
        <f t="shared" si="139"/>
        <v>0</v>
      </c>
      <c r="I224" s="587">
        <f t="shared" si="139"/>
        <v>0</v>
      </c>
      <c r="J224" s="587">
        <f t="shared" si="139"/>
        <v>0</v>
      </c>
      <c r="K224" s="587">
        <f t="shared" si="139"/>
        <v>0</v>
      </c>
      <c r="L224" s="587">
        <f t="shared" si="139"/>
        <v>0</v>
      </c>
      <c r="M224" s="587">
        <f t="shared" si="139"/>
        <v>0</v>
      </c>
      <c r="N224" s="587">
        <f t="shared" si="139"/>
        <v>0</v>
      </c>
      <c r="O224" s="587">
        <f t="shared" si="139"/>
        <v>0</v>
      </c>
      <c r="P224" s="587">
        <f t="shared" si="139"/>
        <v>0</v>
      </c>
    </row>
    <row r="225" s="461" customFormat="1" ht="12.75" customHeight="1" spans="1:16">
      <c r="A225" s="647"/>
      <c r="B225" s="593" t="s">
        <v>76</v>
      </c>
      <c r="C225" s="704">
        <f>IF(C219=0,,C221/C219)</f>
        <v>0</v>
      </c>
      <c r="D225" s="703"/>
      <c r="E225" s="587">
        <f>IF(E219=0,,E221/E219)</f>
        <v>0</v>
      </c>
      <c r="F225" s="587">
        <f t="shared" ref="F225:P225" si="140">IF(F219=0,,F221/F219)</f>
        <v>0</v>
      </c>
      <c r="G225" s="587">
        <f t="shared" si="140"/>
        <v>0</v>
      </c>
      <c r="H225" s="587">
        <f t="shared" si="140"/>
        <v>0</v>
      </c>
      <c r="I225" s="587">
        <f t="shared" si="140"/>
        <v>0</v>
      </c>
      <c r="J225" s="587">
        <f t="shared" si="140"/>
        <v>0</v>
      </c>
      <c r="K225" s="587">
        <f t="shared" si="140"/>
        <v>0</v>
      </c>
      <c r="L225" s="587">
        <f t="shared" si="140"/>
        <v>0</v>
      </c>
      <c r="M225" s="587">
        <f t="shared" si="140"/>
        <v>0</v>
      </c>
      <c r="N225" s="587">
        <f t="shared" si="140"/>
        <v>0</v>
      </c>
      <c r="O225" s="587">
        <f t="shared" si="140"/>
        <v>0</v>
      </c>
      <c r="P225" s="587">
        <f t="shared" si="140"/>
        <v>0</v>
      </c>
    </row>
    <row r="226" s="461" customFormat="1" ht="12.75" customHeight="1" spans="1:16">
      <c r="A226" s="647"/>
      <c r="B226" s="591" t="s">
        <v>77</v>
      </c>
      <c r="C226" s="702">
        <f>SUM(E226:P226)</f>
        <v>0</v>
      </c>
      <c r="D226" s="703"/>
      <c r="E226" s="587">
        <f>E220-E221</f>
        <v>0</v>
      </c>
      <c r="F226" s="587">
        <f t="shared" ref="F226:P226" si="141">F220-F221</f>
        <v>0</v>
      </c>
      <c r="G226" s="587">
        <f t="shared" si="141"/>
        <v>0</v>
      </c>
      <c r="H226" s="587">
        <f t="shared" si="141"/>
        <v>0</v>
      </c>
      <c r="I226" s="587">
        <f t="shared" si="141"/>
        <v>0</v>
      </c>
      <c r="J226" s="587">
        <f t="shared" si="141"/>
        <v>0</v>
      </c>
      <c r="K226" s="587">
        <f t="shared" si="141"/>
        <v>0</v>
      </c>
      <c r="L226" s="587">
        <f t="shared" si="141"/>
        <v>0</v>
      </c>
      <c r="M226" s="587">
        <f t="shared" si="141"/>
        <v>0</v>
      </c>
      <c r="N226" s="587">
        <f t="shared" si="141"/>
        <v>0</v>
      </c>
      <c r="O226" s="587">
        <f t="shared" si="141"/>
        <v>0</v>
      </c>
      <c r="P226" s="587">
        <f t="shared" si="141"/>
        <v>0</v>
      </c>
    </row>
    <row r="227" s="461" customFormat="1" ht="12.75" customHeight="1" spans="1:16">
      <c r="A227" s="647"/>
      <c r="B227" s="594" t="s">
        <v>78</v>
      </c>
      <c r="C227" s="705">
        <f>IF(C220=0,,C226/C220)</f>
        <v>0</v>
      </c>
      <c r="D227" s="703"/>
      <c r="E227" s="669">
        <f>IF(E220=0,,E226/E220)</f>
        <v>0</v>
      </c>
      <c r="F227" s="669">
        <f t="shared" ref="F227:P227" si="142">IF(F220=0,,F226/F220)</f>
        <v>0</v>
      </c>
      <c r="G227" s="669">
        <f t="shared" si="142"/>
        <v>0</v>
      </c>
      <c r="H227" s="669">
        <f t="shared" si="142"/>
        <v>0</v>
      </c>
      <c r="I227" s="669">
        <f t="shared" si="142"/>
        <v>0</v>
      </c>
      <c r="J227" s="669">
        <f t="shared" si="142"/>
        <v>0</v>
      </c>
      <c r="K227" s="669">
        <f t="shared" si="142"/>
        <v>0</v>
      </c>
      <c r="L227" s="669">
        <f t="shared" si="142"/>
        <v>0</v>
      </c>
      <c r="M227" s="669">
        <f t="shared" si="142"/>
        <v>0</v>
      </c>
      <c r="N227" s="669">
        <f t="shared" si="142"/>
        <v>0</v>
      </c>
      <c r="O227" s="669">
        <f t="shared" si="142"/>
        <v>0</v>
      </c>
      <c r="P227" s="669">
        <f t="shared" si="142"/>
        <v>0</v>
      </c>
    </row>
    <row r="228" s="461" customFormat="1" ht="12.75" customHeight="1" spans="1:16">
      <c r="A228" s="647"/>
      <c r="B228" s="591" t="s">
        <v>79</v>
      </c>
      <c r="C228" s="702">
        <f>SUM(E228:P228)</f>
        <v>0</v>
      </c>
      <c r="D228" s="703"/>
      <c r="E228" s="702"/>
      <c r="F228" s="702"/>
      <c r="G228" s="702"/>
      <c r="H228" s="702"/>
      <c r="I228" s="702"/>
      <c r="J228" s="702"/>
      <c r="K228" s="702"/>
      <c r="L228" s="702"/>
      <c r="M228" s="702"/>
      <c r="N228" s="702"/>
      <c r="O228" s="702"/>
      <c r="P228" s="702"/>
    </row>
    <row r="229" s="461" customFormat="1" ht="12.75" customHeight="1" spans="1:16">
      <c r="A229" s="647"/>
      <c r="B229" s="594" t="s">
        <v>128</v>
      </c>
      <c r="C229" s="705">
        <f>IF((C220+C228)=0,,C228/(C220+C228))</f>
        <v>0</v>
      </c>
      <c r="D229" s="703"/>
      <c r="E229" s="669">
        <f>IF((E220+E228)=0,,E228/(E220+E228))</f>
        <v>0</v>
      </c>
      <c r="F229" s="669">
        <f t="shared" ref="F229:P229" si="143">IF((F220+F228)=0,,F228/(F220+F228))</f>
        <v>0</v>
      </c>
      <c r="G229" s="669">
        <f t="shared" si="143"/>
        <v>0</v>
      </c>
      <c r="H229" s="669">
        <f t="shared" si="143"/>
        <v>0</v>
      </c>
      <c r="I229" s="669">
        <f t="shared" si="143"/>
        <v>0</v>
      </c>
      <c r="J229" s="669">
        <f t="shared" si="143"/>
        <v>0</v>
      </c>
      <c r="K229" s="669">
        <f t="shared" si="143"/>
        <v>0</v>
      </c>
      <c r="L229" s="669">
        <f t="shared" si="143"/>
        <v>0</v>
      </c>
      <c r="M229" s="669">
        <f t="shared" si="143"/>
        <v>0</v>
      </c>
      <c r="N229" s="669">
        <f t="shared" si="143"/>
        <v>0</v>
      </c>
      <c r="O229" s="669">
        <f t="shared" si="143"/>
        <v>0</v>
      </c>
      <c r="P229" s="669">
        <f t="shared" si="143"/>
        <v>0</v>
      </c>
    </row>
    <row r="230" s="461" customFormat="1" ht="12.75" customHeight="1" spans="1:16">
      <c r="A230" s="635" t="s">
        <v>137</v>
      </c>
      <c r="B230" s="582" t="s">
        <v>70</v>
      </c>
      <c r="C230" s="706">
        <f>SUM(E230:P230)</f>
        <v>0</v>
      </c>
      <c r="D230" s="570">
        <f>IF($C$2=0,,C230/$C$2)</f>
        <v>0</v>
      </c>
      <c r="E230" s="607"/>
      <c r="F230" s="607"/>
      <c r="G230" s="607"/>
      <c r="H230" s="607"/>
      <c r="I230" s="607"/>
      <c r="J230" s="607"/>
      <c r="K230" s="607"/>
      <c r="L230" s="607"/>
      <c r="M230" s="607"/>
      <c r="N230" s="607"/>
      <c r="O230" s="607"/>
      <c r="P230" s="607"/>
    </row>
    <row r="231" s="461" customFormat="1" ht="12.75" customHeight="1" spans="1:16">
      <c r="A231" s="637"/>
      <c r="B231" s="582" t="s">
        <v>71</v>
      </c>
      <c r="C231" s="706">
        <f t="shared" ref="C231:C234" si="144">SUM(E231:P231)</f>
        <v>0</v>
      </c>
      <c r="D231" s="707"/>
      <c r="E231" s="607"/>
      <c r="F231" s="607"/>
      <c r="G231" s="607"/>
      <c r="H231" s="607"/>
      <c r="I231" s="607"/>
      <c r="J231" s="607"/>
      <c r="K231" s="607"/>
      <c r="L231" s="607"/>
      <c r="M231" s="607"/>
      <c r="N231" s="607"/>
      <c r="O231" s="607"/>
      <c r="P231" s="607"/>
    </row>
    <row r="232" s="461" customFormat="1" ht="12.75" customHeight="1" spans="1:16">
      <c r="A232" s="637"/>
      <c r="B232" s="582" t="s">
        <v>82</v>
      </c>
      <c r="C232" s="706">
        <f t="shared" si="144"/>
        <v>0</v>
      </c>
      <c r="D232" s="707"/>
      <c r="E232" s="587">
        <f>E233+E234</f>
        <v>0</v>
      </c>
      <c r="F232" s="587">
        <f t="shared" ref="F232:P232" si="145">F233+F234</f>
        <v>0</v>
      </c>
      <c r="G232" s="587">
        <f t="shared" si="145"/>
        <v>0</v>
      </c>
      <c r="H232" s="587">
        <f t="shared" si="145"/>
        <v>0</v>
      </c>
      <c r="I232" s="587">
        <f t="shared" si="145"/>
        <v>0</v>
      </c>
      <c r="J232" s="587">
        <f t="shared" si="145"/>
        <v>0</v>
      </c>
      <c r="K232" s="587">
        <f t="shared" si="145"/>
        <v>0</v>
      </c>
      <c r="L232" s="587">
        <f t="shared" si="145"/>
        <v>0</v>
      </c>
      <c r="M232" s="587">
        <f t="shared" si="145"/>
        <v>0</v>
      </c>
      <c r="N232" s="587">
        <f t="shared" si="145"/>
        <v>0</v>
      </c>
      <c r="O232" s="587">
        <f t="shared" si="145"/>
        <v>0</v>
      </c>
      <c r="P232" s="587">
        <f t="shared" si="145"/>
        <v>0</v>
      </c>
    </row>
    <row r="233" s="461" customFormat="1" ht="12.75" customHeight="1" spans="1:16">
      <c r="A233" s="637"/>
      <c r="B233" s="580" t="s">
        <v>73</v>
      </c>
      <c r="C233" s="706">
        <f t="shared" si="144"/>
        <v>0</v>
      </c>
      <c r="D233" s="707"/>
      <c r="E233" s="607"/>
      <c r="F233" s="607"/>
      <c r="G233" s="607"/>
      <c r="H233" s="607"/>
      <c r="I233" s="607"/>
      <c r="J233" s="607"/>
      <c r="K233" s="607"/>
      <c r="L233" s="607"/>
      <c r="M233" s="607"/>
      <c r="N233" s="607"/>
      <c r="O233" s="607"/>
      <c r="P233" s="607"/>
    </row>
    <row r="234" s="461" customFormat="1" ht="12.75" customHeight="1" spans="1:16">
      <c r="A234" s="637"/>
      <c r="B234" s="580" t="s">
        <v>74</v>
      </c>
      <c r="C234" s="706">
        <f t="shared" si="144"/>
        <v>0</v>
      </c>
      <c r="D234" s="707"/>
      <c r="E234" s="607"/>
      <c r="F234" s="607"/>
      <c r="G234" s="607"/>
      <c r="H234" s="607"/>
      <c r="I234" s="607"/>
      <c r="J234" s="607"/>
      <c r="K234" s="607"/>
      <c r="L234" s="607"/>
      <c r="M234" s="607"/>
      <c r="N234" s="607"/>
      <c r="O234" s="607"/>
      <c r="P234" s="607"/>
    </row>
    <row r="235" s="461" customFormat="1" ht="12.75" customHeight="1" spans="1:16">
      <c r="A235" s="637"/>
      <c r="B235" s="581" t="s">
        <v>75</v>
      </c>
      <c r="C235" s="708">
        <f>IF(C230=0,,C231/C230)</f>
        <v>0</v>
      </c>
      <c r="D235" s="707"/>
      <c r="E235" s="587">
        <f>IF(E230=0,,E231/E230)</f>
        <v>0</v>
      </c>
      <c r="F235" s="587">
        <f t="shared" ref="F235:P235" si="146">IF(F230=0,,F231/F230)</f>
        <v>0</v>
      </c>
      <c r="G235" s="587">
        <f t="shared" si="146"/>
        <v>0</v>
      </c>
      <c r="H235" s="587">
        <f t="shared" si="146"/>
        <v>0</v>
      </c>
      <c r="I235" s="587">
        <f t="shared" si="146"/>
        <v>0</v>
      </c>
      <c r="J235" s="587">
        <f t="shared" si="146"/>
        <v>0</v>
      </c>
      <c r="K235" s="587">
        <f t="shared" si="146"/>
        <v>0</v>
      </c>
      <c r="L235" s="587">
        <f t="shared" si="146"/>
        <v>0</v>
      </c>
      <c r="M235" s="587">
        <f t="shared" si="146"/>
        <v>0</v>
      </c>
      <c r="N235" s="587">
        <f t="shared" si="146"/>
        <v>0</v>
      </c>
      <c r="O235" s="587">
        <f t="shared" si="146"/>
        <v>0</v>
      </c>
      <c r="P235" s="587">
        <f t="shared" si="146"/>
        <v>0</v>
      </c>
    </row>
    <row r="236" s="461" customFormat="1" ht="12.75" customHeight="1" spans="1:16">
      <c r="A236" s="637"/>
      <c r="B236" s="581" t="s">
        <v>76</v>
      </c>
      <c r="C236" s="708">
        <f>IF(C230=0,,C232/C230)</f>
        <v>0</v>
      </c>
      <c r="D236" s="707"/>
      <c r="E236" s="587">
        <f>IF(E230=0,,E232/E230)</f>
        <v>0</v>
      </c>
      <c r="F236" s="587">
        <f t="shared" ref="F236:P236" si="147">IF(F230=0,,F232/F230)</f>
        <v>0</v>
      </c>
      <c r="G236" s="587">
        <f t="shared" si="147"/>
        <v>0</v>
      </c>
      <c r="H236" s="587">
        <f t="shared" si="147"/>
        <v>0</v>
      </c>
      <c r="I236" s="587">
        <f t="shared" si="147"/>
        <v>0</v>
      </c>
      <c r="J236" s="587">
        <f t="shared" si="147"/>
        <v>0</v>
      </c>
      <c r="K236" s="587">
        <f t="shared" si="147"/>
        <v>0</v>
      </c>
      <c r="L236" s="587">
        <f t="shared" si="147"/>
        <v>0</v>
      </c>
      <c r="M236" s="587">
        <f t="shared" si="147"/>
        <v>0</v>
      </c>
      <c r="N236" s="587">
        <f t="shared" si="147"/>
        <v>0</v>
      </c>
      <c r="O236" s="587">
        <f t="shared" si="147"/>
        <v>0</v>
      </c>
      <c r="P236" s="587">
        <f t="shared" si="147"/>
        <v>0</v>
      </c>
    </row>
    <row r="237" s="461" customFormat="1" ht="12.75" customHeight="1" spans="1:16">
      <c r="A237" s="637"/>
      <c r="B237" s="582" t="s">
        <v>77</v>
      </c>
      <c r="C237" s="706">
        <f>SUM(E237:P237)</f>
        <v>0</v>
      </c>
      <c r="D237" s="707"/>
      <c r="E237" s="587">
        <f>E231-E232</f>
        <v>0</v>
      </c>
      <c r="F237" s="587">
        <f t="shared" ref="F237:P237" si="148">F231-F232</f>
        <v>0</v>
      </c>
      <c r="G237" s="587">
        <f t="shared" si="148"/>
        <v>0</v>
      </c>
      <c r="H237" s="587">
        <f t="shared" si="148"/>
        <v>0</v>
      </c>
      <c r="I237" s="587">
        <f t="shared" si="148"/>
        <v>0</v>
      </c>
      <c r="J237" s="587">
        <f t="shared" si="148"/>
        <v>0</v>
      </c>
      <c r="K237" s="587">
        <f t="shared" si="148"/>
        <v>0</v>
      </c>
      <c r="L237" s="587">
        <f t="shared" si="148"/>
        <v>0</v>
      </c>
      <c r="M237" s="587">
        <f t="shared" si="148"/>
        <v>0</v>
      </c>
      <c r="N237" s="587">
        <f t="shared" si="148"/>
        <v>0</v>
      </c>
      <c r="O237" s="587">
        <f t="shared" si="148"/>
        <v>0</v>
      </c>
      <c r="P237" s="587">
        <f t="shared" si="148"/>
        <v>0</v>
      </c>
    </row>
    <row r="238" s="461" customFormat="1" ht="12.75" customHeight="1" spans="1:16">
      <c r="A238" s="637"/>
      <c r="B238" s="583" t="s">
        <v>78</v>
      </c>
      <c r="C238" s="337">
        <f>IF(C231=0,,C237/C231)</f>
        <v>0</v>
      </c>
      <c r="D238" s="354"/>
      <c r="E238" s="669">
        <f>IF(E231=0,,E237/E231)</f>
        <v>0</v>
      </c>
      <c r="F238" s="669">
        <f t="shared" ref="F238:P238" si="149">IF(F231=0,,F237/F231)</f>
        <v>0</v>
      </c>
      <c r="G238" s="669">
        <f t="shared" si="149"/>
        <v>0</v>
      </c>
      <c r="H238" s="669">
        <f t="shared" si="149"/>
        <v>0</v>
      </c>
      <c r="I238" s="669">
        <f t="shared" si="149"/>
        <v>0</v>
      </c>
      <c r="J238" s="669">
        <f t="shared" si="149"/>
        <v>0</v>
      </c>
      <c r="K238" s="669">
        <f t="shared" si="149"/>
        <v>0</v>
      </c>
      <c r="L238" s="669">
        <f t="shared" si="149"/>
        <v>0</v>
      </c>
      <c r="M238" s="669">
        <f t="shared" si="149"/>
        <v>0</v>
      </c>
      <c r="N238" s="669">
        <f t="shared" si="149"/>
        <v>0</v>
      </c>
      <c r="O238" s="669">
        <f t="shared" si="149"/>
        <v>0</v>
      </c>
      <c r="P238" s="669">
        <f t="shared" si="149"/>
        <v>0</v>
      </c>
    </row>
    <row r="239" s="461" customFormat="1" ht="12.75" customHeight="1" spans="1:16">
      <c r="A239" s="637"/>
      <c r="B239" s="582" t="s">
        <v>79</v>
      </c>
      <c r="C239" s="706">
        <f>SUM(E239:P239)</f>
        <v>0</v>
      </c>
      <c r="D239" s="707"/>
      <c r="E239" s="702"/>
      <c r="F239" s="702"/>
      <c r="G239" s="702"/>
      <c r="H239" s="702"/>
      <c r="I239" s="702"/>
      <c r="J239" s="702"/>
      <c r="K239" s="702"/>
      <c r="L239" s="702"/>
      <c r="M239" s="702"/>
      <c r="N239" s="702"/>
      <c r="O239" s="702"/>
      <c r="P239" s="702"/>
    </row>
    <row r="240" s="461" customFormat="1" ht="12.75" customHeight="1" spans="1:16">
      <c r="A240" s="637"/>
      <c r="B240" s="583" t="s">
        <v>128</v>
      </c>
      <c r="C240" s="337">
        <f>IF((C231+C239)=0,,C239/(C231+C239))</f>
        <v>0</v>
      </c>
      <c r="D240" s="354"/>
      <c r="E240" s="669">
        <f>IF((E231+E239)=0,,E239/(E231+E239))</f>
        <v>0</v>
      </c>
      <c r="F240" s="669">
        <f t="shared" ref="F240:P240" si="150">IF((F231+F239)=0,,F239/(F231+F239))</f>
        <v>0</v>
      </c>
      <c r="G240" s="669">
        <f t="shared" si="150"/>
        <v>0</v>
      </c>
      <c r="H240" s="669">
        <f t="shared" si="150"/>
        <v>0</v>
      </c>
      <c r="I240" s="669">
        <f t="shared" si="150"/>
        <v>0</v>
      </c>
      <c r="J240" s="669">
        <f t="shared" si="150"/>
        <v>0</v>
      </c>
      <c r="K240" s="669">
        <f t="shared" si="150"/>
        <v>0</v>
      </c>
      <c r="L240" s="669">
        <f t="shared" si="150"/>
        <v>0</v>
      </c>
      <c r="M240" s="669">
        <f t="shared" si="150"/>
        <v>0</v>
      </c>
      <c r="N240" s="669">
        <f t="shared" si="150"/>
        <v>0</v>
      </c>
      <c r="O240" s="669">
        <f t="shared" si="150"/>
        <v>0</v>
      </c>
      <c r="P240" s="669">
        <f t="shared" si="150"/>
        <v>0</v>
      </c>
    </row>
    <row r="241" s="461" customFormat="1" ht="12.75" customHeight="1" spans="1:16">
      <c r="A241" s="701" t="s">
        <v>138</v>
      </c>
      <c r="B241" s="591" t="s">
        <v>70</v>
      </c>
      <c r="C241" s="702">
        <f>SUM(E241:P241)</f>
        <v>0</v>
      </c>
      <c r="D241" s="570">
        <f>IF($C$2=0,,C241/$C$2)</f>
        <v>0</v>
      </c>
      <c r="E241" s="607"/>
      <c r="F241" s="607"/>
      <c r="G241" s="607"/>
      <c r="H241" s="607"/>
      <c r="I241" s="607"/>
      <c r="J241" s="607"/>
      <c r="K241" s="607"/>
      <c r="L241" s="607"/>
      <c r="M241" s="607"/>
      <c r="N241" s="607"/>
      <c r="O241" s="607"/>
      <c r="P241" s="607"/>
    </row>
    <row r="242" s="461" customFormat="1" ht="12.75" customHeight="1" spans="1:16">
      <c r="A242" s="647"/>
      <c r="B242" s="591" t="s">
        <v>71</v>
      </c>
      <c r="C242" s="702">
        <f t="shared" ref="C242:C245" si="151">SUM(E242:P242)</f>
        <v>0</v>
      </c>
      <c r="D242" s="703"/>
      <c r="E242" s="607"/>
      <c r="F242" s="607"/>
      <c r="G242" s="607"/>
      <c r="H242" s="607"/>
      <c r="I242" s="607"/>
      <c r="J242" s="607"/>
      <c r="K242" s="607"/>
      <c r="L242" s="607"/>
      <c r="M242" s="607"/>
      <c r="N242" s="607"/>
      <c r="O242" s="607"/>
      <c r="P242" s="607"/>
    </row>
    <row r="243" s="461" customFormat="1" ht="12.75" customHeight="1" spans="1:16">
      <c r="A243" s="647"/>
      <c r="B243" s="591" t="s">
        <v>82</v>
      </c>
      <c r="C243" s="702">
        <f t="shared" si="151"/>
        <v>0</v>
      </c>
      <c r="D243" s="604"/>
      <c r="E243" s="587">
        <f>E244+E245</f>
        <v>0</v>
      </c>
      <c r="F243" s="587">
        <f t="shared" ref="F243:P243" si="152">F244+F245</f>
        <v>0</v>
      </c>
      <c r="G243" s="587">
        <f t="shared" si="152"/>
        <v>0</v>
      </c>
      <c r="H243" s="587">
        <f t="shared" si="152"/>
        <v>0</v>
      </c>
      <c r="I243" s="587">
        <f t="shared" si="152"/>
        <v>0</v>
      </c>
      <c r="J243" s="587">
        <f t="shared" si="152"/>
        <v>0</v>
      </c>
      <c r="K243" s="587">
        <f t="shared" si="152"/>
        <v>0</v>
      </c>
      <c r="L243" s="587">
        <f t="shared" si="152"/>
        <v>0</v>
      </c>
      <c r="M243" s="587">
        <f t="shared" si="152"/>
        <v>0</v>
      </c>
      <c r="N243" s="587">
        <f t="shared" si="152"/>
        <v>0</v>
      </c>
      <c r="O243" s="587">
        <f t="shared" si="152"/>
        <v>0</v>
      </c>
      <c r="P243" s="587">
        <f t="shared" si="152"/>
        <v>0</v>
      </c>
    </row>
    <row r="244" s="461" customFormat="1" ht="12.75" customHeight="1" spans="1:16">
      <c r="A244" s="647"/>
      <c r="B244" s="592" t="s">
        <v>73</v>
      </c>
      <c r="C244" s="702">
        <f t="shared" si="151"/>
        <v>0</v>
      </c>
      <c r="D244" s="703"/>
      <c r="E244" s="607"/>
      <c r="F244" s="607"/>
      <c r="G244" s="607"/>
      <c r="H244" s="607"/>
      <c r="I244" s="607"/>
      <c r="J244" s="607"/>
      <c r="K244" s="607"/>
      <c r="L244" s="607"/>
      <c r="M244" s="607"/>
      <c r="N244" s="607"/>
      <c r="O244" s="607"/>
      <c r="P244" s="607"/>
    </row>
    <row r="245" s="461" customFormat="1" ht="12.75" customHeight="1" spans="1:16">
      <c r="A245" s="647"/>
      <c r="B245" s="592" t="s">
        <v>74</v>
      </c>
      <c r="C245" s="702">
        <f t="shared" si="151"/>
        <v>0</v>
      </c>
      <c r="D245" s="703"/>
      <c r="E245" s="607"/>
      <c r="F245" s="607"/>
      <c r="G245" s="607"/>
      <c r="H245" s="607"/>
      <c r="I245" s="607"/>
      <c r="J245" s="607"/>
      <c r="K245" s="607"/>
      <c r="L245" s="607"/>
      <c r="M245" s="607"/>
      <c r="N245" s="607"/>
      <c r="O245" s="607"/>
      <c r="P245" s="607"/>
    </row>
    <row r="246" s="461" customFormat="1" ht="12.75" customHeight="1" spans="1:16">
      <c r="A246" s="647"/>
      <c r="B246" s="593" t="s">
        <v>75</v>
      </c>
      <c r="C246" s="704">
        <f>IF(C241=0,,C242/C241)</f>
        <v>0</v>
      </c>
      <c r="D246" s="703"/>
      <c r="E246" s="587">
        <f>IF(E241=0,,E242/E241)</f>
        <v>0</v>
      </c>
      <c r="F246" s="587">
        <f t="shared" ref="F246:P246" si="153">IF(F241=0,,F242/F241)</f>
        <v>0</v>
      </c>
      <c r="G246" s="587">
        <f t="shared" si="153"/>
        <v>0</v>
      </c>
      <c r="H246" s="587">
        <f t="shared" si="153"/>
        <v>0</v>
      </c>
      <c r="I246" s="587">
        <f t="shared" si="153"/>
        <v>0</v>
      </c>
      <c r="J246" s="587">
        <f t="shared" si="153"/>
        <v>0</v>
      </c>
      <c r="K246" s="587">
        <f t="shared" si="153"/>
        <v>0</v>
      </c>
      <c r="L246" s="587">
        <f t="shared" si="153"/>
        <v>0</v>
      </c>
      <c r="M246" s="587">
        <f t="shared" si="153"/>
        <v>0</v>
      </c>
      <c r="N246" s="587">
        <f t="shared" si="153"/>
        <v>0</v>
      </c>
      <c r="O246" s="587">
        <f t="shared" si="153"/>
        <v>0</v>
      </c>
      <c r="P246" s="587">
        <f t="shared" si="153"/>
        <v>0</v>
      </c>
    </row>
    <row r="247" s="461" customFormat="1" ht="12.75" customHeight="1" spans="1:16">
      <c r="A247" s="647"/>
      <c r="B247" s="593" t="s">
        <v>76</v>
      </c>
      <c r="C247" s="704">
        <f>IF(C241=0,,C243/C241)</f>
        <v>0</v>
      </c>
      <c r="D247" s="703"/>
      <c r="E247" s="587">
        <f>IF(E241=0,,E243/E241)</f>
        <v>0</v>
      </c>
      <c r="F247" s="587">
        <f t="shared" ref="F247:P247" si="154">IF(F241=0,,F243/F241)</f>
        <v>0</v>
      </c>
      <c r="G247" s="587">
        <f t="shared" si="154"/>
        <v>0</v>
      </c>
      <c r="H247" s="587">
        <f t="shared" si="154"/>
        <v>0</v>
      </c>
      <c r="I247" s="587">
        <f t="shared" si="154"/>
        <v>0</v>
      </c>
      <c r="J247" s="587">
        <f t="shared" si="154"/>
        <v>0</v>
      </c>
      <c r="K247" s="587">
        <f t="shared" si="154"/>
        <v>0</v>
      </c>
      <c r="L247" s="587">
        <f t="shared" si="154"/>
        <v>0</v>
      </c>
      <c r="M247" s="587">
        <f t="shared" si="154"/>
        <v>0</v>
      </c>
      <c r="N247" s="587">
        <f t="shared" si="154"/>
        <v>0</v>
      </c>
      <c r="O247" s="587">
        <f t="shared" si="154"/>
        <v>0</v>
      </c>
      <c r="P247" s="587">
        <f t="shared" si="154"/>
        <v>0</v>
      </c>
    </row>
    <row r="248" s="461" customFormat="1" ht="12.75" customHeight="1" spans="1:16">
      <c r="A248" s="647"/>
      <c r="B248" s="591" t="s">
        <v>77</v>
      </c>
      <c r="C248" s="702">
        <f>SUM(E248:P248)</f>
        <v>0</v>
      </c>
      <c r="D248" s="703"/>
      <c r="E248" s="587">
        <f>E242-E243</f>
        <v>0</v>
      </c>
      <c r="F248" s="587">
        <f t="shared" ref="F248:P248" si="155">F242-F243</f>
        <v>0</v>
      </c>
      <c r="G248" s="587">
        <f t="shared" si="155"/>
        <v>0</v>
      </c>
      <c r="H248" s="587">
        <f t="shared" si="155"/>
        <v>0</v>
      </c>
      <c r="I248" s="587">
        <f t="shared" si="155"/>
        <v>0</v>
      </c>
      <c r="J248" s="587">
        <f t="shared" si="155"/>
        <v>0</v>
      </c>
      <c r="K248" s="587">
        <f t="shared" si="155"/>
        <v>0</v>
      </c>
      <c r="L248" s="587">
        <f t="shared" si="155"/>
        <v>0</v>
      </c>
      <c r="M248" s="587">
        <f t="shared" si="155"/>
        <v>0</v>
      </c>
      <c r="N248" s="587">
        <f t="shared" si="155"/>
        <v>0</v>
      </c>
      <c r="O248" s="587">
        <f t="shared" si="155"/>
        <v>0</v>
      </c>
      <c r="P248" s="587">
        <f t="shared" si="155"/>
        <v>0</v>
      </c>
    </row>
    <row r="249" s="461" customFormat="1" ht="12.75" customHeight="1" spans="1:16">
      <c r="A249" s="647"/>
      <c r="B249" s="594" t="s">
        <v>78</v>
      </c>
      <c r="C249" s="705">
        <f>IF(C242=0,,C248/C242)</f>
        <v>0</v>
      </c>
      <c r="D249" s="703"/>
      <c r="E249" s="669">
        <f>IF(E242=0,,E248/E242)</f>
        <v>0</v>
      </c>
      <c r="F249" s="669">
        <f t="shared" ref="F249:P249" si="156">IF(F242=0,,F248/F242)</f>
        <v>0</v>
      </c>
      <c r="G249" s="669">
        <f t="shared" si="156"/>
        <v>0</v>
      </c>
      <c r="H249" s="669">
        <f t="shared" si="156"/>
        <v>0</v>
      </c>
      <c r="I249" s="669">
        <f t="shared" si="156"/>
        <v>0</v>
      </c>
      <c r="J249" s="669">
        <f t="shared" si="156"/>
        <v>0</v>
      </c>
      <c r="K249" s="669">
        <f t="shared" si="156"/>
        <v>0</v>
      </c>
      <c r="L249" s="669">
        <f t="shared" si="156"/>
        <v>0</v>
      </c>
      <c r="M249" s="669">
        <f t="shared" si="156"/>
        <v>0</v>
      </c>
      <c r="N249" s="669">
        <f t="shared" si="156"/>
        <v>0</v>
      </c>
      <c r="O249" s="669">
        <f t="shared" si="156"/>
        <v>0</v>
      </c>
      <c r="P249" s="669">
        <f t="shared" si="156"/>
        <v>0</v>
      </c>
    </row>
    <row r="250" s="461" customFormat="1" ht="12.75" customHeight="1" spans="1:16">
      <c r="A250" s="647"/>
      <c r="B250" s="591" t="s">
        <v>79</v>
      </c>
      <c r="C250" s="702">
        <f>SUM(E250:P250)</f>
        <v>0</v>
      </c>
      <c r="D250" s="703"/>
      <c r="E250" s="702"/>
      <c r="F250" s="702"/>
      <c r="G250" s="702"/>
      <c r="H250" s="702"/>
      <c r="I250" s="702"/>
      <c r="J250" s="702"/>
      <c r="K250" s="702"/>
      <c r="L250" s="702"/>
      <c r="M250" s="702"/>
      <c r="N250" s="702"/>
      <c r="O250" s="702"/>
      <c r="P250" s="702"/>
    </row>
    <row r="251" s="461" customFormat="1" ht="12.75" customHeight="1" spans="1:16">
      <c r="A251" s="647"/>
      <c r="B251" s="594" t="s">
        <v>128</v>
      </c>
      <c r="C251" s="705">
        <f>IF((C242+C250)=0,,C250/(C242+C250))</f>
        <v>0</v>
      </c>
      <c r="D251" s="703"/>
      <c r="E251" s="669">
        <f>IF((E242+E250)=0,,E250/(E242+E250))</f>
        <v>0</v>
      </c>
      <c r="F251" s="669">
        <f t="shared" ref="F251:P251" si="157">IF((F242+F250)=0,,F250/(F242+F250))</f>
        <v>0</v>
      </c>
      <c r="G251" s="669">
        <f t="shared" si="157"/>
        <v>0</v>
      </c>
      <c r="H251" s="669">
        <f t="shared" si="157"/>
        <v>0</v>
      </c>
      <c r="I251" s="669">
        <f t="shared" si="157"/>
        <v>0</v>
      </c>
      <c r="J251" s="669">
        <f t="shared" si="157"/>
        <v>0</v>
      </c>
      <c r="K251" s="669">
        <f t="shared" si="157"/>
        <v>0</v>
      </c>
      <c r="L251" s="669">
        <f t="shared" si="157"/>
        <v>0</v>
      </c>
      <c r="M251" s="669">
        <f t="shared" si="157"/>
        <v>0</v>
      </c>
      <c r="N251" s="669">
        <f t="shared" si="157"/>
        <v>0</v>
      </c>
      <c r="O251" s="669">
        <f t="shared" si="157"/>
        <v>0</v>
      </c>
      <c r="P251" s="669">
        <f t="shared" si="157"/>
        <v>0</v>
      </c>
    </row>
    <row r="252" s="461" customFormat="1" ht="12.75" customHeight="1" spans="1:16">
      <c r="A252" s="635" t="s">
        <v>139</v>
      </c>
      <c r="B252" s="582" t="s">
        <v>70</v>
      </c>
      <c r="C252" s="706">
        <f>SUM(E252:P252)</f>
        <v>0</v>
      </c>
      <c r="D252" s="570">
        <f>IF($C$2=0,,C252/$C$2)</f>
        <v>0</v>
      </c>
      <c r="E252" s="607"/>
      <c r="F252" s="607"/>
      <c r="G252" s="607"/>
      <c r="H252" s="607"/>
      <c r="I252" s="607"/>
      <c r="J252" s="607"/>
      <c r="K252" s="607"/>
      <c r="L252" s="607"/>
      <c r="M252" s="607"/>
      <c r="N252" s="607"/>
      <c r="O252" s="607"/>
      <c r="P252" s="607"/>
    </row>
    <row r="253" s="461" customFormat="1" ht="12.75" customHeight="1" spans="1:16">
      <c r="A253" s="637"/>
      <c r="B253" s="582" t="s">
        <v>71</v>
      </c>
      <c r="C253" s="706">
        <f t="shared" ref="C253:C256" si="158">SUM(E253:P253)</f>
        <v>0</v>
      </c>
      <c r="D253" s="707"/>
      <c r="E253" s="607"/>
      <c r="F253" s="607"/>
      <c r="G253" s="607"/>
      <c r="H253" s="607"/>
      <c r="I253" s="607"/>
      <c r="J253" s="607"/>
      <c r="K253" s="607"/>
      <c r="L253" s="607"/>
      <c r="M253" s="607"/>
      <c r="N253" s="607"/>
      <c r="O253" s="607"/>
      <c r="P253" s="607"/>
    </row>
    <row r="254" s="461" customFormat="1" ht="12.75" customHeight="1" spans="1:16">
      <c r="A254" s="637"/>
      <c r="B254" s="582" t="s">
        <v>82</v>
      </c>
      <c r="C254" s="706">
        <f t="shared" si="158"/>
        <v>0</v>
      </c>
      <c r="D254" s="707"/>
      <c r="E254" s="587">
        <f>E255+E256</f>
        <v>0</v>
      </c>
      <c r="F254" s="587">
        <f t="shared" ref="F254:P254" si="159">F255+F256</f>
        <v>0</v>
      </c>
      <c r="G254" s="587">
        <f t="shared" si="159"/>
        <v>0</v>
      </c>
      <c r="H254" s="587">
        <f t="shared" si="159"/>
        <v>0</v>
      </c>
      <c r="I254" s="587">
        <f t="shared" si="159"/>
        <v>0</v>
      </c>
      <c r="J254" s="587">
        <f t="shared" si="159"/>
        <v>0</v>
      </c>
      <c r="K254" s="587">
        <f t="shared" si="159"/>
        <v>0</v>
      </c>
      <c r="L254" s="587">
        <f t="shared" si="159"/>
        <v>0</v>
      </c>
      <c r="M254" s="587">
        <f t="shared" si="159"/>
        <v>0</v>
      </c>
      <c r="N254" s="587">
        <f t="shared" si="159"/>
        <v>0</v>
      </c>
      <c r="O254" s="587">
        <f t="shared" si="159"/>
        <v>0</v>
      </c>
      <c r="P254" s="587">
        <f t="shared" si="159"/>
        <v>0</v>
      </c>
    </row>
    <row r="255" s="461" customFormat="1" ht="12.75" customHeight="1" spans="1:16">
      <c r="A255" s="637"/>
      <c r="B255" s="580" t="s">
        <v>73</v>
      </c>
      <c r="C255" s="706">
        <f t="shared" si="158"/>
        <v>0</v>
      </c>
      <c r="D255" s="707"/>
      <c r="E255" s="607"/>
      <c r="F255" s="607"/>
      <c r="G255" s="607"/>
      <c r="H255" s="607"/>
      <c r="I255" s="607"/>
      <c r="J255" s="607"/>
      <c r="K255" s="607"/>
      <c r="L255" s="607"/>
      <c r="M255" s="607"/>
      <c r="N255" s="607"/>
      <c r="O255" s="607"/>
      <c r="P255" s="607"/>
    </row>
    <row r="256" s="461" customFormat="1" ht="12.75" customHeight="1" spans="1:16">
      <c r="A256" s="637"/>
      <c r="B256" s="580" t="s">
        <v>74</v>
      </c>
      <c r="C256" s="706">
        <f t="shared" si="158"/>
        <v>0</v>
      </c>
      <c r="D256" s="707"/>
      <c r="E256" s="607"/>
      <c r="F256" s="607"/>
      <c r="G256" s="607"/>
      <c r="H256" s="607"/>
      <c r="I256" s="607"/>
      <c r="J256" s="607"/>
      <c r="K256" s="607"/>
      <c r="L256" s="607"/>
      <c r="M256" s="607"/>
      <c r="N256" s="607"/>
      <c r="O256" s="607"/>
      <c r="P256" s="607"/>
    </row>
    <row r="257" s="461" customFormat="1" ht="12.75" customHeight="1" spans="1:16">
      <c r="A257" s="637"/>
      <c r="B257" s="581" t="s">
        <v>75</v>
      </c>
      <c r="C257" s="708">
        <f>IF(C252=0,,C253/C252)</f>
        <v>0</v>
      </c>
      <c r="D257" s="707"/>
      <c r="E257" s="587">
        <f>IF(E252=0,,E253/E252)</f>
        <v>0</v>
      </c>
      <c r="F257" s="587">
        <f t="shared" ref="F257:P257" si="160">IF(F252=0,,F253/F252)</f>
        <v>0</v>
      </c>
      <c r="G257" s="587">
        <f t="shared" si="160"/>
        <v>0</v>
      </c>
      <c r="H257" s="587">
        <f t="shared" si="160"/>
        <v>0</v>
      </c>
      <c r="I257" s="587">
        <f t="shared" si="160"/>
        <v>0</v>
      </c>
      <c r="J257" s="587">
        <f t="shared" si="160"/>
        <v>0</v>
      </c>
      <c r="K257" s="587">
        <f t="shared" si="160"/>
        <v>0</v>
      </c>
      <c r="L257" s="587">
        <f t="shared" si="160"/>
        <v>0</v>
      </c>
      <c r="M257" s="587">
        <f t="shared" si="160"/>
        <v>0</v>
      </c>
      <c r="N257" s="587">
        <f t="shared" si="160"/>
        <v>0</v>
      </c>
      <c r="O257" s="587">
        <f t="shared" si="160"/>
        <v>0</v>
      </c>
      <c r="P257" s="587">
        <f t="shared" si="160"/>
        <v>0</v>
      </c>
    </row>
    <row r="258" s="461" customFormat="1" ht="12.75" customHeight="1" spans="1:16">
      <c r="A258" s="637"/>
      <c r="B258" s="581" t="s">
        <v>76</v>
      </c>
      <c r="C258" s="708">
        <f>IF(C252=0,,C254/C252)</f>
        <v>0</v>
      </c>
      <c r="D258" s="707"/>
      <c r="E258" s="587">
        <f>IF(E252=0,,E254/E252)</f>
        <v>0</v>
      </c>
      <c r="F258" s="587">
        <f t="shared" ref="F258:P258" si="161">IF(F252=0,,F254/F252)</f>
        <v>0</v>
      </c>
      <c r="G258" s="587">
        <f t="shared" si="161"/>
        <v>0</v>
      </c>
      <c r="H258" s="587">
        <f t="shared" si="161"/>
        <v>0</v>
      </c>
      <c r="I258" s="587">
        <f t="shared" si="161"/>
        <v>0</v>
      </c>
      <c r="J258" s="587">
        <f t="shared" si="161"/>
        <v>0</v>
      </c>
      <c r="K258" s="587">
        <f t="shared" si="161"/>
        <v>0</v>
      </c>
      <c r="L258" s="587">
        <f t="shared" si="161"/>
        <v>0</v>
      </c>
      <c r="M258" s="587">
        <f t="shared" si="161"/>
        <v>0</v>
      </c>
      <c r="N258" s="587">
        <f t="shared" si="161"/>
        <v>0</v>
      </c>
      <c r="O258" s="587">
        <f t="shared" si="161"/>
        <v>0</v>
      </c>
      <c r="P258" s="587">
        <f t="shared" si="161"/>
        <v>0</v>
      </c>
    </row>
    <row r="259" s="461" customFormat="1" ht="12.75" customHeight="1" spans="1:16">
      <c r="A259" s="637"/>
      <c r="B259" s="582" t="s">
        <v>77</v>
      </c>
      <c r="C259" s="706">
        <f>SUM(E259:P259)</f>
        <v>0</v>
      </c>
      <c r="D259" s="707"/>
      <c r="E259" s="587">
        <f>E253-E254</f>
        <v>0</v>
      </c>
      <c r="F259" s="587">
        <f t="shared" ref="F259:P259" si="162">F253-F254</f>
        <v>0</v>
      </c>
      <c r="G259" s="587">
        <f t="shared" si="162"/>
        <v>0</v>
      </c>
      <c r="H259" s="587">
        <f t="shared" si="162"/>
        <v>0</v>
      </c>
      <c r="I259" s="587">
        <f t="shared" si="162"/>
        <v>0</v>
      </c>
      <c r="J259" s="587">
        <f t="shared" si="162"/>
        <v>0</v>
      </c>
      <c r="K259" s="587">
        <f t="shared" si="162"/>
        <v>0</v>
      </c>
      <c r="L259" s="587">
        <f t="shared" si="162"/>
        <v>0</v>
      </c>
      <c r="M259" s="587">
        <f t="shared" si="162"/>
        <v>0</v>
      </c>
      <c r="N259" s="587">
        <f t="shared" si="162"/>
        <v>0</v>
      </c>
      <c r="O259" s="587">
        <f t="shared" si="162"/>
        <v>0</v>
      </c>
      <c r="P259" s="587">
        <f t="shared" si="162"/>
        <v>0</v>
      </c>
    </row>
    <row r="260" s="461" customFormat="1" ht="12.75" customHeight="1" spans="1:16">
      <c r="A260" s="637"/>
      <c r="B260" s="583" t="s">
        <v>78</v>
      </c>
      <c r="C260" s="337">
        <f>IF(C253=0,,C259/C253)</f>
        <v>0</v>
      </c>
      <c r="D260" s="354"/>
      <c r="E260" s="669">
        <f>IF(E253=0,,E259/E253)</f>
        <v>0</v>
      </c>
      <c r="F260" s="669">
        <f t="shared" ref="F260:P260" si="163">IF(F253=0,,F259/F253)</f>
        <v>0</v>
      </c>
      <c r="G260" s="669">
        <f t="shared" si="163"/>
        <v>0</v>
      </c>
      <c r="H260" s="669">
        <f t="shared" si="163"/>
        <v>0</v>
      </c>
      <c r="I260" s="669">
        <f t="shared" si="163"/>
        <v>0</v>
      </c>
      <c r="J260" s="669">
        <f t="shared" si="163"/>
        <v>0</v>
      </c>
      <c r="K260" s="669">
        <f t="shared" si="163"/>
        <v>0</v>
      </c>
      <c r="L260" s="669">
        <f t="shared" si="163"/>
        <v>0</v>
      </c>
      <c r="M260" s="669">
        <f t="shared" si="163"/>
        <v>0</v>
      </c>
      <c r="N260" s="669">
        <f t="shared" si="163"/>
        <v>0</v>
      </c>
      <c r="O260" s="669">
        <f t="shared" si="163"/>
        <v>0</v>
      </c>
      <c r="P260" s="669">
        <f t="shared" si="163"/>
        <v>0</v>
      </c>
    </row>
    <row r="261" s="461" customFormat="1" ht="12.75" customHeight="1" spans="1:16">
      <c r="A261" s="637"/>
      <c r="B261" s="582" t="s">
        <v>79</v>
      </c>
      <c r="C261" s="706">
        <f>SUM(E261:P261)</f>
        <v>0</v>
      </c>
      <c r="D261" s="707"/>
      <c r="E261" s="702"/>
      <c r="F261" s="702"/>
      <c r="G261" s="702"/>
      <c r="H261" s="702"/>
      <c r="I261" s="702"/>
      <c r="J261" s="702"/>
      <c r="K261" s="702"/>
      <c r="L261" s="702"/>
      <c r="M261" s="702"/>
      <c r="N261" s="702"/>
      <c r="O261" s="702"/>
      <c r="P261" s="702"/>
    </row>
    <row r="262" s="461" customFormat="1" ht="12.75" customHeight="1" spans="1:16">
      <c r="A262" s="637"/>
      <c r="B262" s="583" t="s">
        <v>128</v>
      </c>
      <c r="C262" s="337">
        <f>IF((C253+C261)=0,,C261/(C253+C261))</f>
        <v>0</v>
      </c>
      <c r="D262" s="354"/>
      <c r="E262" s="669">
        <f>IF((E253+E261)=0,,E261/(E253+E261))</f>
        <v>0</v>
      </c>
      <c r="F262" s="669">
        <f t="shared" ref="F262:P262" si="164">IF((F253+F261)=0,,F261/(F253+F261))</f>
        <v>0</v>
      </c>
      <c r="G262" s="669">
        <f t="shared" si="164"/>
        <v>0</v>
      </c>
      <c r="H262" s="669">
        <f t="shared" si="164"/>
        <v>0</v>
      </c>
      <c r="I262" s="669">
        <f t="shared" si="164"/>
        <v>0</v>
      </c>
      <c r="J262" s="669">
        <f t="shared" si="164"/>
        <v>0</v>
      </c>
      <c r="K262" s="669">
        <f t="shared" si="164"/>
        <v>0</v>
      </c>
      <c r="L262" s="669">
        <f t="shared" si="164"/>
        <v>0</v>
      </c>
      <c r="M262" s="669">
        <f t="shared" si="164"/>
        <v>0</v>
      </c>
      <c r="N262" s="669">
        <f t="shared" si="164"/>
        <v>0</v>
      </c>
      <c r="O262" s="669">
        <f t="shared" si="164"/>
        <v>0</v>
      </c>
      <c r="P262" s="669">
        <f t="shared" si="164"/>
        <v>0</v>
      </c>
    </row>
    <row r="263" s="461" customFormat="1" ht="12.75" customHeight="1" spans="1:16">
      <c r="A263" s="701" t="s">
        <v>140</v>
      </c>
      <c r="B263" s="591" t="s">
        <v>70</v>
      </c>
      <c r="C263" s="702">
        <f>SUM(E263:P263)</f>
        <v>0</v>
      </c>
      <c r="D263" s="570">
        <f>IF($C$2=0,,C263/$C$2)</f>
        <v>0</v>
      </c>
      <c r="E263" s="607"/>
      <c r="F263" s="607"/>
      <c r="G263" s="607"/>
      <c r="H263" s="607"/>
      <c r="I263" s="607"/>
      <c r="J263" s="607"/>
      <c r="K263" s="607"/>
      <c r="L263" s="607"/>
      <c r="M263" s="607"/>
      <c r="N263" s="607"/>
      <c r="O263" s="607"/>
      <c r="P263" s="607"/>
    </row>
    <row r="264" s="461" customFormat="1" ht="12.75" customHeight="1" spans="1:16">
      <c r="A264" s="647"/>
      <c r="B264" s="591" t="s">
        <v>71</v>
      </c>
      <c r="C264" s="702">
        <f t="shared" ref="C264:C267" si="165">SUM(E264:P264)</f>
        <v>0</v>
      </c>
      <c r="D264" s="703"/>
      <c r="E264" s="607"/>
      <c r="F264" s="607"/>
      <c r="G264" s="607"/>
      <c r="H264" s="607"/>
      <c r="I264" s="607"/>
      <c r="J264" s="607"/>
      <c r="K264" s="607"/>
      <c r="L264" s="607"/>
      <c r="M264" s="607"/>
      <c r="N264" s="607"/>
      <c r="O264" s="607"/>
      <c r="P264" s="607"/>
    </row>
    <row r="265" s="461" customFormat="1" ht="12.75" customHeight="1" spans="1:16">
      <c r="A265" s="647"/>
      <c r="B265" s="591" t="s">
        <v>82</v>
      </c>
      <c r="C265" s="702">
        <f t="shared" si="165"/>
        <v>0</v>
      </c>
      <c r="D265" s="604"/>
      <c r="E265" s="587">
        <f>E266+E267</f>
        <v>0</v>
      </c>
      <c r="F265" s="587">
        <f t="shared" ref="F265:P265" si="166">F266+F267</f>
        <v>0</v>
      </c>
      <c r="G265" s="587">
        <f t="shared" si="166"/>
        <v>0</v>
      </c>
      <c r="H265" s="587">
        <f t="shared" si="166"/>
        <v>0</v>
      </c>
      <c r="I265" s="587">
        <f t="shared" si="166"/>
        <v>0</v>
      </c>
      <c r="J265" s="587">
        <f t="shared" si="166"/>
        <v>0</v>
      </c>
      <c r="K265" s="587">
        <f t="shared" si="166"/>
        <v>0</v>
      </c>
      <c r="L265" s="587">
        <f t="shared" si="166"/>
        <v>0</v>
      </c>
      <c r="M265" s="587">
        <f t="shared" si="166"/>
        <v>0</v>
      </c>
      <c r="N265" s="587">
        <f t="shared" si="166"/>
        <v>0</v>
      </c>
      <c r="O265" s="587">
        <f t="shared" si="166"/>
        <v>0</v>
      </c>
      <c r="P265" s="587">
        <f t="shared" si="166"/>
        <v>0</v>
      </c>
    </row>
    <row r="266" s="461" customFormat="1" ht="12.75" customHeight="1" spans="1:16">
      <c r="A266" s="647"/>
      <c r="B266" s="592" t="s">
        <v>73</v>
      </c>
      <c r="C266" s="702">
        <f t="shared" si="165"/>
        <v>0</v>
      </c>
      <c r="D266" s="703"/>
      <c r="E266" s="607"/>
      <c r="F266" s="607"/>
      <c r="G266" s="607"/>
      <c r="H266" s="607"/>
      <c r="I266" s="607"/>
      <c r="J266" s="607"/>
      <c r="K266" s="607"/>
      <c r="L266" s="607"/>
      <c r="M266" s="607"/>
      <c r="N266" s="607"/>
      <c r="O266" s="607"/>
      <c r="P266" s="607"/>
    </row>
    <row r="267" s="461" customFormat="1" ht="12.75" customHeight="1" spans="1:16">
      <c r="A267" s="647"/>
      <c r="B267" s="592" t="s">
        <v>74</v>
      </c>
      <c r="C267" s="702">
        <f t="shared" si="165"/>
        <v>0</v>
      </c>
      <c r="D267" s="703"/>
      <c r="E267" s="607"/>
      <c r="F267" s="607"/>
      <c r="G267" s="607"/>
      <c r="H267" s="607"/>
      <c r="I267" s="607"/>
      <c r="J267" s="607"/>
      <c r="K267" s="607"/>
      <c r="L267" s="607"/>
      <c r="M267" s="607"/>
      <c r="N267" s="607"/>
      <c r="O267" s="607"/>
      <c r="P267" s="607"/>
    </row>
    <row r="268" s="461" customFormat="1" ht="12.75" customHeight="1" spans="1:16">
      <c r="A268" s="647"/>
      <c r="B268" s="593" t="s">
        <v>75</v>
      </c>
      <c r="C268" s="704">
        <f>IF(C263=0,,C264/C263)</f>
        <v>0</v>
      </c>
      <c r="D268" s="703"/>
      <c r="E268" s="587">
        <f>IF(E263=0,,E264/E263)</f>
        <v>0</v>
      </c>
      <c r="F268" s="587">
        <f t="shared" ref="F268:P268" si="167">IF(F263=0,,F264/F263)</f>
        <v>0</v>
      </c>
      <c r="G268" s="587">
        <f t="shared" si="167"/>
        <v>0</v>
      </c>
      <c r="H268" s="587">
        <f t="shared" si="167"/>
        <v>0</v>
      </c>
      <c r="I268" s="587">
        <f t="shared" si="167"/>
        <v>0</v>
      </c>
      <c r="J268" s="587">
        <f t="shared" si="167"/>
        <v>0</v>
      </c>
      <c r="K268" s="587">
        <f t="shared" si="167"/>
        <v>0</v>
      </c>
      <c r="L268" s="587">
        <f t="shared" si="167"/>
        <v>0</v>
      </c>
      <c r="M268" s="587">
        <f t="shared" si="167"/>
        <v>0</v>
      </c>
      <c r="N268" s="587">
        <f t="shared" si="167"/>
        <v>0</v>
      </c>
      <c r="O268" s="587">
        <f t="shared" si="167"/>
        <v>0</v>
      </c>
      <c r="P268" s="587">
        <f t="shared" si="167"/>
        <v>0</v>
      </c>
    </row>
    <row r="269" s="461" customFormat="1" ht="12.75" customHeight="1" spans="1:16">
      <c r="A269" s="647"/>
      <c r="B269" s="593" t="s">
        <v>76</v>
      </c>
      <c r="C269" s="704">
        <f>IF(C263=0,,C265/C263)</f>
        <v>0</v>
      </c>
      <c r="D269" s="703"/>
      <c r="E269" s="587">
        <f>IF(E263=0,,E265/E263)</f>
        <v>0</v>
      </c>
      <c r="F269" s="587">
        <f t="shared" ref="F269:P269" si="168">IF(F263=0,,F265/F263)</f>
        <v>0</v>
      </c>
      <c r="G269" s="587">
        <f t="shared" si="168"/>
        <v>0</v>
      </c>
      <c r="H269" s="587">
        <f t="shared" si="168"/>
        <v>0</v>
      </c>
      <c r="I269" s="587">
        <f t="shared" si="168"/>
        <v>0</v>
      </c>
      <c r="J269" s="587">
        <f t="shared" si="168"/>
        <v>0</v>
      </c>
      <c r="K269" s="587">
        <f t="shared" si="168"/>
        <v>0</v>
      </c>
      <c r="L269" s="587">
        <f t="shared" si="168"/>
        <v>0</v>
      </c>
      <c r="M269" s="587">
        <f t="shared" si="168"/>
        <v>0</v>
      </c>
      <c r="N269" s="587">
        <f t="shared" si="168"/>
        <v>0</v>
      </c>
      <c r="O269" s="587">
        <f t="shared" si="168"/>
        <v>0</v>
      </c>
      <c r="P269" s="587">
        <f t="shared" si="168"/>
        <v>0</v>
      </c>
    </row>
    <row r="270" s="461" customFormat="1" ht="12.75" customHeight="1" spans="1:16">
      <c r="A270" s="647"/>
      <c r="B270" s="591" t="s">
        <v>77</v>
      </c>
      <c r="C270" s="702">
        <f>SUM(E270:P270)</f>
        <v>0</v>
      </c>
      <c r="D270" s="703"/>
      <c r="E270" s="587">
        <f>E264-E265</f>
        <v>0</v>
      </c>
      <c r="F270" s="587">
        <f t="shared" ref="F270:P270" si="169">F264-F265</f>
        <v>0</v>
      </c>
      <c r="G270" s="587">
        <f t="shared" si="169"/>
        <v>0</v>
      </c>
      <c r="H270" s="587">
        <f t="shared" si="169"/>
        <v>0</v>
      </c>
      <c r="I270" s="587">
        <f t="shared" si="169"/>
        <v>0</v>
      </c>
      <c r="J270" s="587">
        <f t="shared" si="169"/>
        <v>0</v>
      </c>
      <c r="K270" s="587">
        <f t="shared" si="169"/>
        <v>0</v>
      </c>
      <c r="L270" s="587">
        <f t="shared" si="169"/>
        <v>0</v>
      </c>
      <c r="M270" s="587">
        <f t="shared" si="169"/>
        <v>0</v>
      </c>
      <c r="N270" s="587">
        <f t="shared" si="169"/>
        <v>0</v>
      </c>
      <c r="O270" s="587">
        <f t="shared" si="169"/>
        <v>0</v>
      </c>
      <c r="P270" s="587">
        <f t="shared" si="169"/>
        <v>0</v>
      </c>
    </row>
    <row r="271" s="461" customFormat="1" ht="12.75" customHeight="1" spans="1:16">
      <c r="A271" s="647"/>
      <c r="B271" s="594" t="s">
        <v>78</v>
      </c>
      <c r="C271" s="705">
        <f>IF(C264=0,,C270/C264)</f>
        <v>0</v>
      </c>
      <c r="D271" s="703"/>
      <c r="E271" s="669">
        <f>IF(E264=0,,E270/E264)</f>
        <v>0</v>
      </c>
      <c r="F271" s="669">
        <f t="shared" ref="F271:P271" si="170">IF(F264=0,,F270/F264)</f>
        <v>0</v>
      </c>
      <c r="G271" s="669">
        <f t="shared" si="170"/>
        <v>0</v>
      </c>
      <c r="H271" s="669">
        <f t="shared" si="170"/>
        <v>0</v>
      </c>
      <c r="I271" s="669">
        <f t="shared" si="170"/>
        <v>0</v>
      </c>
      <c r="J271" s="669">
        <f t="shared" si="170"/>
        <v>0</v>
      </c>
      <c r="K271" s="669">
        <f t="shared" si="170"/>
        <v>0</v>
      </c>
      <c r="L271" s="669">
        <f t="shared" si="170"/>
        <v>0</v>
      </c>
      <c r="M271" s="669">
        <f t="shared" si="170"/>
        <v>0</v>
      </c>
      <c r="N271" s="669">
        <f t="shared" si="170"/>
        <v>0</v>
      </c>
      <c r="O271" s="669">
        <f t="shared" si="170"/>
        <v>0</v>
      </c>
      <c r="P271" s="669">
        <f t="shared" si="170"/>
        <v>0</v>
      </c>
    </row>
    <row r="272" s="461" customFormat="1" ht="12.75" customHeight="1" spans="1:16">
      <c r="A272" s="647"/>
      <c r="B272" s="591" t="s">
        <v>79</v>
      </c>
      <c r="C272" s="702">
        <f>SUM(E272:P272)</f>
        <v>0</v>
      </c>
      <c r="D272" s="703"/>
      <c r="E272" s="702"/>
      <c r="F272" s="702"/>
      <c r="G272" s="702"/>
      <c r="H272" s="702"/>
      <c r="I272" s="702"/>
      <c r="J272" s="702"/>
      <c r="K272" s="702"/>
      <c r="L272" s="702"/>
      <c r="M272" s="702"/>
      <c r="N272" s="702"/>
      <c r="O272" s="702"/>
      <c r="P272" s="702"/>
    </row>
    <row r="273" s="461" customFormat="1" ht="12.75" customHeight="1" spans="1:16">
      <c r="A273" s="647"/>
      <c r="B273" s="594" t="s">
        <v>128</v>
      </c>
      <c r="C273" s="705">
        <f>IF((C264+C272)=0,,C272/(C264+C272))</f>
        <v>0</v>
      </c>
      <c r="D273" s="703"/>
      <c r="E273" s="669">
        <f>IF((E264+E272)=0,,E272/(E264+E272))</f>
        <v>0</v>
      </c>
      <c r="F273" s="669">
        <f t="shared" ref="F273:P273" si="171">IF((F264+F272)=0,,F272/(F264+F272))</f>
        <v>0</v>
      </c>
      <c r="G273" s="669">
        <f t="shared" si="171"/>
        <v>0</v>
      </c>
      <c r="H273" s="669">
        <f t="shared" si="171"/>
        <v>0</v>
      </c>
      <c r="I273" s="669">
        <f t="shared" si="171"/>
        <v>0</v>
      </c>
      <c r="J273" s="669">
        <f t="shared" si="171"/>
        <v>0</v>
      </c>
      <c r="K273" s="669">
        <f t="shared" si="171"/>
        <v>0</v>
      </c>
      <c r="L273" s="669">
        <f t="shared" si="171"/>
        <v>0</v>
      </c>
      <c r="M273" s="669">
        <f t="shared" si="171"/>
        <v>0</v>
      </c>
      <c r="N273" s="669">
        <f t="shared" si="171"/>
        <v>0</v>
      </c>
      <c r="O273" s="669">
        <f t="shared" si="171"/>
        <v>0</v>
      </c>
      <c r="P273" s="669">
        <f t="shared" si="171"/>
        <v>0</v>
      </c>
    </row>
    <row r="274" s="461" customFormat="1" ht="12.75" customHeight="1" spans="1:16">
      <c r="A274" s="635" t="s">
        <v>141</v>
      </c>
      <c r="B274" s="582" t="s">
        <v>70</v>
      </c>
      <c r="C274" s="706">
        <f>SUM(E274:P274)</f>
        <v>0</v>
      </c>
      <c r="D274" s="570">
        <f>IF($C$2=0,,C274/$C$2)</f>
        <v>0</v>
      </c>
      <c r="E274" s="607"/>
      <c r="F274" s="607"/>
      <c r="G274" s="607"/>
      <c r="H274" s="607"/>
      <c r="I274" s="607"/>
      <c r="J274" s="607"/>
      <c r="K274" s="607"/>
      <c r="L274" s="607"/>
      <c r="M274" s="607"/>
      <c r="N274" s="607"/>
      <c r="O274" s="607"/>
      <c r="P274" s="607"/>
    </row>
    <row r="275" s="461" customFormat="1" ht="12.75" customHeight="1" spans="1:16">
      <c r="A275" s="637"/>
      <c r="B275" s="582" t="s">
        <v>71</v>
      </c>
      <c r="C275" s="706">
        <f t="shared" ref="C275:C278" si="172">SUM(E275:P275)</f>
        <v>0</v>
      </c>
      <c r="D275" s="707"/>
      <c r="E275" s="607"/>
      <c r="F275" s="607"/>
      <c r="G275" s="607"/>
      <c r="H275" s="607"/>
      <c r="I275" s="607"/>
      <c r="J275" s="607"/>
      <c r="K275" s="607"/>
      <c r="L275" s="607"/>
      <c r="M275" s="607"/>
      <c r="N275" s="607"/>
      <c r="O275" s="607"/>
      <c r="P275" s="607"/>
    </row>
    <row r="276" s="461" customFormat="1" ht="12.75" customHeight="1" spans="1:16">
      <c r="A276" s="637"/>
      <c r="B276" s="582" t="s">
        <v>82</v>
      </c>
      <c r="C276" s="706">
        <f t="shared" si="172"/>
        <v>0</v>
      </c>
      <c r="D276" s="707"/>
      <c r="E276" s="587">
        <f>E277+E278</f>
        <v>0</v>
      </c>
      <c r="F276" s="587">
        <f t="shared" ref="F276:P276" si="173">F277+F278</f>
        <v>0</v>
      </c>
      <c r="G276" s="587">
        <f t="shared" si="173"/>
        <v>0</v>
      </c>
      <c r="H276" s="587">
        <f t="shared" si="173"/>
        <v>0</v>
      </c>
      <c r="I276" s="587">
        <f t="shared" si="173"/>
        <v>0</v>
      </c>
      <c r="J276" s="587">
        <f t="shared" si="173"/>
        <v>0</v>
      </c>
      <c r="K276" s="587">
        <f t="shared" si="173"/>
        <v>0</v>
      </c>
      <c r="L276" s="587">
        <f t="shared" si="173"/>
        <v>0</v>
      </c>
      <c r="M276" s="587">
        <f t="shared" si="173"/>
        <v>0</v>
      </c>
      <c r="N276" s="587">
        <f t="shared" si="173"/>
        <v>0</v>
      </c>
      <c r="O276" s="587">
        <f t="shared" si="173"/>
        <v>0</v>
      </c>
      <c r="P276" s="587">
        <f t="shared" si="173"/>
        <v>0</v>
      </c>
    </row>
    <row r="277" s="461" customFormat="1" ht="12.75" customHeight="1" spans="1:16">
      <c r="A277" s="637"/>
      <c r="B277" s="580" t="s">
        <v>73</v>
      </c>
      <c r="C277" s="706">
        <f t="shared" si="172"/>
        <v>0</v>
      </c>
      <c r="D277" s="707"/>
      <c r="E277" s="607"/>
      <c r="F277" s="607"/>
      <c r="G277" s="607"/>
      <c r="H277" s="607"/>
      <c r="I277" s="607"/>
      <c r="J277" s="607"/>
      <c r="K277" s="607"/>
      <c r="L277" s="607"/>
      <c r="M277" s="607"/>
      <c r="N277" s="607"/>
      <c r="O277" s="607"/>
      <c r="P277" s="607"/>
    </row>
    <row r="278" s="461" customFormat="1" ht="12.75" customHeight="1" spans="1:16">
      <c r="A278" s="637"/>
      <c r="B278" s="580" t="s">
        <v>74</v>
      </c>
      <c r="C278" s="706">
        <f t="shared" si="172"/>
        <v>0</v>
      </c>
      <c r="D278" s="707"/>
      <c r="E278" s="607"/>
      <c r="F278" s="607"/>
      <c r="G278" s="607"/>
      <c r="H278" s="607"/>
      <c r="I278" s="607"/>
      <c r="J278" s="607"/>
      <c r="K278" s="607"/>
      <c r="L278" s="607"/>
      <c r="M278" s="607"/>
      <c r="N278" s="607"/>
      <c r="O278" s="607"/>
      <c r="P278" s="607"/>
    </row>
    <row r="279" s="461" customFormat="1" ht="12.75" customHeight="1" spans="1:16">
      <c r="A279" s="637"/>
      <c r="B279" s="581" t="s">
        <v>75</v>
      </c>
      <c r="C279" s="708">
        <f>IF(C274=0,,C275/C274)</f>
        <v>0</v>
      </c>
      <c r="D279" s="707"/>
      <c r="E279" s="587">
        <f>IF(E274=0,,E275/E274)</f>
        <v>0</v>
      </c>
      <c r="F279" s="587">
        <f t="shared" ref="F279:P279" si="174">IF(F274=0,,F275/F274)</f>
        <v>0</v>
      </c>
      <c r="G279" s="587">
        <f t="shared" si="174"/>
        <v>0</v>
      </c>
      <c r="H279" s="587">
        <f t="shared" si="174"/>
        <v>0</v>
      </c>
      <c r="I279" s="587">
        <f t="shared" si="174"/>
        <v>0</v>
      </c>
      <c r="J279" s="587">
        <f t="shared" si="174"/>
        <v>0</v>
      </c>
      <c r="K279" s="587">
        <f t="shared" si="174"/>
        <v>0</v>
      </c>
      <c r="L279" s="587">
        <f t="shared" si="174"/>
        <v>0</v>
      </c>
      <c r="M279" s="587">
        <f t="shared" si="174"/>
        <v>0</v>
      </c>
      <c r="N279" s="587">
        <f t="shared" si="174"/>
        <v>0</v>
      </c>
      <c r="O279" s="587">
        <f t="shared" si="174"/>
        <v>0</v>
      </c>
      <c r="P279" s="587">
        <f t="shared" si="174"/>
        <v>0</v>
      </c>
    </row>
    <row r="280" s="461" customFormat="1" ht="12.75" customHeight="1" spans="1:16">
      <c r="A280" s="637"/>
      <c r="B280" s="581" t="s">
        <v>76</v>
      </c>
      <c r="C280" s="708">
        <f>IF(C274=0,,C276/C274)</f>
        <v>0</v>
      </c>
      <c r="D280" s="707"/>
      <c r="E280" s="587">
        <f>IF(E274=0,,E276/E274)</f>
        <v>0</v>
      </c>
      <c r="F280" s="587">
        <f t="shared" ref="F280:P280" si="175">IF(F274=0,,F276/F274)</f>
        <v>0</v>
      </c>
      <c r="G280" s="587">
        <f t="shared" si="175"/>
        <v>0</v>
      </c>
      <c r="H280" s="587">
        <f t="shared" si="175"/>
        <v>0</v>
      </c>
      <c r="I280" s="587">
        <f t="shared" si="175"/>
        <v>0</v>
      </c>
      <c r="J280" s="587">
        <f t="shared" si="175"/>
        <v>0</v>
      </c>
      <c r="K280" s="587">
        <f t="shared" si="175"/>
        <v>0</v>
      </c>
      <c r="L280" s="587">
        <f t="shared" si="175"/>
        <v>0</v>
      </c>
      <c r="M280" s="587">
        <f t="shared" si="175"/>
        <v>0</v>
      </c>
      <c r="N280" s="587">
        <f t="shared" si="175"/>
        <v>0</v>
      </c>
      <c r="O280" s="587">
        <f t="shared" si="175"/>
        <v>0</v>
      </c>
      <c r="P280" s="587">
        <f t="shared" si="175"/>
        <v>0</v>
      </c>
    </row>
    <row r="281" s="461" customFormat="1" ht="12.75" customHeight="1" spans="1:16">
      <c r="A281" s="637"/>
      <c r="B281" s="582" t="s">
        <v>77</v>
      </c>
      <c r="C281" s="706">
        <f>SUM(E281:P281)</f>
        <v>0</v>
      </c>
      <c r="D281" s="707"/>
      <c r="E281" s="587">
        <f>E275-E276</f>
        <v>0</v>
      </c>
      <c r="F281" s="587">
        <f t="shared" ref="F281:P281" si="176">F275-F276</f>
        <v>0</v>
      </c>
      <c r="G281" s="587">
        <f t="shared" si="176"/>
        <v>0</v>
      </c>
      <c r="H281" s="587">
        <f t="shared" si="176"/>
        <v>0</v>
      </c>
      <c r="I281" s="587">
        <f t="shared" si="176"/>
        <v>0</v>
      </c>
      <c r="J281" s="587">
        <f t="shared" si="176"/>
        <v>0</v>
      </c>
      <c r="K281" s="587">
        <f t="shared" si="176"/>
        <v>0</v>
      </c>
      <c r="L281" s="587">
        <f t="shared" si="176"/>
        <v>0</v>
      </c>
      <c r="M281" s="587">
        <f t="shared" si="176"/>
        <v>0</v>
      </c>
      <c r="N281" s="587">
        <f t="shared" si="176"/>
        <v>0</v>
      </c>
      <c r="O281" s="587">
        <f t="shared" si="176"/>
        <v>0</v>
      </c>
      <c r="P281" s="587">
        <f t="shared" si="176"/>
        <v>0</v>
      </c>
    </row>
    <row r="282" s="461" customFormat="1" ht="12.75" customHeight="1" spans="1:16">
      <c r="A282" s="637"/>
      <c r="B282" s="583" t="s">
        <v>78</v>
      </c>
      <c r="C282" s="337">
        <f>IF(C275=0,,C281/C275)</f>
        <v>0</v>
      </c>
      <c r="D282" s="354"/>
      <c r="E282" s="669">
        <f>IF(E275=0,,E281/E275)</f>
        <v>0</v>
      </c>
      <c r="F282" s="669">
        <f t="shared" ref="F282:P282" si="177">IF(F275=0,,F281/F275)</f>
        <v>0</v>
      </c>
      <c r="G282" s="669">
        <f t="shared" si="177"/>
        <v>0</v>
      </c>
      <c r="H282" s="669">
        <f t="shared" si="177"/>
        <v>0</v>
      </c>
      <c r="I282" s="669">
        <f t="shared" si="177"/>
        <v>0</v>
      </c>
      <c r="J282" s="669">
        <f t="shared" si="177"/>
        <v>0</v>
      </c>
      <c r="K282" s="669">
        <f t="shared" si="177"/>
        <v>0</v>
      </c>
      <c r="L282" s="669">
        <f t="shared" si="177"/>
        <v>0</v>
      </c>
      <c r="M282" s="669">
        <f t="shared" si="177"/>
        <v>0</v>
      </c>
      <c r="N282" s="669">
        <f t="shared" si="177"/>
        <v>0</v>
      </c>
      <c r="O282" s="669">
        <f t="shared" si="177"/>
        <v>0</v>
      </c>
      <c r="P282" s="669">
        <f t="shared" si="177"/>
        <v>0</v>
      </c>
    </row>
    <row r="283" s="461" customFormat="1" ht="12.75" customHeight="1" spans="1:16">
      <c r="A283" s="637"/>
      <c r="B283" s="582" t="s">
        <v>79</v>
      </c>
      <c r="C283" s="706">
        <f>SUM(E283:P283)</f>
        <v>0</v>
      </c>
      <c r="D283" s="707"/>
      <c r="E283" s="702"/>
      <c r="F283" s="702"/>
      <c r="G283" s="702"/>
      <c r="H283" s="702"/>
      <c r="I283" s="702"/>
      <c r="J283" s="702"/>
      <c r="K283" s="702"/>
      <c r="L283" s="702"/>
      <c r="M283" s="702"/>
      <c r="N283" s="702"/>
      <c r="O283" s="702"/>
      <c r="P283" s="702"/>
    </row>
    <row r="284" s="461" customFormat="1" ht="12.75" customHeight="1" spans="1:16">
      <c r="A284" s="637"/>
      <c r="B284" s="583" t="s">
        <v>128</v>
      </c>
      <c r="C284" s="337">
        <f>IF((C275+C283)=0,,C283/(C275+C283))</f>
        <v>0</v>
      </c>
      <c r="D284" s="354"/>
      <c r="E284" s="669">
        <f>IF((E275+E283)=0,,E283/(E275+E283))</f>
        <v>0</v>
      </c>
      <c r="F284" s="669">
        <f t="shared" ref="F284:P284" si="178">IF((F275+F283)=0,,F283/(F275+F283))</f>
        <v>0</v>
      </c>
      <c r="G284" s="669">
        <f t="shared" si="178"/>
        <v>0</v>
      </c>
      <c r="H284" s="669">
        <f t="shared" si="178"/>
        <v>0</v>
      </c>
      <c r="I284" s="669">
        <f t="shared" si="178"/>
        <v>0</v>
      </c>
      <c r="J284" s="669">
        <f t="shared" si="178"/>
        <v>0</v>
      </c>
      <c r="K284" s="669">
        <f t="shared" si="178"/>
        <v>0</v>
      </c>
      <c r="L284" s="669">
        <f t="shared" si="178"/>
        <v>0</v>
      </c>
      <c r="M284" s="669">
        <f t="shared" si="178"/>
        <v>0</v>
      </c>
      <c r="N284" s="669">
        <f t="shared" si="178"/>
        <v>0</v>
      </c>
      <c r="O284" s="669">
        <f t="shared" si="178"/>
        <v>0</v>
      </c>
      <c r="P284" s="669">
        <f t="shared" si="178"/>
        <v>0</v>
      </c>
    </row>
    <row r="285" s="461" customFormat="1" ht="12.75" customHeight="1" spans="1:16">
      <c r="A285" s="701" t="s">
        <v>142</v>
      </c>
      <c r="B285" s="591" t="s">
        <v>70</v>
      </c>
      <c r="C285" s="702">
        <f>SUM(E285:P285)</f>
        <v>0</v>
      </c>
      <c r="D285" s="570">
        <f>IF($C$2=0,,C285/$C$2)</f>
        <v>0</v>
      </c>
      <c r="E285" s="607"/>
      <c r="F285" s="607"/>
      <c r="G285" s="607"/>
      <c r="H285" s="607"/>
      <c r="I285" s="607"/>
      <c r="J285" s="607"/>
      <c r="K285" s="607"/>
      <c r="L285" s="607"/>
      <c r="M285" s="607"/>
      <c r="N285" s="607"/>
      <c r="O285" s="607"/>
      <c r="P285" s="607"/>
    </row>
    <row r="286" s="461" customFormat="1" ht="12.75" customHeight="1" spans="1:16">
      <c r="A286" s="647"/>
      <c r="B286" s="591" t="s">
        <v>71</v>
      </c>
      <c r="C286" s="702">
        <f t="shared" ref="C286:C289" si="179">SUM(E286:P286)</f>
        <v>0</v>
      </c>
      <c r="D286" s="703"/>
      <c r="E286" s="607"/>
      <c r="F286" s="607"/>
      <c r="G286" s="607"/>
      <c r="H286" s="607"/>
      <c r="I286" s="607"/>
      <c r="J286" s="607"/>
      <c r="K286" s="607"/>
      <c r="L286" s="607"/>
      <c r="M286" s="607"/>
      <c r="N286" s="607"/>
      <c r="O286" s="607"/>
      <c r="P286" s="607"/>
    </row>
    <row r="287" s="461" customFormat="1" ht="12.75" customHeight="1" spans="1:16">
      <c r="A287" s="647"/>
      <c r="B287" s="591" t="s">
        <v>82</v>
      </c>
      <c r="C287" s="702">
        <f t="shared" si="179"/>
        <v>0</v>
      </c>
      <c r="D287" s="604"/>
      <c r="E287" s="587">
        <f>E288+E289</f>
        <v>0</v>
      </c>
      <c r="F287" s="587">
        <f t="shared" ref="F287:P287" si="180">F288+F289</f>
        <v>0</v>
      </c>
      <c r="G287" s="587">
        <f t="shared" si="180"/>
        <v>0</v>
      </c>
      <c r="H287" s="587">
        <f t="shared" si="180"/>
        <v>0</v>
      </c>
      <c r="I287" s="587">
        <f t="shared" si="180"/>
        <v>0</v>
      </c>
      <c r="J287" s="587">
        <f t="shared" si="180"/>
        <v>0</v>
      </c>
      <c r="K287" s="587">
        <f t="shared" si="180"/>
        <v>0</v>
      </c>
      <c r="L287" s="587">
        <f t="shared" si="180"/>
        <v>0</v>
      </c>
      <c r="M287" s="587">
        <f t="shared" si="180"/>
        <v>0</v>
      </c>
      <c r="N287" s="587">
        <f t="shared" si="180"/>
        <v>0</v>
      </c>
      <c r="O287" s="587">
        <f t="shared" si="180"/>
        <v>0</v>
      </c>
      <c r="P287" s="587">
        <f t="shared" si="180"/>
        <v>0</v>
      </c>
    </row>
    <row r="288" s="461" customFormat="1" ht="12.75" customHeight="1" spans="1:16">
      <c r="A288" s="647"/>
      <c r="B288" s="592" t="s">
        <v>73</v>
      </c>
      <c r="C288" s="702">
        <f t="shared" si="179"/>
        <v>0</v>
      </c>
      <c r="D288" s="703"/>
      <c r="E288" s="607"/>
      <c r="F288" s="607"/>
      <c r="G288" s="607"/>
      <c r="H288" s="607"/>
      <c r="I288" s="607"/>
      <c r="J288" s="607"/>
      <c r="K288" s="607"/>
      <c r="L288" s="607"/>
      <c r="M288" s="607"/>
      <c r="N288" s="607"/>
      <c r="O288" s="607"/>
      <c r="P288" s="607"/>
    </row>
    <row r="289" s="461" customFormat="1" ht="12.75" customHeight="1" spans="1:16">
      <c r="A289" s="647"/>
      <c r="B289" s="592" t="s">
        <v>74</v>
      </c>
      <c r="C289" s="702">
        <f t="shared" si="179"/>
        <v>0</v>
      </c>
      <c r="D289" s="703"/>
      <c r="E289" s="607"/>
      <c r="F289" s="607"/>
      <c r="G289" s="607"/>
      <c r="H289" s="607"/>
      <c r="I289" s="607"/>
      <c r="J289" s="607"/>
      <c r="K289" s="607"/>
      <c r="L289" s="607"/>
      <c r="M289" s="607"/>
      <c r="N289" s="607"/>
      <c r="O289" s="607"/>
      <c r="P289" s="607"/>
    </row>
    <row r="290" s="461" customFormat="1" ht="12.75" customHeight="1" spans="1:16">
      <c r="A290" s="647"/>
      <c r="B290" s="593" t="s">
        <v>75</v>
      </c>
      <c r="C290" s="704">
        <f>IF(C285=0,,C286/C285)</f>
        <v>0</v>
      </c>
      <c r="D290" s="703"/>
      <c r="E290" s="587">
        <f>IF(E285=0,,E286/E285)</f>
        <v>0</v>
      </c>
      <c r="F290" s="587">
        <f t="shared" ref="F290:P290" si="181">IF(F285=0,,F286/F285)</f>
        <v>0</v>
      </c>
      <c r="G290" s="587">
        <f t="shared" si="181"/>
        <v>0</v>
      </c>
      <c r="H290" s="587">
        <f t="shared" si="181"/>
        <v>0</v>
      </c>
      <c r="I290" s="587">
        <f t="shared" si="181"/>
        <v>0</v>
      </c>
      <c r="J290" s="587">
        <f t="shared" si="181"/>
        <v>0</v>
      </c>
      <c r="K290" s="587">
        <f t="shared" si="181"/>
        <v>0</v>
      </c>
      <c r="L290" s="587">
        <f t="shared" si="181"/>
        <v>0</v>
      </c>
      <c r="M290" s="587">
        <f t="shared" si="181"/>
        <v>0</v>
      </c>
      <c r="N290" s="587">
        <f t="shared" si="181"/>
        <v>0</v>
      </c>
      <c r="O290" s="587">
        <f t="shared" si="181"/>
        <v>0</v>
      </c>
      <c r="P290" s="587">
        <f t="shared" si="181"/>
        <v>0</v>
      </c>
    </row>
    <row r="291" s="461" customFormat="1" ht="12.75" customHeight="1" spans="1:16">
      <c r="A291" s="647"/>
      <c r="B291" s="593" t="s">
        <v>76</v>
      </c>
      <c r="C291" s="704">
        <f>IF(C285=0,,C287/C285)</f>
        <v>0</v>
      </c>
      <c r="D291" s="703"/>
      <c r="E291" s="587">
        <f>IF(E285=0,,E287/E285)</f>
        <v>0</v>
      </c>
      <c r="F291" s="587">
        <f t="shared" ref="F291:P291" si="182">IF(F285=0,,F287/F285)</f>
        <v>0</v>
      </c>
      <c r="G291" s="587">
        <f t="shared" si="182"/>
        <v>0</v>
      </c>
      <c r="H291" s="587">
        <f t="shared" si="182"/>
        <v>0</v>
      </c>
      <c r="I291" s="587">
        <f t="shared" si="182"/>
        <v>0</v>
      </c>
      <c r="J291" s="587">
        <f t="shared" si="182"/>
        <v>0</v>
      </c>
      <c r="K291" s="587">
        <f t="shared" si="182"/>
        <v>0</v>
      </c>
      <c r="L291" s="587">
        <f t="shared" si="182"/>
        <v>0</v>
      </c>
      <c r="M291" s="587">
        <f t="shared" si="182"/>
        <v>0</v>
      </c>
      <c r="N291" s="587">
        <f t="shared" si="182"/>
        <v>0</v>
      </c>
      <c r="O291" s="587">
        <f t="shared" si="182"/>
        <v>0</v>
      </c>
      <c r="P291" s="587">
        <f t="shared" si="182"/>
        <v>0</v>
      </c>
    </row>
    <row r="292" s="461" customFormat="1" ht="12.75" customHeight="1" spans="1:16">
      <c r="A292" s="647"/>
      <c r="B292" s="591" t="s">
        <v>77</v>
      </c>
      <c r="C292" s="702">
        <f>SUM(E292:P292)</f>
        <v>0</v>
      </c>
      <c r="D292" s="703"/>
      <c r="E292" s="587">
        <f>E286-E287</f>
        <v>0</v>
      </c>
      <c r="F292" s="587">
        <f t="shared" ref="F292:P292" si="183">F286-F287</f>
        <v>0</v>
      </c>
      <c r="G292" s="587">
        <f t="shared" si="183"/>
        <v>0</v>
      </c>
      <c r="H292" s="587">
        <f t="shared" si="183"/>
        <v>0</v>
      </c>
      <c r="I292" s="587">
        <f t="shared" si="183"/>
        <v>0</v>
      </c>
      <c r="J292" s="587">
        <f t="shared" si="183"/>
        <v>0</v>
      </c>
      <c r="K292" s="587">
        <f t="shared" si="183"/>
        <v>0</v>
      </c>
      <c r="L292" s="587">
        <f t="shared" si="183"/>
        <v>0</v>
      </c>
      <c r="M292" s="587">
        <f t="shared" si="183"/>
        <v>0</v>
      </c>
      <c r="N292" s="587">
        <f t="shared" si="183"/>
        <v>0</v>
      </c>
      <c r="O292" s="587">
        <f t="shared" si="183"/>
        <v>0</v>
      </c>
      <c r="P292" s="587">
        <f t="shared" si="183"/>
        <v>0</v>
      </c>
    </row>
    <row r="293" s="461" customFormat="1" ht="12.75" customHeight="1" spans="1:16">
      <c r="A293" s="647"/>
      <c r="B293" s="594" t="s">
        <v>78</v>
      </c>
      <c r="C293" s="705">
        <f>IF(C286=0,,C292/C286)</f>
        <v>0</v>
      </c>
      <c r="D293" s="703"/>
      <c r="E293" s="669">
        <f>IF(E286=0,,E292/E286)</f>
        <v>0</v>
      </c>
      <c r="F293" s="669">
        <f t="shared" ref="F293:P293" si="184">IF(F286=0,,F292/F286)</f>
        <v>0</v>
      </c>
      <c r="G293" s="669">
        <f t="shared" si="184"/>
        <v>0</v>
      </c>
      <c r="H293" s="669">
        <f t="shared" si="184"/>
        <v>0</v>
      </c>
      <c r="I293" s="669">
        <f t="shared" si="184"/>
        <v>0</v>
      </c>
      <c r="J293" s="669">
        <f t="shared" si="184"/>
        <v>0</v>
      </c>
      <c r="K293" s="669">
        <f t="shared" si="184"/>
        <v>0</v>
      </c>
      <c r="L293" s="669">
        <f t="shared" si="184"/>
        <v>0</v>
      </c>
      <c r="M293" s="669">
        <f t="shared" si="184"/>
        <v>0</v>
      </c>
      <c r="N293" s="669">
        <f t="shared" si="184"/>
        <v>0</v>
      </c>
      <c r="O293" s="669">
        <f t="shared" si="184"/>
        <v>0</v>
      </c>
      <c r="P293" s="669">
        <f t="shared" si="184"/>
        <v>0</v>
      </c>
    </row>
    <row r="294" s="461" customFormat="1" ht="12.75" customHeight="1" spans="1:16">
      <c r="A294" s="647"/>
      <c r="B294" s="591" t="s">
        <v>79</v>
      </c>
      <c r="C294" s="702">
        <f>SUM(E294:P294)</f>
        <v>0</v>
      </c>
      <c r="D294" s="703"/>
      <c r="E294" s="702"/>
      <c r="F294" s="702"/>
      <c r="G294" s="702"/>
      <c r="H294" s="702"/>
      <c r="I294" s="702"/>
      <c r="J294" s="702"/>
      <c r="K294" s="702"/>
      <c r="L294" s="702"/>
      <c r="M294" s="702"/>
      <c r="N294" s="702"/>
      <c r="O294" s="702"/>
      <c r="P294" s="702"/>
    </row>
    <row r="295" s="461" customFormat="1" ht="12.75" customHeight="1" spans="1:16">
      <c r="A295" s="647"/>
      <c r="B295" s="594" t="s">
        <v>128</v>
      </c>
      <c r="C295" s="705">
        <f>IF((C286+C294)=0,,C294/(C286+C294))</f>
        <v>0</v>
      </c>
      <c r="D295" s="703"/>
      <c r="E295" s="669">
        <f>IF((E286+E294)=0,,E294/(E286+E294))</f>
        <v>0</v>
      </c>
      <c r="F295" s="669">
        <f t="shared" ref="F295:P295" si="185">IF((F286+F294)=0,,F294/(F286+F294))</f>
        <v>0</v>
      </c>
      <c r="G295" s="669">
        <f t="shared" si="185"/>
        <v>0</v>
      </c>
      <c r="H295" s="669">
        <f t="shared" si="185"/>
        <v>0</v>
      </c>
      <c r="I295" s="669">
        <f t="shared" si="185"/>
        <v>0</v>
      </c>
      <c r="J295" s="669">
        <f t="shared" si="185"/>
        <v>0</v>
      </c>
      <c r="K295" s="669">
        <f t="shared" si="185"/>
        <v>0</v>
      </c>
      <c r="L295" s="669">
        <f t="shared" si="185"/>
        <v>0</v>
      </c>
      <c r="M295" s="669">
        <f t="shared" si="185"/>
        <v>0</v>
      </c>
      <c r="N295" s="669">
        <f t="shared" si="185"/>
        <v>0</v>
      </c>
      <c r="O295" s="669">
        <f t="shared" si="185"/>
        <v>0</v>
      </c>
      <c r="P295" s="669">
        <f t="shared" si="185"/>
        <v>0</v>
      </c>
    </row>
    <row r="296" s="461" customFormat="1" ht="12.75" customHeight="1" spans="1:16">
      <c r="A296" s="635" t="s">
        <v>143</v>
      </c>
      <c r="B296" s="582" t="s">
        <v>70</v>
      </c>
      <c r="C296" s="706">
        <f>SUM(E296:P296)</f>
        <v>0</v>
      </c>
      <c r="D296" s="570">
        <f>IF($C$2=0,,C296/$C$2)</f>
        <v>0</v>
      </c>
      <c r="E296" s="607"/>
      <c r="F296" s="607"/>
      <c r="G296" s="607"/>
      <c r="H296" s="607"/>
      <c r="I296" s="607"/>
      <c r="J296" s="607"/>
      <c r="K296" s="607"/>
      <c r="L296" s="607"/>
      <c r="M296" s="607"/>
      <c r="N296" s="607"/>
      <c r="O296" s="607"/>
      <c r="P296" s="607"/>
    </row>
    <row r="297" s="461" customFormat="1" ht="12.75" customHeight="1" spans="1:16">
      <c r="A297" s="637"/>
      <c r="B297" s="582" t="s">
        <v>71</v>
      </c>
      <c r="C297" s="706">
        <f t="shared" ref="C297:C300" si="186">SUM(E297:P297)</f>
        <v>0</v>
      </c>
      <c r="D297" s="707"/>
      <c r="E297" s="607"/>
      <c r="F297" s="607"/>
      <c r="G297" s="607"/>
      <c r="H297" s="607"/>
      <c r="I297" s="607"/>
      <c r="J297" s="607"/>
      <c r="K297" s="607"/>
      <c r="L297" s="607"/>
      <c r="M297" s="607"/>
      <c r="N297" s="607"/>
      <c r="O297" s="607"/>
      <c r="P297" s="607"/>
    </row>
    <row r="298" s="461" customFormat="1" ht="12.75" customHeight="1" spans="1:16">
      <c r="A298" s="637"/>
      <c r="B298" s="582" t="s">
        <v>82</v>
      </c>
      <c r="C298" s="706">
        <f t="shared" si="186"/>
        <v>0</v>
      </c>
      <c r="D298" s="707"/>
      <c r="E298" s="587">
        <f>E299+E300</f>
        <v>0</v>
      </c>
      <c r="F298" s="587">
        <f t="shared" ref="F298:P298" si="187">F299+F300</f>
        <v>0</v>
      </c>
      <c r="G298" s="587">
        <f t="shared" si="187"/>
        <v>0</v>
      </c>
      <c r="H298" s="587">
        <f t="shared" si="187"/>
        <v>0</v>
      </c>
      <c r="I298" s="587">
        <f t="shared" si="187"/>
        <v>0</v>
      </c>
      <c r="J298" s="587">
        <f t="shared" si="187"/>
        <v>0</v>
      </c>
      <c r="K298" s="587">
        <f t="shared" si="187"/>
        <v>0</v>
      </c>
      <c r="L298" s="587">
        <f t="shared" si="187"/>
        <v>0</v>
      </c>
      <c r="M298" s="587">
        <f t="shared" si="187"/>
        <v>0</v>
      </c>
      <c r="N298" s="587">
        <f t="shared" si="187"/>
        <v>0</v>
      </c>
      <c r="O298" s="587">
        <f t="shared" si="187"/>
        <v>0</v>
      </c>
      <c r="P298" s="587">
        <f t="shared" si="187"/>
        <v>0</v>
      </c>
    </row>
    <row r="299" s="461" customFormat="1" ht="12.75" customHeight="1" spans="1:16">
      <c r="A299" s="637"/>
      <c r="B299" s="580" t="s">
        <v>73</v>
      </c>
      <c r="C299" s="706">
        <f t="shared" si="186"/>
        <v>0</v>
      </c>
      <c r="D299" s="707"/>
      <c r="E299" s="607"/>
      <c r="F299" s="607"/>
      <c r="G299" s="607"/>
      <c r="H299" s="607"/>
      <c r="I299" s="607"/>
      <c r="J299" s="607"/>
      <c r="K299" s="607"/>
      <c r="L299" s="607"/>
      <c r="M299" s="607"/>
      <c r="N299" s="607"/>
      <c r="O299" s="607"/>
      <c r="P299" s="607"/>
    </row>
    <row r="300" s="461" customFormat="1" ht="12.75" customHeight="1" spans="1:16">
      <c r="A300" s="637"/>
      <c r="B300" s="580" t="s">
        <v>74</v>
      </c>
      <c r="C300" s="706">
        <f t="shared" si="186"/>
        <v>0</v>
      </c>
      <c r="D300" s="707"/>
      <c r="E300" s="607"/>
      <c r="F300" s="607"/>
      <c r="G300" s="607"/>
      <c r="H300" s="607"/>
      <c r="I300" s="607"/>
      <c r="J300" s="607"/>
      <c r="K300" s="607"/>
      <c r="L300" s="607"/>
      <c r="M300" s="607"/>
      <c r="N300" s="607"/>
      <c r="O300" s="607"/>
      <c r="P300" s="607"/>
    </row>
    <row r="301" s="461" customFormat="1" ht="12.75" customHeight="1" spans="1:16">
      <c r="A301" s="637"/>
      <c r="B301" s="581" t="s">
        <v>75</v>
      </c>
      <c r="C301" s="708">
        <f>IF(C296=0,,C297/C296)</f>
        <v>0</v>
      </c>
      <c r="D301" s="707"/>
      <c r="E301" s="587">
        <f>IF(E296=0,,E297/E296)</f>
        <v>0</v>
      </c>
      <c r="F301" s="587">
        <f t="shared" ref="F301:P301" si="188">IF(F296=0,,F297/F296)</f>
        <v>0</v>
      </c>
      <c r="G301" s="587">
        <f t="shared" si="188"/>
        <v>0</v>
      </c>
      <c r="H301" s="587">
        <f t="shared" si="188"/>
        <v>0</v>
      </c>
      <c r="I301" s="587">
        <f t="shared" si="188"/>
        <v>0</v>
      </c>
      <c r="J301" s="587">
        <f t="shared" si="188"/>
        <v>0</v>
      </c>
      <c r="K301" s="587">
        <f t="shared" si="188"/>
        <v>0</v>
      </c>
      <c r="L301" s="587">
        <f t="shared" si="188"/>
        <v>0</v>
      </c>
      <c r="M301" s="587">
        <f t="shared" si="188"/>
        <v>0</v>
      </c>
      <c r="N301" s="587">
        <f t="shared" si="188"/>
        <v>0</v>
      </c>
      <c r="O301" s="587">
        <f t="shared" si="188"/>
        <v>0</v>
      </c>
      <c r="P301" s="587">
        <f t="shared" si="188"/>
        <v>0</v>
      </c>
    </row>
    <row r="302" s="461" customFormat="1" ht="12.75" customHeight="1" spans="1:16">
      <c r="A302" s="637"/>
      <c r="B302" s="581" t="s">
        <v>76</v>
      </c>
      <c r="C302" s="708">
        <f>IF(C296=0,,C298/C296)</f>
        <v>0</v>
      </c>
      <c r="D302" s="707"/>
      <c r="E302" s="587">
        <f>IF(E296=0,,E298/E296)</f>
        <v>0</v>
      </c>
      <c r="F302" s="587">
        <f t="shared" ref="F302:P302" si="189">IF(F296=0,,F298/F296)</f>
        <v>0</v>
      </c>
      <c r="G302" s="587">
        <f t="shared" si="189"/>
        <v>0</v>
      </c>
      <c r="H302" s="587">
        <f t="shared" si="189"/>
        <v>0</v>
      </c>
      <c r="I302" s="587">
        <f t="shared" si="189"/>
        <v>0</v>
      </c>
      <c r="J302" s="587">
        <f t="shared" si="189"/>
        <v>0</v>
      </c>
      <c r="K302" s="587">
        <f t="shared" si="189"/>
        <v>0</v>
      </c>
      <c r="L302" s="587">
        <f t="shared" si="189"/>
        <v>0</v>
      </c>
      <c r="M302" s="587">
        <f t="shared" si="189"/>
        <v>0</v>
      </c>
      <c r="N302" s="587">
        <f t="shared" si="189"/>
        <v>0</v>
      </c>
      <c r="O302" s="587">
        <f t="shared" si="189"/>
        <v>0</v>
      </c>
      <c r="P302" s="587">
        <f t="shared" si="189"/>
        <v>0</v>
      </c>
    </row>
    <row r="303" s="461" customFormat="1" ht="12.75" customHeight="1" spans="1:16">
      <c r="A303" s="637"/>
      <c r="B303" s="582" t="s">
        <v>77</v>
      </c>
      <c r="C303" s="706">
        <f>SUM(E303:P303)</f>
        <v>0</v>
      </c>
      <c r="D303" s="707"/>
      <c r="E303" s="587">
        <f>E297-E298</f>
        <v>0</v>
      </c>
      <c r="F303" s="587">
        <f t="shared" ref="F303:P303" si="190">F297-F298</f>
        <v>0</v>
      </c>
      <c r="G303" s="587">
        <f t="shared" si="190"/>
        <v>0</v>
      </c>
      <c r="H303" s="587">
        <f t="shared" si="190"/>
        <v>0</v>
      </c>
      <c r="I303" s="587">
        <f t="shared" si="190"/>
        <v>0</v>
      </c>
      <c r="J303" s="587">
        <f t="shared" si="190"/>
        <v>0</v>
      </c>
      <c r="K303" s="587">
        <f t="shared" si="190"/>
        <v>0</v>
      </c>
      <c r="L303" s="587">
        <f t="shared" si="190"/>
        <v>0</v>
      </c>
      <c r="M303" s="587">
        <f t="shared" si="190"/>
        <v>0</v>
      </c>
      <c r="N303" s="587">
        <f t="shared" si="190"/>
        <v>0</v>
      </c>
      <c r="O303" s="587">
        <f t="shared" si="190"/>
        <v>0</v>
      </c>
      <c r="P303" s="587">
        <f t="shared" si="190"/>
        <v>0</v>
      </c>
    </row>
    <row r="304" s="461" customFormat="1" ht="12.75" customHeight="1" spans="1:16">
      <c r="A304" s="637"/>
      <c r="B304" s="583" t="s">
        <v>78</v>
      </c>
      <c r="C304" s="337">
        <f>IF(C297=0,,C303/C297)</f>
        <v>0</v>
      </c>
      <c r="D304" s="354"/>
      <c r="E304" s="669">
        <f>IF(E297=0,,E303/E297)</f>
        <v>0</v>
      </c>
      <c r="F304" s="669">
        <f t="shared" ref="F304:P304" si="191">IF(F297=0,,F303/F297)</f>
        <v>0</v>
      </c>
      <c r="G304" s="669">
        <f t="shared" si="191"/>
        <v>0</v>
      </c>
      <c r="H304" s="669">
        <f t="shared" si="191"/>
        <v>0</v>
      </c>
      <c r="I304" s="669">
        <f t="shared" si="191"/>
        <v>0</v>
      </c>
      <c r="J304" s="669">
        <f t="shared" si="191"/>
        <v>0</v>
      </c>
      <c r="K304" s="669">
        <f t="shared" si="191"/>
        <v>0</v>
      </c>
      <c r="L304" s="669">
        <f t="shared" si="191"/>
        <v>0</v>
      </c>
      <c r="M304" s="669">
        <f t="shared" si="191"/>
        <v>0</v>
      </c>
      <c r="N304" s="669">
        <f t="shared" si="191"/>
        <v>0</v>
      </c>
      <c r="O304" s="669">
        <f t="shared" si="191"/>
        <v>0</v>
      </c>
      <c r="P304" s="669">
        <f t="shared" si="191"/>
        <v>0</v>
      </c>
    </row>
    <row r="305" s="461" customFormat="1" ht="12.75" customHeight="1" spans="1:16">
      <c r="A305" s="637"/>
      <c r="B305" s="582" t="s">
        <v>79</v>
      </c>
      <c r="C305" s="706">
        <f>SUM(E305:P305)</f>
        <v>0</v>
      </c>
      <c r="D305" s="707"/>
      <c r="E305" s="702"/>
      <c r="F305" s="702"/>
      <c r="G305" s="702"/>
      <c r="H305" s="702"/>
      <c r="I305" s="702"/>
      <c r="J305" s="702"/>
      <c r="K305" s="702"/>
      <c r="L305" s="702"/>
      <c r="M305" s="702"/>
      <c r="N305" s="702"/>
      <c r="O305" s="702"/>
      <c r="P305" s="702"/>
    </row>
    <row r="306" s="461" customFormat="1" ht="12.75" customHeight="1" spans="1:16">
      <c r="A306" s="637"/>
      <c r="B306" s="583" t="s">
        <v>128</v>
      </c>
      <c r="C306" s="337">
        <f>IF((C297+C305)=0,,C305/(C297+C305))</f>
        <v>0</v>
      </c>
      <c r="D306" s="354"/>
      <c r="E306" s="669">
        <f>IF((E297+E305)=0,,E305/(E297+E305))</f>
        <v>0</v>
      </c>
      <c r="F306" s="669">
        <f t="shared" ref="F306:P306" si="192">IF((F297+F305)=0,,F305/(F297+F305))</f>
        <v>0</v>
      </c>
      <c r="G306" s="669">
        <f t="shared" si="192"/>
        <v>0</v>
      </c>
      <c r="H306" s="669">
        <f t="shared" si="192"/>
        <v>0</v>
      </c>
      <c r="I306" s="669">
        <f t="shared" si="192"/>
        <v>0</v>
      </c>
      <c r="J306" s="669">
        <f t="shared" si="192"/>
        <v>0</v>
      </c>
      <c r="K306" s="669">
        <f t="shared" si="192"/>
        <v>0</v>
      </c>
      <c r="L306" s="669">
        <f t="shared" si="192"/>
        <v>0</v>
      </c>
      <c r="M306" s="669">
        <f t="shared" si="192"/>
        <v>0</v>
      </c>
      <c r="N306" s="669">
        <f t="shared" si="192"/>
        <v>0</v>
      </c>
      <c r="O306" s="669">
        <f t="shared" si="192"/>
        <v>0</v>
      </c>
      <c r="P306" s="669">
        <f t="shared" si="192"/>
        <v>0</v>
      </c>
    </row>
    <row r="307" s="461" customFormat="1" ht="12.75" customHeight="1" spans="1:16">
      <c r="A307" s="701" t="s">
        <v>144</v>
      </c>
      <c r="B307" s="591" t="s">
        <v>70</v>
      </c>
      <c r="C307" s="702">
        <f>SUM(E307:P307)</f>
        <v>0</v>
      </c>
      <c r="D307" s="570">
        <f>IF($C$2=0,,C307/$C$2)</f>
        <v>0</v>
      </c>
      <c r="E307" s="607"/>
      <c r="F307" s="607"/>
      <c r="G307" s="607"/>
      <c r="H307" s="607"/>
      <c r="I307" s="607"/>
      <c r="J307" s="607"/>
      <c r="K307" s="607"/>
      <c r="L307" s="607"/>
      <c r="M307" s="607"/>
      <c r="N307" s="607"/>
      <c r="O307" s="607"/>
      <c r="P307" s="607"/>
    </row>
    <row r="308" s="461" customFormat="1" ht="12.75" customHeight="1" spans="1:16">
      <c r="A308" s="647"/>
      <c r="B308" s="591" t="s">
        <v>71</v>
      </c>
      <c r="C308" s="702">
        <f t="shared" ref="C308:C311" si="193">SUM(E308:P308)</f>
        <v>0</v>
      </c>
      <c r="D308" s="703"/>
      <c r="E308" s="607"/>
      <c r="F308" s="607"/>
      <c r="G308" s="607"/>
      <c r="H308" s="607"/>
      <c r="I308" s="607"/>
      <c r="J308" s="607"/>
      <c r="K308" s="607"/>
      <c r="L308" s="607"/>
      <c r="M308" s="607"/>
      <c r="N308" s="607"/>
      <c r="O308" s="607"/>
      <c r="P308" s="607"/>
    </row>
    <row r="309" s="461" customFormat="1" ht="12.75" customHeight="1" spans="1:16">
      <c r="A309" s="647"/>
      <c r="B309" s="591" t="s">
        <v>82</v>
      </c>
      <c r="C309" s="702">
        <f t="shared" si="193"/>
        <v>0</v>
      </c>
      <c r="D309" s="604"/>
      <c r="E309" s="587">
        <f>E310+E311</f>
        <v>0</v>
      </c>
      <c r="F309" s="587">
        <f t="shared" ref="F309:P309" si="194">F310+F311</f>
        <v>0</v>
      </c>
      <c r="G309" s="587">
        <f t="shared" si="194"/>
        <v>0</v>
      </c>
      <c r="H309" s="587">
        <f t="shared" si="194"/>
        <v>0</v>
      </c>
      <c r="I309" s="587">
        <f t="shared" si="194"/>
        <v>0</v>
      </c>
      <c r="J309" s="587">
        <f t="shared" si="194"/>
        <v>0</v>
      </c>
      <c r="K309" s="587">
        <f t="shared" si="194"/>
        <v>0</v>
      </c>
      <c r="L309" s="587">
        <f t="shared" si="194"/>
        <v>0</v>
      </c>
      <c r="M309" s="587">
        <f t="shared" si="194"/>
        <v>0</v>
      </c>
      <c r="N309" s="587">
        <f t="shared" si="194"/>
        <v>0</v>
      </c>
      <c r="O309" s="587">
        <f t="shared" si="194"/>
        <v>0</v>
      </c>
      <c r="P309" s="587">
        <f t="shared" si="194"/>
        <v>0</v>
      </c>
    </row>
    <row r="310" s="461" customFormat="1" ht="12.75" customHeight="1" spans="1:16">
      <c r="A310" s="647"/>
      <c r="B310" s="592" t="s">
        <v>73</v>
      </c>
      <c r="C310" s="702">
        <f t="shared" si="193"/>
        <v>0</v>
      </c>
      <c r="D310" s="703"/>
      <c r="E310" s="607"/>
      <c r="F310" s="607"/>
      <c r="G310" s="607"/>
      <c r="H310" s="607"/>
      <c r="I310" s="607"/>
      <c r="J310" s="607"/>
      <c r="K310" s="607"/>
      <c r="L310" s="607"/>
      <c r="M310" s="607"/>
      <c r="N310" s="607"/>
      <c r="O310" s="607"/>
      <c r="P310" s="607"/>
    </row>
    <row r="311" s="461" customFormat="1" ht="12.75" customHeight="1" spans="1:16">
      <c r="A311" s="647"/>
      <c r="B311" s="592" t="s">
        <v>74</v>
      </c>
      <c r="C311" s="702">
        <f t="shared" si="193"/>
        <v>0</v>
      </c>
      <c r="D311" s="703"/>
      <c r="E311" s="607"/>
      <c r="F311" s="607"/>
      <c r="G311" s="607"/>
      <c r="H311" s="607"/>
      <c r="I311" s="607"/>
      <c r="J311" s="607"/>
      <c r="K311" s="607"/>
      <c r="L311" s="607"/>
      <c r="M311" s="607"/>
      <c r="N311" s="607"/>
      <c r="O311" s="607"/>
      <c r="P311" s="607"/>
    </row>
    <row r="312" s="461" customFormat="1" ht="12.75" customHeight="1" spans="1:16">
      <c r="A312" s="647"/>
      <c r="B312" s="593" t="s">
        <v>75</v>
      </c>
      <c r="C312" s="704">
        <f>IF(C307=0,,C308/C307)</f>
        <v>0</v>
      </c>
      <c r="D312" s="703"/>
      <c r="E312" s="587">
        <f>IF(E307=0,,E308/E307)</f>
        <v>0</v>
      </c>
      <c r="F312" s="587">
        <f t="shared" ref="F312:P312" si="195">IF(F307=0,,F308/F307)</f>
        <v>0</v>
      </c>
      <c r="G312" s="587">
        <f t="shared" si="195"/>
        <v>0</v>
      </c>
      <c r="H312" s="587">
        <f t="shared" si="195"/>
        <v>0</v>
      </c>
      <c r="I312" s="587">
        <f t="shared" si="195"/>
        <v>0</v>
      </c>
      <c r="J312" s="587">
        <f t="shared" si="195"/>
        <v>0</v>
      </c>
      <c r="K312" s="587">
        <f t="shared" si="195"/>
        <v>0</v>
      </c>
      <c r="L312" s="587">
        <f t="shared" si="195"/>
        <v>0</v>
      </c>
      <c r="M312" s="587">
        <f t="shared" si="195"/>
        <v>0</v>
      </c>
      <c r="N312" s="587">
        <f t="shared" si="195"/>
        <v>0</v>
      </c>
      <c r="O312" s="587">
        <f t="shared" si="195"/>
        <v>0</v>
      </c>
      <c r="P312" s="587">
        <f t="shared" si="195"/>
        <v>0</v>
      </c>
    </row>
    <row r="313" s="461" customFormat="1" ht="12.75" customHeight="1" spans="1:16">
      <c r="A313" s="647"/>
      <c r="B313" s="593" t="s">
        <v>76</v>
      </c>
      <c r="C313" s="704">
        <f>IF(C307=0,,C309/C307)</f>
        <v>0</v>
      </c>
      <c r="D313" s="703"/>
      <c r="E313" s="587">
        <f>IF(E307=0,,E309/E307)</f>
        <v>0</v>
      </c>
      <c r="F313" s="587">
        <f t="shared" ref="F313:P313" si="196">IF(F307=0,,F309/F307)</f>
        <v>0</v>
      </c>
      <c r="G313" s="587">
        <f t="shared" si="196"/>
        <v>0</v>
      </c>
      <c r="H313" s="587">
        <f t="shared" si="196"/>
        <v>0</v>
      </c>
      <c r="I313" s="587">
        <f t="shared" si="196"/>
        <v>0</v>
      </c>
      <c r="J313" s="587">
        <f t="shared" si="196"/>
        <v>0</v>
      </c>
      <c r="K313" s="587">
        <f t="shared" si="196"/>
        <v>0</v>
      </c>
      <c r="L313" s="587">
        <f t="shared" si="196"/>
        <v>0</v>
      </c>
      <c r="M313" s="587">
        <f t="shared" si="196"/>
        <v>0</v>
      </c>
      <c r="N313" s="587">
        <f t="shared" si="196"/>
        <v>0</v>
      </c>
      <c r="O313" s="587">
        <f t="shared" si="196"/>
        <v>0</v>
      </c>
      <c r="P313" s="587">
        <f t="shared" si="196"/>
        <v>0</v>
      </c>
    </row>
    <row r="314" s="461" customFormat="1" ht="12.75" customHeight="1" spans="1:16">
      <c r="A314" s="647"/>
      <c r="B314" s="591" t="s">
        <v>77</v>
      </c>
      <c r="C314" s="702">
        <f>SUM(E314:P314)</f>
        <v>0</v>
      </c>
      <c r="D314" s="703"/>
      <c r="E314" s="587">
        <f>E308-E309</f>
        <v>0</v>
      </c>
      <c r="F314" s="587">
        <f t="shared" ref="F314:P314" si="197">F308-F309</f>
        <v>0</v>
      </c>
      <c r="G314" s="587">
        <f t="shared" si="197"/>
        <v>0</v>
      </c>
      <c r="H314" s="587">
        <f t="shared" si="197"/>
        <v>0</v>
      </c>
      <c r="I314" s="587">
        <f t="shared" si="197"/>
        <v>0</v>
      </c>
      <c r="J314" s="587">
        <f t="shared" si="197"/>
        <v>0</v>
      </c>
      <c r="K314" s="587">
        <f t="shared" si="197"/>
        <v>0</v>
      </c>
      <c r="L314" s="587">
        <f t="shared" si="197"/>
        <v>0</v>
      </c>
      <c r="M314" s="587">
        <f t="shared" si="197"/>
        <v>0</v>
      </c>
      <c r="N314" s="587">
        <f t="shared" si="197"/>
        <v>0</v>
      </c>
      <c r="O314" s="587">
        <f t="shared" si="197"/>
        <v>0</v>
      </c>
      <c r="P314" s="587">
        <f t="shared" si="197"/>
        <v>0</v>
      </c>
    </row>
    <row r="315" s="461" customFormat="1" ht="12.75" customHeight="1" spans="1:16">
      <c r="A315" s="647"/>
      <c r="B315" s="594" t="s">
        <v>78</v>
      </c>
      <c r="C315" s="705">
        <f>IF(C308=0,,C314/C308)</f>
        <v>0</v>
      </c>
      <c r="D315" s="703"/>
      <c r="E315" s="669">
        <f>IF(E308=0,,E314/E308)</f>
        <v>0</v>
      </c>
      <c r="F315" s="669">
        <f t="shared" ref="F315:P315" si="198">IF(F308=0,,F314/F308)</f>
        <v>0</v>
      </c>
      <c r="G315" s="669">
        <f t="shared" si="198"/>
        <v>0</v>
      </c>
      <c r="H315" s="669">
        <f t="shared" si="198"/>
        <v>0</v>
      </c>
      <c r="I315" s="669">
        <f t="shared" si="198"/>
        <v>0</v>
      </c>
      <c r="J315" s="669">
        <f t="shared" si="198"/>
        <v>0</v>
      </c>
      <c r="K315" s="669">
        <f t="shared" si="198"/>
        <v>0</v>
      </c>
      <c r="L315" s="669">
        <f t="shared" si="198"/>
        <v>0</v>
      </c>
      <c r="M315" s="669">
        <f t="shared" si="198"/>
        <v>0</v>
      </c>
      <c r="N315" s="669">
        <f t="shared" si="198"/>
        <v>0</v>
      </c>
      <c r="O315" s="669">
        <f t="shared" si="198"/>
        <v>0</v>
      </c>
      <c r="P315" s="669">
        <f t="shared" si="198"/>
        <v>0</v>
      </c>
    </row>
    <row r="316" s="461" customFormat="1" ht="12.75" customHeight="1" spans="1:16">
      <c r="A316" s="647"/>
      <c r="B316" s="591" t="s">
        <v>79</v>
      </c>
      <c r="C316" s="702">
        <f>SUM(E316:P316)</f>
        <v>0</v>
      </c>
      <c r="D316" s="703"/>
      <c r="E316" s="702"/>
      <c r="F316" s="702"/>
      <c r="G316" s="702"/>
      <c r="H316" s="702"/>
      <c r="I316" s="702"/>
      <c r="J316" s="702"/>
      <c r="K316" s="702"/>
      <c r="L316" s="702"/>
      <c r="M316" s="702"/>
      <c r="N316" s="702"/>
      <c r="O316" s="702"/>
      <c r="P316" s="702"/>
    </row>
    <row r="317" s="461" customFormat="1" ht="12.75" customHeight="1" spans="1:16">
      <c r="A317" s="647"/>
      <c r="B317" s="594" t="s">
        <v>128</v>
      </c>
      <c r="C317" s="705">
        <f>IF((C308+C316)=0,,C316/(C308+C316))</f>
        <v>0</v>
      </c>
      <c r="D317" s="703"/>
      <c r="E317" s="669">
        <f>IF((E308+E316)=0,,E316/(E308+E316))</f>
        <v>0</v>
      </c>
      <c r="F317" s="669">
        <f t="shared" ref="F317:P317" si="199">IF((F308+F316)=0,,F316/(F308+F316))</f>
        <v>0</v>
      </c>
      <c r="G317" s="669">
        <f t="shared" si="199"/>
        <v>0</v>
      </c>
      <c r="H317" s="669">
        <f t="shared" si="199"/>
        <v>0</v>
      </c>
      <c r="I317" s="669">
        <f t="shared" si="199"/>
        <v>0</v>
      </c>
      <c r="J317" s="669">
        <f t="shared" si="199"/>
        <v>0</v>
      </c>
      <c r="K317" s="669">
        <f t="shared" si="199"/>
        <v>0</v>
      </c>
      <c r="L317" s="669">
        <f t="shared" si="199"/>
        <v>0</v>
      </c>
      <c r="M317" s="669">
        <f t="shared" si="199"/>
        <v>0</v>
      </c>
      <c r="N317" s="669">
        <f t="shared" si="199"/>
        <v>0</v>
      </c>
      <c r="O317" s="669">
        <f t="shared" si="199"/>
        <v>0</v>
      </c>
      <c r="P317" s="669">
        <f t="shared" si="199"/>
        <v>0</v>
      </c>
    </row>
    <row r="318" s="461" customFormat="1" ht="12.75" customHeight="1" spans="1:16">
      <c r="A318" s="635" t="s">
        <v>145</v>
      </c>
      <c r="B318" s="582" t="s">
        <v>70</v>
      </c>
      <c r="C318" s="706">
        <f>SUM(E318:P318)</f>
        <v>0</v>
      </c>
      <c r="D318" s="570">
        <f>IF($C$2=0,,C318/$C$2)</f>
        <v>0</v>
      </c>
      <c r="E318" s="607"/>
      <c r="F318" s="607"/>
      <c r="G318" s="607"/>
      <c r="H318" s="607"/>
      <c r="I318" s="607"/>
      <c r="J318" s="607"/>
      <c r="K318" s="607"/>
      <c r="L318" s="607"/>
      <c r="M318" s="607"/>
      <c r="N318" s="607"/>
      <c r="O318" s="607"/>
      <c r="P318" s="607"/>
    </row>
    <row r="319" s="461" customFormat="1" ht="12.75" customHeight="1" spans="1:16">
      <c r="A319" s="637"/>
      <c r="B319" s="582" t="s">
        <v>71</v>
      </c>
      <c r="C319" s="706">
        <f t="shared" ref="C319:C322" si="200">SUM(E319:P319)</f>
        <v>0</v>
      </c>
      <c r="D319" s="707"/>
      <c r="E319" s="607"/>
      <c r="F319" s="607"/>
      <c r="G319" s="607"/>
      <c r="H319" s="607"/>
      <c r="I319" s="607"/>
      <c r="J319" s="607"/>
      <c r="K319" s="607"/>
      <c r="L319" s="607"/>
      <c r="M319" s="607"/>
      <c r="N319" s="607"/>
      <c r="O319" s="607"/>
      <c r="P319" s="607"/>
    </row>
    <row r="320" s="461" customFormat="1" ht="12.75" customHeight="1" spans="1:16">
      <c r="A320" s="637"/>
      <c r="B320" s="582" t="s">
        <v>82</v>
      </c>
      <c r="C320" s="706">
        <f t="shared" si="200"/>
        <v>0</v>
      </c>
      <c r="D320" s="707"/>
      <c r="E320" s="587">
        <f>E321+E322</f>
        <v>0</v>
      </c>
      <c r="F320" s="587">
        <f t="shared" ref="F320:P320" si="201">F321+F322</f>
        <v>0</v>
      </c>
      <c r="G320" s="587">
        <f t="shared" si="201"/>
        <v>0</v>
      </c>
      <c r="H320" s="587">
        <f t="shared" si="201"/>
        <v>0</v>
      </c>
      <c r="I320" s="587">
        <f t="shared" si="201"/>
        <v>0</v>
      </c>
      <c r="J320" s="587">
        <f t="shared" si="201"/>
        <v>0</v>
      </c>
      <c r="K320" s="587">
        <f t="shared" si="201"/>
        <v>0</v>
      </c>
      <c r="L320" s="587">
        <f t="shared" si="201"/>
        <v>0</v>
      </c>
      <c r="M320" s="587">
        <f t="shared" si="201"/>
        <v>0</v>
      </c>
      <c r="N320" s="587">
        <f t="shared" si="201"/>
        <v>0</v>
      </c>
      <c r="O320" s="587">
        <f t="shared" si="201"/>
        <v>0</v>
      </c>
      <c r="P320" s="587">
        <f t="shared" si="201"/>
        <v>0</v>
      </c>
    </row>
    <row r="321" s="461" customFormat="1" ht="12.75" customHeight="1" spans="1:16">
      <c r="A321" s="637"/>
      <c r="B321" s="580" t="s">
        <v>73</v>
      </c>
      <c r="C321" s="706">
        <f t="shared" si="200"/>
        <v>0</v>
      </c>
      <c r="D321" s="707"/>
      <c r="E321" s="607"/>
      <c r="F321" s="607"/>
      <c r="G321" s="607"/>
      <c r="H321" s="607"/>
      <c r="I321" s="607"/>
      <c r="J321" s="607"/>
      <c r="K321" s="607"/>
      <c r="L321" s="607"/>
      <c r="M321" s="607"/>
      <c r="N321" s="607"/>
      <c r="O321" s="607"/>
      <c r="P321" s="607"/>
    </row>
    <row r="322" s="461" customFormat="1" ht="12.75" customHeight="1" spans="1:16">
      <c r="A322" s="637"/>
      <c r="B322" s="580" t="s">
        <v>74</v>
      </c>
      <c r="C322" s="706">
        <f t="shared" si="200"/>
        <v>0</v>
      </c>
      <c r="D322" s="707"/>
      <c r="E322" s="607"/>
      <c r="F322" s="607"/>
      <c r="G322" s="607"/>
      <c r="H322" s="607"/>
      <c r="I322" s="607"/>
      <c r="J322" s="607"/>
      <c r="K322" s="607"/>
      <c r="L322" s="607"/>
      <c r="M322" s="607"/>
      <c r="N322" s="607"/>
      <c r="O322" s="607"/>
      <c r="P322" s="607"/>
    </row>
    <row r="323" s="461" customFormat="1" ht="12.75" customHeight="1" spans="1:16">
      <c r="A323" s="637"/>
      <c r="B323" s="581" t="s">
        <v>75</v>
      </c>
      <c r="C323" s="708">
        <f>IF(C318=0,,C319/C318)</f>
        <v>0</v>
      </c>
      <c r="D323" s="707"/>
      <c r="E323" s="587">
        <f>IF(E318=0,,E319/E318)</f>
        <v>0</v>
      </c>
      <c r="F323" s="587">
        <f t="shared" ref="F323:P323" si="202">IF(F318=0,,F319/F318)</f>
        <v>0</v>
      </c>
      <c r="G323" s="587">
        <f t="shared" si="202"/>
        <v>0</v>
      </c>
      <c r="H323" s="587">
        <f t="shared" si="202"/>
        <v>0</v>
      </c>
      <c r="I323" s="587">
        <f t="shared" si="202"/>
        <v>0</v>
      </c>
      <c r="J323" s="587">
        <f t="shared" si="202"/>
        <v>0</v>
      </c>
      <c r="K323" s="587">
        <f t="shared" si="202"/>
        <v>0</v>
      </c>
      <c r="L323" s="587">
        <f t="shared" si="202"/>
        <v>0</v>
      </c>
      <c r="M323" s="587">
        <f t="shared" si="202"/>
        <v>0</v>
      </c>
      <c r="N323" s="587">
        <f t="shared" si="202"/>
        <v>0</v>
      </c>
      <c r="O323" s="587">
        <f t="shared" si="202"/>
        <v>0</v>
      </c>
      <c r="P323" s="587">
        <f t="shared" si="202"/>
        <v>0</v>
      </c>
    </row>
    <row r="324" s="461" customFormat="1" ht="12.75" customHeight="1" spans="1:16">
      <c r="A324" s="637"/>
      <c r="B324" s="581" t="s">
        <v>76</v>
      </c>
      <c r="C324" s="708">
        <f>IF(C318=0,,C320/C318)</f>
        <v>0</v>
      </c>
      <c r="D324" s="707"/>
      <c r="E324" s="587">
        <f>IF(E318=0,,E320/E318)</f>
        <v>0</v>
      </c>
      <c r="F324" s="587">
        <f t="shared" ref="F324:P324" si="203">IF(F318=0,,F320/F318)</f>
        <v>0</v>
      </c>
      <c r="G324" s="587">
        <f t="shared" si="203"/>
        <v>0</v>
      </c>
      <c r="H324" s="587">
        <f t="shared" si="203"/>
        <v>0</v>
      </c>
      <c r="I324" s="587">
        <f t="shared" si="203"/>
        <v>0</v>
      </c>
      <c r="J324" s="587">
        <f t="shared" si="203"/>
        <v>0</v>
      </c>
      <c r="K324" s="587">
        <f t="shared" si="203"/>
        <v>0</v>
      </c>
      <c r="L324" s="587">
        <f t="shared" si="203"/>
        <v>0</v>
      </c>
      <c r="M324" s="587">
        <f t="shared" si="203"/>
        <v>0</v>
      </c>
      <c r="N324" s="587">
        <f t="shared" si="203"/>
        <v>0</v>
      </c>
      <c r="O324" s="587">
        <f t="shared" si="203"/>
        <v>0</v>
      </c>
      <c r="P324" s="587">
        <f t="shared" si="203"/>
        <v>0</v>
      </c>
    </row>
    <row r="325" s="461" customFormat="1" ht="12.75" customHeight="1" spans="1:16">
      <c r="A325" s="637"/>
      <c r="B325" s="582" t="s">
        <v>77</v>
      </c>
      <c r="C325" s="706">
        <f>SUM(E325:P325)</f>
        <v>0</v>
      </c>
      <c r="D325" s="707"/>
      <c r="E325" s="587">
        <f>E319-E320</f>
        <v>0</v>
      </c>
      <c r="F325" s="587">
        <f t="shared" ref="F325:P325" si="204">F319-F320</f>
        <v>0</v>
      </c>
      <c r="G325" s="587">
        <f t="shared" si="204"/>
        <v>0</v>
      </c>
      <c r="H325" s="587">
        <f t="shared" si="204"/>
        <v>0</v>
      </c>
      <c r="I325" s="587">
        <f t="shared" si="204"/>
        <v>0</v>
      </c>
      <c r="J325" s="587">
        <f t="shared" si="204"/>
        <v>0</v>
      </c>
      <c r="K325" s="587">
        <f t="shared" si="204"/>
        <v>0</v>
      </c>
      <c r="L325" s="587">
        <f t="shared" si="204"/>
        <v>0</v>
      </c>
      <c r="M325" s="587">
        <f t="shared" si="204"/>
        <v>0</v>
      </c>
      <c r="N325" s="587">
        <f t="shared" si="204"/>
        <v>0</v>
      </c>
      <c r="O325" s="587">
        <f t="shared" si="204"/>
        <v>0</v>
      </c>
      <c r="P325" s="587">
        <f t="shared" si="204"/>
        <v>0</v>
      </c>
    </row>
    <row r="326" s="461" customFormat="1" ht="12.75" customHeight="1" spans="1:16">
      <c r="A326" s="637"/>
      <c r="B326" s="583" t="s">
        <v>78</v>
      </c>
      <c r="C326" s="337">
        <f>IF(C319=0,,C325/C319)</f>
        <v>0</v>
      </c>
      <c r="D326" s="354"/>
      <c r="E326" s="669">
        <f>IF(E319=0,,E325/E319)</f>
        <v>0</v>
      </c>
      <c r="F326" s="669">
        <f t="shared" ref="F326:P326" si="205">IF(F319=0,,F325/F319)</f>
        <v>0</v>
      </c>
      <c r="G326" s="669">
        <f t="shared" si="205"/>
        <v>0</v>
      </c>
      <c r="H326" s="669">
        <f t="shared" si="205"/>
        <v>0</v>
      </c>
      <c r="I326" s="669">
        <f t="shared" si="205"/>
        <v>0</v>
      </c>
      <c r="J326" s="669">
        <f t="shared" si="205"/>
        <v>0</v>
      </c>
      <c r="K326" s="669">
        <f t="shared" si="205"/>
        <v>0</v>
      </c>
      <c r="L326" s="669">
        <f t="shared" si="205"/>
        <v>0</v>
      </c>
      <c r="M326" s="669">
        <f t="shared" si="205"/>
        <v>0</v>
      </c>
      <c r="N326" s="669">
        <f t="shared" si="205"/>
        <v>0</v>
      </c>
      <c r="O326" s="669">
        <f t="shared" si="205"/>
        <v>0</v>
      </c>
      <c r="P326" s="669">
        <f t="shared" si="205"/>
        <v>0</v>
      </c>
    </row>
    <row r="327" s="461" customFormat="1" ht="12.75" customHeight="1" spans="1:16">
      <c r="A327" s="637"/>
      <c r="B327" s="582" t="s">
        <v>79</v>
      </c>
      <c r="C327" s="706">
        <f>SUM(E327:P327)</f>
        <v>0</v>
      </c>
      <c r="D327" s="707"/>
      <c r="E327" s="702"/>
      <c r="F327" s="702"/>
      <c r="G327" s="702"/>
      <c r="H327" s="702"/>
      <c r="I327" s="702"/>
      <c r="J327" s="702"/>
      <c r="K327" s="702"/>
      <c r="L327" s="702"/>
      <c r="M327" s="702"/>
      <c r="N327" s="702"/>
      <c r="O327" s="702"/>
      <c r="P327" s="702"/>
    </row>
    <row r="328" s="461" customFormat="1" ht="12.75" customHeight="1" spans="1:16">
      <c r="A328" s="637"/>
      <c r="B328" s="583" t="s">
        <v>128</v>
      </c>
      <c r="C328" s="337">
        <f>IF((C319+C327)=0,,C327/(C319+C327))</f>
        <v>0</v>
      </c>
      <c r="D328" s="354"/>
      <c r="E328" s="669">
        <f>IF((E319+E327)=0,,E327/(E319+E327))</f>
        <v>0</v>
      </c>
      <c r="F328" s="669">
        <f t="shared" ref="F328:P328" si="206">IF((F319+F327)=0,,F327/(F319+F327))</f>
        <v>0</v>
      </c>
      <c r="G328" s="669">
        <f t="shared" si="206"/>
        <v>0</v>
      </c>
      <c r="H328" s="669">
        <f t="shared" si="206"/>
        <v>0</v>
      </c>
      <c r="I328" s="669">
        <f t="shared" si="206"/>
        <v>0</v>
      </c>
      <c r="J328" s="669">
        <f t="shared" si="206"/>
        <v>0</v>
      </c>
      <c r="K328" s="669">
        <f t="shared" si="206"/>
        <v>0</v>
      </c>
      <c r="L328" s="669">
        <f t="shared" si="206"/>
        <v>0</v>
      </c>
      <c r="M328" s="669">
        <f t="shared" si="206"/>
        <v>0</v>
      </c>
      <c r="N328" s="669">
        <f t="shared" si="206"/>
        <v>0</v>
      </c>
      <c r="O328" s="669">
        <f t="shared" si="206"/>
        <v>0</v>
      </c>
      <c r="P328" s="669">
        <f t="shared" si="206"/>
        <v>0</v>
      </c>
    </row>
    <row r="329" s="461" customFormat="1" ht="12.75" customHeight="1" spans="1:16">
      <c r="A329" s="701" t="s">
        <v>146</v>
      </c>
      <c r="B329" s="591" t="s">
        <v>70</v>
      </c>
      <c r="C329" s="702">
        <f>SUM(E329:P329)</f>
        <v>0</v>
      </c>
      <c r="D329" s="570">
        <f>IF($C$2=0,,C329/$C$2)</f>
        <v>0</v>
      </c>
      <c r="E329" s="607"/>
      <c r="F329" s="607"/>
      <c r="G329" s="607"/>
      <c r="H329" s="607"/>
      <c r="I329" s="607"/>
      <c r="J329" s="607"/>
      <c r="K329" s="607"/>
      <c r="L329" s="607"/>
      <c r="M329" s="607"/>
      <c r="N329" s="607"/>
      <c r="O329" s="607"/>
      <c r="P329" s="607"/>
    </row>
    <row r="330" s="461" customFormat="1" ht="12.75" customHeight="1" spans="1:16">
      <c r="A330" s="647"/>
      <c r="B330" s="591" t="s">
        <v>71</v>
      </c>
      <c r="C330" s="702">
        <f t="shared" ref="C330:C333" si="207">SUM(E330:P330)</f>
        <v>0</v>
      </c>
      <c r="D330" s="703"/>
      <c r="E330" s="607"/>
      <c r="F330" s="607"/>
      <c r="G330" s="607"/>
      <c r="H330" s="607"/>
      <c r="I330" s="607"/>
      <c r="J330" s="607"/>
      <c r="K330" s="607"/>
      <c r="L330" s="607"/>
      <c r="M330" s="607"/>
      <c r="N330" s="607"/>
      <c r="O330" s="607"/>
      <c r="P330" s="607"/>
    </row>
    <row r="331" s="461" customFormat="1" ht="12.75" customHeight="1" spans="1:16">
      <c r="A331" s="647"/>
      <c r="B331" s="591" t="s">
        <v>82</v>
      </c>
      <c r="C331" s="702">
        <f t="shared" si="207"/>
        <v>0</v>
      </c>
      <c r="D331" s="604"/>
      <c r="E331" s="587">
        <f>E332+E333</f>
        <v>0</v>
      </c>
      <c r="F331" s="587">
        <f t="shared" ref="F331:P331" si="208">F332+F333</f>
        <v>0</v>
      </c>
      <c r="G331" s="587">
        <f t="shared" si="208"/>
        <v>0</v>
      </c>
      <c r="H331" s="587">
        <f t="shared" si="208"/>
        <v>0</v>
      </c>
      <c r="I331" s="587">
        <f t="shared" si="208"/>
        <v>0</v>
      </c>
      <c r="J331" s="587">
        <f t="shared" si="208"/>
        <v>0</v>
      </c>
      <c r="K331" s="587">
        <f t="shared" si="208"/>
        <v>0</v>
      </c>
      <c r="L331" s="587">
        <f t="shared" si="208"/>
        <v>0</v>
      </c>
      <c r="M331" s="587">
        <f t="shared" si="208"/>
        <v>0</v>
      </c>
      <c r="N331" s="587">
        <f t="shared" si="208"/>
        <v>0</v>
      </c>
      <c r="O331" s="587">
        <f t="shared" si="208"/>
        <v>0</v>
      </c>
      <c r="P331" s="587">
        <f t="shared" si="208"/>
        <v>0</v>
      </c>
    </row>
    <row r="332" s="461" customFormat="1" ht="12.75" customHeight="1" spans="1:16">
      <c r="A332" s="647"/>
      <c r="B332" s="592" t="s">
        <v>73</v>
      </c>
      <c r="C332" s="702">
        <f t="shared" si="207"/>
        <v>0</v>
      </c>
      <c r="D332" s="703"/>
      <c r="E332" s="607"/>
      <c r="F332" s="607"/>
      <c r="G332" s="607"/>
      <c r="H332" s="607"/>
      <c r="I332" s="607"/>
      <c r="J332" s="607"/>
      <c r="K332" s="607"/>
      <c r="L332" s="607"/>
      <c r="M332" s="607"/>
      <c r="N332" s="607"/>
      <c r="O332" s="607"/>
      <c r="P332" s="607"/>
    </row>
    <row r="333" s="461" customFormat="1" ht="12.75" customHeight="1" spans="1:16">
      <c r="A333" s="647"/>
      <c r="B333" s="592" t="s">
        <v>74</v>
      </c>
      <c r="C333" s="702">
        <f t="shared" si="207"/>
        <v>0</v>
      </c>
      <c r="D333" s="703"/>
      <c r="E333" s="607"/>
      <c r="F333" s="607"/>
      <c r="G333" s="607"/>
      <c r="H333" s="607"/>
      <c r="I333" s="607"/>
      <c r="J333" s="607"/>
      <c r="K333" s="607"/>
      <c r="L333" s="607"/>
      <c r="M333" s="607"/>
      <c r="N333" s="607"/>
      <c r="O333" s="607"/>
      <c r="P333" s="607"/>
    </row>
    <row r="334" s="461" customFormat="1" ht="12.75" customHeight="1" spans="1:16">
      <c r="A334" s="647"/>
      <c r="B334" s="593" t="s">
        <v>75</v>
      </c>
      <c r="C334" s="704">
        <f>IF(C329=0,,C330/C329)</f>
        <v>0</v>
      </c>
      <c r="D334" s="703"/>
      <c r="E334" s="587">
        <f>IF(E329=0,,E330/E329)</f>
        <v>0</v>
      </c>
      <c r="F334" s="587">
        <f t="shared" ref="F334:P334" si="209">IF(F329=0,,F330/F329)</f>
        <v>0</v>
      </c>
      <c r="G334" s="587">
        <f t="shared" si="209"/>
        <v>0</v>
      </c>
      <c r="H334" s="587">
        <f t="shared" si="209"/>
        <v>0</v>
      </c>
      <c r="I334" s="587">
        <f t="shared" si="209"/>
        <v>0</v>
      </c>
      <c r="J334" s="587">
        <f t="shared" si="209"/>
        <v>0</v>
      </c>
      <c r="K334" s="587">
        <f t="shared" si="209"/>
        <v>0</v>
      </c>
      <c r="L334" s="587">
        <f t="shared" si="209"/>
        <v>0</v>
      </c>
      <c r="M334" s="587">
        <f t="shared" si="209"/>
        <v>0</v>
      </c>
      <c r="N334" s="587">
        <f t="shared" si="209"/>
        <v>0</v>
      </c>
      <c r="O334" s="587">
        <f t="shared" si="209"/>
        <v>0</v>
      </c>
      <c r="P334" s="587">
        <f t="shared" si="209"/>
        <v>0</v>
      </c>
    </row>
    <row r="335" s="461" customFormat="1" ht="12.75" customHeight="1" spans="1:16">
      <c r="A335" s="647"/>
      <c r="B335" s="593" t="s">
        <v>76</v>
      </c>
      <c r="C335" s="704">
        <f>IF(C329=0,,C331/C329)</f>
        <v>0</v>
      </c>
      <c r="D335" s="703"/>
      <c r="E335" s="587">
        <f>IF(E329=0,,E331/E329)</f>
        <v>0</v>
      </c>
      <c r="F335" s="587">
        <f t="shared" ref="F335:P335" si="210">IF(F329=0,,F331/F329)</f>
        <v>0</v>
      </c>
      <c r="G335" s="587">
        <f t="shared" si="210"/>
        <v>0</v>
      </c>
      <c r="H335" s="587">
        <f t="shared" si="210"/>
        <v>0</v>
      </c>
      <c r="I335" s="587">
        <f t="shared" si="210"/>
        <v>0</v>
      </c>
      <c r="J335" s="587">
        <f t="shared" si="210"/>
        <v>0</v>
      </c>
      <c r="K335" s="587">
        <f t="shared" si="210"/>
        <v>0</v>
      </c>
      <c r="L335" s="587">
        <f t="shared" si="210"/>
        <v>0</v>
      </c>
      <c r="M335" s="587">
        <f t="shared" si="210"/>
        <v>0</v>
      </c>
      <c r="N335" s="587">
        <f t="shared" si="210"/>
        <v>0</v>
      </c>
      <c r="O335" s="587">
        <f t="shared" si="210"/>
        <v>0</v>
      </c>
      <c r="P335" s="587">
        <f t="shared" si="210"/>
        <v>0</v>
      </c>
    </row>
    <row r="336" s="461" customFormat="1" ht="12.75" customHeight="1" spans="1:16">
      <c r="A336" s="647"/>
      <c r="B336" s="591" t="s">
        <v>77</v>
      </c>
      <c r="C336" s="702">
        <f>SUM(E336:P336)</f>
        <v>0</v>
      </c>
      <c r="D336" s="703"/>
      <c r="E336" s="587">
        <f>E330-E331</f>
        <v>0</v>
      </c>
      <c r="F336" s="587">
        <f t="shared" ref="F336:P336" si="211">F330-F331</f>
        <v>0</v>
      </c>
      <c r="G336" s="587">
        <f t="shared" si="211"/>
        <v>0</v>
      </c>
      <c r="H336" s="587">
        <f t="shared" si="211"/>
        <v>0</v>
      </c>
      <c r="I336" s="587">
        <f t="shared" si="211"/>
        <v>0</v>
      </c>
      <c r="J336" s="587">
        <f t="shared" si="211"/>
        <v>0</v>
      </c>
      <c r="K336" s="587">
        <f t="shared" si="211"/>
        <v>0</v>
      </c>
      <c r="L336" s="587">
        <f t="shared" si="211"/>
        <v>0</v>
      </c>
      <c r="M336" s="587">
        <f t="shared" si="211"/>
        <v>0</v>
      </c>
      <c r="N336" s="587">
        <f t="shared" si="211"/>
        <v>0</v>
      </c>
      <c r="O336" s="587">
        <f t="shared" si="211"/>
        <v>0</v>
      </c>
      <c r="P336" s="587">
        <f t="shared" si="211"/>
        <v>0</v>
      </c>
    </row>
    <row r="337" s="461" customFormat="1" ht="12.75" customHeight="1" spans="1:16">
      <c r="A337" s="647"/>
      <c r="B337" s="594" t="s">
        <v>78</v>
      </c>
      <c r="C337" s="705">
        <f>IF(C330=0,,C336/C330)</f>
        <v>0</v>
      </c>
      <c r="D337" s="703"/>
      <c r="E337" s="669">
        <f>IF(E330=0,,E336/E330)</f>
        <v>0</v>
      </c>
      <c r="F337" s="669">
        <f t="shared" ref="F337:P337" si="212">IF(F330=0,,F336/F330)</f>
        <v>0</v>
      </c>
      <c r="G337" s="669">
        <f t="shared" si="212"/>
        <v>0</v>
      </c>
      <c r="H337" s="669">
        <f t="shared" si="212"/>
        <v>0</v>
      </c>
      <c r="I337" s="669">
        <f t="shared" si="212"/>
        <v>0</v>
      </c>
      <c r="J337" s="669">
        <f t="shared" si="212"/>
        <v>0</v>
      </c>
      <c r="K337" s="669">
        <f t="shared" si="212"/>
        <v>0</v>
      </c>
      <c r="L337" s="669">
        <f t="shared" si="212"/>
        <v>0</v>
      </c>
      <c r="M337" s="669">
        <f t="shared" si="212"/>
        <v>0</v>
      </c>
      <c r="N337" s="669">
        <f t="shared" si="212"/>
        <v>0</v>
      </c>
      <c r="O337" s="669">
        <f t="shared" si="212"/>
        <v>0</v>
      </c>
      <c r="P337" s="669">
        <f t="shared" si="212"/>
        <v>0</v>
      </c>
    </row>
    <row r="338" s="461" customFormat="1" ht="12.75" customHeight="1" spans="1:16">
      <c r="A338" s="647"/>
      <c r="B338" s="591" t="s">
        <v>79</v>
      </c>
      <c r="C338" s="702">
        <f>SUM(E338:P338)</f>
        <v>0</v>
      </c>
      <c r="D338" s="703"/>
      <c r="E338" s="702"/>
      <c r="F338" s="702"/>
      <c r="G338" s="702"/>
      <c r="H338" s="702"/>
      <c r="I338" s="702"/>
      <c r="J338" s="702"/>
      <c r="K338" s="702"/>
      <c r="L338" s="702"/>
      <c r="M338" s="702"/>
      <c r="N338" s="702"/>
      <c r="O338" s="702"/>
      <c r="P338" s="702"/>
    </row>
    <row r="339" s="461" customFormat="1" ht="12.75" customHeight="1" spans="1:16">
      <c r="A339" s="647"/>
      <c r="B339" s="594" t="s">
        <v>128</v>
      </c>
      <c r="C339" s="705">
        <f>IF((C330+C338)=0,,C338/(C330+C338))</f>
        <v>0</v>
      </c>
      <c r="D339" s="703"/>
      <c r="E339" s="669">
        <f>IF((E330+E338)=0,,E338/(E330+E338))</f>
        <v>0</v>
      </c>
      <c r="F339" s="669">
        <f t="shared" ref="F339:P339" si="213">IF((F330+F338)=0,,F338/(F330+F338))</f>
        <v>0</v>
      </c>
      <c r="G339" s="669">
        <f t="shared" si="213"/>
        <v>0</v>
      </c>
      <c r="H339" s="669">
        <f t="shared" si="213"/>
        <v>0</v>
      </c>
      <c r="I339" s="669">
        <f t="shared" si="213"/>
        <v>0</v>
      </c>
      <c r="J339" s="669">
        <f t="shared" si="213"/>
        <v>0</v>
      </c>
      <c r="K339" s="669">
        <f t="shared" si="213"/>
        <v>0</v>
      </c>
      <c r="L339" s="669">
        <f t="shared" si="213"/>
        <v>0</v>
      </c>
      <c r="M339" s="669">
        <f t="shared" si="213"/>
        <v>0</v>
      </c>
      <c r="N339" s="669">
        <f t="shared" si="213"/>
        <v>0</v>
      </c>
      <c r="O339" s="669">
        <f t="shared" si="213"/>
        <v>0</v>
      </c>
      <c r="P339" s="669">
        <f t="shared" si="213"/>
        <v>0</v>
      </c>
    </row>
    <row r="340" s="461" customFormat="1" ht="12.75" customHeight="1" spans="1:16">
      <c r="A340" s="635" t="s">
        <v>147</v>
      </c>
      <c r="B340" s="582" t="s">
        <v>70</v>
      </c>
      <c r="C340" s="706">
        <f>SUM(E340:P340)</f>
        <v>0</v>
      </c>
      <c r="D340" s="570">
        <f>IF($C$2=0,,C340/$C$2)</f>
        <v>0</v>
      </c>
      <c r="E340" s="607"/>
      <c r="F340" s="607"/>
      <c r="G340" s="607"/>
      <c r="H340" s="607"/>
      <c r="I340" s="607"/>
      <c r="J340" s="607"/>
      <c r="K340" s="607"/>
      <c r="L340" s="607"/>
      <c r="M340" s="607"/>
      <c r="N340" s="607"/>
      <c r="O340" s="607"/>
      <c r="P340" s="607"/>
    </row>
    <row r="341" s="461" customFormat="1" ht="12.75" customHeight="1" spans="1:16">
      <c r="A341" s="637"/>
      <c r="B341" s="582" t="s">
        <v>71</v>
      </c>
      <c r="C341" s="706">
        <f t="shared" ref="C341:C344" si="214">SUM(E341:P341)</f>
        <v>0</v>
      </c>
      <c r="D341" s="707"/>
      <c r="E341" s="607"/>
      <c r="F341" s="607"/>
      <c r="G341" s="607"/>
      <c r="H341" s="607"/>
      <c r="I341" s="607"/>
      <c r="J341" s="607"/>
      <c r="K341" s="607"/>
      <c r="L341" s="607"/>
      <c r="M341" s="607"/>
      <c r="N341" s="607"/>
      <c r="O341" s="607"/>
      <c r="P341" s="607"/>
    </row>
    <row r="342" s="461" customFormat="1" ht="12.75" customHeight="1" spans="1:16">
      <c r="A342" s="637"/>
      <c r="B342" s="582" t="s">
        <v>82</v>
      </c>
      <c r="C342" s="706">
        <f t="shared" si="214"/>
        <v>0</v>
      </c>
      <c r="D342" s="707"/>
      <c r="E342" s="587">
        <f>E343+E344</f>
        <v>0</v>
      </c>
      <c r="F342" s="587">
        <f t="shared" ref="F342:P342" si="215">F343+F344</f>
        <v>0</v>
      </c>
      <c r="G342" s="587">
        <f t="shared" si="215"/>
        <v>0</v>
      </c>
      <c r="H342" s="587">
        <f t="shared" si="215"/>
        <v>0</v>
      </c>
      <c r="I342" s="587">
        <f t="shared" si="215"/>
        <v>0</v>
      </c>
      <c r="J342" s="587">
        <f t="shared" si="215"/>
        <v>0</v>
      </c>
      <c r="K342" s="587">
        <f t="shared" si="215"/>
        <v>0</v>
      </c>
      <c r="L342" s="587">
        <f t="shared" si="215"/>
        <v>0</v>
      </c>
      <c r="M342" s="587">
        <f t="shared" si="215"/>
        <v>0</v>
      </c>
      <c r="N342" s="587">
        <f t="shared" si="215"/>
        <v>0</v>
      </c>
      <c r="O342" s="587">
        <f t="shared" si="215"/>
        <v>0</v>
      </c>
      <c r="P342" s="587">
        <f t="shared" si="215"/>
        <v>0</v>
      </c>
    </row>
    <row r="343" s="461" customFormat="1" ht="12.75" customHeight="1" spans="1:16">
      <c r="A343" s="637"/>
      <c r="B343" s="580" t="s">
        <v>73</v>
      </c>
      <c r="C343" s="706">
        <f t="shared" si="214"/>
        <v>0</v>
      </c>
      <c r="D343" s="707"/>
      <c r="E343" s="607"/>
      <c r="F343" s="607"/>
      <c r="G343" s="607"/>
      <c r="H343" s="607"/>
      <c r="I343" s="607"/>
      <c r="J343" s="607"/>
      <c r="K343" s="607"/>
      <c r="L343" s="607"/>
      <c r="M343" s="607"/>
      <c r="N343" s="607"/>
      <c r="O343" s="607"/>
      <c r="P343" s="607"/>
    </row>
    <row r="344" s="461" customFormat="1" ht="12.75" customHeight="1" spans="1:16">
      <c r="A344" s="637"/>
      <c r="B344" s="580" t="s">
        <v>74</v>
      </c>
      <c r="C344" s="706">
        <f t="shared" si="214"/>
        <v>0</v>
      </c>
      <c r="D344" s="707"/>
      <c r="E344" s="607"/>
      <c r="F344" s="607"/>
      <c r="G344" s="607"/>
      <c r="H344" s="607"/>
      <c r="I344" s="607"/>
      <c r="J344" s="607"/>
      <c r="K344" s="607"/>
      <c r="L344" s="607"/>
      <c r="M344" s="607"/>
      <c r="N344" s="607"/>
      <c r="O344" s="607"/>
      <c r="P344" s="607"/>
    </row>
    <row r="345" s="461" customFormat="1" ht="12.75" customHeight="1" spans="1:16">
      <c r="A345" s="637"/>
      <c r="B345" s="581" t="s">
        <v>75</v>
      </c>
      <c r="C345" s="708">
        <f>IF(C340=0,,C341/C340)</f>
        <v>0</v>
      </c>
      <c r="D345" s="707"/>
      <c r="E345" s="587">
        <f>IF(E340=0,,E341/E340)</f>
        <v>0</v>
      </c>
      <c r="F345" s="587">
        <f t="shared" ref="F345:P345" si="216">IF(F340=0,,F341/F340)</f>
        <v>0</v>
      </c>
      <c r="G345" s="587">
        <f t="shared" si="216"/>
        <v>0</v>
      </c>
      <c r="H345" s="587">
        <f t="shared" si="216"/>
        <v>0</v>
      </c>
      <c r="I345" s="587">
        <f t="shared" si="216"/>
        <v>0</v>
      </c>
      <c r="J345" s="587">
        <f t="shared" si="216"/>
        <v>0</v>
      </c>
      <c r="K345" s="587">
        <f t="shared" si="216"/>
        <v>0</v>
      </c>
      <c r="L345" s="587">
        <f t="shared" si="216"/>
        <v>0</v>
      </c>
      <c r="M345" s="587">
        <f t="shared" si="216"/>
        <v>0</v>
      </c>
      <c r="N345" s="587">
        <f t="shared" si="216"/>
        <v>0</v>
      </c>
      <c r="O345" s="587">
        <f t="shared" si="216"/>
        <v>0</v>
      </c>
      <c r="P345" s="587">
        <f t="shared" si="216"/>
        <v>0</v>
      </c>
    </row>
    <row r="346" s="461" customFormat="1" ht="12.75" customHeight="1" spans="1:16">
      <c r="A346" s="637"/>
      <c r="B346" s="581" t="s">
        <v>76</v>
      </c>
      <c r="C346" s="708">
        <f>IF(C340=0,,C342/C340)</f>
        <v>0</v>
      </c>
      <c r="D346" s="707"/>
      <c r="E346" s="587">
        <f>IF(E340=0,,E342/E340)</f>
        <v>0</v>
      </c>
      <c r="F346" s="587">
        <f t="shared" ref="F346:P346" si="217">IF(F340=0,,F342/F340)</f>
        <v>0</v>
      </c>
      <c r="G346" s="587">
        <f t="shared" si="217"/>
        <v>0</v>
      </c>
      <c r="H346" s="587">
        <f t="shared" si="217"/>
        <v>0</v>
      </c>
      <c r="I346" s="587">
        <f t="shared" si="217"/>
        <v>0</v>
      </c>
      <c r="J346" s="587">
        <f t="shared" si="217"/>
        <v>0</v>
      </c>
      <c r="K346" s="587">
        <f t="shared" si="217"/>
        <v>0</v>
      </c>
      <c r="L346" s="587">
        <f t="shared" si="217"/>
        <v>0</v>
      </c>
      <c r="M346" s="587">
        <f t="shared" si="217"/>
        <v>0</v>
      </c>
      <c r="N346" s="587">
        <f t="shared" si="217"/>
        <v>0</v>
      </c>
      <c r="O346" s="587">
        <f t="shared" si="217"/>
        <v>0</v>
      </c>
      <c r="P346" s="587">
        <f t="shared" si="217"/>
        <v>0</v>
      </c>
    </row>
    <row r="347" s="461" customFormat="1" ht="12.75" customHeight="1" spans="1:16">
      <c r="A347" s="637"/>
      <c r="B347" s="582" t="s">
        <v>77</v>
      </c>
      <c r="C347" s="706">
        <f>SUM(E347:P347)</f>
        <v>0</v>
      </c>
      <c r="D347" s="707"/>
      <c r="E347" s="587">
        <f>E341-E342</f>
        <v>0</v>
      </c>
      <c r="F347" s="587">
        <f t="shared" ref="F347:P347" si="218">F341-F342</f>
        <v>0</v>
      </c>
      <c r="G347" s="587">
        <f t="shared" si="218"/>
        <v>0</v>
      </c>
      <c r="H347" s="587">
        <f t="shared" si="218"/>
        <v>0</v>
      </c>
      <c r="I347" s="587">
        <f t="shared" si="218"/>
        <v>0</v>
      </c>
      <c r="J347" s="587">
        <f t="shared" si="218"/>
        <v>0</v>
      </c>
      <c r="K347" s="587">
        <f t="shared" si="218"/>
        <v>0</v>
      </c>
      <c r="L347" s="587">
        <f t="shared" si="218"/>
        <v>0</v>
      </c>
      <c r="M347" s="587">
        <f t="shared" si="218"/>
        <v>0</v>
      </c>
      <c r="N347" s="587">
        <f t="shared" si="218"/>
        <v>0</v>
      </c>
      <c r="O347" s="587">
        <f t="shared" si="218"/>
        <v>0</v>
      </c>
      <c r="P347" s="587">
        <f t="shared" si="218"/>
        <v>0</v>
      </c>
    </row>
    <row r="348" s="461" customFormat="1" ht="12.75" customHeight="1" spans="1:16">
      <c r="A348" s="637"/>
      <c r="B348" s="583" t="s">
        <v>78</v>
      </c>
      <c r="C348" s="337">
        <f>IF(C341=0,,C347/C341)</f>
        <v>0</v>
      </c>
      <c r="D348" s="354"/>
      <c r="E348" s="669">
        <f>IF(E341=0,,E347/E341)</f>
        <v>0</v>
      </c>
      <c r="F348" s="669">
        <f t="shared" ref="F348:P348" si="219">IF(F341=0,,F347/F341)</f>
        <v>0</v>
      </c>
      <c r="G348" s="669">
        <f t="shared" si="219"/>
        <v>0</v>
      </c>
      <c r="H348" s="669">
        <f t="shared" si="219"/>
        <v>0</v>
      </c>
      <c r="I348" s="669">
        <f t="shared" si="219"/>
        <v>0</v>
      </c>
      <c r="J348" s="669">
        <f t="shared" si="219"/>
        <v>0</v>
      </c>
      <c r="K348" s="669">
        <f t="shared" si="219"/>
        <v>0</v>
      </c>
      <c r="L348" s="669">
        <f t="shared" si="219"/>
        <v>0</v>
      </c>
      <c r="M348" s="669">
        <f t="shared" si="219"/>
        <v>0</v>
      </c>
      <c r="N348" s="669">
        <f t="shared" si="219"/>
        <v>0</v>
      </c>
      <c r="O348" s="669">
        <f t="shared" si="219"/>
        <v>0</v>
      </c>
      <c r="P348" s="669">
        <f t="shared" si="219"/>
        <v>0</v>
      </c>
    </row>
    <row r="349" s="461" customFormat="1" ht="12.75" customHeight="1" spans="1:16">
      <c r="A349" s="637"/>
      <c r="B349" s="582" t="s">
        <v>79</v>
      </c>
      <c r="C349" s="706">
        <f>SUM(E349:P349)</f>
        <v>0</v>
      </c>
      <c r="D349" s="707"/>
      <c r="E349" s="702"/>
      <c r="F349" s="702"/>
      <c r="G349" s="702"/>
      <c r="H349" s="702"/>
      <c r="I349" s="702"/>
      <c r="J349" s="702"/>
      <c r="K349" s="702"/>
      <c r="L349" s="702"/>
      <c r="M349" s="702"/>
      <c r="N349" s="702"/>
      <c r="O349" s="702"/>
      <c r="P349" s="702"/>
    </row>
    <row r="350" s="461" customFormat="1" ht="12.75" customHeight="1" spans="1:16">
      <c r="A350" s="637"/>
      <c r="B350" s="583" t="s">
        <v>128</v>
      </c>
      <c r="C350" s="337">
        <f>IF((C341+C349)=0,,C349/(C341+C349))</f>
        <v>0</v>
      </c>
      <c r="D350" s="354"/>
      <c r="E350" s="669">
        <f>IF((E341+E349)=0,,E349/(E341+E349))</f>
        <v>0</v>
      </c>
      <c r="F350" s="669">
        <f t="shared" ref="F350:P350" si="220">IF((F341+F349)=0,,F349/(F341+F349))</f>
        <v>0</v>
      </c>
      <c r="G350" s="669">
        <f t="shared" si="220"/>
        <v>0</v>
      </c>
      <c r="H350" s="669">
        <f t="shared" si="220"/>
        <v>0</v>
      </c>
      <c r="I350" s="669">
        <f t="shared" si="220"/>
        <v>0</v>
      </c>
      <c r="J350" s="669">
        <f t="shared" si="220"/>
        <v>0</v>
      </c>
      <c r="K350" s="669">
        <f t="shared" si="220"/>
        <v>0</v>
      </c>
      <c r="L350" s="669">
        <f t="shared" si="220"/>
        <v>0</v>
      </c>
      <c r="M350" s="669">
        <f t="shared" si="220"/>
        <v>0</v>
      </c>
      <c r="N350" s="669">
        <f t="shared" si="220"/>
        <v>0</v>
      </c>
      <c r="O350" s="669">
        <f t="shared" si="220"/>
        <v>0</v>
      </c>
      <c r="P350" s="669">
        <f t="shared" si="220"/>
        <v>0</v>
      </c>
    </row>
    <row r="351" s="461" customFormat="1" ht="12.75" customHeight="1" spans="1:16">
      <c r="A351" s="701" t="s">
        <v>148</v>
      </c>
      <c r="B351" s="591" t="s">
        <v>70</v>
      </c>
      <c r="C351" s="702">
        <f>SUM(E351:P351)</f>
        <v>0</v>
      </c>
      <c r="D351" s="570">
        <f>IF($C$2=0,,C351/$C$2)</f>
        <v>0</v>
      </c>
      <c r="E351" s="607"/>
      <c r="F351" s="607"/>
      <c r="G351" s="607"/>
      <c r="H351" s="607"/>
      <c r="I351" s="607"/>
      <c r="J351" s="607"/>
      <c r="K351" s="607"/>
      <c r="L351" s="607"/>
      <c r="M351" s="607"/>
      <c r="N351" s="607"/>
      <c r="O351" s="607"/>
      <c r="P351" s="607"/>
    </row>
    <row r="352" s="461" customFormat="1" ht="12.75" customHeight="1" spans="1:16">
      <c r="A352" s="647"/>
      <c r="B352" s="591" t="s">
        <v>71</v>
      </c>
      <c r="C352" s="702">
        <f t="shared" ref="C352:C355" si="221">SUM(E352:P352)</f>
        <v>0</v>
      </c>
      <c r="D352" s="703"/>
      <c r="E352" s="607"/>
      <c r="F352" s="607"/>
      <c r="G352" s="607"/>
      <c r="H352" s="607"/>
      <c r="I352" s="607"/>
      <c r="J352" s="607"/>
      <c r="K352" s="607"/>
      <c r="L352" s="607"/>
      <c r="M352" s="607"/>
      <c r="N352" s="607"/>
      <c r="O352" s="607"/>
      <c r="P352" s="607"/>
    </row>
    <row r="353" s="461" customFormat="1" ht="12.75" customHeight="1" spans="1:16">
      <c r="A353" s="647"/>
      <c r="B353" s="591" t="s">
        <v>82</v>
      </c>
      <c r="C353" s="702">
        <f t="shared" si="221"/>
        <v>0</v>
      </c>
      <c r="D353" s="604"/>
      <c r="E353" s="587">
        <f>E354+E355</f>
        <v>0</v>
      </c>
      <c r="F353" s="587">
        <f t="shared" ref="F353:P353" si="222">F354+F355</f>
        <v>0</v>
      </c>
      <c r="G353" s="587">
        <f t="shared" si="222"/>
        <v>0</v>
      </c>
      <c r="H353" s="587">
        <f t="shared" si="222"/>
        <v>0</v>
      </c>
      <c r="I353" s="587">
        <f t="shared" si="222"/>
        <v>0</v>
      </c>
      <c r="J353" s="587">
        <f t="shared" si="222"/>
        <v>0</v>
      </c>
      <c r="K353" s="587">
        <f t="shared" si="222"/>
        <v>0</v>
      </c>
      <c r="L353" s="587">
        <f t="shared" si="222"/>
        <v>0</v>
      </c>
      <c r="M353" s="587">
        <f t="shared" si="222"/>
        <v>0</v>
      </c>
      <c r="N353" s="587">
        <f t="shared" si="222"/>
        <v>0</v>
      </c>
      <c r="O353" s="587">
        <f t="shared" si="222"/>
        <v>0</v>
      </c>
      <c r="P353" s="587">
        <f t="shared" si="222"/>
        <v>0</v>
      </c>
    </row>
    <row r="354" s="461" customFormat="1" ht="12.75" customHeight="1" spans="1:16">
      <c r="A354" s="647"/>
      <c r="B354" s="592" t="s">
        <v>73</v>
      </c>
      <c r="C354" s="702">
        <f t="shared" si="221"/>
        <v>0</v>
      </c>
      <c r="D354" s="703"/>
      <c r="E354" s="607"/>
      <c r="F354" s="607"/>
      <c r="G354" s="607"/>
      <c r="H354" s="607"/>
      <c r="I354" s="607"/>
      <c r="J354" s="607"/>
      <c r="K354" s="607"/>
      <c r="L354" s="607"/>
      <c r="M354" s="607"/>
      <c r="N354" s="607"/>
      <c r="O354" s="607"/>
      <c r="P354" s="607"/>
    </row>
    <row r="355" s="461" customFormat="1" ht="12.75" customHeight="1" spans="1:16">
      <c r="A355" s="647"/>
      <c r="B355" s="592" t="s">
        <v>74</v>
      </c>
      <c r="C355" s="702">
        <f t="shared" si="221"/>
        <v>0</v>
      </c>
      <c r="D355" s="703"/>
      <c r="E355" s="607"/>
      <c r="F355" s="607"/>
      <c r="G355" s="607"/>
      <c r="H355" s="607"/>
      <c r="I355" s="607"/>
      <c r="J355" s="607"/>
      <c r="K355" s="607"/>
      <c r="L355" s="607"/>
      <c r="M355" s="607"/>
      <c r="N355" s="607"/>
      <c r="O355" s="607"/>
      <c r="P355" s="607"/>
    </row>
    <row r="356" s="461" customFormat="1" ht="12.75" customHeight="1" spans="1:16">
      <c r="A356" s="647"/>
      <c r="B356" s="593" t="s">
        <v>75</v>
      </c>
      <c r="C356" s="704">
        <f>IF(C351=0,,C352/C351)</f>
        <v>0</v>
      </c>
      <c r="D356" s="703"/>
      <c r="E356" s="587">
        <f>IF(E351=0,,E352/E351)</f>
        <v>0</v>
      </c>
      <c r="F356" s="587">
        <f t="shared" ref="F356:P356" si="223">IF(F351=0,,F352/F351)</f>
        <v>0</v>
      </c>
      <c r="G356" s="587">
        <f t="shared" si="223"/>
        <v>0</v>
      </c>
      <c r="H356" s="587">
        <f t="shared" si="223"/>
        <v>0</v>
      </c>
      <c r="I356" s="587">
        <f t="shared" si="223"/>
        <v>0</v>
      </c>
      <c r="J356" s="587">
        <f t="shared" si="223"/>
        <v>0</v>
      </c>
      <c r="K356" s="587">
        <f t="shared" si="223"/>
        <v>0</v>
      </c>
      <c r="L356" s="587">
        <f t="shared" si="223"/>
        <v>0</v>
      </c>
      <c r="M356" s="587">
        <f t="shared" si="223"/>
        <v>0</v>
      </c>
      <c r="N356" s="587">
        <f t="shared" si="223"/>
        <v>0</v>
      </c>
      <c r="O356" s="587">
        <f t="shared" si="223"/>
        <v>0</v>
      </c>
      <c r="P356" s="587">
        <f t="shared" si="223"/>
        <v>0</v>
      </c>
    </row>
    <row r="357" s="461" customFormat="1" ht="12.75" customHeight="1" spans="1:16">
      <c r="A357" s="647"/>
      <c r="B357" s="593" t="s">
        <v>76</v>
      </c>
      <c r="C357" s="704">
        <f>IF(C351=0,,C353/C351)</f>
        <v>0</v>
      </c>
      <c r="D357" s="703"/>
      <c r="E357" s="587">
        <f>IF(E351=0,,E353/E351)</f>
        <v>0</v>
      </c>
      <c r="F357" s="587">
        <f t="shared" ref="F357:P357" si="224">IF(F351=0,,F353/F351)</f>
        <v>0</v>
      </c>
      <c r="G357" s="587">
        <f t="shared" si="224"/>
        <v>0</v>
      </c>
      <c r="H357" s="587">
        <f t="shared" si="224"/>
        <v>0</v>
      </c>
      <c r="I357" s="587">
        <f t="shared" si="224"/>
        <v>0</v>
      </c>
      <c r="J357" s="587">
        <f t="shared" si="224"/>
        <v>0</v>
      </c>
      <c r="K357" s="587">
        <f t="shared" si="224"/>
        <v>0</v>
      </c>
      <c r="L357" s="587">
        <f t="shared" si="224"/>
        <v>0</v>
      </c>
      <c r="M357" s="587">
        <f t="shared" si="224"/>
        <v>0</v>
      </c>
      <c r="N357" s="587">
        <f t="shared" si="224"/>
        <v>0</v>
      </c>
      <c r="O357" s="587">
        <f t="shared" si="224"/>
        <v>0</v>
      </c>
      <c r="P357" s="587">
        <f t="shared" si="224"/>
        <v>0</v>
      </c>
    </row>
    <row r="358" s="461" customFormat="1" ht="12.75" customHeight="1" spans="1:16">
      <c r="A358" s="647"/>
      <c r="B358" s="591" t="s">
        <v>77</v>
      </c>
      <c r="C358" s="702">
        <f>SUM(E358:P358)</f>
        <v>0</v>
      </c>
      <c r="D358" s="703"/>
      <c r="E358" s="587">
        <f>E352-E353</f>
        <v>0</v>
      </c>
      <c r="F358" s="587">
        <f t="shared" ref="F358:P358" si="225">F352-F353</f>
        <v>0</v>
      </c>
      <c r="G358" s="587">
        <f t="shared" si="225"/>
        <v>0</v>
      </c>
      <c r="H358" s="587">
        <f t="shared" si="225"/>
        <v>0</v>
      </c>
      <c r="I358" s="587">
        <f t="shared" si="225"/>
        <v>0</v>
      </c>
      <c r="J358" s="587">
        <f t="shared" si="225"/>
        <v>0</v>
      </c>
      <c r="K358" s="587">
        <f t="shared" si="225"/>
        <v>0</v>
      </c>
      <c r="L358" s="587">
        <f t="shared" si="225"/>
        <v>0</v>
      </c>
      <c r="M358" s="587">
        <f t="shared" si="225"/>
        <v>0</v>
      </c>
      <c r="N358" s="587">
        <f t="shared" si="225"/>
        <v>0</v>
      </c>
      <c r="O358" s="587">
        <f t="shared" si="225"/>
        <v>0</v>
      </c>
      <c r="P358" s="587">
        <f t="shared" si="225"/>
        <v>0</v>
      </c>
    </row>
    <row r="359" s="461" customFormat="1" ht="12.75" customHeight="1" spans="1:16">
      <c r="A359" s="647"/>
      <c r="B359" s="594" t="s">
        <v>78</v>
      </c>
      <c r="C359" s="705">
        <f>IF(C352=0,,C358/C352)</f>
        <v>0</v>
      </c>
      <c r="D359" s="703"/>
      <c r="E359" s="669">
        <f>IF(E352=0,,E358/E352)</f>
        <v>0</v>
      </c>
      <c r="F359" s="669">
        <f t="shared" ref="F359:P359" si="226">IF(F352=0,,F358/F352)</f>
        <v>0</v>
      </c>
      <c r="G359" s="669">
        <f t="shared" si="226"/>
        <v>0</v>
      </c>
      <c r="H359" s="669">
        <f t="shared" si="226"/>
        <v>0</v>
      </c>
      <c r="I359" s="669">
        <f t="shared" si="226"/>
        <v>0</v>
      </c>
      <c r="J359" s="669">
        <f t="shared" si="226"/>
        <v>0</v>
      </c>
      <c r="K359" s="669">
        <f t="shared" si="226"/>
        <v>0</v>
      </c>
      <c r="L359" s="669">
        <f t="shared" si="226"/>
        <v>0</v>
      </c>
      <c r="M359" s="669">
        <f t="shared" si="226"/>
        <v>0</v>
      </c>
      <c r="N359" s="669">
        <f t="shared" si="226"/>
        <v>0</v>
      </c>
      <c r="O359" s="669">
        <f t="shared" si="226"/>
        <v>0</v>
      </c>
      <c r="P359" s="669">
        <f t="shared" si="226"/>
        <v>0</v>
      </c>
    </row>
    <row r="360" s="461" customFormat="1" ht="12.75" customHeight="1" spans="1:16">
      <c r="A360" s="647"/>
      <c r="B360" s="591" t="s">
        <v>79</v>
      </c>
      <c r="C360" s="702">
        <f>SUM(E360:P360)</f>
        <v>0</v>
      </c>
      <c r="D360" s="703"/>
      <c r="E360" s="702"/>
      <c r="F360" s="702"/>
      <c r="G360" s="702"/>
      <c r="H360" s="702"/>
      <c r="I360" s="702"/>
      <c r="J360" s="702"/>
      <c r="K360" s="702"/>
      <c r="L360" s="702"/>
      <c r="M360" s="702"/>
      <c r="N360" s="702"/>
      <c r="O360" s="702"/>
      <c r="P360" s="702"/>
    </row>
    <row r="361" s="461" customFormat="1" ht="12.75" customHeight="1" spans="1:16">
      <c r="A361" s="647"/>
      <c r="B361" s="594" t="s">
        <v>128</v>
      </c>
      <c r="C361" s="705">
        <f>IF((C352+C360)=0,,C360/(C352+C360))</f>
        <v>0</v>
      </c>
      <c r="D361" s="703"/>
      <c r="E361" s="669">
        <f>IF((E352+E360)=0,,E360/(E352+E360))</f>
        <v>0</v>
      </c>
      <c r="F361" s="669">
        <f t="shared" ref="F361:P361" si="227">IF((F352+F360)=0,,F360/(F352+F360))</f>
        <v>0</v>
      </c>
      <c r="G361" s="669">
        <f t="shared" si="227"/>
        <v>0</v>
      </c>
      <c r="H361" s="669">
        <f t="shared" si="227"/>
        <v>0</v>
      </c>
      <c r="I361" s="669">
        <f t="shared" si="227"/>
        <v>0</v>
      </c>
      <c r="J361" s="669">
        <f t="shared" si="227"/>
        <v>0</v>
      </c>
      <c r="K361" s="669">
        <f t="shared" si="227"/>
        <v>0</v>
      </c>
      <c r="L361" s="669">
        <f t="shared" si="227"/>
        <v>0</v>
      </c>
      <c r="M361" s="669">
        <f t="shared" si="227"/>
        <v>0</v>
      </c>
      <c r="N361" s="669">
        <f t="shared" si="227"/>
        <v>0</v>
      </c>
      <c r="O361" s="669">
        <f t="shared" si="227"/>
        <v>0</v>
      </c>
      <c r="P361" s="669">
        <f t="shared" si="227"/>
        <v>0</v>
      </c>
    </row>
    <row r="362" s="461" customFormat="1" ht="12.75" customHeight="1" spans="1:16">
      <c r="A362" s="635" t="s">
        <v>149</v>
      </c>
      <c r="B362" s="582" t="s">
        <v>70</v>
      </c>
      <c r="C362" s="706">
        <f>SUM(E362:P362)</f>
        <v>0</v>
      </c>
      <c r="D362" s="570">
        <f>IF($C$2=0,,C362/$C$2)</f>
        <v>0</v>
      </c>
      <c r="E362" s="607"/>
      <c r="F362" s="607"/>
      <c r="G362" s="607"/>
      <c r="H362" s="607"/>
      <c r="I362" s="607"/>
      <c r="J362" s="607"/>
      <c r="K362" s="607"/>
      <c r="L362" s="607"/>
      <c r="M362" s="607"/>
      <c r="N362" s="607"/>
      <c r="O362" s="607"/>
      <c r="P362" s="607"/>
    </row>
    <row r="363" s="461" customFormat="1" ht="12.75" customHeight="1" spans="1:16">
      <c r="A363" s="637"/>
      <c r="B363" s="582" t="s">
        <v>71</v>
      </c>
      <c r="C363" s="706">
        <f t="shared" ref="C363:C366" si="228">SUM(E363:P363)</f>
        <v>0</v>
      </c>
      <c r="D363" s="707"/>
      <c r="E363" s="607"/>
      <c r="F363" s="607"/>
      <c r="G363" s="607"/>
      <c r="H363" s="607"/>
      <c r="I363" s="607"/>
      <c r="J363" s="607"/>
      <c r="K363" s="607"/>
      <c r="L363" s="607"/>
      <c r="M363" s="607"/>
      <c r="N363" s="607"/>
      <c r="O363" s="607"/>
      <c r="P363" s="607"/>
    </row>
    <row r="364" s="461" customFormat="1" ht="12.75" customHeight="1" spans="1:16">
      <c r="A364" s="637"/>
      <c r="B364" s="582" t="s">
        <v>82</v>
      </c>
      <c r="C364" s="706">
        <f t="shared" si="228"/>
        <v>0</v>
      </c>
      <c r="D364" s="707"/>
      <c r="E364" s="587">
        <f>E365+E366</f>
        <v>0</v>
      </c>
      <c r="F364" s="587">
        <f t="shared" ref="F364:P364" si="229">F365+F366</f>
        <v>0</v>
      </c>
      <c r="G364" s="587">
        <f t="shared" si="229"/>
        <v>0</v>
      </c>
      <c r="H364" s="587">
        <f t="shared" si="229"/>
        <v>0</v>
      </c>
      <c r="I364" s="587">
        <f t="shared" si="229"/>
        <v>0</v>
      </c>
      <c r="J364" s="587">
        <f t="shared" si="229"/>
        <v>0</v>
      </c>
      <c r="K364" s="587">
        <f t="shared" si="229"/>
        <v>0</v>
      </c>
      <c r="L364" s="587">
        <f t="shared" si="229"/>
        <v>0</v>
      </c>
      <c r="M364" s="587">
        <f t="shared" si="229"/>
        <v>0</v>
      </c>
      <c r="N364" s="587">
        <f t="shared" si="229"/>
        <v>0</v>
      </c>
      <c r="O364" s="587">
        <f t="shared" si="229"/>
        <v>0</v>
      </c>
      <c r="P364" s="587">
        <f t="shared" si="229"/>
        <v>0</v>
      </c>
    </row>
    <row r="365" s="461" customFormat="1" ht="12.75" customHeight="1" spans="1:16">
      <c r="A365" s="637"/>
      <c r="B365" s="580" t="s">
        <v>73</v>
      </c>
      <c r="C365" s="706">
        <f t="shared" si="228"/>
        <v>0</v>
      </c>
      <c r="D365" s="707"/>
      <c r="E365" s="607"/>
      <c r="F365" s="607"/>
      <c r="G365" s="607"/>
      <c r="H365" s="607"/>
      <c r="I365" s="607"/>
      <c r="J365" s="607"/>
      <c r="K365" s="607"/>
      <c r="L365" s="607"/>
      <c r="M365" s="607"/>
      <c r="N365" s="607"/>
      <c r="O365" s="607"/>
      <c r="P365" s="607"/>
    </row>
    <row r="366" s="461" customFormat="1" ht="12.75" customHeight="1" spans="1:16">
      <c r="A366" s="637"/>
      <c r="B366" s="580" t="s">
        <v>74</v>
      </c>
      <c r="C366" s="706">
        <f t="shared" si="228"/>
        <v>0</v>
      </c>
      <c r="D366" s="707"/>
      <c r="E366" s="607"/>
      <c r="F366" s="607"/>
      <c r="G366" s="607"/>
      <c r="H366" s="607"/>
      <c r="I366" s="607"/>
      <c r="J366" s="607"/>
      <c r="K366" s="607"/>
      <c r="L366" s="607"/>
      <c r="M366" s="607"/>
      <c r="N366" s="607"/>
      <c r="O366" s="607"/>
      <c r="P366" s="607"/>
    </row>
    <row r="367" s="461" customFormat="1" ht="12.75" customHeight="1" spans="1:16">
      <c r="A367" s="637"/>
      <c r="B367" s="581" t="s">
        <v>75</v>
      </c>
      <c r="C367" s="708">
        <f>IF(C362=0,,C363/C362)</f>
        <v>0</v>
      </c>
      <c r="D367" s="707"/>
      <c r="E367" s="587">
        <f>IF(E362=0,,E363/E362)</f>
        <v>0</v>
      </c>
      <c r="F367" s="587">
        <f t="shared" ref="F367:P367" si="230">IF(F362=0,,F363/F362)</f>
        <v>0</v>
      </c>
      <c r="G367" s="587">
        <f t="shared" si="230"/>
        <v>0</v>
      </c>
      <c r="H367" s="587">
        <f t="shared" si="230"/>
        <v>0</v>
      </c>
      <c r="I367" s="587">
        <f t="shared" si="230"/>
        <v>0</v>
      </c>
      <c r="J367" s="587">
        <f t="shared" si="230"/>
        <v>0</v>
      </c>
      <c r="K367" s="587">
        <f t="shared" si="230"/>
        <v>0</v>
      </c>
      <c r="L367" s="587">
        <f t="shared" si="230"/>
        <v>0</v>
      </c>
      <c r="M367" s="587">
        <f t="shared" si="230"/>
        <v>0</v>
      </c>
      <c r="N367" s="587">
        <f t="shared" si="230"/>
        <v>0</v>
      </c>
      <c r="O367" s="587">
        <f t="shared" si="230"/>
        <v>0</v>
      </c>
      <c r="P367" s="587">
        <f t="shared" si="230"/>
        <v>0</v>
      </c>
    </row>
    <row r="368" s="461" customFormat="1" ht="12.75" customHeight="1" spans="1:16">
      <c r="A368" s="637"/>
      <c r="B368" s="581" t="s">
        <v>76</v>
      </c>
      <c r="C368" s="708">
        <f>IF(C362=0,,C364/C362)</f>
        <v>0</v>
      </c>
      <c r="D368" s="707"/>
      <c r="E368" s="587">
        <f>IF(E362=0,,E364/E362)</f>
        <v>0</v>
      </c>
      <c r="F368" s="587">
        <f t="shared" ref="F368:P368" si="231">IF(F362=0,,F364/F362)</f>
        <v>0</v>
      </c>
      <c r="G368" s="587">
        <f t="shared" si="231"/>
        <v>0</v>
      </c>
      <c r="H368" s="587">
        <f t="shared" si="231"/>
        <v>0</v>
      </c>
      <c r="I368" s="587">
        <f t="shared" si="231"/>
        <v>0</v>
      </c>
      <c r="J368" s="587">
        <f t="shared" si="231"/>
        <v>0</v>
      </c>
      <c r="K368" s="587">
        <f t="shared" si="231"/>
        <v>0</v>
      </c>
      <c r="L368" s="587">
        <f t="shared" si="231"/>
        <v>0</v>
      </c>
      <c r="M368" s="587">
        <f t="shared" si="231"/>
        <v>0</v>
      </c>
      <c r="N368" s="587">
        <f t="shared" si="231"/>
        <v>0</v>
      </c>
      <c r="O368" s="587">
        <f t="shared" si="231"/>
        <v>0</v>
      </c>
      <c r="P368" s="587">
        <f t="shared" si="231"/>
        <v>0</v>
      </c>
    </row>
    <row r="369" s="461" customFormat="1" ht="12.75" customHeight="1" spans="1:16">
      <c r="A369" s="637"/>
      <c r="B369" s="582" t="s">
        <v>77</v>
      </c>
      <c r="C369" s="706">
        <f>SUM(E369:P369)</f>
        <v>0</v>
      </c>
      <c r="D369" s="707"/>
      <c r="E369" s="587">
        <f>E363-E364</f>
        <v>0</v>
      </c>
      <c r="F369" s="587">
        <f t="shared" ref="F369:P369" si="232">F363-F364</f>
        <v>0</v>
      </c>
      <c r="G369" s="587">
        <f t="shared" si="232"/>
        <v>0</v>
      </c>
      <c r="H369" s="587">
        <f t="shared" si="232"/>
        <v>0</v>
      </c>
      <c r="I369" s="587">
        <f t="shared" si="232"/>
        <v>0</v>
      </c>
      <c r="J369" s="587">
        <f t="shared" si="232"/>
        <v>0</v>
      </c>
      <c r="K369" s="587">
        <f t="shared" si="232"/>
        <v>0</v>
      </c>
      <c r="L369" s="587">
        <f t="shared" si="232"/>
        <v>0</v>
      </c>
      <c r="M369" s="587">
        <f t="shared" si="232"/>
        <v>0</v>
      </c>
      <c r="N369" s="587">
        <f t="shared" si="232"/>
        <v>0</v>
      </c>
      <c r="O369" s="587">
        <f t="shared" si="232"/>
        <v>0</v>
      </c>
      <c r="P369" s="587">
        <f t="shared" si="232"/>
        <v>0</v>
      </c>
    </row>
    <row r="370" s="461" customFormat="1" ht="12.75" customHeight="1" spans="1:16">
      <c r="A370" s="637"/>
      <c r="B370" s="583" t="s">
        <v>78</v>
      </c>
      <c r="C370" s="337">
        <f>IF(C363=0,,C369/C363)</f>
        <v>0</v>
      </c>
      <c r="D370" s="354"/>
      <c r="E370" s="669">
        <f>IF(E363=0,,E369/E363)</f>
        <v>0</v>
      </c>
      <c r="F370" s="669">
        <f t="shared" ref="F370:P370" si="233">IF(F363=0,,F369/F363)</f>
        <v>0</v>
      </c>
      <c r="G370" s="669">
        <f t="shared" si="233"/>
        <v>0</v>
      </c>
      <c r="H370" s="669">
        <f t="shared" si="233"/>
        <v>0</v>
      </c>
      <c r="I370" s="669">
        <f t="shared" si="233"/>
        <v>0</v>
      </c>
      <c r="J370" s="669">
        <f t="shared" si="233"/>
        <v>0</v>
      </c>
      <c r="K370" s="669">
        <f t="shared" si="233"/>
        <v>0</v>
      </c>
      <c r="L370" s="669">
        <f t="shared" si="233"/>
        <v>0</v>
      </c>
      <c r="M370" s="669">
        <f t="shared" si="233"/>
        <v>0</v>
      </c>
      <c r="N370" s="669">
        <f t="shared" si="233"/>
        <v>0</v>
      </c>
      <c r="O370" s="669">
        <f t="shared" si="233"/>
        <v>0</v>
      </c>
      <c r="P370" s="669">
        <f t="shared" si="233"/>
        <v>0</v>
      </c>
    </row>
    <row r="371" s="461" customFormat="1" ht="12.75" customHeight="1" spans="1:16">
      <c r="A371" s="637"/>
      <c r="B371" s="582" t="s">
        <v>79</v>
      </c>
      <c r="C371" s="706">
        <f>SUM(E371:P371)</f>
        <v>0</v>
      </c>
      <c r="D371" s="707"/>
      <c r="E371" s="702"/>
      <c r="F371" s="702"/>
      <c r="G371" s="702"/>
      <c r="H371" s="702"/>
      <c r="I371" s="702"/>
      <c r="J371" s="702"/>
      <c r="K371" s="702"/>
      <c r="L371" s="702"/>
      <c r="M371" s="702"/>
      <c r="N371" s="702"/>
      <c r="O371" s="702"/>
      <c r="P371" s="702"/>
    </row>
    <row r="372" s="461" customFormat="1" ht="12.75" customHeight="1" spans="1:16">
      <c r="A372" s="637"/>
      <c r="B372" s="583" t="s">
        <v>128</v>
      </c>
      <c r="C372" s="337">
        <f>IF((C363+C371)=0,,C371/(C363+C371))</f>
        <v>0</v>
      </c>
      <c r="D372" s="354"/>
      <c r="E372" s="669">
        <f>IF((E363+E371)=0,,E371/(E363+E371))</f>
        <v>0</v>
      </c>
      <c r="F372" s="669">
        <f t="shared" ref="F372:P372" si="234">IF((F363+F371)=0,,F371/(F363+F371))</f>
        <v>0</v>
      </c>
      <c r="G372" s="669">
        <f t="shared" si="234"/>
        <v>0</v>
      </c>
      <c r="H372" s="669">
        <f t="shared" si="234"/>
        <v>0</v>
      </c>
      <c r="I372" s="669">
        <f t="shared" si="234"/>
        <v>0</v>
      </c>
      <c r="J372" s="669">
        <f t="shared" si="234"/>
        <v>0</v>
      </c>
      <c r="K372" s="669">
        <f t="shared" si="234"/>
        <v>0</v>
      </c>
      <c r="L372" s="669">
        <f t="shared" si="234"/>
        <v>0</v>
      </c>
      <c r="M372" s="669">
        <f t="shared" si="234"/>
        <v>0</v>
      </c>
      <c r="N372" s="669">
        <f t="shared" si="234"/>
        <v>0</v>
      </c>
      <c r="O372" s="669">
        <f t="shared" si="234"/>
        <v>0</v>
      </c>
      <c r="P372" s="669">
        <f t="shared" si="234"/>
        <v>0</v>
      </c>
    </row>
    <row r="373" s="461" customFormat="1" ht="12.75" customHeight="1" spans="1:16">
      <c r="A373" s="701" t="s">
        <v>150</v>
      </c>
      <c r="B373" s="591" t="s">
        <v>70</v>
      </c>
      <c r="C373" s="702">
        <f>SUM(E373:P373)</f>
        <v>0</v>
      </c>
      <c r="D373" s="570">
        <f>IF($C$2=0,,C373/$C$2)</f>
        <v>0</v>
      </c>
      <c r="E373" s="607"/>
      <c r="F373" s="607"/>
      <c r="G373" s="607"/>
      <c r="H373" s="607"/>
      <c r="I373" s="607"/>
      <c r="J373" s="607"/>
      <c r="K373" s="607"/>
      <c r="L373" s="607"/>
      <c r="M373" s="607"/>
      <c r="N373" s="607"/>
      <c r="O373" s="607"/>
      <c r="P373" s="607"/>
    </row>
    <row r="374" s="461" customFormat="1" ht="12.75" customHeight="1" spans="1:16">
      <c r="A374" s="647"/>
      <c r="B374" s="591" t="s">
        <v>71</v>
      </c>
      <c r="C374" s="702">
        <f t="shared" ref="C374:C377" si="235">SUM(E374:P374)</f>
        <v>0</v>
      </c>
      <c r="D374" s="703"/>
      <c r="E374" s="607"/>
      <c r="F374" s="607"/>
      <c r="G374" s="607"/>
      <c r="H374" s="607"/>
      <c r="I374" s="607"/>
      <c r="J374" s="607"/>
      <c r="K374" s="607"/>
      <c r="L374" s="607"/>
      <c r="M374" s="607"/>
      <c r="N374" s="607"/>
      <c r="O374" s="607"/>
      <c r="P374" s="607"/>
    </row>
    <row r="375" s="461" customFormat="1" ht="12.75" customHeight="1" spans="1:16">
      <c r="A375" s="647"/>
      <c r="B375" s="591" t="s">
        <v>82</v>
      </c>
      <c r="C375" s="702">
        <f t="shared" si="235"/>
        <v>0</v>
      </c>
      <c r="D375" s="604"/>
      <c r="E375" s="587">
        <f>E376+E377</f>
        <v>0</v>
      </c>
      <c r="F375" s="587">
        <f t="shared" ref="F375:P375" si="236">F376+F377</f>
        <v>0</v>
      </c>
      <c r="G375" s="587">
        <f t="shared" si="236"/>
        <v>0</v>
      </c>
      <c r="H375" s="587">
        <f t="shared" si="236"/>
        <v>0</v>
      </c>
      <c r="I375" s="587">
        <f t="shared" si="236"/>
        <v>0</v>
      </c>
      <c r="J375" s="587">
        <f t="shared" si="236"/>
        <v>0</v>
      </c>
      <c r="K375" s="587">
        <f t="shared" si="236"/>
        <v>0</v>
      </c>
      <c r="L375" s="587">
        <f t="shared" si="236"/>
        <v>0</v>
      </c>
      <c r="M375" s="587">
        <f t="shared" si="236"/>
        <v>0</v>
      </c>
      <c r="N375" s="587">
        <f t="shared" si="236"/>
        <v>0</v>
      </c>
      <c r="O375" s="587">
        <f t="shared" si="236"/>
        <v>0</v>
      </c>
      <c r="P375" s="587">
        <f t="shared" si="236"/>
        <v>0</v>
      </c>
    </row>
    <row r="376" s="461" customFormat="1" ht="12.75" customHeight="1" spans="1:16">
      <c r="A376" s="647"/>
      <c r="B376" s="592" t="s">
        <v>73</v>
      </c>
      <c r="C376" s="702">
        <f t="shared" si="235"/>
        <v>0</v>
      </c>
      <c r="D376" s="703"/>
      <c r="E376" s="607"/>
      <c r="F376" s="607"/>
      <c r="G376" s="607"/>
      <c r="H376" s="607"/>
      <c r="I376" s="607"/>
      <c r="J376" s="607"/>
      <c r="K376" s="607"/>
      <c r="L376" s="607"/>
      <c r="M376" s="607"/>
      <c r="N376" s="607"/>
      <c r="O376" s="607"/>
      <c r="P376" s="607"/>
    </row>
    <row r="377" s="461" customFormat="1" ht="12.75" customHeight="1" spans="1:16">
      <c r="A377" s="647"/>
      <c r="B377" s="592" t="s">
        <v>74</v>
      </c>
      <c r="C377" s="702">
        <f t="shared" si="235"/>
        <v>0</v>
      </c>
      <c r="D377" s="703"/>
      <c r="E377" s="607"/>
      <c r="F377" s="607"/>
      <c r="G377" s="607"/>
      <c r="H377" s="607"/>
      <c r="I377" s="607"/>
      <c r="J377" s="607"/>
      <c r="K377" s="607"/>
      <c r="L377" s="607"/>
      <c r="M377" s="607"/>
      <c r="N377" s="607"/>
      <c r="O377" s="607"/>
      <c r="P377" s="607"/>
    </row>
    <row r="378" s="461" customFormat="1" ht="12.75" customHeight="1" spans="1:16">
      <c r="A378" s="647"/>
      <c r="B378" s="593" t="s">
        <v>75</v>
      </c>
      <c r="C378" s="704">
        <f>IF(C373=0,,C374/C373)</f>
        <v>0</v>
      </c>
      <c r="D378" s="703"/>
      <c r="E378" s="587">
        <f>IF(E373=0,,E374/E373)</f>
        <v>0</v>
      </c>
      <c r="F378" s="587">
        <f t="shared" ref="F378:P378" si="237">IF(F373=0,,F374/F373)</f>
        <v>0</v>
      </c>
      <c r="G378" s="587">
        <f t="shared" si="237"/>
        <v>0</v>
      </c>
      <c r="H378" s="587">
        <f t="shared" si="237"/>
        <v>0</v>
      </c>
      <c r="I378" s="587">
        <f t="shared" si="237"/>
        <v>0</v>
      </c>
      <c r="J378" s="587">
        <f t="shared" si="237"/>
        <v>0</v>
      </c>
      <c r="K378" s="587">
        <f t="shared" si="237"/>
        <v>0</v>
      </c>
      <c r="L378" s="587">
        <f t="shared" si="237"/>
        <v>0</v>
      </c>
      <c r="M378" s="587">
        <f t="shared" si="237"/>
        <v>0</v>
      </c>
      <c r="N378" s="587">
        <f t="shared" si="237"/>
        <v>0</v>
      </c>
      <c r="O378" s="587">
        <f t="shared" si="237"/>
        <v>0</v>
      </c>
      <c r="P378" s="587">
        <f t="shared" si="237"/>
        <v>0</v>
      </c>
    </row>
    <row r="379" s="461" customFormat="1" ht="12.75" customHeight="1" spans="1:16">
      <c r="A379" s="647"/>
      <c r="B379" s="593" t="s">
        <v>76</v>
      </c>
      <c r="C379" s="704">
        <f>IF(C373=0,,C375/C373)</f>
        <v>0</v>
      </c>
      <c r="D379" s="703"/>
      <c r="E379" s="587">
        <f>IF(E373=0,,E375/E373)</f>
        <v>0</v>
      </c>
      <c r="F379" s="587">
        <f t="shared" ref="F379:P379" si="238">IF(F373=0,,F375/F373)</f>
        <v>0</v>
      </c>
      <c r="G379" s="587">
        <f t="shared" si="238"/>
        <v>0</v>
      </c>
      <c r="H379" s="587">
        <f t="shared" si="238"/>
        <v>0</v>
      </c>
      <c r="I379" s="587">
        <f t="shared" si="238"/>
        <v>0</v>
      </c>
      <c r="J379" s="587">
        <f t="shared" si="238"/>
        <v>0</v>
      </c>
      <c r="K379" s="587">
        <f t="shared" si="238"/>
        <v>0</v>
      </c>
      <c r="L379" s="587">
        <f t="shared" si="238"/>
        <v>0</v>
      </c>
      <c r="M379" s="587">
        <f t="shared" si="238"/>
        <v>0</v>
      </c>
      <c r="N379" s="587">
        <f t="shared" si="238"/>
        <v>0</v>
      </c>
      <c r="O379" s="587">
        <f t="shared" si="238"/>
        <v>0</v>
      </c>
      <c r="P379" s="587">
        <f t="shared" si="238"/>
        <v>0</v>
      </c>
    </row>
    <row r="380" s="461" customFormat="1" ht="12.75" customHeight="1" spans="1:16">
      <c r="A380" s="647"/>
      <c r="B380" s="591" t="s">
        <v>77</v>
      </c>
      <c r="C380" s="702">
        <f>SUM(E380:P380)</f>
        <v>0</v>
      </c>
      <c r="D380" s="703"/>
      <c r="E380" s="587">
        <f>E374-E375</f>
        <v>0</v>
      </c>
      <c r="F380" s="587">
        <f t="shared" ref="F380:P380" si="239">F374-F375</f>
        <v>0</v>
      </c>
      <c r="G380" s="587">
        <f t="shared" si="239"/>
        <v>0</v>
      </c>
      <c r="H380" s="587">
        <f t="shared" si="239"/>
        <v>0</v>
      </c>
      <c r="I380" s="587">
        <f t="shared" si="239"/>
        <v>0</v>
      </c>
      <c r="J380" s="587">
        <f t="shared" si="239"/>
        <v>0</v>
      </c>
      <c r="K380" s="587">
        <f t="shared" si="239"/>
        <v>0</v>
      </c>
      <c r="L380" s="587">
        <f t="shared" si="239"/>
        <v>0</v>
      </c>
      <c r="M380" s="587">
        <f t="shared" si="239"/>
        <v>0</v>
      </c>
      <c r="N380" s="587">
        <f t="shared" si="239"/>
        <v>0</v>
      </c>
      <c r="O380" s="587">
        <f t="shared" si="239"/>
        <v>0</v>
      </c>
      <c r="P380" s="587">
        <f t="shared" si="239"/>
        <v>0</v>
      </c>
    </row>
    <row r="381" s="461" customFormat="1" ht="12.75" customHeight="1" spans="1:16">
      <c r="A381" s="647"/>
      <c r="B381" s="594" t="s">
        <v>78</v>
      </c>
      <c r="C381" s="705">
        <f>IF(C374=0,,C380/C374)</f>
        <v>0</v>
      </c>
      <c r="D381" s="703"/>
      <c r="E381" s="669">
        <f>IF(E374=0,,E380/E374)</f>
        <v>0</v>
      </c>
      <c r="F381" s="669">
        <f t="shared" ref="F381:P381" si="240">IF(F374=0,,F380/F374)</f>
        <v>0</v>
      </c>
      <c r="G381" s="669">
        <f t="shared" si="240"/>
        <v>0</v>
      </c>
      <c r="H381" s="669">
        <f t="shared" si="240"/>
        <v>0</v>
      </c>
      <c r="I381" s="669">
        <f t="shared" si="240"/>
        <v>0</v>
      </c>
      <c r="J381" s="669">
        <f t="shared" si="240"/>
        <v>0</v>
      </c>
      <c r="K381" s="669">
        <f t="shared" si="240"/>
        <v>0</v>
      </c>
      <c r="L381" s="669">
        <f t="shared" si="240"/>
        <v>0</v>
      </c>
      <c r="M381" s="669">
        <f t="shared" si="240"/>
        <v>0</v>
      </c>
      <c r="N381" s="669">
        <f t="shared" si="240"/>
        <v>0</v>
      </c>
      <c r="O381" s="669">
        <f t="shared" si="240"/>
        <v>0</v>
      </c>
      <c r="P381" s="669">
        <f t="shared" si="240"/>
        <v>0</v>
      </c>
    </row>
    <row r="382" s="461" customFormat="1" ht="12.75" customHeight="1" spans="1:16">
      <c r="A382" s="647"/>
      <c r="B382" s="591" t="s">
        <v>79</v>
      </c>
      <c r="C382" s="702">
        <f>SUM(E382:P382)</f>
        <v>0</v>
      </c>
      <c r="D382" s="703"/>
      <c r="E382" s="702"/>
      <c r="F382" s="702"/>
      <c r="G382" s="702"/>
      <c r="H382" s="702"/>
      <c r="I382" s="702"/>
      <c r="J382" s="702"/>
      <c r="K382" s="702"/>
      <c r="L382" s="702"/>
      <c r="M382" s="702"/>
      <c r="N382" s="702"/>
      <c r="O382" s="702"/>
      <c r="P382" s="702"/>
    </row>
    <row r="383" s="461" customFormat="1" ht="12.75" customHeight="1" spans="1:16">
      <c r="A383" s="647"/>
      <c r="B383" s="594" t="s">
        <v>128</v>
      </c>
      <c r="C383" s="705">
        <f>IF((C374+C382)=0,,C382/(C374+C382))</f>
        <v>0</v>
      </c>
      <c r="D383" s="703"/>
      <c r="E383" s="669">
        <f>IF((E374+E382)=0,,E382/(E374+E382))</f>
        <v>0</v>
      </c>
      <c r="F383" s="669">
        <f t="shared" ref="F383:P383" si="241">IF((F374+F382)=0,,F382/(F374+F382))</f>
        <v>0</v>
      </c>
      <c r="G383" s="669">
        <f t="shared" si="241"/>
        <v>0</v>
      </c>
      <c r="H383" s="669">
        <f t="shared" si="241"/>
        <v>0</v>
      </c>
      <c r="I383" s="669">
        <f t="shared" si="241"/>
        <v>0</v>
      </c>
      <c r="J383" s="669">
        <f t="shared" si="241"/>
        <v>0</v>
      </c>
      <c r="K383" s="669">
        <f t="shared" si="241"/>
        <v>0</v>
      </c>
      <c r="L383" s="669">
        <f t="shared" si="241"/>
        <v>0</v>
      </c>
      <c r="M383" s="669">
        <f t="shared" si="241"/>
        <v>0</v>
      </c>
      <c r="N383" s="669">
        <f t="shared" si="241"/>
        <v>0</v>
      </c>
      <c r="O383" s="669">
        <f t="shared" si="241"/>
        <v>0</v>
      </c>
      <c r="P383" s="669">
        <f t="shared" si="241"/>
        <v>0</v>
      </c>
    </row>
    <row r="384" s="461" customFormat="1" ht="12.75" customHeight="1" spans="1:16">
      <c r="A384" s="635" t="s">
        <v>151</v>
      </c>
      <c r="B384" s="582" t="s">
        <v>70</v>
      </c>
      <c r="C384" s="706">
        <f>SUM(E384:P384)</f>
        <v>0</v>
      </c>
      <c r="D384" s="570">
        <f>IF($C$2=0,,C384/$C$2)</f>
        <v>0</v>
      </c>
      <c r="E384" s="607"/>
      <c r="F384" s="607"/>
      <c r="G384" s="607"/>
      <c r="H384" s="607"/>
      <c r="I384" s="607"/>
      <c r="J384" s="607"/>
      <c r="K384" s="607"/>
      <c r="L384" s="607"/>
      <c r="M384" s="607"/>
      <c r="N384" s="607"/>
      <c r="O384" s="607"/>
      <c r="P384" s="607"/>
    </row>
    <row r="385" s="461" customFormat="1" ht="12.75" customHeight="1" spans="1:16">
      <c r="A385" s="637"/>
      <c r="B385" s="582" t="s">
        <v>71</v>
      </c>
      <c r="C385" s="706">
        <f t="shared" ref="C385:C388" si="242">SUM(E385:P385)</f>
        <v>0</v>
      </c>
      <c r="D385" s="7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</row>
    <row r="386" s="461" customFormat="1" ht="12.75" customHeight="1" spans="1:16">
      <c r="A386" s="637"/>
      <c r="B386" s="582" t="s">
        <v>82</v>
      </c>
      <c r="C386" s="706">
        <f t="shared" si="242"/>
        <v>0</v>
      </c>
      <c r="D386" s="707"/>
      <c r="E386" s="587">
        <f>E387+E388</f>
        <v>0</v>
      </c>
      <c r="F386" s="587">
        <f t="shared" ref="F386:P386" si="243">F387+F388</f>
        <v>0</v>
      </c>
      <c r="G386" s="587">
        <f t="shared" si="243"/>
        <v>0</v>
      </c>
      <c r="H386" s="587">
        <f t="shared" si="243"/>
        <v>0</v>
      </c>
      <c r="I386" s="587">
        <f t="shared" si="243"/>
        <v>0</v>
      </c>
      <c r="J386" s="587">
        <f t="shared" si="243"/>
        <v>0</v>
      </c>
      <c r="K386" s="587">
        <f t="shared" si="243"/>
        <v>0</v>
      </c>
      <c r="L386" s="587">
        <f t="shared" si="243"/>
        <v>0</v>
      </c>
      <c r="M386" s="587">
        <f t="shared" si="243"/>
        <v>0</v>
      </c>
      <c r="N386" s="587">
        <f t="shared" si="243"/>
        <v>0</v>
      </c>
      <c r="O386" s="587">
        <f t="shared" si="243"/>
        <v>0</v>
      </c>
      <c r="P386" s="587">
        <f t="shared" si="243"/>
        <v>0</v>
      </c>
    </row>
    <row r="387" s="461" customFormat="1" ht="12.75" customHeight="1" spans="1:16">
      <c r="A387" s="637"/>
      <c r="B387" s="580" t="s">
        <v>73</v>
      </c>
      <c r="C387" s="706">
        <f t="shared" si="242"/>
        <v>0</v>
      </c>
      <c r="D387" s="707"/>
      <c r="E387" s="607"/>
      <c r="F387" s="607"/>
      <c r="G387" s="607"/>
      <c r="H387" s="607"/>
      <c r="I387" s="607"/>
      <c r="J387" s="607"/>
      <c r="K387" s="607"/>
      <c r="L387" s="607"/>
      <c r="M387" s="607"/>
      <c r="N387" s="607"/>
      <c r="O387" s="607"/>
      <c r="P387" s="607"/>
    </row>
    <row r="388" s="461" customFormat="1" ht="12.75" customHeight="1" spans="1:16">
      <c r="A388" s="637"/>
      <c r="B388" s="580" t="s">
        <v>74</v>
      </c>
      <c r="C388" s="706">
        <f t="shared" si="242"/>
        <v>0</v>
      </c>
      <c r="D388" s="707"/>
      <c r="E388" s="607"/>
      <c r="F388" s="607"/>
      <c r="G388" s="607"/>
      <c r="H388" s="607"/>
      <c r="I388" s="607"/>
      <c r="J388" s="607"/>
      <c r="K388" s="607"/>
      <c r="L388" s="607"/>
      <c r="M388" s="607"/>
      <c r="N388" s="607"/>
      <c r="O388" s="607"/>
      <c r="P388" s="607"/>
    </row>
    <row r="389" s="461" customFormat="1" ht="12.75" customHeight="1" spans="1:16">
      <c r="A389" s="637"/>
      <c r="B389" s="581" t="s">
        <v>75</v>
      </c>
      <c r="C389" s="708">
        <f>IF(C384=0,,C385/C384)</f>
        <v>0</v>
      </c>
      <c r="D389" s="707"/>
      <c r="E389" s="587">
        <f>IF(E384=0,,E385/E384)</f>
        <v>0</v>
      </c>
      <c r="F389" s="587">
        <f t="shared" ref="F389:P389" si="244">IF(F384=0,,F385/F384)</f>
        <v>0</v>
      </c>
      <c r="G389" s="587">
        <f t="shared" si="244"/>
        <v>0</v>
      </c>
      <c r="H389" s="587">
        <f t="shared" si="244"/>
        <v>0</v>
      </c>
      <c r="I389" s="587">
        <f t="shared" si="244"/>
        <v>0</v>
      </c>
      <c r="J389" s="587">
        <f t="shared" si="244"/>
        <v>0</v>
      </c>
      <c r="K389" s="587">
        <f t="shared" si="244"/>
        <v>0</v>
      </c>
      <c r="L389" s="587">
        <f t="shared" si="244"/>
        <v>0</v>
      </c>
      <c r="M389" s="587">
        <f t="shared" si="244"/>
        <v>0</v>
      </c>
      <c r="N389" s="587">
        <f t="shared" si="244"/>
        <v>0</v>
      </c>
      <c r="O389" s="587">
        <f t="shared" si="244"/>
        <v>0</v>
      </c>
      <c r="P389" s="587">
        <f t="shared" si="244"/>
        <v>0</v>
      </c>
    </row>
    <row r="390" s="461" customFormat="1" ht="12.75" customHeight="1" spans="1:16">
      <c r="A390" s="637"/>
      <c r="B390" s="581" t="s">
        <v>76</v>
      </c>
      <c r="C390" s="708">
        <f>IF(C384=0,,C386/C384)</f>
        <v>0</v>
      </c>
      <c r="D390" s="707"/>
      <c r="E390" s="587">
        <f>IF(E384=0,,E386/E384)</f>
        <v>0</v>
      </c>
      <c r="F390" s="587">
        <f t="shared" ref="F390:P390" si="245">IF(F384=0,,F386/F384)</f>
        <v>0</v>
      </c>
      <c r="G390" s="587">
        <f t="shared" si="245"/>
        <v>0</v>
      </c>
      <c r="H390" s="587">
        <f t="shared" si="245"/>
        <v>0</v>
      </c>
      <c r="I390" s="587">
        <f t="shared" si="245"/>
        <v>0</v>
      </c>
      <c r="J390" s="587">
        <f t="shared" si="245"/>
        <v>0</v>
      </c>
      <c r="K390" s="587">
        <f t="shared" si="245"/>
        <v>0</v>
      </c>
      <c r="L390" s="587">
        <f t="shared" si="245"/>
        <v>0</v>
      </c>
      <c r="M390" s="587">
        <f t="shared" si="245"/>
        <v>0</v>
      </c>
      <c r="N390" s="587">
        <f t="shared" si="245"/>
        <v>0</v>
      </c>
      <c r="O390" s="587">
        <f t="shared" si="245"/>
        <v>0</v>
      </c>
      <c r="P390" s="587">
        <f t="shared" si="245"/>
        <v>0</v>
      </c>
    </row>
    <row r="391" s="461" customFormat="1" ht="12.75" customHeight="1" spans="1:16">
      <c r="A391" s="637"/>
      <c r="B391" s="582" t="s">
        <v>77</v>
      </c>
      <c r="C391" s="706">
        <f>SUM(E391:P391)</f>
        <v>0</v>
      </c>
      <c r="D391" s="707"/>
      <c r="E391" s="587">
        <f>E385-E386</f>
        <v>0</v>
      </c>
      <c r="F391" s="587">
        <f t="shared" ref="F391:P391" si="246">F385-F386</f>
        <v>0</v>
      </c>
      <c r="G391" s="587">
        <f t="shared" si="246"/>
        <v>0</v>
      </c>
      <c r="H391" s="587">
        <f t="shared" si="246"/>
        <v>0</v>
      </c>
      <c r="I391" s="587">
        <f t="shared" si="246"/>
        <v>0</v>
      </c>
      <c r="J391" s="587">
        <f t="shared" si="246"/>
        <v>0</v>
      </c>
      <c r="K391" s="587">
        <f t="shared" si="246"/>
        <v>0</v>
      </c>
      <c r="L391" s="587">
        <f t="shared" si="246"/>
        <v>0</v>
      </c>
      <c r="M391" s="587">
        <f t="shared" si="246"/>
        <v>0</v>
      </c>
      <c r="N391" s="587">
        <f t="shared" si="246"/>
        <v>0</v>
      </c>
      <c r="O391" s="587">
        <f t="shared" si="246"/>
        <v>0</v>
      </c>
      <c r="P391" s="587">
        <f t="shared" si="246"/>
        <v>0</v>
      </c>
    </row>
    <row r="392" s="461" customFormat="1" ht="12.75" customHeight="1" spans="1:16">
      <c r="A392" s="637"/>
      <c r="B392" s="583" t="s">
        <v>78</v>
      </c>
      <c r="C392" s="337">
        <f>IF(C385=0,,C391/C385)</f>
        <v>0</v>
      </c>
      <c r="D392" s="354"/>
      <c r="E392" s="669">
        <f>IF(E385=0,,E391/E385)</f>
        <v>0</v>
      </c>
      <c r="F392" s="669">
        <f t="shared" ref="F392:P392" si="247">IF(F385=0,,F391/F385)</f>
        <v>0</v>
      </c>
      <c r="G392" s="669">
        <f t="shared" si="247"/>
        <v>0</v>
      </c>
      <c r="H392" s="669">
        <f t="shared" si="247"/>
        <v>0</v>
      </c>
      <c r="I392" s="669">
        <f t="shared" si="247"/>
        <v>0</v>
      </c>
      <c r="J392" s="669">
        <f t="shared" si="247"/>
        <v>0</v>
      </c>
      <c r="K392" s="669">
        <f t="shared" si="247"/>
        <v>0</v>
      </c>
      <c r="L392" s="669">
        <f t="shared" si="247"/>
        <v>0</v>
      </c>
      <c r="M392" s="669">
        <f t="shared" si="247"/>
        <v>0</v>
      </c>
      <c r="N392" s="669">
        <f t="shared" si="247"/>
        <v>0</v>
      </c>
      <c r="O392" s="669">
        <f t="shared" si="247"/>
        <v>0</v>
      </c>
      <c r="P392" s="669">
        <f t="shared" si="247"/>
        <v>0</v>
      </c>
    </row>
    <row r="393" s="461" customFormat="1" ht="12.75" customHeight="1" spans="1:16">
      <c r="A393" s="637"/>
      <c r="B393" s="582" t="s">
        <v>79</v>
      </c>
      <c r="C393" s="706">
        <f>SUM(E393:P393)</f>
        <v>0</v>
      </c>
      <c r="D393" s="707"/>
      <c r="E393" s="702"/>
      <c r="F393" s="702"/>
      <c r="G393" s="702"/>
      <c r="H393" s="702"/>
      <c r="I393" s="702"/>
      <c r="J393" s="702"/>
      <c r="K393" s="702"/>
      <c r="L393" s="702"/>
      <c r="M393" s="702"/>
      <c r="N393" s="702"/>
      <c r="O393" s="702"/>
      <c r="P393" s="702"/>
    </row>
    <row r="394" s="461" customFormat="1" ht="12.75" customHeight="1" spans="1:16">
      <c r="A394" s="637"/>
      <c r="B394" s="583" t="s">
        <v>128</v>
      </c>
      <c r="C394" s="337">
        <f>IF((C385+C393)=0,,C393/(C385+C393))</f>
        <v>0</v>
      </c>
      <c r="D394" s="354"/>
      <c r="E394" s="669">
        <f>IF((E385+E393)=0,,E393/(E385+E393))</f>
        <v>0</v>
      </c>
      <c r="F394" s="669">
        <f t="shared" ref="F394:P394" si="248">IF((F385+F393)=0,,F393/(F385+F393))</f>
        <v>0</v>
      </c>
      <c r="G394" s="669">
        <f t="shared" si="248"/>
        <v>0</v>
      </c>
      <c r="H394" s="669">
        <f t="shared" si="248"/>
        <v>0</v>
      </c>
      <c r="I394" s="669">
        <f t="shared" si="248"/>
        <v>0</v>
      </c>
      <c r="J394" s="669">
        <f t="shared" si="248"/>
        <v>0</v>
      </c>
      <c r="K394" s="669">
        <f t="shared" si="248"/>
        <v>0</v>
      </c>
      <c r="L394" s="669">
        <f t="shared" si="248"/>
        <v>0</v>
      </c>
      <c r="M394" s="669">
        <f t="shared" si="248"/>
        <v>0</v>
      </c>
      <c r="N394" s="669">
        <f t="shared" si="248"/>
        <v>0</v>
      </c>
      <c r="O394" s="669">
        <f t="shared" si="248"/>
        <v>0</v>
      </c>
      <c r="P394" s="669">
        <f t="shared" si="248"/>
        <v>0</v>
      </c>
    </row>
    <row r="395" s="461" customFormat="1" ht="12.75" customHeight="1" spans="1:16">
      <c r="A395" s="701" t="s">
        <v>152</v>
      </c>
      <c r="B395" s="591" t="s">
        <v>70</v>
      </c>
      <c r="C395" s="702">
        <f>SUM(E395:P395)</f>
        <v>0</v>
      </c>
      <c r="D395" s="570">
        <f>IF($C$2=0,,C395/$C$2)</f>
        <v>0</v>
      </c>
      <c r="E395" s="607"/>
      <c r="F395" s="607"/>
      <c r="G395" s="607"/>
      <c r="H395" s="607"/>
      <c r="I395" s="607"/>
      <c r="J395" s="607"/>
      <c r="K395" s="607"/>
      <c r="L395" s="607"/>
      <c r="M395" s="607"/>
      <c r="N395" s="607"/>
      <c r="O395" s="607"/>
      <c r="P395" s="607"/>
    </row>
    <row r="396" s="461" customFormat="1" ht="12.75" customHeight="1" spans="1:16">
      <c r="A396" s="647"/>
      <c r="B396" s="591" t="s">
        <v>71</v>
      </c>
      <c r="C396" s="702">
        <f t="shared" ref="C396:C399" si="249">SUM(E396:P396)</f>
        <v>0</v>
      </c>
      <c r="D396" s="703"/>
      <c r="E396" s="607"/>
      <c r="F396" s="607"/>
      <c r="G396" s="607"/>
      <c r="H396" s="607"/>
      <c r="I396" s="607"/>
      <c r="J396" s="607"/>
      <c r="K396" s="607"/>
      <c r="L396" s="607"/>
      <c r="M396" s="607"/>
      <c r="N396" s="607"/>
      <c r="O396" s="607"/>
      <c r="P396" s="607"/>
    </row>
    <row r="397" s="461" customFormat="1" ht="12.75" customHeight="1" spans="1:16">
      <c r="A397" s="647"/>
      <c r="B397" s="591" t="s">
        <v>82</v>
      </c>
      <c r="C397" s="702">
        <f t="shared" si="249"/>
        <v>0</v>
      </c>
      <c r="D397" s="604"/>
      <c r="E397" s="587">
        <f>E398+E399</f>
        <v>0</v>
      </c>
      <c r="F397" s="587">
        <f t="shared" ref="F397:P397" si="250">F398+F399</f>
        <v>0</v>
      </c>
      <c r="G397" s="587">
        <f t="shared" si="250"/>
        <v>0</v>
      </c>
      <c r="H397" s="587">
        <f t="shared" si="250"/>
        <v>0</v>
      </c>
      <c r="I397" s="587">
        <f t="shared" si="250"/>
        <v>0</v>
      </c>
      <c r="J397" s="587">
        <f t="shared" si="250"/>
        <v>0</v>
      </c>
      <c r="K397" s="587">
        <f t="shared" si="250"/>
        <v>0</v>
      </c>
      <c r="L397" s="587">
        <f t="shared" si="250"/>
        <v>0</v>
      </c>
      <c r="M397" s="587">
        <f t="shared" si="250"/>
        <v>0</v>
      </c>
      <c r="N397" s="587">
        <f t="shared" si="250"/>
        <v>0</v>
      </c>
      <c r="O397" s="587">
        <f t="shared" si="250"/>
        <v>0</v>
      </c>
      <c r="P397" s="587">
        <f t="shared" si="250"/>
        <v>0</v>
      </c>
    </row>
    <row r="398" s="461" customFormat="1" ht="12.75" customHeight="1" spans="1:16">
      <c r="A398" s="647"/>
      <c r="B398" s="592" t="s">
        <v>73</v>
      </c>
      <c r="C398" s="702">
        <f t="shared" si="249"/>
        <v>0</v>
      </c>
      <c r="D398" s="703"/>
      <c r="E398" s="607"/>
      <c r="F398" s="607"/>
      <c r="G398" s="607"/>
      <c r="H398" s="607"/>
      <c r="I398" s="607"/>
      <c r="J398" s="607"/>
      <c r="K398" s="607"/>
      <c r="L398" s="607"/>
      <c r="M398" s="607"/>
      <c r="N398" s="607"/>
      <c r="O398" s="607"/>
      <c r="P398" s="607"/>
    </row>
    <row r="399" s="461" customFormat="1" ht="12.75" customHeight="1" spans="1:16">
      <c r="A399" s="647"/>
      <c r="B399" s="592" t="s">
        <v>74</v>
      </c>
      <c r="C399" s="702">
        <f t="shared" si="249"/>
        <v>0</v>
      </c>
      <c r="D399" s="703"/>
      <c r="E399" s="607"/>
      <c r="F399" s="607"/>
      <c r="G399" s="607"/>
      <c r="H399" s="607"/>
      <c r="I399" s="607"/>
      <c r="J399" s="607"/>
      <c r="K399" s="607"/>
      <c r="L399" s="607"/>
      <c r="M399" s="607"/>
      <c r="N399" s="607"/>
      <c r="O399" s="607"/>
      <c r="P399" s="607"/>
    </row>
    <row r="400" s="461" customFormat="1" ht="12.75" customHeight="1" spans="1:16">
      <c r="A400" s="647"/>
      <c r="B400" s="593" t="s">
        <v>75</v>
      </c>
      <c r="C400" s="704">
        <f>IF(C395=0,,C396/C395)</f>
        <v>0</v>
      </c>
      <c r="D400" s="703"/>
      <c r="E400" s="587">
        <f>IF(E395=0,,E396/E395)</f>
        <v>0</v>
      </c>
      <c r="F400" s="587">
        <f t="shared" ref="F400:P400" si="251">IF(F395=0,,F396/F395)</f>
        <v>0</v>
      </c>
      <c r="G400" s="587">
        <f t="shared" si="251"/>
        <v>0</v>
      </c>
      <c r="H400" s="587">
        <f t="shared" si="251"/>
        <v>0</v>
      </c>
      <c r="I400" s="587">
        <f t="shared" si="251"/>
        <v>0</v>
      </c>
      <c r="J400" s="587">
        <f t="shared" si="251"/>
        <v>0</v>
      </c>
      <c r="K400" s="587">
        <f t="shared" si="251"/>
        <v>0</v>
      </c>
      <c r="L400" s="587">
        <f t="shared" si="251"/>
        <v>0</v>
      </c>
      <c r="M400" s="587">
        <f t="shared" si="251"/>
        <v>0</v>
      </c>
      <c r="N400" s="587">
        <f t="shared" si="251"/>
        <v>0</v>
      </c>
      <c r="O400" s="587">
        <f t="shared" si="251"/>
        <v>0</v>
      </c>
      <c r="P400" s="587">
        <f t="shared" si="251"/>
        <v>0</v>
      </c>
    </row>
    <row r="401" s="461" customFormat="1" ht="12.75" customHeight="1" spans="1:16">
      <c r="A401" s="647"/>
      <c r="B401" s="593" t="s">
        <v>76</v>
      </c>
      <c r="C401" s="704">
        <f>IF(C395=0,,C397/C395)</f>
        <v>0</v>
      </c>
      <c r="D401" s="703"/>
      <c r="E401" s="587">
        <f>IF(E395=0,,E397/E395)</f>
        <v>0</v>
      </c>
      <c r="F401" s="587">
        <f t="shared" ref="F401:P401" si="252">IF(F395=0,,F397/F395)</f>
        <v>0</v>
      </c>
      <c r="G401" s="587">
        <f t="shared" si="252"/>
        <v>0</v>
      </c>
      <c r="H401" s="587">
        <f t="shared" si="252"/>
        <v>0</v>
      </c>
      <c r="I401" s="587">
        <f t="shared" si="252"/>
        <v>0</v>
      </c>
      <c r="J401" s="587">
        <f t="shared" si="252"/>
        <v>0</v>
      </c>
      <c r="K401" s="587">
        <f t="shared" si="252"/>
        <v>0</v>
      </c>
      <c r="L401" s="587">
        <f t="shared" si="252"/>
        <v>0</v>
      </c>
      <c r="M401" s="587">
        <f t="shared" si="252"/>
        <v>0</v>
      </c>
      <c r="N401" s="587">
        <f t="shared" si="252"/>
        <v>0</v>
      </c>
      <c r="O401" s="587">
        <f t="shared" si="252"/>
        <v>0</v>
      </c>
      <c r="P401" s="587">
        <f t="shared" si="252"/>
        <v>0</v>
      </c>
    </row>
    <row r="402" s="461" customFormat="1" ht="12.75" customHeight="1" spans="1:16">
      <c r="A402" s="647"/>
      <c r="B402" s="591" t="s">
        <v>77</v>
      </c>
      <c r="C402" s="702">
        <f>SUM(E402:P402)</f>
        <v>0</v>
      </c>
      <c r="D402" s="703"/>
      <c r="E402" s="587">
        <f>E396-E397</f>
        <v>0</v>
      </c>
      <c r="F402" s="587">
        <f t="shared" ref="F402:P402" si="253">F396-F397</f>
        <v>0</v>
      </c>
      <c r="G402" s="587">
        <f t="shared" si="253"/>
        <v>0</v>
      </c>
      <c r="H402" s="587">
        <f t="shared" si="253"/>
        <v>0</v>
      </c>
      <c r="I402" s="587">
        <f t="shared" si="253"/>
        <v>0</v>
      </c>
      <c r="J402" s="587">
        <f t="shared" si="253"/>
        <v>0</v>
      </c>
      <c r="K402" s="587">
        <f t="shared" si="253"/>
        <v>0</v>
      </c>
      <c r="L402" s="587">
        <f t="shared" si="253"/>
        <v>0</v>
      </c>
      <c r="M402" s="587">
        <f t="shared" si="253"/>
        <v>0</v>
      </c>
      <c r="N402" s="587">
        <f t="shared" si="253"/>
        <v>0</v>
      </c>
      <c r="O402" s="587">
        <f t="shared" si="253"/>
        <v>0</v>
      </c>
      <c r="P402" s="587">
        <f t="shared" si="253"/>
        <v>0</v>
      </c>
    </row>
    <row r="403" s="461" customFormat="1" ht="12.75" customHeight="1" spans="1:16">
      <c r="A403" s="647"/>
      <c r="B403" s="594" t="s">
        <v>78</v>
      </c>
      <c r="C403" s="705">
        <f>IF(C396=0,,C402/C396)</f>
        <v>0</v>
      </c>
      <c r="D403" s="703"/>
      <c r="E403" s="669">
        <f>IF(E396=0,,E402/E396)</f>
        <v>0</v>
      </c>
      <c r="F403" s="669">
        <f t="shared" ref="F403:P403" si="254">IF(F396=0,,F402/F396)</f>
        <v>0</v>
      </c>
      <c r="G403" s="669">
        <f t="shared" si="254"/>
        <v>0</v>
      </c>
      <c r="H403" s="669">
        <f t="shared" si="254"/>
        <v>0</v>
      </c>
      <c r="I403" s="669">
        <f t="shared" si="254"/>
        <v>0</v>
      </c>
      <c r="J403" s="669">
        <f t="shared" si="254"/>
        <v>0</v>
      </c>
      <c r="K403" s="669">
        <f t="shared" si="254"/>
        <v>0</v>
      </c>
      <c r="L403" s="669">
        <f t="shared" si="254"/>
        <v>0</v>
      </c>
      <c r="M403" s="669">
        <f t="shared" si="254"/>
        <v>0</v>
      </c>
      <c r="N403" s="669">
        <f t="shared" si="254"/>
        <v>0</v>
      </c>
      <c r="O403" s="669">
        <f t="shared" si="254"/>
        <v>0</v>
      </c>
      <c r="P403" s="669">
        <f t="shared" si="254"/>
        <v>0</v>
      </c>
    </row>
    <row r="404" s="461" customFormat="1" ht="12.75" customHeight="1" spans="1:16">
      <c r="A404" s="647"/>
      <c r="B404" s="591" t="s">
        <v>79</v>
      </c>
      <c r="C404" s="702">
        <f>SUM(E404:P404)</f>
        <v>0</v>
      </c>
      <c r="D404" s="703"/>
      <c r="E404" s="702"/>
      <c r="F404" s="702"/>
      <c r="G404" s="702"/>
      <c r="H404" s="702"/>
      <c r="I404" s="702"/>
      <c r="J404" s="702"/>
      <c r="K404" s="702"/>
      <c r="L404" s="702"/>
      <c r="M404" s="702"/>
      <c r="N404" s="702"/>
      <c r="O404" s="702"/>
      <c r="P404" s="702"/>
    </row>
    <row r="405" s="461" customFormat="1" ht="12.75" customHeight="1" spans="1:16">
      <c r="A405" s="647"/>
      <c r="B405" s="594" t="s">
        <v>128</v>
      </c>
      <c r="C405" s="705">
        <f>IF((C396+C404)=0,,C404/(C396+C404))</f>
        <v>0</v>
      </c>
      <c r="D405" s="703"/>
      <c r="E405" s="669">
        <f>IF((E396+E404)=0,,E404/(E396+E404))</f>
        <v>0</v>
      </c>
      <c r="F405" s="669">
        <f t="shared" ref="F405:P405" si="255">IF((F396+F404)=0,,F404/(F396+F404))</f>
        <v>0</v>
      </c>
      <c r="G405" s="669">
        <f t="shared" si="255"/>
        <v>0</v>
      </c>
      <c r="H405" s="669">
        <f t="shared" si="255"/>
        <v>0</v>
      </c>
      <c r="I405" s="669">
        <f t="shared" si="255"/>
        <v>0</v>
      </c>
      <c r="J405" s="669">
        <f t="shared" si="255"/>
        <v>0</v>
      </c>
      <c r="K405" s="669">
        <f t="shared" si="255"/>
        <v>0</v>
      </c>
      <c r="L405" s="669">
        <f t="shared" si="255"/>
        <v>0</v>
      </c>
      <c r="M405" s="669">
        <f t="shared" si="255"/>
        <v>0</v>
      </c>
      <c r="N405" s="669">
        <f t="shared" si="255"/>
        <v>0</v>
      </c>
      <c r="O405" s="669">
        <f t="shared" si="255"/>
        <v>0</v>
      </c>
      <c r="P405" s="669">
        <f t="shared" si="255"/>
        <v>0</v>
      </c>
    </row>
    <row r="406" s="461" customFormat="1" ht="12.75" customHeight="1" spans="1:16">
      <c r="A406" s="635" t="s">
        <v>153</v>
      </c>
      <c r="B406" s="582" t="s">
        <v>70</v>
      </c>
      <c r="C406" s="706">
        <f>SUM(E406:P406)</f>
        <v>0</v>
      </c>
      <c r="D406" s="570">
        <f>IF($C$2=0,,C406/$C$2)</f>
        <v>0</v>
      </c>
      <c r="E406" s="607"/>
      <c r="F406" s="607"/>
      <c r="G406" s="607"/>
      <c r="H406" s="607"/>
      <c r="I406" s="607"/>
      <c r="J406" s="607"/>
      <c r="K406" s="607"/>
      <c r="L406" s="607"/>
      <c r="M406" s="607"/>
      <c r="N406" s="607"/>
      <c r="O406" s="607"/>
      <c r="P406" s="607"/>
    </row>
    <row r="407" s="461" customFormat="1" ht="12.75" customHeight="1" spans="1:16">
      <c r="A407" s="637"/>
      <c r="B407" s="582" t="s">
        <v>71</v>
      </c>
      <c r="C407" s="706">
        <f t="shared" ref="C407:C410" si="256">SUM(E407:P407)</f>
        <v>0</v>
      </c>
      <c r="D407" s="707"/>
      <c r="E407" s="607"/>
      <c r="F407" s="607"/>
      <c r="G407" s="607"/>
      <c r="H407" s="607"/>
      <c r="I407" s="607"/>
      <c r="J407" s="607"/>
      <c r="K407" s="607"/>
      <c r="L407" s="607"/>
      <c r="M407" s="607"/>
      <c r="N407" s="607"/>
      <c r="O407" s="607"/>
      <c r="P407" s="607"/>
    </row>
    <row r="408" s="461" customFormat="1" ht="12.75" customHeight="1" spans="1:16">
      <c r="A408" s="637"/>
      <c r="B408" s="582" t="s">
        <v>82</v>
      </c>
      <c r="C408" s="706">
        <f t="shared" si="256"/>
        <v>0</v>
      </c>
      <c r="D408" s="707"/>
      <c r="E408" s="587">
        <f>E409+E410</f>
        <v>0</v>
      </c>
      <c r="F408" s="587">
        <f t="shared" ref="F408:P408" si="257">F409+F410</f>
        <v>0</v>
      </c>
      <c r="G408" s="587">
        <f t="shared" si="257"/>
        <v>0</v>
      </c>
      <c r="H408" s="587">
        <f t="shared" si="257"/>
        <v>0</v>
      </c>
      <c r="I408" s="587">
        <f t="shared" si="257"/>
        <v>0</v>
      </c>
      <c r="J408" s="587">
        <f t="shared" si="257"/>
        <v>0</v>
      </c>
      <c r="K408" s="587">
        <f t="shared" si="257"/>
        <v>0</v>
      </c>
      <c r="L408" s="587">
        <f t="shared" si="257"/>
        <v>0</v>
      </c>
      <c r="M408" s="587">
        <f t="shared" si="257"/>
        <v>0</v>
      </c>
      <c r="N408" s="587">
        <f t="shared" si="257"/>
        <v>0</v>
      </c>
      <c r="O408" s="587">
        <f t="shared" si="257"/>
        <v>0</v>
      </c>
      <c r="P408" s="587">
        <f t="shared" si="257"/>
        <v>0</v>
      </c>
    </row>
    <row r="409" s="461" customFormat="1" ht="12.75" customHeight="1" spans="1:16">
      <c r="A409" s="637"/>
      <c r="B409" s="580" t="s">
        <v>73</v>
      </c>
      <c r="C409" s="706">
        <f t="shared" si="256"/>
        <v>0</v>
      </c>
      <c r="D409" s="707"/>
      <c r="E409" s="607"/>
      <c r="F409" s="607"/>
      <c r="G409" s="607"/>
      <c r="H409" s="607"/>
      <c r="I409" s="607"/>
      <c r="J409" s="607"/>
      <c r="K409" s="607"/>
      <c r="L409" s="607"/>
      <c r="M409" s="607"/>
      <c r="N409" s="607"/>
      <c r="O409" s="607"/>
      <c r="P409" s="607"/>
    </row>
    <row r="410" s="461" customFormat="1" ht="12.75" customHeight="1" spans="1:16">
      <c r="A410" s="637"/>
      <c r="B410" s="580" t="s">
        <v>74</v>
      </c>
      <c r="C410" s="706">
        <f t="shared" si="256"/>
        <v>0</v>
      </c>
      <c r="D410" s="707"/>
      <c r="E410" s="607"/>
      <c r="F410" s="607"/>
      <c r="G410" s="607"/>
      <c r="H410" s="607"/>
      <c r="I410" s="607"/>
      <c r="J410" s="607"/>
      <c r="K410" s="607"/>
      <c r="L410" s="607"/>
      <c r="M410" s="607"/>
      <c r="N410" s="607"/>
      <c r="O410" s="607"/>
      <c r="P410" s="607"/>
    </row>
    <row r="411" s="461" customFormat="1" ht="12.75" customHeight="1" spans="1:16">
      <c r="A411" s="637"/>
      <c r="B411" s="581" t="s">
        <v>75</v>
      </c>
      <c r="C411" s="708">
        <f>IF(C406=0,,C407/C406)</f>
        <v>0</v>
      </c>
      <c r="D411" s="707"/>
      <c r="E411" s="587">
        <f>IF(E406=0,,E407/E406)</f>
        <v>0</v>
      </c>
      <c r="F411" s="587">
        <f t="shared" ref="F411:P411" si="258">IF(F406=0,,F407/F406)</f>
        <v>0</v>
      </c>
      <c r="G411" s="587">
        <f t="shared" si="258"/>
        <v>0</v>
      </c>
      <c r="H411" s="587">
        <f t="shared" si="258"/>
        <v>0</v>
      </c>
      <c r="I411" s="587">
        <f t="shared" si="258"/>
        <v>0</v>
      </c>
      <c r="J411" s="587">
        <f t="shared" si="258"/>
        <v>0</v>
      </c>
      <c r="K411" s="587">
        <f t="shared" si="258"/>
        <v>0</v>
      </c>
      <c r="L411" s="587">
        <f t="shared" si="258"/>
        <v>0</v>
      </c>
      <c r="M411" s="587">
        <f t="shared" si="258"/>
        <v>0</v>
      </c>
      <c r="N411" s="587">
        <f t="shared" si="258"/>
        <v>0</v>
      </c>
      <c r="O411" s="587">
        <f t="shared" si="258"/>
        <v>0</v>
      </c>
      <c r="P411" s="587">
        <f t="shared" si="258"/>
        <v>0</v>
      </c>
    </row>
    <row r="412" s="461" customFormat="1" ht="12.75" customHeight="1" spans="1:16">
      <c r="A412" s="637"/>
      <c r="B412" s="581" t="s">
        <v>76</v>
      </c>
      <c r="C412" s="708">
        <f>IF(C406=0,,C408/C406)</f>
        <v>0</v>
      </c>
      <c r="D412" s="707"/>
      <c r="E412" s="587">
        <f>IF(E406=0,,E408/E406)</f>
        <v>0</v>
      </c>
      <c r="F412" s="587">
        <f t="shared" ref="F412:P412" si="259">IF(F406=0,,F408/F406)</f>
        <v>0</v>
      </c>
      <c r="G412" s="587">
        <f t="shared" si="259"/>
        <v>0</v>
      </c>
      <c r="H412" s="587">
        <f t="shared" si="259"/>
        <v>0</v>
      </c>
      <c r="I412" s="587">
        <f t="shared" si="259"/>
        <v>0</v>
      </c>
      <c r="J412" s="587">
        <f t="shared" si="259"/>
        <v>0</v>
      </c>
      <c r="K412" s="587">
        <f t="shared" si="259"/>
        <v>0</v>
      </c>
      <c r="L412" s="587">
        <f t="shared" si="259"/>
        <v>0</v>
      </c>
      <c r="M412" s="587">
        <f t="shared" si="259"/>
        <v>0</v>
      </c>
      <c r="N412" s="587">
        <f t="shared" si="259"/>
        <v>0</v>
      </c>
      <c r="O412" s="587">
        <f t="shared" si="259"/>
        <v>0</v>
      </c>
      <c r="P412" s="587">
        <f t="shared" si="259"/>
        <v>0</v>
      </c>
    </row>
    <row r="413" s="461" customFormat="1" ht="12.75" customHeight="1" spans="1:16">
      <c r="A413" s="637"/>
      <c r="B413" s="582" t="s">
        <v>77</v>
      </c>
      <c r="C413" s="706">
        <f>SUM(E413:P413)</f>
        <v>0</v>
      </c>
      <c r="D413" s="707"/>
      <c r="E413" s="587">
        <f>E407-E408</f>
        <v>0</v>
      </c>
      <c r="F413" s="587">
        <f t="shared" ref="F413:P413" si="260">F407-F408</f>
        <v>0</v>
      </c>
      <c r="G413" s="587">
        <f t="shared" si="260"/>
        <v>0</v>
      </c>
      <c r="H413" s="587">
        <f t="shared" si="260"/>
        <v>0</v>
      </c>
      <c r="I413" s="587">
        <f t="shared" si="260"/>
        <v>0</v>
      </c>
      <c r="J413" s="587">
        <f t="shared" si="260"/>
        <v>0</v>
      </c>
      <c r="K413" s="587">
        <f t="shared" si="260"/>
        <v>0</v>
      </c>
      <c r="L413" s="587">
        <f t="shared" si="260"/>
        <v>0</v>
      </c>
      <c r="M413" s="587">
        <f t="shared" si="260"/>
        <v>0</v>
      </c>
      <c r="N413" s="587">
        <f t="shared" si="260"/>
        <v>0</v>
      </c>
      <c r="O413" s="587">
        <f t="shared" si="260"/>
        <v>0</v>
      </c>
      <c r="P413" s="587">
        <f t="shared" si="260"/>
        <v>0</v>
      </c>
    </row>
    <row r="414" s="461" customFormat="1" ht="12.75" customHeight="1" spans="1:16">
      <c r="A414" s="637"/>
      <c r="B414" s="583" t="s">
        <v>78</v>
      </c>
      <c r="C414" s="337">
        <f>IF(C407=0,,C413/C407)</f>
        <v>0</v>
      </c>
      <c r="D414" s="354"/>
      <c r="E414" s="669">
        <f>IF(E407=0,,E413/E407)</f>
        <v>0</v>
      </c>
      <c r="F414" s="669">
        <f t="shared" ref="F414:P414" si="261">IF(F407=0,,F413/F407)</f>
        <v>0</v>
      </c>
      <c r="G414" s="669">
        <f t="shared" si="261"/>
        <v>0</v>
      </c>
      <c r="H414" s="669">
        <f t="shared" si="261"/>
        <v>0</v>
      </c>
      <c r="I414" s="669">
        <f t="shared" si="261"/>
        <v>0</v>
      </c>
      <c r="J414" s="669">
        <f t="shared" si="261"/>
        <v>0</v>
      </c>
      <c r="K414" s="669">
        <f t="shared" si="261"/>
        <v>0</v>
      </c>
      <c r="L414" s="669">
        <f t="shared" si="261"/>
        <v>0</v>
      </c>
      <c r="M414" s="669">
        <f t="shared" si="261"/>
        <v>0</v>
      </c>
      <c r="N414" s="669">
        <f t="shared" si="261"/>
        <v>0</v>
      </c>
      <c r="O414" s="669">
        <f t="shared" si="261"/>
        <v>0</v>
      </c>
      <c r="P414" s="669">
        <f t="shared" si="261"/>
        <v>0</v>
      </c>
    </row>
    <row r="415" s="461" customFormat="1" ht="12.75" customHeight="1" spans="1:16">
      <c r="A415" s="637"/>
      <c r="B415" s="582" t="s">
        <v>79</v>
      </c>
      <c r="C415" s="706">
        <f>SUM(E415:P415)</f>
        <v>0</v>
      </c>
      <c r="D415" s="707"/>
      <c r="E415" s="702"/>
      <c r="F415" s="702"/>
      <c r="G415" s="702"/>
      <c r="H415" s="702"/>
      <c r="I415" s="702"/>
      <c r="J415" s="702"/>
      <c r="K415" s="702"/>
      <c r="L415" s="702"/>
      <c r="M415" s="702"/>
      <c r="N415" s="702"/>
      <c r="O415" s="702"/>
      <c r="P415" s="702"/>
    </row>
    <row r="416" s="461" customFormat="1" ht="12.75" customHeight="1" spans="1:16">
      <c r="A416" s="637"/>
      <c r="B416" s="583" t="s">
        <v>128</v>
      </c>
      <c r="C416" s="337">
        <f>IF((C407+C415)=0,,C415/(C407+C415))</f>
        <v>0</v>
      </c>
      <c r="D416" s="354"/>
      <c r="E416" s="669">
        <f>IF((E407+E415)=0,,E415/(E407+E415))</f>
        <v>0</v>
      </c>
      <c r="F416" s="669">
        <f t="shared" ref="F416:P416" si="262">IF((F407+F415)=0,,F415/(F407+F415))</f>
        <v>0</v>
      </c>
      <c r="G416" s="669">
        <f t="shared" si="262"/>
        <v>0</v>
      </c>
      <c r="H416" s="669">
        <f t="shared" si="262"/>
        <v>0</v>
      </c>
      <c r="I416" s="669">
        <f t="shared" si="262"/>
        <v>0</v>
      </c>
      <c r="J416" s="669">
        <f t="shared" si="262"/>
        <v>0</v>
      </c>
      <c r="K416" s="669">
        <f t="shared" si="262"/>
        <v>0</v>
      </c>
      <c r="L416" s="669">
        <f t="shared" si="262"/>
        <v>0</v>
      </c>
      <c r="M416" s="669">
        <f t="shared" si="262"/>
        <v>0</v>
      </c>
      <c r="N416" s="669">
        <f t="shared" si="262"/>
        <v>0</v>
      </c>
      <c r="O416" s="669">
        <f t="shared" si="262"/>
        <v>0</v>
      </c>
      <c r="P416" s="669">
        <f t="shared" si="262"/>
        <v>0</v>
      </c>
    </row>
    <row r="417" s="461" customFormat="1" ht="12.75" customHeight="1" spans="1:16">
      <c r="A417" s="710" t="s">
        <v>154</v>
      </c>
      <c r="B417" s="591" t="s">
        <v>70</v>
      </c>
      <c r="C417" s="702">
        <f>SUM(E417:P417)</f>
        <v>0</v>
      </c>
      <c r="D417" s="570">
        <f>IF($C$2=0,,C417/$C$2)</f>
        <v>0</v>
      </c>
      <c r="E417" s="607"/>
      <c r="F417" s="607"/>
      <c r="G417" s="607"/>
      <c r="H417" s="607"/>
      <c r="I417" s="607"/>
      <c r="J417" s="607"/>
      <c r="K417" s="607"/>
      <c r="L417" s="607"/>
      <c r="M417" s="607"/>
      <c r="N417" s="607"/>
      <c r="O417" s="607"/>
      <c r="P417" s="607"/>
    </row>
    <row r="418" s="461" customFormat="1" ht="12.75" customHeight="1" spans="1:16">
      <c r="A418" s="711"/>
      <c r="B418" s="591" t="s">
        <v>71</v>
      </c>
      <c r="C418" s="702">
        <f t="shared" ref="C418:C421" si="263">SUM(E418:P418)</f>
        <v>0</v>
      </c>
      <c r="D418" s="703"/>
      <c r="E418" s="607"/>
      <c r="F418" s="607"/>
      <c r="G418" s="607"/>
      <c r="H418" s="607"/>
      <c r="I418" s="607"/>
      <c r="J418" s="607"/>
      <c r="K418" s="607"/>
      <c r="L418" s="607"/>
      <c r="M418" s="607"/>
      <c r="N418" s="607"/>
      <c r="O418" s="607"/>
      <c r="P418" s="607"/>
    </row>
    <row r="419" s="461" customFormat="1" ht="12.75" customHeight="1" spans="1:16">
      <c r="A419" s="711"/>
      <c r="B419" s="591" t="s">
        <v>82</v>
      </c>
      <c r="C419" s="702">
        <f t="shared" si="263"/>
        <v>0</v>
      </c>
      <c r="D419" s="604"/>
      <c r="E419" s="587">
        <f>E420+E421</f>
        <v>0</v>
      </c>
      <c r="F419" s="587">
        <f t="shared" ref="F419:P419" si="264">F420+F421</f>
        <v>0</v>
      </c>
      <c r="G419" s="587">
        <f t="shared" si="264"/>
        <v>0</v>
      </c>
      <c r="H419" s="587">
        <f t="shared" si="264"/>
        <v>0</v>
      </c>
      <c r="I419" s="587">
        <f t="shared" si="264"/>
        <v>0</v>
      </c>
      <c r="J419" s="587">
        <f t="shared" si="264"/>
        <v>0</v>
      </c>
      <c r="K419" s="587">
        <f t="shared" si="264"/>
        <v>0</v>
      </c>
      <c r="L419" s="587">
        <f t="shared" si="264"/>
        <v>0</v>
      </c>
      <c r="M419" s="587">
        <f t="shared" si="264"/>
        <v>0</v>
      </c>
      <c r="N419" s="587">
        <f t="shared" si="264"/>
        <v>0</v>
      </c>
      <c r="O419" s="587">
        <f t="shared" si="264"/>
        <v>0</v>
      </c>
      <c r="P419" s="587">
        <f t="shared" si="264"/>
        <v>0</v>
      </c>
    </row>
    <row r="420" s="461" customFormat="1" ht="12.75" customHeight="1" spans="1:16">
      <c r="A420" s="711"/>
      <c r="B420" s="592" t="s">
        <v>73</v>
      </c>
      <c r="C420" s="702">
        <f t="shared" si="263"/>
        <v>0</v>
      </c>
      <c r="D420" s="703"/>
      <c r="E420" s="607"/>
      <c r="F420" s="607"/>
      <c r="G420" s="607"/>
      <c r="H420" s="607"/>
      <c r="I420" s="607"/>
      <c r="J420" s="607"/>
      <c r="K420" s="607"/>
      <c r="L420" s="607"/>
      <c r="M420" s="607"/>
      <c r="N420" s="607"/>
      <c r="O420" s="607"/>
      <c r="P420" s="607"/>
    </row>
    <row r="421" s="461" customFormat="1" ht="12.75" customHeight="1" spans="1:16">
      <c r="A421" s="711"/>
      <c r="B421" s="592" t="s">
        <v>74</v>
      </c>
      <c r="C421" s="702">
        <f t="shared" si="263"/>
        <v>0</v>
      </c>
      <c r="D421" s="703"/>
      <c r="E421" s="607"/>
      <c r="F421" s="607"/>
      <c r="G421" s="607"/>
      <c r="H421" s="607"/>
      <c r="I421" s="607"/>
      <c r="J421" s="607"/>
      <c r="K421" s="607"/>
      <c r="L421" s="607"/>
      <c r="M421" s="607"/>
      <c r="N421" s="607"/>
      <c r="O421" s="607"/>
      <c r="P421" s="607"/>
    </row>
    <row r="422" s="461" customFormat="1" ht="12.75" customHeight="1" spans="1:16">
      <c r="A422" s="711"/>
      <c r="B422" s="593" t="s">
        <v>75</v>
      </c>
      <c r="C422" s="704">
        <f>IF(C417=0,,C418/C417)</f>
        <v>0</v>
      </c>
      <c r="D422" s="703"/>
      <c r="E422" s="587">
        <f>IF(E417=0,,E418/E417)</f>
        <v>0</v>
      </c>
      <c r="F422" s="587">
        <f t="shared" ref="F422:P422" si="265">IF(F417=0,,F418/F417)</f>
        <v>0</v>
      </c>
      <c r="G422" s="587">
        <f t="shared" si="265"/>
        <v>0</v>
      </c>
      <c r="H422" s="587">
        <f t="shared" si="265"/>
        <v>0</v>
      </c>
      <c r="I422" s="587">
        <f t="shared" si="265"/>
        <v>0</v>
      </c>
      <c r="J422" s="587">
        <f t="shared" si="265"/>
        <v>0</v>
      </c>
      <c r="K422" s="587">
        <f t="shared" si="265"/>
        <v>0</v>
      </c>
      <c r="L422" s="587">
        <f t="shared" si="265"/>
        <v>0</v>
      </c>
      <c r="M422" s="587">
        <f t="shared" si="265"/>
        <v>0</v>
      </c>
      <c r="N422" s="587">
        <f t="shared" si="265"/>
        <v>0</v>
      </c>
      <c r="O422" s="587">
        <f t="shared" si="265"/>
        <v>0</v>
      </c>
      <c r="P422" s="587">
        <f t="shared" si="265"/>
        <v>0</v>
      </c>
    </row>
    <row r="423" s="461" customFormat="1" ht="12.75" customHeight="1" spans="1:16">
      <c r="A423" s="711"/>
      <c r="B423" s="593" t="s">
        <v>76</v>
      </c>
      <c r="C423" s="704">
        <f>IF(C417=0,,C419/C417)</f>
        <v>0</v>
      </c>
      <c r="D423" s="703"/>
      <c r="E423" s="587">
        <f>IF(E417=0,,E419/E417)</f>
        <v>0</v>
      </c>
      <c r="F423" s="587">
        <f t="shared" ref="F423:P423" si="266">IF(F417=0,,F419/F417)</f>
        <v>0</v>
      </c>
      <c r="G423" s="587">
        <f t="shared" si="266"/>
        <v>0</v>
      </c>
      <c r="H423" s="587">
        <f t="shared" si="266"/>
        <v>0</v>
      </c>
      <c r="I423" s="587">
        <f t="shared" si="266"/>
        <v>0</v>
      </c>
      <c r="J423" s="587">
        <f t="shared" si="266"/>
        <v>0</v>
      </c>
      <c r="K423" s="587">
        <f t="shared" si="266"/>
        <v>0</v>
      </c>
      <c r="L423" s="587">
        <f t="shared" si="266"/>
        <v>0</v>
      </c>
      <c r="M423" s="587">
        <f t="shared" si="266"/>
        <v>0</v>
      </c>
      <c r="N423" s="587">
        <f t="shared" si="266"/>
        <v>0</v>
      </c>
      <c r="O423" s="587">
        <f t="shared" si="266"/>
        <v>0</v>
      </c>
      <c r="P423" s="587">
        <f t="shared" si="266"/>
        <v>0</v>
      </c>
    </row>
    <row r="424" s="461" customFormat="1" ht="12.75" customHeight="1" spans="1:16">
      <c r="A424" s="711"/>
      <c r="B424" s="591" t="s">
        <v>77</v>
      </c>
      <c r="C424" s="702">
        <f>SUM(E424:P424)</f>
        <v>0</v>
      </c>
      <c r="D424" s="703"/>
      <c r="E424" s="587">
        <f>E418-E419</f>
        <v>0</v>
      </c>
      <c r="F424" s="587">
        <f t="shared" ref="F424:P424" si="267">F418-F419</f>
        <v>0</v>
      </c>
      <c r="G424" s="587">
        <f t="shared" si="267"/>
        <v>0</v>
      </c>
      <c r="H424" s="587">
        <f t="shared" si="267"/>
        <v>0</v>
      </c>
      <c r="I424" s="587">
        <f t="shared" si="267"/>
        <v>0</v>
      </c>
      <c r="J424" s="587">
        <f t="shared" si="267"/>
        <v>0</v>
      </c>
      <c r="K424" s="587">
        <f t="shared" si="267"/>
        <v>0</v>
      </c>
      <c r="L424" s="587">
        <f t="shared" si="267"/>
        <v>0</v>
      </c>
      <c r="M424" s="587">
        <f t="shared" si="267"/>
        <v>0</v>
      </c>
      <c r="N424" s="587">
        <f t="shared" si="267"/>
        <v>0</v>
      </c>
      <c r="O424" s="587">
        <f t="shared" si="267"/>
        <v>0</v>
      </c>
      <c r="P424" s="587">
        <f t="shared" si="267"/>
        <v>0</v>
      </c>
    </row>
    <row r="425" s="461" customFormat="1" ht="12.75" customHeight="1" spans="1:16">
      <c r="A425" s="711"/>
      <c r="B425" s="594" t="s">
        <v>78</v>
      </c>
      <c r="C425" s="705">
        <f>IF(C418=0,,C424/C418)</f>
        <v>0</v>
      </c>
      <c r="D425" s="703"/>
      <c r="E425" s="669">
        <f>IF(E418=0,,E424/E418)</f>
        <v>0</v>
      </c>
      <c r="F425" s="669">
        <f t="shared" ref="F425:P425" si="268">IF(F418=0,,F424/F418)</f>
        <v>0</v>
      </c>
      <c r="G425" s="669">
        <f t="shared" si="268"/>
        <v>0</v>
      </c>
      <c r="H425" s="669">
        <f t="shared" si="268"/>
        <v>0</v>
      </c>
      <c r="I425" s="669">
        <f t="shared" si="268"/>
        <v>0</v>
      </c>
      <c r="J425" s="669">
        <f t="shared" si="268"/>
        <v>0</v>
      </c>
      <c r="K425" s="669">
        <f t="shared" si="268"/>
        <v>0</v>
      </c>
      <c r="L425" s="669">
        <f t="shared" si="268"/>
        <v>0</v>
      </c>
      <c r="M425" s="669">
        <f t="shared" si="268"/>
        <v>0</v>
      </c>
      <c r="N425" s="669">
        <f t="shared" si="268"/>
        <v>0</v>
      </c>
      <c r="O425" s="669">
        <f t="shared" si="268"/>
        <v>0</v>
      </c>
      <c r="P425" s="669">
        <f t="shared" si="268"/>
        <v>0</v>
      </c>
    </row>
    <row r="426" s="461" customFormat="1" ht="12.75" customHeight="1" spans="1:16">
      <c r="A426" s="711"/>
      <c r="B426" s="591" t="s">
        <v>79</v>
      </c>
      <c r="C426" s="702">
        <f>SUM(E426:P426)</f>
        <v>0</v>
      </c>
      <c r="D426" s="703"/>
      <c r="E426" s="702"/>
      <c r="F426" s="702"/>
      <c r="G426" s="702"/>
      <c r="H426" s="702"/>
      <c r="I426" s="702"/>
      <c r="J426" s="702"/>
      <c r="K426" s="702"/>
      <c r="L426" s="702"/>
      <c r="M426" s="702"/>
      <c r="N426" s="702"/>
      <c r="O426" s="702"/>
      <c r="P426" s="702"/>
    </row>
    <row r="427" s="461" customFormat="1" ht="12.75" customHeight="1" spans="1:16">
      <c r="A427" s="711"/>
      <c r="B427" s="594" t="s">
        <v>128</v>
      </c>
      <c r="C427" s="705">
        <f>IF((C418+C426)=0,,C426/(C418+C426))</f>
        <v>0</v>
      </c>
      <c r="D427" s="703"/>
      <c r="E427" s="669">
        <f>IF((E418+E426)=0,,E426/(E418+E426))</f>
        <v>0</v>
      </c>
      <c r="F427" s="669">
        <f t="shared" ref="F427:P427" si="269">IF((F418+F426)=0,,F426/(F418+F426))</f>
        <v>0</v>
      </c>
      <c r="G427" s="669">
        <f t="shared" si="269"/>
        <v>0</v>
      </c>
      <c r="H427" s="669">
        <f t="shared" si="269"/>
        <v>0</v>
      </c>
      <c r="I427" s="669">
        <f t="shared" si="269"/>
        <v>0</v>
      </c>
      <c r="J427" s="669">
        <f t="shared" si="269"/>
        <v>0</v>
      </c>
      <c r="K427" s="669">
        <f t="shared" si="269"/>
        <v>0</v>
      </c>
      <c r="L427" s="669">
        <f t="shared" si="269"/>
        <v>0</v>
      </c>
      <c r="M427" s="669">
        <f t="shared" si="269"/>
        <v>0</v>
      </c>
      <c r="N427" s="669">
        <f t="shared" si="269"/>
        <v>0</v>
      </c>
      <c r="O427" s="669">
        <f t="shared" si="269"/>
        <v>0</v>
      </c>
      <c r="P427" s="669">
        <f t="shared" si="269"/>
        <v>0</v>
      </c>
    </row>
    <row r="428" s="461" customFormat="1" ht="12.75" customHeight="1" spans="1:16">
      <c r="A428" s="635" t="s">
        <v>155</v>
      </c>
      <c r="B428" s="582" t="s">
        <v>70</v>
      </c>
      <c r="C428" s="706">
        <f t="shared" ref="C428" si="270">SUM(E428:P428)</f>
        <v>0</v>
      </c>
      <c r="D428" s="570">
        <f t="shared" ref="D428" si="271">IF($C$2=0,,C428/$C$2)</f>
        <v>0</v>
      </c>
      <c r="E428" s="607"/>
      <c r="F428" s="607"/>
      <c r="G428" s="607"/>
      <c r="H428" s="607"/>
      <c r="I428" s="607"/>
      <c r="J428" s="607"/>
      <c r="K428" s="607"/>
      <c r="L428" s="607"/>
      <c r="M428" s="607"/>
      <c r="N428" s="607"/>
      <c r="O428" s="607"/>
      <c r="P428" s="607"/>
    </row>
    <row r="429" s="461" customFormat="1" ht="12.75" customHeight="1" spans="1:16">
      <c r="A429" s="637"/>
      <c r="B429" s="582" t="s">
        <v>71</v>
      </c>
      <c r="C429" s="706">
        <f t="shared" ref="C429:C432" si="272">SUM(E429:P429)</f>
        <v>0</v>
      </c>
      <c r="D429" s="707"/>
      <c r="E429" s="607"/>
      <c r="F429" s="607"/>
      <c r="G429" s="607"/>
      <c r="H429" s="607"/>
      <c r="I429" s="607"/>
      <c r="J429" s="607"/>
      <c r="K429" s="607"/>
      <c r="L429" s="607"/>
      <c r="M429" s="607"/>
      <c r="N429" s="607"/>
      <c r="O429" s="607"/>
      <c r="P429" s="607"/>
    </row>
    <row r="430" s="461" customFormat="1" ht="12.75" customHeight="1" spans="1:16">
      <c r="A430" s="637"/>
      <c r="B430" s="582" t="s">
        <v>82</v>
      </c>
      <c r="C430" s="706">
        <f t="shared" si="272"/>
        <v>0</v>
      </c>
      <c r="D430" s="707"/>
      <c r="E430" s="587">
        <f t="shared" ref="E430:P430" si="273">E431+E432</f>
        <v>0</v>
      </c>
      <c r="F430" s="587">
        <f t="shared" si="273"/>
        <v>0</v>
      </c>
      <c r="G430" s="587">
        <f t="shared" si="273"/>
        <v>0</v>
      </c>
      <c r="H430" s="587">
        <f t="shared" si="273"/>
        <v>0</v>
      </c>
      <c r="I430" s="587">
        <f t="shared" si="273"/>
        <v>0</v>
      </c>
      <c r="J430" s="587">
        <f t="shared" si="273"/>
        <v>0</v>
      </c>
      <c r="K430" s="587">
        <f t="shared" si="273"/>
        <v>0</v>
      </c>
      <c r="L430" s="587">
        <f t="shared" si="273"/>
        <v>0</v>
      </c>
      <c r="M430" s="587">
        <f t="shared" si="273"/>
        <v>0</v>
      </c>
      <c r="N430" s="587">
        <f t="shared" si="273"/>
        <v>0</v>
      </c>
      <c r="O430" s="587">
        <f t="shared" si="273"/>
        <v>0</v>
      </c>
      <c r="P430" s="587">
        <f t="shared" si="273"/>
        <v>0</v>
      </c>
    </row>
    <row r="431" s="461" customFormat="1" ht="12.75" customHeight="1" spans="1:16">
      <c r="A431" s="637"/>
      <c r="B431" s="580" t="s">
        <v>73</v>
      </c>
      <c r="C431" s="706">
        <f t="shared" si="272"/>
        <v>0</v>
      </c>
      <c r="D431" s="707"/>
      <c r="E431" s="607"/>
      <c r="F431" s="607"/>
      <c r="G431" s="607"/>
      <c r="H431" s="607"/>
      <c r="I431" s="607"/>
      <c r="J431" s="607"/>
      <c r="K431" s="607"/>
      <c r="L431" s="607"/>
      <c r="M431" s="607"/>
      <c r="N431" s="607"/>
      <c r="O431" s="607"/>
      <c r="P431" s="607"/>
    </row>
    <row r="432" s="461" customFormat="1" ht="12.75" customHeight="1" spans="1:16">
      <c r="A432" s="637"/>
      <c r="B432" s="580" t="s">
        <v>74</v>
      </c>
      <c r="C432" s="706">
        <f t="shared" si="272"/>
        <v>0</v>
      </c>
      <c r="D432" s="707"/>
      <c r="E432" s="607"/>
      <c r="F432" s="607"/>
      <c r="G432" s="607"/>
      <c r="H432" s="607"/>
      <c r="I432" s="607"/>
      <c r="J432" s="607"/>
      <c r="K432" s="607"/>
      <c r="L432" s="607"/>
      <c r="M432" s="607"/>
      <c r="N432" s="607"/>
      <c r="O432" s="607"/>
      <c r="P432" s="607"/>
    </row>
    <row r="433" s="461" customFormat="1" ht="12.75" customHeight="1" spans="1:16">
      <c r="A433" s="637"/>
      <c r="B433" s="581" t="s">
        <v>75</v>
      </c>
      <c r="C433" s="708">
        <f t="shared" ref="C433" si="274">IF(C428=0,,C429/C428)</f>
        <v>0</v>
      </c>
      <c r="D433" s="707"/>
      <c r="E433" s="587">
        <f t="shared" ref="E433:P433" si="275">IF(E428=0,,E429/E428)</f>
        <v>0</v>
      </c>
      <c r="F433" s="587">
        <f t="shared" si="275"/>
        <v>0</v>
      </c>
      <c r="G433" s="587">
        <f t="shared" si="275"/>
        <v>0</v>
      </c>
      <c r="H433" s="587">
        <f t="shared" si="275"/>
        <v>0</v>
      </c>
      <c r="I433" s="587">
        <f t="shared" si="275"/>
        <v>0</v>
      </c>
      <c r="J433" s="587">
        <f t="shared" si="275"/>
        <v>0</v>
      </c>
      <c r="K433" s="587">
        <f t="shared" si="275"/>
        <v>0</v>
      </c>
      <c r="L433" s="587">
        <f t="shared" si="275"/>
        <v>0</v>
      </c>
      <c r="M433" s="587">
        <f t="shared" si="275"/>
        <v>0</v>
      </c>
      <c r="N433" s="587">
        <f t="shared" si="275"/>
        <v>0</v>
      </c>
      <c r="O433" s="587">
        <f t="shared" si="275"/>
        <v>0</v>
      </c>
      <c r="P433" s="587">
        <f t="shared" si="275"/>
        <v>0</v>
      </c>
    </row>
    <row r="434" s="461" customFormat="1" ht="12.75" customHeight="1" spans="1:16">
      <c r="A434" s="637"/>
      <c r="B434" s="581" t="s">
        <v>76</v>
      </c>
      <c r="C434" s="708">
        <f t="shared" ref="C434" si="276">IF(C428=0,,C430/C428)</f>
        <v>0</v>
      </c>
      <c r="D434" s="707"/>
      <c r="E434" s="587">
        <f t="shared" ref="E434:P434" si="277">IF(E428=0,,E430/E428)</f>
        <v>0</v>
      </c>
      <c r="F434" s="587">
        <f t="shared" si="277"/>
        <v>0</v>
      </c>
      <c r="G434" s="587">
        <f t="shared" si="277"/>
        <v>0</v>
      </c>
      <c r="H434" s="587">
        <f t="shared" si="277"/>
        <v>0</v>
      </c>
      <c r="I434" s="587">
        <f t="shared" si="277"/>
        <v>0</v>
      </c>
      <c r="J434" s="587">
        <f t="shared" si="277"/>
        <v>0</v>
      </c>
      <c r="K434" s="587">
        <f t="shared" si="277"/>
        <v>0</v>
      </c>
      <c r="L434" s="587">
        <f t="shared" si="277"/>
        <v>0</v>
      </c>
      <c r="M434" s="587">
        <f t="shared" si="277"/>
        <v>0</v>
      </c>
      <c r="N434" s="587">
        <f t="shared" si="277"/>
        <v>0</v>
      </c>
      <c r="O434" s="587">
        <f t="shared" si="277"/>
        <v>0</v>
      </c>
      <c r="P434" s="587">
        <f t="shared" si="277"/>
        <v>0</v>
      </c>
    </row>
    <row r="435" s="461" customFormat="1" ht="12.75" customHeight="1" spans="1:16">
      <c r="A435" s="637"/>
      <c r="B435" s="582" t="s">
        <v>77</v>
      </c>
      <c r="C435" s="706">
        <f t="shared" ref="C435" si="278">SUM(E435:P435)</f>
        <v>0</v>
      </c>
      <c r="D435" s="707"/>
      <c r="E435" s="587">
        <f t="shared" ref="E435:P435" si="279">E429-E430</f>
        <v>0</v>
      </c>
      <c r="F435" s="587">
        <f t="shared" si="279"/>
        <v>0</v>
      </c>
      <c r="G435" s="587">
        <f t="shared" si="279"/>
        <v>0</v>
      </c>
      <c r="H435" s="587">
        <f t="shared" si="279"/>
        <v>0</v>
      </c>
      <c r="I435" s="587">
        <f t="shared" si="279"/>
        <v>0</v>
      </c>
      <c r="J435" s="587">
        <f t="shared" si="279"/>
        <v>0</v>
      </c>
      <c r="K435" s="587">
        <f t="shared" si="279"/>
        <v>0</v>
      </c>
      <c r="L435" s="587">
        <f t="shared" si="279"/>
        <v>0</v>
      </c>
      <c r="M435" s="587">
        <f t="shared" si="279"/>
        <v>0</v>
      </c>
      <c r="N435" s="587">
        <f t="shared" si="279"/>
        <v>0</v>
      </c>
      <c r="O435" s="587">
        <f t="shared" si="279"/>
        <v>0</v>
      </c>
      <c r="P435" s="587">
        <f t="shared" si="279"/>
        <v>0</v>
      </c>
    </row>
    <row r="436" s="461" customFormat="1" ht="12.75" customHeight="1" spans="1:16">
      <c r="A436" s="637"/>
      <c r="B436" s="583" t="s">
        <v>78</v>
      </c>
      <c r="C436" s="337">
        <f t="shared" ref="C436" si="280">IF(C429=0,,C435/C429)</f>
        <v>0</v>
      </c>
      <c r="D436" s="354"/>
      <c r="E436" s="669">
        <f t="shared" ref="E436:P436" si="281">IF(E429=0,,E435/E429)</f>
        <v>0</v>
      </c>
      <c r="F436" s="669">
        <f t="shared" si="281"/>
        <v>0</v>
      </c>
      <c r="G436" s="669">
        <f t="shared" si="281"/>
        <v>0</v>
      </c>
      <c r="H436" s="669">
        <f t="shared" si="281"/>
        <v>0</v>
      </c>
      <c r="I436" s="669">
        <f t="shared" si="281"/>
        <v>0</v>
      </c>
      <c r="J436" s="669">
        <f t="shared" si="281"/>
        <v>0</v>
      </c>
      <c r="K436" s="669">
        <f t="shared" si="281"/>
        <v>0</v>
      </c>
      <c r="L436" s="669">
        <f t="shared" si="281"/>
        <v>0</v>
      </c>
      <c r="M436" s="669">
        <f t="shared" si="281"/>
        <v>0</v>
      </c>
      <c r="N436" s="669">
        <f t="shared" si="281"/>
        <v>0</v>
      </c>
      <c r="O436" s="669">
        <f t="shared" si="281"/>
        <v>0</v>
      </c>
      <c r="P436" s="669">
        <f t="shared" si="281"/>
        <v>0</v>
      </c>
    </row>
    <row r="437" s="461" customFormat="1" ht="12.75" customHeight="1" spans="1:16">
      <c r="A437" s="637"/>
      <c r="B437" s="582" t="s">
        <v>79</v>
      </c>
      <c r="C437" s="706">
        <f t="shared" ref="C437" si="282">SUM(E437:P437)</f>
        <v>0</v>
      </c>
      <c r="D437" s="707"/>
      <c r="E437" s="702"/>
      <c r="F437" s="702"/>
      <c r="G437" s="702"/>
      <c r="H437" s="702"/>
      <c r="I437" s="702"/>
      <c r="J437" s="702"/>
      <c r="K437" s="702"/>
      <c r="L437" s="702"/>
      <c r="M437" s="702"/>
      <c r="N437" s="702"/>
      <c r="O437" s="702"/>
      <c r="P437" s="702"/>
    </row>
    <row r="438" s="461" customFormat="1" ht="12.75" customHeight="1" spans="1:16">
      <c r="A438" s="637"/>
      <c r="B438" s="583" t="s">
        <v>128</v>
      </c>
      <c r="C438" s="337">
        <f t="shared" ref="C438" si="283">IF((C429+C437)=0,,C437/(C429+C437))</f>
        <v>0</v>
      </c>
      <c r="D438" s="354"/>
      <c r="E438" s="669">
        <f t="shared" ref="E438:P438" si="284">IF((E429+E437)=0,,E437/(E429+E437))</f>
        <v>0</v>
      </c>
      <c r="F438" s="669">
        <f t="shared" si="284"/>
        <v>0</v>
      </c>
      <c r="G438" s="669">
        <f t="shared" si="284"/>
        <v>0</v>
      </c>
      <c r="H438" s="669">
        <f t="shared" si="284"/>
        <v>0</v>
      </c>
      <c r="I438" s="669">
        <f t="shared" si="284"/>
        <v>0</v>
      </c>
      <c r="J438" s="669">
        <f t="shared" si="284"/>
        <v>0</v>
      </c>
      <c r="K438" s="669">
        <f t="shared" si="284"/>
        <v>0</v>
      </c>
      <c r="L438" s="669">
        <f t="shared" si="284"/>
        <v>0</v>
      </c>
      <c r="M438" s="669">
        <f t="shared" si="284"/>
        <v>0</v>
      </c>
      <c r="N438" s="669">
        <f t="shared" si="284"/>
        <v>0</v>
      </c>
      <c r="O438" s="669">
        <f t="shared" si="284"/>
        <v>0</v>
      </c>
      <c r="P438" s="669">
        <f t="shared" si="284"/>
        <v>0</v>
      </c>
    </row>
    <row r="439" s="461" customFormat="1" ht="12.75" customHeight="1" spans="1:16">
      <c r="A439" s="712" t="s">
        <v>156</v>
      </c>
      <c r="B439" s="591" t="s">
        <v>70</v>
      </c>
      <c r="C439" s="702">
        <f t="shared" ref="C439" si="285">SUM(E439:P439)</f>
        <v>0</v>
      </c>
      <c r="D439" s="570">
        <f t="shared" ref="D439" si="286">IF($C$2=0,,C439/$C$2)</f>
        <v>0</v>
      </c>
      <c r="E439" s="607"/>
      <c r="F439" s="607"/>
      <c r="G439" s="607"/>
      <c r="H439" s="607"/>
      <c r="I439" s="607"/>
      <c r="J439" s="607"/>
      <c r="K439" s="607"/>
      <c r="L439" s="607"/>
      <c r="M439" s="607"/>
      <c r="N439" s="607"/>
      <c r="O439" s="607"/>
      <c r="P439" s="607"/>
    </row>
    <row r="440" s="461" customFormat="1" ht="12.75" customHeight="1" spans="1:16">
      <c r="A440" s="713"/>
      <c r="B440" s="591" t="s">
        <v>71</v>
      </c>
      <c r="C440" s="702">
        <f t="shared" ref="C440:C443" si="287">SUM(E440:P440)</f>
        <v>0</v>
      </c>
      <c r="D440" s="703"/>
      <c r="E440" s="607"/>
      <c r="F440" s="607"/>
      <c r="G440" s="607"/>
      <c r="H440" s="607"/>
      <c r="I440" s="607"/>
      <c r="J440" s="607"/>
      <c r="K440" s="607"/>
      <c r="L440" s="607"/>
      <c r="M440" s="607"/>
      <c r="N440" s="607"/>
      <c r="O440" s="607"/>
      <c r="P440" s="607"/>
    </row>
    <row r="441" s="461" customFormat="1" ht="12.75" customHeight="1" spans="1:16">
      <c r="A441" s="713"/>
      <c r="B441" s="591" t="s">
        <v>82</v>
      </c>
      <c r="C441" s="702">
        <f t="shared" si="287"/>
        <v>0</v>
      </c>
      <c r="D441" s="604"/>
      <c r="E441" s="587">
        <f t="shared" ref="E441:P441" si="288">E442+E443</f>
        <v>0</v>
      </c>
      <c r="F441" s="587">
        <f t="shared" si="288"/>
        <v>0</v>
      </c>
      <c r="G441" s="587">
        <f t="shared" si="288"/>
        <v>0</v>
      </c>
      <c r="H441" s="587">
        <f t="shared" si="288"/>
        <v>0</v>
      </c>
      <c r="I441" s="587">
        <f t="shared" si="288"/>
        <v>0</v>
      </c>
      <c r="J441" s="587">
        <f t="shared" si="288"/>
        <v>0</v>
      </c>
      <c r="K441" s="587">
        <f t="shared" si="288"/>
        <v>0</v>
      </c>
      <c r="L441" s="587">
        <f t="shared" si="288"/>
        <v>0</v>
      </c>
      <c r="M441" s="587">
        <f t="shared" si="288"/>
        <v>0</v>
      </c>
      <c r="N441" s="587">
        <f t="shared" si="288"/>
        <v>0</v>
      </c>
      <c r="O441" s="587">
        <f t="shared" si="288"/>
        <v>0</v>
      </c>
      <c r="P441" s="587">
        <f t="shared" si="288"/>
        <v>0</v>
      </c>
    </row>
    <row r="442" s="461" customFormat="1" ht="12.75" customHeight="1" spans="1:16">
      <c r="A442" s="713"/>
      <c r="B442" s="592" t="s">
        <v>73</v>
      </c>
      <c r="C442" s="702">
        <f t="shared" si="287"/>
        <v>0</v>
      </c>
      <c r="D442" s="703"/>
      <c r="E442" s="607"/>
      <c r="F442" s="607"/>
      <c r="G442" s="607"/>
      <c r="H442" s="607"/>
      <c r="I442" s="607"/>
      <c r="J442" s="607"/>
      <c r="K442" s="607"/>
      <c r="L442" s="607"/>
      <c r="M442" s="607"/>
      <c r="N442" s="607"/>
      <c r="O442" s="607"/>
      <c r="P442" s="607"/>
    </row>
    <row r="443" s="461" customFormat="1" ht="12.75" customHeight="1" spans="1:16">
      <c r="A443" s="713"/>
      <c r="B443" s="592" t="s">
        <v>74</v>
      </c>
      <c r="C443" s="702">
        <f t="shared" si="287"/>
        <v>0</v>
      </c>
      <c r="D443" s="703"/>
      <c r="E443" s="607"/>
      <c r="F443" s="607"/>
      <c r="G443" s="607"/>
      <c r="H443" s="607"/>
      <c r="I443" s="607"/>
      <c r="J443" s="607"/>
      <c r="K443" s="607"/>
      <c r="L443" s="607"/>
      <c r="M443" s="607"/>
      <c r="N443" s="607"/>
      <c r="O443" s="607"/>
      <c r="P443" s="607"/>
    </row>
    <row r="444" s="461" customFormat="1" ht="12.75" customHeight="1" spans="1:16">
      <c r="A444" s="713"/>
      <c r="B444" s="593" t="s">
        <v>75</v>
      </c>
      <c r="C444" s="704">
        <f t="shared" ref="C444" si="289">IF(C439=0,,C440/C439)</f>
        <v>0</v>
      </c>
      <c r="D444" s="703"/>
      <c r="E444" s="587">
        <f t="shared" ref="E444:P444" si="290">IF(E439=0,,E440/E439)</f>
        <v>0</v>
      </c>
      <c r="F444" s="587">
        <f t="shared" si="290"/>
        <v>0</v>
      </c>
      <c r="G444" s="587">
        <f t="shared" si="290"/>
        <v>0</v>
      </c>
      <c r="H444" s="587">
        <f t="shared" si="290"/>
        <v>0</v>
      </c>
      <c r="I444" s="587">
        <f t="shared" si="290"/>
        <v>0</v>
      </c>
      <c r="J444" s="587">
        <f t="shared" si="290"/>
        <v>0</v>
      </c>
      <c r="K444" s="587">
        <f t="shared" si="290"/>
        <v>0</v>
      </c>
      <c r="L444" s="587">
        <f t="shared" si="290"/>
        <v>0</v>
      </c>
      <c r="M444" s="587">
        <f t="shared" si="290"/>
        <v>0</v>
      </c>
      <c r="N444" s="587">
        <f t="shared" si="290"/>
        <v>0</v>
      </c>
      <c r="O444" s="587">
        <f t="shared" si="290"/>
        <v>0</v>
      </c>
      <c r="P444" s="587">
        <f t="shared" si="290"/>
        <v>0</v>
      </c>
    </row>
    <row r="445" s="461" customFormat="1" ht="12.75" customHeight="1" spans="1:16">
      <c r="A445" s="713"/>
      <c r="B445" s="593" t="s">
        <v>76</v>
      </c>
      <c r="C445" s="704">
        <f t="shared" ref="C445" si="291">IF(C439=0,,C441/C439)</f>
        <v>0</v>
      </c>
      <c r="D445" s="703"/>
      <c r="E445" s="587">
        <f t="shared" ref="E445:P445" si="292">IF(E439=0,,E441/E439)</f>
        <v>0</v>
      </c>
      <c r="F445" s="587">
        <f t="shared" si="292"/>
        <v>0</v>
      </c>
      <c r="G445" s="587">
        <f t="shared" si="292"/>
        <v>0</v>
      </c>
      <c r="H445" s="587">
        <f t="shared" si="292"/>
        <v>0</v>
      </c>
      <c r="I445" s="587">
        <f t="shared" si="292"/>
        <v>0</v>
      </c>
      <c r="J445" s="587">
        <f t="shared" si="292"/>
        <v>0</v>
      </c>
      <c r="K445" s="587">
        <f t="shared" si="292"/>
        <v>0</v>
      </c>
      <c r="L445" s="587">
        <f t="shared" si="292"/>
        <v>0</v>
      </c>
      <c r="M445" s="587">
        <f t="shared" si="292"/>
        <v>0</v>
      </c>
      <c r="N445" s="587">
        <f t="shared" si="292"/>
        <v>0</v>
      </c>
      <c r="O445" s="587">
        <f t="shared" si="292"/>
        <v>0</v>
      </c>
      <c r="P445" s="587">
        <f t="shared" si="292"/>
        <v>0</v>
      </c>
    </row>
    <row r="446" s="461" customFormat="1" ht="12.75" customHeight="1" spans="1:16">
      <c r="A446" s="713"/>
      <c r="B446" s="591" t="s">
        <v>77</v>
      </c>
      <c r="C446" s="702">
        <f t="shared" ref="C446" si="293">SUM(E446:P446)</f>
        <v>0</v>
      </c>
      <c r="D446" s="703"/>
      <c r="E446" s="587">
        <f t="shared" ref="E446:P446" si="294">E440-E441</f>
        <v>0</v>
      </c>
      <c r="F446" s="587">
        <f t="shared" si="294"/>
        <v>0</v>
      </c>
      <c r="G446" s="587">
        <f t="shared" si="294"/>
        <v>0</v>
      </c>
      <c r="H446" s="587">
        <f t="shared" si="294"/>
        <v>0</v>
      </c>
      <c r="I446" s="587">
        <f t="shared" si="294"/>
        <v>0</v>
      </c>
      <c r="J446" s="587">
        <f t="shared" si="294"/>
        <v>0</v>
      </c>
      <c r="K446" s="587">
        <f t="shared" si="294"/>
        <v>0</v>
      </c>
      <c r="L446" s="587">
        <f t="shared" si="294"/>
        <v>0</v>
      </c>
      <c r="M446" s="587">
        <f t="shared" si="294"/>
        <v>0</v>
      </c>
      <c r="N446" s="587">
        <f t="shared" si="294"/>
        <v>0</v>
      </c>
      <c r="O446" s="587">
        <f t="shared" si="294"/>
        <v>0</v>
      </c>
      <c r="P446" s="587">
        <f t="shared" si="294"/>
        <v>0</v>
      </c>
    </row>
    <row r="447" s="461" customFormat="1" ht="12.75" customHeight="1" spans="1:16">
      <c r="A447" s="713"/>
      <c r="B447" s="594" t="s">
        <v>78</v>
      </c>
      <c r="C447" s="705">
        <f t="shared" ref="C447" si="295">IF(C440=0,,C446/C440)</f>
        <v>0</v>
      </c>
      <c r="D447" s="703"/>
      <c r="E447" s="669">
        <f t="shared" ref="E447:P447" si="296">IF(E440=0,,E446/E440)</f>
        <v>0</v>
      </c>
      <c r="F447" s="669">
        <f t="shared" si="296"/>
        <v>0</v>
      </c>
      <c r="G447" s="669">
        <f t="shared" si="296"/>
        <v>0</v>
      </c>
      <c r="H447" s="669">
        <f t="shared" si="296"/>
        <v>0</v>
      </c>
      <c r="I447" s="669">
        <f t="shared" si="296"/>
        <v>0</v>
      </c>
      <c r="J447" s="669">
        <f t="shared" si="296"/>
        <v>0</v>
      </c>
      <c r="K447" s="669">
        <f t="shared" si="296"/>
        <v>0</v>
      </c>
      <c r="L447" s="669">
        <f t="shared" si="296"/>
        <v>0</v>
      </c>
      <c r="M447" s="669">
        <f t="shared" si="296"/>
        <v>0</v>
      </c>
      <c r="N447" s="669">
        <f t="shared" si="296"/>
        <v>0</v>
      </c>
      <c r="O447" s="669">
        <f t="shared" si="296"/>
        <v>0</v>
      </c>
      <c r="P447" s="669">
        <f t="shared" si="296"/>
        <v>0</v>
      </c>
    </row>
    <row r="448" s="461" customFormat="1" ht="12.75" customHeight="1" spans="1:16">
      <c r="A448" s="713"/>
      <c r="B448" s="591" t="s">
        <v>79</v>
      </c>
      <c r="C448" s="702">
        <f t="shared" ref="C448" si="297">SUM(E448:P448)</f>
        <v>0</v>
      </c>
      <c r="D448" s="703"/>
      <c r="E448" s="702"/>
      <c r="F448" s="702"/>
      <c r="G448" s="702"/>
      <c r="H448" s="702"/>
      <c r="I448" s="702"/>
      <c r="J448" s="702"/>
      <c r="K448" s="702"/>
      <c r="L448" s="702"/>
      <c r="M448" s="702"/>
      <c r="N448" s="702"/>
      <c r="O448" s="702"/>
      <c r="P448" s="702"/>
    </row>
    <row r="449" s="461" customFormat="1" ht="12.75" customHeight="1" spans="1:16">
      <c r="A449" s="713"/>
      <c r="B449" s="594" t="s">
        <v>128</v>
      </c>
      <c r="C449" s="705">
        <f t="shared" ref="C449" si="298">IF((C440+C448)=0,,C448/(C440+C448))</f>
        <v>0</v>
      </c>
      <c r="D449" s="703"/>
      <c r="E449" s="669">
        <f t="shared" ref="E449:P449" si="299">IF((E440+E448)=0,,E448/(E440+E448))</f>
        <v>0</v>
      </c>
      <c r="F449" s="669">
        <f t="shared" si="299"/>
        <v>0</v>
      </c>
      <c r="G449" s="669">
        <f t="shared" si="299"/>
        <v>0</v>
      </c>
      <c r="H449" s="669">
        <f t="shared" si="299"/>
        <v>0</v>
      </c>
      <c r="I449" s="669">
        <f t="shared" si="299"/>
        <v>0</v>
      </c>
      <c r="J449" s="669">
        <f t="shared" si="299"/>
        <v>0</v>
      </c>
      <c r="K449" s="669">
        <f t="shared" si="299"/>
        <v>0</v>
      </c>
      <c r="L449" s="669">
        <f t="shared" si="299"/>
        <v>0</v>
      </c>
      <c r="M449" s="669">
        <f t="shared" si="299"/>
        <v>0</v>
      </c>
      <c r="N449" s="669">
        <f t="shared" si="299"/>
        <v>0</v>
      </c>
      <c r="O449" s="669">
        <f t="shared" si="299"/>
        <v>0</v>
      </c>
      <c r="P449" s="669">
        <f t="shared" si="299"/>
        <v>0</v>
      </c>
    </row>
    <row r="450" s="461" customFormat="1" ht="12.75" customHeight="1" spans="1:16">
      <c r="A450" s="635" t="s">
        <v>157</v>
      </c>
      <c r="B450" s="582" t="s">
        <v>70</v>
      </c>
      <c r="C450" s="706">
        <f>SUM(E450:P450)</f>
        <v>0</v>
      </c>
      <c r="D450" s="570">
        <f>IF($C$2=0,,C450/$C$2)</f>
        <v>0</v>
      </c>
      <c r="E450" s="607"/>
      <c r="F450" s="607"/>
      <c r="G450" s="607"/>
      <c r="H450" s="607"/>
      <c r="I450" s="607"/>
      <c r="J450" s="607"/>
      <c r="K450" s="607"/>
      <c r="L450" s="607"/>
      <c r="M450" s="607"/>
      <c r="N450" s="607"/>
      <c r="O450" s="607"/>
      <c r="P450" s="607"/>
    </row>
    <row r="451" s="461" customFormat="1" ht="12.75" customHeight="1" spans="1:16">
      <c r="A451" s="637"/>
      <c r="B451" s="582" t="s">
        <v>71</v>
      </c>
      <c r="C451" s="706">
        <f t="shared" ref="C451:C454" si="300">SUM(E451:P451)</f>
        <v>0</v>
      </c>
      <c r="D451" s="707"/>
      <c r="E451" s="607"/>
      <c r="F451" s="607"/>
      <c r="G451" s="607"/>
      <c r="H451" s="607"/>
      <c r="I451" s="607"/>
      <c r="J451" s="607"/>
      <c r="K451" s="607"/>
      <c r="L451" s="607"/>
      <c r="M451" s="607"/>
      <c r="N451" s="607"/>
      <c r="O451" s="607"/>
      <c r="P451" s="607"/>
    </row>
    <row r="452" s="461" customFormat="1" ht="12.75" customHeight="1" spans="1:16">
      <c r="A452" s="637"/>
      <c r="B452" s="582" t="s">
        <v>82</v>
      </c>
      <c r="C452" s="706">
        <f t="shared" si="300"/>
        <v>0</v>
      </c>
      <c r="D452" s="707"/>
      <c r="E452" s="587">
        <f>E453+E454</f>
        <v>0</v>
      </c>
      <c r="F452" s="587">
        <f t="shared" ref="F452:P452" si="301">F453+F454</f>
        <v>0</v>
      </c>
      <c r="G452" s="587">
        <f t="shared" si="301"/>
        <v>0</v>
      </c>
      <c r="H452" s="587">
        <f t="shared" si="301"/>
        <v>0</v>
      </c>
      <c r="I452" s="587">
        <f t="shared" si="301"/>
        <v>0</v>
      </c>
      <c r="J452" s="587">
        <f t="shared" si="301"/>
        <v>0</v>
      </c>
      <c r="K452" s="587">
        <f t="shared" si="301"/>
        <v>0</v>
      </c>
      <c r="L452" s="587">
        <f t="shared" si="301"/>
        <v>0</v>
      </c>
      <c r="M452" s="587">
        <f t="shared" si="301"/>
        <v>0</v>
      </c>
      <c r="N452" s="587">
        <f t="shared" si="301"/>
        <v>0</v>
      </c>
      <c r="O452" s="587">
        <f t="shared" si="301"/>
        <v>0</v>
      </c>
      <c r="P452" s="587">
        <f t="shared" si="301"/>
        <v>0</v>
      </c>
    </row>
    <row r="453" s="461" customFormat="1" ht="12.75" customHeight="1" spans="1:16">
      <c r="A453" s="637"/>
      <c r="B453" s="580" t="s">
        <v>73</v>
      </c>
      <c r="C453" s="706">
        <f t="shared" si="300"/>
        <v>0</v>
      </c>
      <c r="D453" s="707"/>
      <c r="E453" s="607"/>
      <c r="F453" s="607"/>
      <c r="G453" s="607"/>
      <c r="H453" s="607"/>
      <c r="I453" s="607"/>
      <c r="J453" s="607"/>
      <c r="K453" s="607"/>
      <c r="L453" s="607"/>
      <c r="M453" s="607"/>
      <c r="N453" s="607"/>
      <c r="O453" s="607"/>
      <c r="P453" s="607"/>
    </row>
    <row r="454" s="461" customFormat="1" ht="12.75" customHeight="1" spans="1:16">
      <c r="A454" s="637"/>
      <c r="B454" s="580" t="s">
        <v>74</v>
      </c>
      <c r="C454" s="706">
        <f t="shared" si="300"/>
        <v>0</v>
      </c>
      <c r="D454" s="707"/>
      <c r="E454" s="607"/>
      <c r="F454" s="607"/>
      <c r="G454" s="607"/>
      <c r="H454" s="607"/>
      <c r="I454" s="607"/>
      <c r="J454" s="607"/>
      <c r="K454" s="607"/>
      <c r="L454" s="607"/>
      <c r="M454" s="607"/>
      <c r="N454" s="607"/>
      <c r="O454" s="607"/>
      <c r="P454" s="607"/>
    </row>
    <row r="455" s="461" customFormat="1" ht="12.75" customHeight="1" spans="1:16">
      <c r="A455" s="637"/>
      <c r="B455" s="581" t="s">
        <v>75</v>
      </c>
      <c r="C455" s="708">
        <f>IF(C450=0,,C451/C450)</f>
        <v>0</v>
      </c>
      <c r="D455" s="707"/>
      <c r="E455" s="587">
        <f>IF(E450=0,,E451/E450)</f>
        <v>0</v>
      </c>
      <c r="F455" s="587">
        <f t="shared" ref="F455:P455" si="302">IF(F450=0,,F451/F450)</f>
        <v>0</v>
      </c>
      <c r="G455" s="587">
        <f t="shared" si="302"/>
        <v>0</v>
      </c>
      <c r="H455" s="587">
        <f t="shared" si="302"/>
        <v>0</v>
      </c>
      <c r="I455" s="587">
        <f t="shared" si="302"/>
        <v>0</v>
      </c>
      <c r="J455" s="587">
        <f t="shared" si="302"/>
        <v>0</v>
      </c>
      <c r="K455" s="587">
        <f t="shared" si="302"/>
        <v>0</v>
      </c>
      <c r="L455" s="587">
        <f t="shared" si="302"/>
        <v>0</v>
      </c>
      <c r="M455" s="587">
        <f t="shared" si="302"/>
        <v>0</v>
      </c>
      <c r="N455" s="587">
        <f t="shared" si="302"/>
        <v>0</v>
      </c>
      <c r="O455" s="587">
        <f t="shared" si="302"/>
        <v>0</v>
      </c>
      <c r="P455" s="587">
        <f t="shared" si="302"/>
        <v>0</v>
      </c>
    </row>
    <row r="456" s="461" customFormat="1" ht="12.75" customHeight="1" spans="1:16">
      <c r="A456" s="637"/>
      <c r="B456" s="581" t="s">
        <v>76</v>
      </c>
      <c r="C456" s="708">
        <f>IF(C450=0,,C452/C450)</f>
        <v>0</v>
      </c>
      <c r="D456" s="707"/>
      <c r="E456" s="587">
        <f>IF(E450=0,,E452/E450)</f>
        <v>0</v>
      </c>
      <c r="F456" s="587">
        <f t="shared" ref="F456:P456" si="303">IF(F450=0,,F452/F450)</f>
        <v>0</v>
      </c>
      <c r="G456" s="587">
        <f t="shared" si="303"/>
        <v>0</v>
      </c>
      <c r="H456" s="587">
        <f t="shared" si="303"/>
        <v>0</v>
      </c>
      <c r="I456" s="587">
        <f t="shared" si="303"/>
        <v>0</v>
      </c>
      <c r="J456" s="587">
        <f t="shared" si="303"/>
        <v>0</v>
      </c>
      <c r="K456" s="587">
        <f t="shared" si="303"/>
        <v>0</v>
      </c>
      <c r="L456" s="587">
        <f t="shared" si="303"/>
        <v>0</v>
      </c>
      <c r="M456" s="587">
        <f t="shared" si="303"/>
        <v>0</v>
      </c>
      <c r="N456" s="587">
        <f t="shared" si="303"/>
        <v>0</v>
      </c>
      <c r="O456" s="587">
        <f t="shared" si="303"/>
        <v>0</v>
      </c>
      <c r="P456" s="587">
        <f t="shared" si="303"/>
        <v>0</v>
      </c>
    </row>
    <row r="457" s="461" customFormat="1" ht="12.75" customHeight="1" spans="1:16">
      <c r="A457" s="637"/>
      <c r="B457" s="582" t="s">
        <v>77</v>
      </c>
      <c r="C457" s="706">
        <f>SUM(E457:P457)</f>
        <v>0</v>
      </c>
      <c r="D457" s="707"/>
      <c r="E457" s="587">
        <f>E451-E452</f>
        <v>0</v>
      </c>
      <c r="F457" s="587">
        <f t="shared" ref="F457:P457" si="304">F451-F452</f>
        <v>0</v>
      </c>
      <c r="G457" s="587">
        <f t="shared" si="304"/>
        <v>0</v>
      </c>
      <c r="H457" s="587">
        <f t="shared" si="304"/>
        <v>0</v>
      </c>
      <c r="I457" s="587">
        <f t="shared" si="304"/>
        <v>0</v>
      </c>
      <c r="J457" s="587">
        <f t="shared" si="304"/>
        <v>0</v>
      </c>
      <c r="K457" s="587">
        <f t="shared" si="304"/>
        <v>0</v>
      </c>
      <c r="L457" s="587">
        <f t="shared" si="304"/>
        <v>0</v>
      </c>
      <c r="M457" s="587">
        <f t="shared" si="304"/>
        <v>0</v>
      </c>
      <c r="N457" s="587">
        <f t="shared" si="304"/>
        <v>0</v>
      </c>
      <c r="O457" s="587">
        <f t="shared" si="304"/>
        <v>0</v>
      </c>
      <c r="P457" s="587">
        <f t="shared" si="304"/>
        <v>0</v>
      </c>
    </row>
    <row r="458" s="461" customFormat="1" ht="12.75" customHeight="1" spans="1:16">
      <c r="A458" s="637"/>
      <c r="B458" s="583" t="s">
        <v>78</v>
      </c>
      <c r="C458" s="337">
        <f>IF(C451=0,,C457/C451)</f>
        <v>0</v>
      </c>
      <c r="D458" s="354"/>
      <c r="E458" s="669">
        <f>IF(E451=0,,E457/E451)</f>
        <v>0</v>
      </c>
      <c r="F458" s="669">
        <f t="shared" ref="F458:P458" si="305">IF(F451=0,,F457/F451)</f>
        <v>0</v>
      </c>
      <c r="G458" s="669">
        <f t="shared" si="305"/>
        <v>0</v>
      </c>
      <c r="H458" s="669">
        <f t="shared" si="305"/>
        <v>0</v>
      </c>
      <c r="I458" s="669">
        <f t="shared" si="305"/>
        <v>0</v>
      </c>
      <c r="J458" s="669">
        <f t="shared" si="305"/>
        <v>0</v>
      </c>
      <c r="K458" s="669">
        <f t="shared" si="305"/>
        <v>0</v>
      </c>
      <c r="L458" s="669">
        <f t="shared" si="305"/>
        <v>0</v>
      </c>
      <c r="M458" s="669">
        <f t="shared" si="305"/>
        <v>0</v>
      </c>
      <c r="N458" s="669">
        <f t="shared" si="305"/>
        <v>0</v>
      </c>
      <c r="O458" s="669">
        <f t="shared" si="305"/>
        <v>0</v>
      </c>
      <c r="P458" s="669">
        <f t="shared" si="305"/>
        <v>0</v>
      </c>
    </row>
    <row r="459" s="461" customFormat="1" ht="12.75" customHeight="1" spans="1:16">
      <c r="A459" s="637"/>
      <c r="B459" s="582" t="s">
        <v>79</v>
      </c>
      <c r="C459" s="706">
        <f>SUM(E459:P459)</f>
        <v>0</v>
      </c>
      <c r="D459" s="707"/>
      <c r="E459" s="702"/>
      <c r="F459" s="702"/>
      <c r="G459" s="702"/>
      <c r="H459" s="702"/>
      <c r="I459" s="702"/>
      <c r="J459" s="702"/>
      <c r="K459" s="702"/>
      <c r="L459" s="702"/>
      <c r="M459" s="702"/>
      <c r="N459" s="702"/>
      <c r="O459" s="702"/>
      <c r="P459" s="702"/>
    </row>
    <row r="460" s="461" customFormat="1" ht="12.75" customHeight="1" spans="1:16">
      <c r="A460" s="637"/>
      <c r="B460" s="583" t="s">
        <v>128</v>
      </c>
      <c r="C460" s="337">
        <f>IF((C451+C459)=0,,C459/(C451+C459))</f>
        <v>0</v>
      </c>
      <c r="D460" s="354"/>
      <c r="E460" s="669">
        <f>IF((E451+E459)=0,,E459/(E451+E459))</f>
        <v>0</v>
      </c>
      <c r="F460" s="669">
        <f t="shared" ref="F460:P460" si="306">IF((F451+F459)=0,,F459/(F451+F459))</f>
        <v>0</v>
      </c>
      <c r="G460" s="669">
        <f t="shared" si="306"/>
        <v>0</v>
      </c>
      <c r="H460" s="669">
        <f t="shared" si="306"/>
        <v>0</v>
      </c>
      <c r="I460" s="669">
        <f t="shared" si="306"/>
        <v>0</v>
      </c>
      <c r="J460" s="669">
        <f t="shared" si="306"/>
        <v>0</v>
      </c>
      <c r="K460" s="669">
        <f t="shared" si="306"/>
        <v>0</v>
      </c>
      <c r="L460" s="669">
        <f t="shared" si="306"/>
        <v>0</v>
      </c>
      <c r="M460" s="669">
        <f t="shared" si="306"/>
        <v>0</v>
      </c>
      <c r="N460" s="669">
        <f t="shared" si="306"/>
        <v>0</v>
      </c>
      <c r="O460" s="669">
        <f t="shared" si="306"/>
        <v>0</v>
      </c>
      <c r="P460" s="669">
        <f t="shared" si="306"/>
        <v>0</v>
      </c>
    </row>
    <row r="461" s="461" customFormat="1" ht="12.75" customHeight="1" spans="1:16">
      <c r="A461" s="714" t="s">
        <v>158</v>
      </c>
      <c r="B461" s="591" t="s">
        <v>70</v>
      </c>
      <c r="C461" s="702">
        <f>SUM(E461:P461)</f>
        <v>0</v>
      </c>
      <c r="D461" s="570">
        <f>IF($C$2=0,,C461/$C$2)</f>
        <v>0</v>
      </c>
      <c r="E461" s="607"/>
      <c r="F461" s="607"/>
      <c r="G461" s="607"/>
      <c r="H461" s="607"/>
      <c r="I461" s="607"/>
      <c r="J461" s="607"/>
      <c r="K461" s="607"/>
      <c r="L461" s="607"/>
      <c r="M461" s="607"/>
      <c r="N461" s="607"/>
      <c r="O461" s="607"/>
      <c r="P461" s="607"/>
    </row>
    <row r="462" s="461" customFormat="1" ht="12.75" customHeight="1" spans="1:16">
      <c r="A462" s="711"/>
      <c r="B462" s="591" t="s">
        <v>71</v>
      </c>
      <c r="C462" s="702">
        <f t="shared" ref="C462:C465" si="307">SUM(E462:P462)</f>
        <v>0</v>
      </c>
      <c r="D462" s="703"/>
      <c r="E462" s="607"/>
      <c r="F462" s="607"/>
      <c r="G462" s="607"/>
      <c r="H462" s="607"/>
      <c r="I462" s="607"/>
      <c r="J462" s="607"/>
      <c r="K462" s="607"/>
      <c r="L462" s="607"/>
      <c r="M462" s="607"/>
      <c r="N462" s="607"/>
      <c r="O462" s="607"/>
      <c r="P462" s="607"/>
    </row>
    <row r="463" s="461" customFormat="1" ht="12.75" customHeight="1" spans="1:16">
      <c r="A463" s="711"/>
      <c r="B463" s="591" t="s">
        <v>82</v>
      </c>
      <c r="C463" s="702">
        <f t="shared" si="307"/>
        <v>0</v>
      </c>
      <c r="D463" s="604"/>
      <c r="E463" s="587">
        <f>E464+E465</f>
        <v>0</v>
      </c>
      <c r="F463" s="587">
        <f t="shared" ref="F463:P463" si="308">F464+F465</f>
        <v>0</v>
      </c>
      <c r="G463" s="587">
        <f t="shared" si="308"/>
        <v>0</v>
      </c>
      <c r="H463" s="587">
        <f t="shared" si="308"/>
        <v>0</v>
      </c>
      <c r="I463" s="587">
        <f t="shared" si="308"/>
        <v>0</v>
      </c>
      <c r="J463" s="587">
        <f t="shared" si="308"/>
        <v>0</v>
      </c>
      <c r="K463" s="587">
        <f t="shared" si="308"/>
        <v>0</v>
      </c>
      <c r="L463" s="587">
        <f t="shared" si="308"/>
        <v>0</v>
      </c>
      <c r="M463" s="587">
        <f t="shared" si="308"/>
        <v>0</v>
      </c>
      <c r="N463" s="587">
        <f t="shared" si="308"/>
        <v>0</v>
      </c>
      <c r="O463" s="587">
        <f t="shared" si="308"/>
        <v>0</v>
      </c>
      <c r="P463" s="587">
        <f t="shared" si="308"/>
        <v>0</v>
      </c>
    </row>
    <row r="464" s="461" customFormat="1" ht="12.75" customHeight="1" spans="1:16">
      <c r="A464" s="711"/>
      <c r="B464" s="592" t="s">
        <v>73</v>
      </c>
      <c r="C464" s="702">
        <f t="shared" si="307"/>
        <v>0</v>
      </c>
      <c r="D464" s="703"/>
      <c r="E464" s="607"/>
      <c r="F464" s="607"/>
      <c r="G464" s="607"/>
      <c r="H464" s="607"/>
      <c r="I464" s="607"/>
      <c r="J464" s="607"/>
      <c r="K464" s="607"/>
      <c r="L464" s="607"/>
      <c r="M464" s="607"/>
      <c r="N464" s="607"/>
      <c r="O464" s="607"/>
      <c r="P464" s="607"/>
    </row>
    <row r="465" s="461" customFormat="1" ht="12.75" customHeight="1" spans="1:16">
      <c r="A465" s="711"/>
      <c r="B465" s="592" t="s">
        <v>74</v>
      </c>
      <c r="C465" s="702">
        <f t="shared" si="307"/>
        <v>0</v>
      </c>
      <c r="D465" s="703"/>
      <c r="E465" s="607"/>
      <c r="F465" s="607"/>
      <c r="G465" s="607"/>
      <c r="H465" s="607"/>
      <c r="I465" s="607"/>
      <c r="J465" s="607"/>
      <c r="K465" s="607"/>
      <c r="L465" s="607"/>
      <c r="M465" s="607"/>
      <c r="N465" s="607"/>
      <c r="O465" s="607"/>
      <c r="P465" s="607"/>
    </row>
    <row r="466" s="461" customFormat="1" ht="12.75" customHeight="1" spans="1:16">
      <c r="A466" s="711"/>
      <c r="B466" s="593" t="s">
        <v>75</v>
      </c>
      <c r="C466" s="704">
        <f>IF(C461=0,,C462/C461)</f>
        <v>0</v>
      </c>
      <c r="D466" s="703"/>
      <c r="E466" s="587">
        <f>IF(E461=0,,E462/E461)</f>
        <v>0</v>
      </c>
      <c r="F466" s="587">
        <f t="shared" ref="F466:P466" si="309">IF(F461=0,,F462/F461)</f>
        <v>0</v>
      </c>
      <c r="G466" s="587">
        <f t="shared" si="309"/>
        <v>0</v>
      </c>
      <c r="H466" s="587">
        <f t="shared" si="309"/>
        <v>0</v>
      </c>
      <c r="I466" s="587">
        <f t="shared" si="309"/>
        <v>0</v>
      </c>
      <c r="J466" s="587">
        <f t="shared" si="309"/>
        <v>0</v>
      </c>
      <c r="K466" s="587">
        <f t="shared" si="309"/>
        <v>0</v>
      </c>
      <c r="L466" s="587">
        <f t="shared" si="309"/>
        <v>0</v>
      </c>
      <c r="M466" s="587">
        <f t="shared" si="309"/>
        <v>0</v>
      </c>
      <c r="N466" s="587">
        <f t="shared" si="309"/>
        <v>0</v>
      </c>
      <c r="O466" s="587">
        <f t="shared" si="309"/>
        <v>0</v>
      </c>
      <c r="P466" s="587">
        <f t="shared" si="309"/>
        <v>0</v>
      </c>
    </row>
    <row r="467" s="461" customFormat="1" ht="12.75" customHeight="1" spans="1:16">
      <c r="A467" s="711"/>
      <c r="B467" s="593" t="s">
        <v>76</v>
      </c>
      <c r="C467" s="704">
        <f>IF(C461=0,,C463/C461)</f>
        <v>0</v>
      </c>
      <c r="D467" s="703"/>
      <c r="E467" s="587">
        <f>IF(E461=0,,E463/E461)</f>
        <v>0</v>
      </c>
      <c r="F467" s="587">
        <f t="shared" ref="F467:P467" si="310">IF(F461=0,,F463/F461)</f>
        <v>0</v>
      </c>
      <c r="G467" s="587">
        <f t="shared" si="310"/>
        <v>0</v>
      </c>
      <c r="H467" s="587">
        <f t="shared" si="310"/>
        <v>0</v>
      </c>
      <c r="I467" s="587">
        <f t="shared" si="310"/>
        <v>0</v>
      </c>
      <c r="J467" s="587">
        <f t="shared" si="310"/>
        <v>0</v>
      </c>
      <c r="K467" s="587">
        <f t="shared" si="310"/>
        <v>0</v>
      </c>
      <c r="L467" s="587">
        <f t="shared" si="310"/>
        <v>0</v>
      </c>
      <c r="M467" s="587">
        <f t="shared" si="310"/>
        <v>0</v>
      </c>
      <c r="N467" s="587">
        <f t="shared" si="310"/>
        <v>0</v>
      </c>
      <c r="O467" s="587">
        <f t="shared" si="310"/>
        <v>0</v>
      </c>
      <c r="P467" s="587">
        <f t="shared" si="310"/>
        <v>0</v>
      </c>
    </row>
    <row r="468" s="461" customFormat="1" ht="12.75" customHeight="1" spans="1:16">
      <c r="A468" s="711"/>
      <c r="B468" s="591" t="s">
        <v>77</v>
      </c>
      <c r="C468" s="702">
        <f>SUM(E468:P468)</f>
        <v>0</v>
      </c>
      <c r="D468" s="703"/>
      <c r="E468" s="587">
        <f>E462-E463</f>
        <v>0</v>
      </c>
      <c r="F468" s="587">
        <f t="shared" ref="F468:P468" si="311">F462-F463</f>
        <v>0</v>
      </c>
      <c r="G468" s="587">
        <f t="shared" si="311"/>
        <v>0</v>
      </c>
      <c r="H468" s="587">
        <f t="shared" si="311"/>
        <v>0</v>
      </c>
      <c r="I468" s="587">
        <f t="shared" si="311"/>
        <v>0</v>
      </c>
      <c r="J468" s="587">
        <f t="shared" si="311"/>
        <v>0</v>
      </c>
      <c r="K468" s="587">
        <f t="shared" si="311"/>
        <v>0</v>
      </c>
      <c r="L468" s="587">
        <f t="shared" si="311"/>
        <v>0</v>
      </c>
      <c r="M468" s="587">
        <f t="shared" si="311"/>
        <v>0</v>
      </c>
      <c r="N468" s="587">
        <f t="shared" si="311"/>
        <v>0</v>
      </c>
      <c r="O468" s="587">
        <f t="shared" si="311"/>
        <v>0</v>
      </c>
      <c r="P468" s="587">
        <f t="shared" si="311"/>
        <v>0</v>
      </c>
    </row>
    <row r="469" s="461" customFormat="1" ht="12.75" customHeight="1" spans="1:16">
      <c r="A469" s="711"/>
      <c r="B469" s="594" t="s">
        <v>78</v>
      </c>
      <c r="C469" s="705">
        <f>IF(C462=0,,C468/C462)</f>
        <v>0</v>
      </c>
      <c r="D469" s="703"/>
      <c r="E469" s="669">
        <f>IF(E462=0,,E468/E462)</f>
        <v>0</v>
      </c>
      <c r="F469" s="669">
        <f t="shared" ref="F469:P469" si="312">IF(F462=0,,F468/F462)</f>
        <v>0</v>
      </c>
      <c r="G469" s="669">
        <f t="shared" si="312"/>
        <v>0</v>
      </c>
      <c r="H469" s="669">
        <f t="shared" si="312"/>
        <v>0</v>
      </c>
      <c r="I469" s="669">
        <f t="shared" si="312"/>
        <v>0</v>
      </c>
      <c r="J469" s="669">
        <f t="shared" si="312"/>
        <v>0</v>
      </c>
      <c r="K469" s="669">
        <f t="shared" si="312"/>
        <v>0</v>
      </c>
      <c r="L469" s="669">
        <f t="shared" si="312"/>
        <v>0</v>
      </c>
      <c r="M469" s="669">
        <f t="shared" si="312"/>
        <v>0</v>
      </c>
      <c r="N469" s="669">
        <f t="shared" si="312"/>
        <v>0</v>
      </c>
      <c r="O469" s="669">
        <f t="shared" si="312"/>
        <v>0</v>
      </c>
      <c r="P469" s="669">
        <f t="shared" si="312"/>
        <v>0</v>
      </c>
    </row>
    <row r="470" s="461" customFormat="1" ht="12.75" customHeight="1" spans="1:16">
      <c r="A470" s="711"/>
      <c r="B470" s="591" t="s">
        <v>79</v>
      </c>
      <c r="C470" s="702">
        <f>SUM(E470:P470)</f>
        <v>0</v>
      </c>
      <c r="D470" s="703"/>
      <c r="E470" s="702"/>
      <c r="F470" s="702"/>
      <c r="G470" s="702"/>
      <c r="H470" s="702"/>
      <c r="I470" s="702"/>
      <c r="J470" s="702"/>
      <c r="K470" s="702"/>
      <c r="L470" s="702"/>
      <c r="M470" s="702"/>
      <c r="N470" s="702"/>
      <c r="O470" s="702"/>
      <c r="P470" s="702"/>
    </row>
    <row r="471" s="461" customFormat="1" ht="12.75" customHeight="1" spans="1:16">
      <c r="A471" s="711"/>
      <c r="B471" s="594" t="s">
        <v>128</v>
      </c>
      <c r="C471" s="705">
        <f>IF((C462+C470)=0,,C470/(C462+C470))</f>
        <v>0</v>
      </c>
      <c r="D471" s="703"/>
      <c r="E471" s="669">
        <f>IF((E462+E470)=0,,E470/(E462+E470))</f>
        <v>0</v>
      </c>
      <c r="F471" s="669">
        <f t="shared" ref="F471:P471" si="313">IF((F462+F470)=0,,F470/(F462+F470))</f>
        <v>0</v>
      </c>
      <c r="G471" s="669">
        <f t="shared" si="313"/>
        <v>0</v>
      </c>
      <c r="H471" s="669">
        <f t="shared" si="313"/>
        <v>0</v>
      </c>
      <c r="I471" s="669">
        <f t="shared" si="313"/>
        <v>0</v>
      </c>
      <c r="J471" s="669">
        <f t="shared" si="313"/>
        <v>0</v>
      </c>
      <c r="K471" s="669">
        <f t="shared" si="313"/>
        <v>0</v>
      </c>
      <c r="L471" s="669">
        <f t="shared" si="313"/>
        <v>0</v>
      </c>
      <c r="M471" s="669">
        <f t="shared" si="313"/>
        <v>0</v>
      </c>
      <c r="N471" s="669">
        <f t="shared" si="313"/>
        <v>0</v>
      </c>
      <c r="O471" s="669">
        <f t="shared" si="313"/>
        <v>0</v>
      </c>
      <c r="P471" s="669">
        <f t="shared" si="313"/>
        <v>0</v>
      </c>
    </row>
    <row r="472" s="461" customFormat="1" ht="12.75" customHeight="1" spans="1:16">
      <c r="A472" s="635" t="s">
        <v>159</v>
      </c>
      <c r="B472" s="582" t="s">
        <v>70</v>
      </c>
      <c r="C472" s="706">
        <f>SUM(E472:P472)</f>
        <v>0</v>
      </c>
      <c r="D472" s="570">
        <f>IF($C$2=0,,C472/$C$2)</f>
        <v>0</v>
      </c>
      <c r="E472" s="607"/>
      <c r="F472" s="607"/>
      <c r="G472" s="607"/>
      <c r="H472" s="607"/>
      <c r="I472" s="607"/>
      <c r="J472" s="607"/>
      <c r="K472" s="607"/>
      <c r="L472" s="607"/>
      <c r="M472" s="607"/>
      <c r="N472" s="607"/>
      <c r="O472" s="607"/>
      <c r="P472" s="607"/>
    </row>
    <row r="473" s="461" customFormat="1" ht="12.75" customHeight="1" spans="1:16">
      <c r="A473" s="637"/>
      <c r="B473" s="582" t="s">
        <v>71</v>
      </c>
      <c r="C473" s="706">
        <f t="shared" ref="C473:C476" si="314">SUM(E473:P473)</f>
        <v>0</v>
      </c>
      <c r="D473" s="707"/>
      <c r="E473" s="607"/>
      <c r="F473" s="607"/>
      <c r="G473" s="607"/>
      <c r="H473" s="607"/>
      <c r="I473" s="607"/>
      <c r="J473" s="607"/>
      <c r="K473" s="607"/>
      <c r="L473" s="607"/>
      <c r="M473" s="607"/>
      <c r="N473" s="607"/>
      <c r="O473" s="607"/>
      <c r="P473" s="607"/>
    </row>
    <row r="474" s="461" customFormat="1" ht="12.75" customHeight="1" spans="1:16">
      <c r="A474" s="637"/>
      <c r="B474" s="582" t="s">
        <v>82</v>
      </c>
      <c r="C474" s="706">
        <f t="shared" si="314"/>
        <v>0</v>
      </c>
      <c r="D474" s="707"/>
      <c r="E474" s="587">
        <f>E475+E476</f>
        <v>0</v>
      </c>
      <c r="F474" s="587">
        <f t="shared" ref="F474:P474" si="315">F475+F476</f>
        <v>0</v>
      </c>
      <c r="G474" s="587">
        <f t="shared" si="315"/>
        <v>0</v>
      </c>
      <c r="H474" s="587">
        <f t="shared" si="315"/>
        <v>0</v>
      </c>
      <c r="I474" s="587">
        <f t="shared" si="315"/>
        <v>0</v>
      </c>
      <c r="J474" s="587">
        <f t="shared" si="315"/>
        <v>0</v>
      </c>
      <c r="K474" s="587">
        <f t="shared" si="315"/>
        <v>0</v>
      </c>
      <c r="L474" s="587">
        <f t="shared" si="315"/>
        <v>0</v>
      </c>
      <c r="M474" s="587">
        <f t="shared" si="315"/>
        <v>0</v>
      </c>
      <c r="N474" s="587">
        <f t="shared" si="315"/>
        <v>0</v>
      </c>
      <c r="O474" s="587">
        <f t="shared" si="315"/>
        <v>0</v>
      </c>
      <c r="P474" s="587">
        <f t="shared" si="315"/>
        <v>0</v>
      </c>
    </row>
    <row r="475" s="461" customFormat="1" ht="12.75" customHeight="1" spans="1:16">
      <c r="A475" s="637"/>
      <c r="B475" s="580" t="s">
        <v>73</v>
      </c>
      <c r="C475" s="706">
        <f t="shared" si="314"/>
        <v>0</v>
      </c>
      <c r="D475" s="707"/>
      <c r="E475" s="607"/>
      <c r="F475" s="607"/>
      <c r="G475" s="607"/>
      <c r="H475" s="607"/>
      <c r="I475" s="607"/>
      <c r="J475" s="607"/>
      <c r="K475" s="607"/>
      <c r="L475" s="607"/>
      <c r="M475" s="607"/>
      <c r="N475" s="607"/>
      <c r="O475" s="607"/>
      <c r="P475" s="607"/>
    </row>
    <row r="476" s="461" customFormat="1" ht="12.75" customHeight="1" spans="1:16">
      <c r="A476" s="637"/>
      <c r="B476" s="580" t="s">
        <v>74</v>
      </c>
      <c r="C476" s="706">
        <f t="shared" si="314"/>
        <v>0</v>
      </c>
      <c r="D476" s="707"/>
      <c r="E476" s="607"/>
      <c r="F476" s="607"/>
      <c r="G476" s="607"/>
      <c r="H476" s="607"/>
      <c r="I476" s="607"/>
      <c r="J476" s="607"/>
      <c r="K476" s="607"/>
      <c r="L476" s="607"/>
      <c r="M476" s="607"/>
      <c r="N476" s="607"/>
      <c r="O476" s="607"/>
      <c r="P476" s="607"/>
    </row>
    <row r="477" s="461" customFormat="1" ht="12.75" customHeight="1" spans="1:16">
      <c r="A477" s="637"/>
      <c r="B477" s="581" t="s">
        <v>75</v>
      </c>
      <c r="C477" s="708">
        <f>IF(C472=0,,C473/C472)</f>
        <v>0</v>
      </c>
      <c r="D477" s="707"/>
      <c r="E477" s="587">
        <f>IF(E472=0,,E473/E472)</f>
        <v>0</v>
      </c>
      <c r="F477" s="587">
        <f t="shared" ref="F477:P477" si="316">IF(F472=0,,F473/F472)</f>
        <v>0</v>
      </c>
      <c r="G477" s="587">
        <f t="shared" si="316"/>
        <v>0</v>
      </c>
      <c r="H477" s="587">
        <f t="shared" si="316"/>
        <v>0</v>
      </c>
      <c r="I477" s="587">
        <f t="shared" si="316"/>
        <v>0</v>
      </c>
      <c r="J477" s="587">
        <f t="shared" si="316"/>
        <v>0</v>
      </c>
      <c r="K477" s="587">
        <f t="shared" si="316"/>
        <v>0</v>
      </c>
      <c r="L477" s="587">
        <f t="shared" si="316"/>
        <v>0</v>
      </c>
      <c r="M477" s="587">
        <f t="shared" si="316"/>
        <v>0</v>
      </c>
      <c r="N477" s="587">
        <f t="shared" si="316"/>
        <v>0</v>
      </c>
      <c r="O477" s="587">
        <f t="shared" si="316"/>
        <v>0</v>
      </c>
      <c r="P477" s="587">
        <f t="shared" si="316"/>
        <v>0</v>
      </c>
    </row>
    <row r="478" s="461" customFormat="1" ht="12.75" customHeight="1" spans="1:16">
      <c r="A478" s="637"/>
      <c r="B478" s="581" t="s">
        <v>76</v>
      </c>
      <c r="C478" s="708">
        <f>IF(C472=0,,C474/C472)</f>
        <v>0</v>
      </c>
      <c r="D478" s="707"/>
      <c r="E478" s="587">
        <f>IF(E472=0,,E474/E472)</f>
        <v>0</v>
      </c>
      <c r="F478" s="587">
        <f t="shared" ref="F478:P478" si="317">IF(F472=0,,F474/F472)</f>
        <v>0</v>
      </c>
      <c r="G478" s="587">
        <f t="shared" si="317"/>
        <v>0</v>
      </c>
      <c r="H478" s="587">
        <f t="shared" si="317"/>
        <v>0</v>
      </c>
      <c r="I478" s="587">
        <f t="shared" si="317"/>
        <v>0</v>
      </c>
      <c r="J478" s="587">
        <f t="shared" si="317"/>
        <v>0</v>
      </c>
      <c r="K478" s="587">
        <f t="shared" si="317"/>
        <v>0</v>
      </c>
      <c r="L478" s="587">
        <f t="shared" si="317"/>
        <v>0</v>
      </c>
      <c r="M478" s="587">
        <f t="shared" si="317"/>
        <v>0</v>
      </c>
      <c r="N478" s="587">
        <f t="shared" si="317"/>
        <v>0</v>
      </c>
      <c r="O478" s="587">
        <f t="shared" si="317"/>
        <v>0</v>
      </c>
      <c r="P478" s="587">
        <f t="shared" si="317"/>
        <v>0</v>
      </c>
    </row>
    <row r="479" s="461" customFormat="1" ht="12.75" customHeight="1" spans="1:16">
      <c r="A479" s="637"/>
      <c r="B479" s="582" t="s">
        <v>77</v>
      </c>
      <c r="C479" s="706">
        <f>SUM(E479:P479)</f>
        <v>0</v>
      </c>
      <c r="D479" s="707"/>
      <c r="E479" s="587">
        <f>E473-E474</f>
        <v>0</v>
      </c>
      <c r="F479" s="587">
        <f t="shared" ref="F479:P479" si="318">F473-F474</f>
        <v>0</v>
      </c>
      <c r="G479" s="587">
        <f t="shared" si="318"/>
        <v>0</v>
      </c>
      <c r="H479" s="587">
        <f t="shared" si="318"/>
        <v>0</v>
      </c>
      <c r="I479" s="587">
        <f t="shared" si="318"/>
        <v>0</v>
      </c>
      <c r="J479" s="587">
        <f t="shared" si="318"/>
        <v>0</v>
      </c>
      <c r="K479" s="587">
        <f t="shared" si="318"/>
        <v>0</v>
      </c>
      <c r="L479" s="587">
        <f t="shared" si="318"/>
        <v>0</v>
      </c>
      <c r="M479" s="587">
        <f t="shared" si="318"/>
        <v>0</v>
      </c>
      <c r="N479" s="587">
        <f t="shared" si="318"/>
        <v>0</v>
      </c>
      <c r="O479" s="587">
        <f t="shared" si="318"/>
        <v>0</v>
      </c>
      <c r="P479" s="587">
        <f t="shared" si="318"/>
        <v>0</v>
      </c>
    </row>
    <row r="480" s="461" customFormat="1" ht="12.75" customHeight="1" spans="1:16">
      <c r="A480" s="637"/>
      <c r="B480" s="583" t="s">
        <v>78</v>
      </c>
      <c r="C480" s="337">
        <f>IF(C473=0,,C479/C473)</f>
        <v>0</v>
      </c>
      <c r="D480" s="354"/>
      <c r="E480" s="669">
        <f>IF(E473=0,,E479/E473)</f>
        <v>0</v>
      </c>
      <c r="F480" s="669">
        <f t="shared" ref="F480:P480" si="319">IF(F473=0,,F479/F473)</f>
        <v>0</v>
      </c>
      <c r="G480" s="669">
        <f t="shared" si="319"/>
        <v>0</v>
      </c>
      <c r="H480" s="669">
        <f t="shared" si="319"/>
        <v>0</v>
      </c>
      <c r="I480" s="669">
        <f t="shared" si="319"/>
        <v>0</v>
      </c>
      <c r="J480" s="669">
        <f t="shared" si="319"/>
        <v>0</v>
      </c>
      <c r="K480" s="669">
        <f t="shared" si="319"/>
        <v>0</v>
      </c>
      <c r="L480" s="669">
        <f t="shared" si="319"/>
        <v>0</v>
      </c>
      <c r="M480" s="669">
        <f t="shared" si="319"/>
        <v>0</v>
      </c>
      <c r="N480" s="669">
        <f t="shared" si="319"/>
        <v>0</v>
      </c>
      <c r="O480" s="669">
        <f t="shared" si="319"/>
        <v>0</v>
      </c>
      <c r="P480" s="669">
        <f t="shared" si="319"/>
        <v>0</v>
      </c>
    </row>
    <row r="481" s="461" customFormat="1" ht="12.75" customHeight="1" spans="1:16">
      <c r="A481" s="637"/>
      <c r="B481" s="582" t="s">
        <v>79</v>
      </c>
      <c r="C481" s="706">
        <f>SUM(E481:P481)</f>
        <v>0</v>
      </c>
      <c r="D481" s="707"/>
      <c r="E481" s="702"/>
      <c r="F481" s="702"/>
      <c r="G481" s="702"/>
      <c r="H481" s="702"/>
      <c r="I481" s="702"/>
      <c r="J481" s="702"/>
      <c r="K481" s="702"/>
      <c r="L481" s="702"/>
      <c r="M481" s="702"/>
      <c r="N481" s="702"/>
      <c r="O481" s="702"/>
      <c r="P481" s="702"/>
    </row>
    <row r="482" s="461" customFormat="1" ht="12.75" customHeight="1" spans="1:16">
      <c r="A482" s="637"/>
      <c r="B482" s="583" t="s">
        <v>128</v>
      </c>
      <c r="C482" s="337">
        <f>IF((C473+C481)=0,,C481/(C473+C481))</f>
        <v>0</v>
      </c>
      <c r="D482" s="354"/>
      <c r="E482" s="669">
        <f>IF((E473+E481)=0,,E481/(E473+E481))</f>
        <v>0</v>
      </c>
      <c r="F482" s="669">
        <f t="shared" ref="F482:P482" si="320">IF((F473+F481)=0,,F481/(F473+F481))</f>
        <v>0</v>
      </c>
      <c r="G482" s="669">
        <f t="shared" si="320"/>
        <v>0</v>
      </c>
      <c r="H482" s="669">
        <f t="shared" si="320"/>
        <v>0</v>
      </c>
      <c r="I482" s="669">
        <f t="shared" si="320"/>
        <v>0</v>
      </c>
      <c r="J482" s="669">
        <f t="shared" si="320"/>
        <v>0</v>
      </c>
      <c r="K482" s="669">
        <f t="shared" si="320"/>
        <v>0</v>
      </c>
      <c r="L482" s="669">
        <f t="shared" si="320"/>
        <v>0</v>
      </c>
      <c r="M482" s="669">
        <f t="shared" si="320"/>
        <v>0</v>
      </c>
      <c r="N482" s="669">
        <f t="shared" si="320"/>
        <v>0</v>
      </c>
      <c r="O482" s="669">
        <f t="shared" si="320"/>
        <v>0</v>
      </c>
      <c r="P482" s="669">
        <f t="shared" si="320"/>
        <v>0</v>
      </c>
    </row>
    <row r="483" s="461" customFormat="1" ht="12.75" customHeight="1" spans="1:16">
      <c r="A483" s="714" t="s">
        <v>160</v>
      </c>
      <c r="B483" s="591" t="s">
        <v>70</v>
      </c>
      <c r="C483" s="702">
        <f>SUM(E483:P483)</f>
        <v>0</v>
      </c>
      <c r="D483" s="570">
        <f>IF($C$2=0,,C483/$C$2)</f>
        <v>0</v>
      </c>
      <c r="E483" s="607"/>
      <c r="F483" s="607"/>
      <c r="G483" s="607"/>
      <c r="H483" s="607"/>
      <c r="I483" s="607"/>
      <c r="J483" s="607"/>
      <c r="K483" s="607"/>
      <c r="L483" s="607"/>
      <c r="M483" s="607"/>
      <c r="N483" s="607"/>
      <c r="O483" s="607"/>
      <c r="P483" s="607"/>
    </row>
    <row r="484" s="461" customFormat="1" ht="12.75" customHeight="1" spans="1:16">
      <c r="A484" s="711"/>
      <c r="B484" s="591" t="s">
        <v>71</v>
      </c>
      <c r="C484" s="702">
        <f t="shared" ref="C484:C487" si="321">SUM(E484:P484)</f>
        <v>0</v>
      </c>
      <c r="D484" s="703"/>
      <c r="E484" s="607"/>
      <c r="F484" s="607"/>
      <c r="G484" s="607"/>
      <c r="H484" s="607"/>
      <c r="I484" s="607"/>
      <c r="J484" s="607"/>
      <c r="K484" s="607"/>
      <c r="L484" s="607"/>
      <c r="M484" s="607"/>
      <c r="N484" s="607"/>
      <c r="O484" s="607"/>
      <c r="P484" s="607"/>
    </row>
    <row r="485" s="461" customFormat="1" ht="12.75" customHeight="1" spans="1:16">
      <c r="A485" s="711"/>
      <c r="B485" s="591" t="s">
        <v>82</v>
      </c>
      <c r="C485" s="702">
        <f t="shared" si="321"/>
        <v>0</v>
      </c>
      <c r="D485" s="604"/>
      <c r="E485" s="587">
        <f>E486+E487</f>
        <v>0</v>
      </c>
      <c r="F485" s="587">
        <f t="shared" ref="F485:P485" si="322">F486+F487</f>
        <v>0</v>
      </c>
      <c r="G485" s="587">
        <f t="shared" si="322"/>
        <v>0</v>
      </c>
      <c r="H485" s="587">
        <f t="shared" si="322"/>
        <v>0</v>
      </c>
      <c r="I485" s="587">
        <f t="shared" si="322"/>
        <v>0</v>
      </c>
      <c r="J485" s="587">
        <f t="shared" si="322"/>
        <v>0</v>
      </c>
      <c r="K485" s="587">
        <f t="shared" si="322"/>
        <v>0</v>
      </c>
      <c r="L485" s="587">
        <f t="shared" si="322"/>
        <v>0</v>
      </c>
      <c r="M485" s="587">
        <f t="shared" si="322"/>
        <v>0</v>
      </c>
      <c r="N485" s="587">
        <f t="shared" si="322"/>
        <v>0</v>
      </c>
      <c r="O485" s="587">
        <f t="shared" si="322"/>
        <v>0</v>
      </c>
      <c r="P485" s="587">
        <f t="shared" si="322"/>
        <v>0</v>
      </c>
    </row>
    <row r="486" s="461" customFormat="1" ht="12.75" customHeight="1" spans="1:16">
      <c r="A486" s="711"/>
      <c r="B486" s="592" t="s">
        <v>73</v>
      </c>
      <c r="C486" s="702">
        <f t="shared" si="321"/>
        <v>0</v>
      </c>
      <c r="D486" s="703"/>
      <c r="E486" s="607"/>
      <c r="F486" s="607"/>
      <c r="G486" s="607"/>
      <c r="H486" s="607"/>
      <c r="I486" s="607"/>
      <c r="J486" s="607"/>
      <c r="K486" s="607"/>
      <c r="L486" s="607"/>
      <c r="M486" s="607"/>
      <c r="N486" s="607"/>
      <c r="O486" s="607"/>
      <c r="P486" s="607"/>
    </row>
    <row r="487" s="461" customFormat="1" ht="12.75" customHeight="1" spans="1:16">
      <c r="A487" s="711"/>
      <c r="B487" s="592" t="s">
        <v>74</v>
      </c>
      <c r="C487" s="702">
        <f t="shared" si="321"/>
        <v>0</v>
      </c>
      <c r="D487" s="703"/>
      <c r="E487" s="607"/>
      <c r="F487" s="607"/>
      <c r="G487" s="607"/>
      <c r="H487" s="607"/>
      <c r="I487" s="607"/>
      <c r="J487" s="607"/>
      <c r="K487" s="607"/>
      <c r="L487" s="607"/>
      <c r="M487" s="607"/>
      <c r="N487" s="607"/>
      <c r="O487" s="607"/>
      <c r="P487" s="607"/>
    </row>
    <row r="488" s="461" customFormat="1" ht="12.75" customHeight="1" spans="1:16">
      <c r="A488" s="711"/>
      <c r="B488" s="593" t="s">
        <v>75</v>
      </c>
      <c r="C488" s="704">
        <f>IF(C483=0,,C484/C483)</f>
        <v>0</v>
      </c>
      <c r="D488" s="703"/>
      <c r="E488" s="587">
        <f>IF(E483=0,,E484/E483)</f>
        <v>0</v>
      </c>
      <c r="F488" s="587">
        <f t="shared" ref="F488:P488" si="323">IF(F483=0,,F484/F483)</f>
        <v>0</v>
      </c>
      <c r="G488" s="587">
        <f t="shared" si="323"/>
        <v>0</v>
      </c>
      <c r="H488" s="587">
        <f t="shared" si="323"/>
        <v>0</v>
      </c>
      <c r="I488" s="587">
        <f t="shared" si="323"/>
        <v>0</v>
      </c>
      <c r="J488" s="587">
        <f t="shared" si="323"/>
        <v>0</v>
      </c>
      <c r="K488" s="587">
        <f t="shared" si="323"/>
        <v>0</v>
      </c>
      <c r="L488" s="587">
        <f t="shared" si="323"/>
        <v>0</v>
      </c>
      <c r="M488" s="587">
        <f t="shared" si="323"/>
        <v>0</v>
      </c>
      <c r="N488" s="587">
        <f t="shared" si="323"/>
        <v>0</v>
      </c>
      <c r="O488" s="587">
        <f t="shared" si="323"/>
        <v>0</v>
      </c>
      <c r="P488" s="587">
        <f t="shared" si="323"/>
        <v>0</v>
      </c>
    </row>
    <row r="489" s="461" customFormat="1" ht="12.75" customHeight="1" spans="1:16">
      <c r="A489" s="711"/>
      <c r="B489" s="593" t="s">
        <v>76</v>
      </c>
      <c r="C489" s="704">
        <f>IF(C483=0,,C485/C483)</f>
        <v>0</v>
      </c>
      <c r="D489" s="703"/>
      <c r="E489" s="587">
        <f>IF(E483=0,,E485/E483)</f>
        <v>0</v>
      </c>
      <c r="F489" s="587">
        <f t="shared" ref="F489:P489" si="324">IF(F483=0,,F485/F483)</f>
        <v>0</v>
      </c>
      <c r="G489" s="587">
        <f t="shared" si="324"/>
        <v>0</v>
      </c>
      <c r="H489" s="587">
        <f t="shared" si="324"/>
        <v>0</v>
      </c>
      <c r="I489" s="587">
        <f t="shared" si="324"/>
        <v>0</v>
      </c>
      <c r="J489" s="587">
        <f t="shared" si="324"/>
        <v>0</v>
      </c>
      <c r="K489" s="587">
        <f t="shared" si="324"/>
        <v>0</v>
      </c>
      <c r="L489" s="587">
        <f t="shared" si="324"/>
        <v>0</v>
      </c>
      <c r="M489" s="587">
        <f t="shared" si="324"/>
        <v>0</v>
      </c>
      <c r="N489" s="587">
        <f t="shared" si="324"/>
        <v>0</v>
      </c>
      <c r="O489" s="587">
        <f t="shared" si="324"/>
        <v>0</v>
      </c>
      <c r="P489" s="587">
        <f t="shared" si="324"/>
        <v>0</v>
      </c>
    </row>
    <row r="490" s="461" customFormat="1" ht="12.75" customHeight="1" spans="1:16">
      <c r="A490" s="711"/>
      <c r="B490" s="591" t="s">
        <v>77</v>
      </c>
      <c r="C490" s="702">
        <f>SUM(E490:P490)</f>
        <v>0</v>
      </c>
      <c r="D490" s="703"/>
      <c r="E490" s="587">
        <f>E484-E485</f>
        <v>0</v>
      </c>
      <c r="F490" s="587">
        <f t="shared" ref="F490:P490" si="325">F484-F485</f>
        <v>0</v>
      </c>
      <c r="G490" s="587">
        <f t="shared" si="325"/>
        <v>0</v>
      </c>
      <c r="H490" s="587">
        <f t="shared" si="325"/>
        <v>0</v>
      </c>
      <c r="I490" s="587">
        <f t="shared" si="325"/>
        <v>0</v>
      </c>
      <c r="J490" s="587">
        <f t="shared" si="325"/>
        <v>0</v>
      </c>
      <c r="K490" s="587">
        <f t="shared" si="325"/>
        <v>0</v>
      </c>
      <c r="L490" s="587">
        <f t="shared" si="325"/>
        <v>0</v>
      </c>
      <c r="M490" s="587">
        <f t="shared" si="325"/>
        <v>0</v>
      </c>
      <c r="N490" s="587">
        <f t="shared" si="325"/>
        <v>0</v>
      </c>
      <c r="O490" s="587">
        <f t="shared" si="325"/>
        <v>0</v>
      </c>
      <c r="P490" s="587">
        <f t="shared" si="325"/>
        <v>0</v>
      </c>
    </row>
    <row r="491" s="461" customFormat="1" ht="12.75" customHeight="1" spans="1:16">
      <c r="A491" s="711"/>
      <c r="B491" s="594" t="s">
        <v>78</v>
      </c>
      <c r="C491" s="705">
        <f>IF(C484=0,,C490/C484)</f>
        <v>0</v>
      </c>
      <c r="D491" s="703"/>
      <c r="E491" s="669">
        <f>IF(E484=0,,E490/E484)</f>
        <v>0</v>
      </c>
      <c r="F491" s="669">
        <f t="shared" ref="F491:P491" si="326">IF(F484=0,,F490/F484)</f>
        <v>0</v>
      </c>
      <c r="G491" s="669">
        <f t="shared" si="326"/>
        <v>0</v>
      </c>
      <c r="H491" s="669">
        <f t="shared" si="326"/>
        <v>0</v>
      </c>
      <c r="I491" s="669">
        <f t="shared" si="326"/>
        <v>0</v>
      </c>
      <c r="J491" s="669">
        <f t="shared" si="326"/>
        <v>0</v>
      </c>
      <c r="K491" s="669">
        <f t="shared" si="326"/>
        <v>0</v>
      </c>
      <c r="L491" s="669">
        <f t="shared" si="326"/>
        <v>0</v>
      </c>
      <c r="M491" s="669">
        <f t="shared" si="326"/>
        <v>0</v>
      </c>
      <c r="N491" s="669">
        <f t="shared" si="326"/>
        <v>0</v>
      </c>
      <c r="O491" s="669">
        <f t="shared" si="326"/>
        <v>0</v>
      </c>
      <c r="P491" s="669">
        <f t="shared" si="326"/>
        <v>0</v>
      </c>
    </row>
    <row r="492" s="461" customFormat="1" ht="12.75" customHeight="1" spans="1:16">
      <c r="A492" s="711"/>
      <c r="B492" s="591" t="s">
        <v>79</v>
      </c>
      <c r="C492" s="702">
        <f>SUM(E492:P492)</f>
        <v>0</v>
      </c>
      <c r="D492" s="703"/>
      <c r="E492" s="702"/>
      <c r="F492" s="702"/>
      <c r="G492" s="702"/>
      <c r="H492" s="702"/>
      <c r="I492" s="702"/>
      <c r="J492" s="702"/>
      <c r="K492" s="702"/>
      <c r="L492" s="702"/>
      <c r="M492" s="702"/>
      <c r="N492" s="702"/>
      <c r="O492" s="702"/>
      <c r="P492" s="702"/>
    </row>
    <row r="493" s="461" customFormat="1" ht="12.75" customHeight="1" spans="1:16">
      <c r="A493" s="711"/>
      <c r="B493" s="594" t="s">
        <v>128</v>
      </c>
      <c r="C493" s="705">
        <f>IF((C484+C492)=0,,C492/(C484+C492))</f>
        <v>0</v>
      </c>
      <c r="D493" s="703"/>
      <c r="E493" s="669">
        <f>IF((E484+E492)=0,,E492/(E484+E492))</f>
        <v>0</v>
      </c>
      <c r="F493" s="669">
        <f t="shared" ref="F493:P493" si="327">IF((F484+F492)=0,,F492/(F484+F492))</f>
        <v>0</v>
      </c>
      <c r="G493" s="669">
        <f t="shared" si="327"/>
        <v>0</v>
      </c>
      <c r="H493" s="669">
        <f t="shared" si="327"/>
        <v>0</v>
      </c>
      <c r="I493" s="669">
        <f t="shared" si="327"/>
        <v>0</v>
      </c>
      <c r="J493" s="669">
        <f t="shared" si="327"/>
        <v>0</v>
      </c>
      <c r="K493" s="669">
        <f t="shared" si="327"/>
        <v>0</v>
      </c>
      <c r="L493" s="669">
        <f t="shared" si="327"/>
        <v>0</v>
      </c>
      <c r="M493" s="669">
        <f t="shared" si="327"/>
        <v>0</v>
      </c>
      <c r="N493" s="669">
        <f t="shared" si="327"/>
        <v>0</v>
      </c>
      <c r="O493" s="669">
        <f t="shared" si="327"/>
        <v>0</v>
      </c>
      <c r="P493" s="669">
        <f t="shared" si="327"/>
        <v>0</v>
      </c>
    </row>
    <row r="494" s="461" customFormat="1" ht="12.75" customHeight="1" spans="1:16">
      <c r="A494" s="635" t="s">
        <v>161</v>
      </c>
      <c r="B494" s="582" t="s">
        <v>70</v>
      </c>
      <c r="C494" s="706">
        <f>SUM(E494:P494)</f>
        <v>0</v>
      </c>
      <c r="D494" s="570">
        <f>IF($C$2=0,,C494/$C$2)</f>
        <v>0</v>
      </c>
      <c r="E494" s="607"/>
      <c r="F494" s="607"/>
      <c r="G494" s="607"/>
      <c r="H494" s="607"/>
      <c r="I494" s="607"/>
      <c r="J494" s="607"/>
      <c r="K494" s="607"/>
      <c r="L494" s="607"/>
      <c r="M494" s="607"/>
      <c r="N494" s="607"/>
      <c r="O494" s="607"/>
      <c r="P494" s="607"/>
    </row>
    <row r="495" s="461" customFormat="1" ht="12.75" customHeight="1" spans="1:16">
      <c r="A495" s="637"/>
      <c r="B495" s="582" t="s">
        <v>71</v>
      </c>
      <c r="C495" s="706">
        <f t="shared" ref="C495:C498" si="328">SUM(E495:P495)</f>
        <v>0</v>
      </c>
      <c r="D495" s="707"/>
      <c r="E495" s="607"/>
      <c r="F495" s="607"/>
      <c r="G495" s="607"/>
      <c r="H495" s="607"/>
      <c r="I495" s="607"/>
      <c r="J495" s="607"/>
      <c r="K495" s="607"/>
      <c r="L495" s="607"/>
      <c r="M495" s="607"/>
      <c r="N495" s="607"/>
      <c r="O495" s="607"/>
      <c r="P495" s="607"/>
    </row>
    <row r="496" s="461" customFormat="1" ht="12.75" customHeight="1" spans="1:16">
      <c r="A496" s="637"/>
      <c r="B496" s="582" t="s">
        <v>82</v>
      </c>
      <c r="C496" s="706">
        <f t="shared" si="328"/>
        <v>0</v>
      </c>
      <c r="D496" s="707"/>
      <c r="E496" s="587">
        <f>E497+E498</f>
        <v>0</v>
      </c>
      <c r="F496" s="587">
        <f t="shared" ref="F496:P496" si="329">F497+F498</f>
        <v>0</v>
      </c>
      <c r="G496" s="587">
        <f t="shared" si="329"/>
        <v>0</v>
      </c>
      <c r="H496" s="587">
        <f t="shared" si="329"/>
        <v>0</v>
      </c>
      <c r="I496" s="587">
        <f t="shared" si="329"/>
        <v>0</v>
      </c>
      <c r="J496" s="587">
        <f t="shared" si="329"/>
        <v>0</v>
      </c>
      <c r="K496" s="587">
        <f t="shared" si="329"/>
        <v>0</v>
      </c>
      <c r="L496" s="587">
        <f t="shared" si="329"/>
        <v>0</v>
      </c>
      <c r="M496" s="587">
        <f t="shared" si="329"/>
        <v>0</v>
      </c>
      <c r="N496" s="587">
        <f t="shared" si="329"/>
        <v>0</v>
      </c>
      <c r="O496" s="587">
        <f t="shared" si="329"/>
        <v>0</v>
      </c>
      <c r="P496" s="587">
        <f t="shared" si="329"/>
        <v>0</v>
      </c>
    </row>
    <row r="497" s="461" customFormat="1" ht="12.75" customHeight="1" spans="1:16">
      <c r="A497" s="637"/>
      <c r="B497" s="580" t="s">
        <v>73</v>
      </c>
      <c r="C497" s="706">
        <f t="shared" si="328"/>
        <v>0</v>
      </c>
      <c r="D497" s="707"/>
      <c r="E497" s="607"/>
      <c r="F497" s="607"/>
      <c r="G497" s="607"/>
      <c r="H497" s="607"/>
      <c r="I497" s="607"/>
      <c r="J497" s="607"/>
      <c r="K497" s="607"/>
      <c r="L497" s="607"/>
      <c r="M497" s="607"/>
      <c r="N497" s="607"/>
      <c r="O497" s="607"/>
      <c r="P497" s="607"/>
    </row>
    <row r="498" s="461" customFormat="1" ht="12.75" customHeight="1" spans="1:16">
      <c r="A498" s="637"/>
      <c r="B498" s="580" t="s">
        <v>74</v>
      </c>
      <c r="C498" s="706">
        <f t="shared" si="328"/>
        <v>0</v>
      </c>
      <c r="D498" s="707"/>
      <c r="E498" s="607"/>
      <c r="F498" s="607"/>
      <c r="G498" s="607"/>
      <c r="H498" s="607"/>
      <c r="I498" s="607"/>
      <c r="J498" s="607"/>
      <c r="K498" s="607"/>
      <c r="L498" s="607"/>
      <c r="M498" s="607"/>
      <c r="N498" s="607"/>
      <c r="O498" s="607"/>
      <c r="P498" s="607"/>
    </row>
    <row r="499" s="461" customFormat="1" ht="12.75" customHeight="1" spans="1:16">
      <c r="A499" s="637"/>
      <c r="B499" s="581" t="s">
        <v>75</v>
      </c>
      <c r="C499" s="708">
        <f>IF(C494=0,,C495/C494)</f>
        <v>0</v>
      </c>
      <c r="D499" s="707"/>
      <c r="E499" s="587">
        <f>IF(E494=0,,E495/E494)</f>
        <v>0</v>
      </c>
      <c r="F499" s="587">
        <f t="shared" ref="F499:P499" si="330">IF(F494=0,,F495/F494)</f>
        <v>0</v>
      </c>
      <c r="G499" s="587">
        <f t="shared" si="330"/>
        <v>0</v>
      </c>
      <c r="H499" s="587">
        <f t="shared" si="330"/>
        <v>0</v>
      </c>
      <c r="I499" s="587">
        <f t="shared" si="330"/>
        <v>0</v>
      </c>
      <c r="J499" s="587">
        <f t="shared" si="330"/>
        <v>0</v>
      </c>
      <c r="K499" s="587">
        <f t="shared" si="330"/>
        <v>0</v>
      </c>
      <c r="L499" s="587">
        <f t="shared" si="330"/>
        <v>0</v>
      </c>
      <c r="M499" s="587">
        <f t="shared" si="330"/>
        <v>0</v>
      </c>
      <c r="N499" s="587">
        <f t="shared" si="330"/>
        <v>0</v>
      </c>
      <c r="O499" s="587">
        <f t="shared" si="330"/>
        <v>0</v>
      </c>
      <c r="P499" s="587">
        <f t="shared" si="330"/>
        <v>0</v>
      </c>
    </row>
    <row r="500" s="461" customFormat="1" ht="12.75" customHeight="1" spans="1:16">
      <c r="A500" s="637"/>
      <c r="B500" s="581" t="s">
        <v>76</v>
      </c>
      <c r="C500" s="708">
        <f>IF(C494=0,,C496/C494)</f>
        <v>0</v>
      </c>
      <c r="D500" s="707"/>
      <c r="E500" s="587">
        <f>IF(E494=0,,E496/E494)</f>
        <v>0</v>
      </c>
      <c r="F500" s="587">
        <f t="shared" ref="F500:P500" si="331">IF(F494=0,,F496/F494)</f>
        <v>0</v>
      </c>
      <c r="G500" s="587">
        <f t="shared" si="331"/>
        <v>0</v>
      </c>
      <c r="H500" s="587">
        <f t="shared" si="331"/>
        <v>0</v>
      </c>
      <c r="I500" s="587">
        <f t="shared" si="331"/>
        <v>0</v>
      </c>
      <c r="J500" s="587">
        <f t="shared" si="331"/>
        <v>0</v>
      </c>
      <c r="K500" s="587">
        <f t="shared" si="331"/>
        <v>0</v>
      </c>
      <c r="L500" s="587">
        <f t="shared" si="331"/>
        <v>0</v>
      </c>
      <c r="M500" s="587">
        <f t="shared" si="331"/>
        <v>0</v>
      </c>
      <c r="N500" s="587">
        <f t="shared" si="331"/>
        <v>0</v>
      </c>
      <c r="O500" s="587">
        <f t="shared" si="331"/>
        <v>0</v>
      </c>
      <c r="P500" s="587">
        <f t="shared" si="331"/>
        <v>0</v>
      </c>
    </row>
    <row r="501" s="461" customFormat="1" ht="12.75" customHeight="1" spans="1:16">
      <c r="A501" s="637"/>
      <c r="B501" s="582" t="s">
        <v>77</v>
      </c>
      <c r="C501" s="706">
        <f>SUM(E501:P501)</f>
        <v>0</v>
      </c>
      <c r="D501" s="707"/>
      <c r="E501" s="587">
        <f>E495-E496</f>
        <v>0</v>
      </c>
      <c r="F501" s="587">
        <f t="shared" ref="F501:P501" si="332">F495-F496</f>
        <v>0</v>
      </c>
      <c r="G501" s="587">
        <f t="shared" si="332"/>
        <v>0</v>
      </c>
      <c r="H501" s="587">
        <f t="shared" si="332"/>
        <v>0</v>
      </c>
      <c r="I501" s="587">
        <f t="shared" si="332"/>
        <v>0</v>
      </c>
      <c r="J501" s="587">
        <f t="shared" si="332"/>
        <v>0</v>
      </c>
      <c r="K501" s="587">
        <f t="shared" si="332"/>
        <v>0</v>
      </c>
      <c r="L501" s="587">
        <f t="shared" si="332"/>
        <v>0</v>
      </c>
      <c r="M501" s="587">
        <f t="shared" si="332"/>
        <v>0</v>
      </c>
      <c r="N501" s="587">
        <f t="shared" si="332"/>
        <v>0</v>
      </c>
      <c r="O501" s="587">
        <f t="shared" si="332"/>
        <v>0</v>
      </c>
      <c r="P501" s="587">
        <f t="shared" si="332"/>
        <v>0</v>
      </c>
    </row>
    <row r="502" s="461" customFormat="1" ht="12.75" customHeight="1" spans="1:16">
      <c r="A502" s="637"/>
      <c r="B502" s="583" t="s">
        <v>78</v>
      </c>
      <c r="C502" s="337">
        <f>IF(C495=0,,C501/C495)</f>
        <v>0</v>
      </c>
      <c r="D502" s="354"/>
      <c r="E502" s="669">
        <f>IF(E495=0,,E501/E495)</f>
        <v>0</v>
      </c>
      <c r="F502" s="669">
        <f t="shared" ref="F502:P502" si="333">IF(F495=0,,F501/F495)</f>
        <v>0</v>
      </c>
      <c r="G502" s="669">
        <f t="shared" si="333"/>
        <v>0</v>
      </c>
      <c r="H502" s="669">
        <f t="shared" si="333"/>
        <v>0</v>
      </c>
      <c r="I502" s="669">
        <f t="shared" si="333"/>
        <v>0</v>
      </c>
      <c r="J502" s="669">
        <f t="shared" si="333"/>
        <v>0</v>
      </c>
      <c r="K502" s="669">
        <f t="shared" si="333"/>
        <v>0</v>
      </c>
      <c r="L502" s="669">
        <f t="shared" si="333"/>
        <v>0</v>
      </c>
      <c r="M502" s="669">
        <f t="shared" si="333"/>
        <v>0</v>
      </c>
      <c r="N502" s="669">
        <f t="shared" si="333"/>
        <v>0</v>
      </c>
      <c r="O502" s="669">
        <f t="shared" si="333"/>
        <v>0</v>
      </c>
      <c r="P502" s="669">
        <f t="shared" si="333"/>
        <v>0</v>
      </c>
    </row>
    <row r="503" s="461" customFormat="1" ht="12.75" customHeight="1" spans="1:16">
      <c r="A503" s="637"/>
      <c r="B503" s="582" t="s">
        <v>79</v>
      </c>
      <c r="C503" s="706">
        <f>SUM(E503:P503)</f>
        <v>0</v>
      </c>
      <c r="D503" s="707"/>
      <c r="E503" s="702"/>
      <c r="F503" s="702"/>
      <c r="G503" s="702"/>
      <c r="H503" s="702"/>
      <c r="I503" s="702"/>
      <c r="J503" s="702"/>
      <c r="K503" s="702"/>
      <c r="L503" s="702"/>
      <c r="M503" s="702"/>
      <c r="N503" s="702"/>
      <c r="O503" s="702"/>
      <c r="P503" s="702"/>
    </row>
    <row r="504" s="461" customFormat="1" ht="12.75" customHeight="1" spans="1:16">
      <c r="A504" s="637"/>
      <c r="B504" s="583" t="s">
        <v>128</v>
      </c>
      <c r="C504" s="337">
        <f>IF((C495+C503)=0,,C503/(C495+C503))</f>
        <v>0</v>
      </c>
      <c r="D504" s="354"/>
      <c r="E504" s="669">
        <f>IF((E495+E503)=0,,E503/(E495+E503))</f>
        <v>0</v>
      </c>
      <c r="F504" s="669">
        <f t="shared" ref="F504:P504" si="334">IF((F495+F503)=0,,F503/(F495+F503))</f>
        <v>0</v>
      </c>
      <c r="G504" s="669">
        <f t="shared" si="334"/>
        <v>0</v>
      </c>
      <c r="H504" s="669">
        <f t="shared" si="334"/>
        <v>0</v>
      </c>
      <c r="I504" s="669">
        <f t="shared" si="334"/>
        <v>0</v>
      </c>
      <c r="J504" s="669">
        <f t="shared" si="334"/>
        <v>0</v>
      </c>
      <c r="K504" s="669">
        <f t="shared" si="334"/>
        <v>0</v>
      </c>
      <c r="L504" s="669">
        <f t="shared" si="334"/>
        <v>0</v>
      </c>
      <c r="M504" s="669">
        <f t="shared" si="334"/>
        <v>0</v>
      </c>
      <c r="N504" s="669">
        <f t="shared" si="334"/>
        <v>0</v>
      </c>
      <c r="O504" s="669">
        <f t="shared" si="334"/>
        <v>0</v>
      </c>
      <c r="P504" s="669">
        <f t="shared" si="334"/>
        <v>0</v>
      </c>
    </row>
    <row r="505" s="461" customFormat="1" ht="15" customHeight="1" spans="1:16">
      <c r="A505" s="715" t="s">
        <v>162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7"/>
    </row>
    <row r="506" s="461" customFormat="1" ht="12.75" customHeight="1" spans="1:16">
      <c r="A506" s="710" t="s">
        <v>163</v>
      </c>
      <c r="B506" s="591" t="s">
        <v>70</v>
      </c>
      <c r="C506" s="702">
        <f>SUM(E506:P506)</f>
        <v>0</v>
      </c>
      <c r="D506" s="570">
        <f>IF($C$2=0,,C506/$C$2)</f>
        <v>0</v>
      </c>
      <c r="E506" s="607"/>
      <c r="F506" s="607"/>
      <c r="G506" s="607"/>
      <c r="H506" s="607"/>
      <c r="I506" s="607"/>
      <c r="J506" s="607"/>
      <c r="K506" s="607"/>
      <c r="L506" s="607"/>
      <c r="M506" s="607"/>
      <c r="N506" s="607"/>
      <c r="O506" s="607"/>
      <c r="P506" s="607"/>
    </row>
    <row r="507" s="461" customFormat="1" ht="12.75" customHeight="1" spans="1:16">
      <c r="A507" s="711"/>
      <c r="B507" s="591" t="s">
        <v>71</v>
      </c>
      <c r="C507" s="702">
        <f t="shared" ref="C507:C510" si="335">SUM(E507:P507)</f>
        <v>0</v>
      </c>
      <c r="D507" s="703"/>
      <c r="E507" s="607"/>
      <c r="F507" s="607"/>
      <c r="G507" s="607"/>
      <c r="H507" s="607"/>
      <c r="I507" s="607"/>
      <c r="J507" s="607"/>
      <c r="K507" s="607"/>
      <c r="L507" s="607"/>
      <c r="M507" s="607"/>
      <c r="N507" s="607"/>
      <c r="O507" s="607"/>
      <c r="P507" s="607"/>
    </row>
    <row r="508" s="461" customFormat="1" ht="12.75" customHeight="1" spans="1:16">
      <c r="A508" s="711"/>
      <c r="B508" s="591" t="s">
        <v>82</v>
      </c>
      <c r="C508" s="702">
        <f t="shared" si="335"/>
        <v>0</v>
      </c>
      <c r="D508" s="604"/>
      <c r="E508" s="587">
        <f>E509+E510</f>
        <v>0</v>
      </c>
      <c r="F508" s="587">
        <f t="shared" ref="F508:P508" si="336">F509+F510</f>
        <v>0</v>
      </c>
      <c r="G508" s="587">
        <f t="shared" si="336"/>
        <v>0</v>
      </c>
      <c r="H508" s="587">
        <f t="shared" si="336"/>
        <v>0</v>
      </c>
      <c r="I508" s="587">
        <f t="shared" si="336"/>
        <v>0</v>
      </c>
      <c r="J508" s="587">
        <f t="shared" si="336"/>
        <v>0</v>
      </c>
      <c r="K508" s="587">
        <f t="shared" si="336"/>
        <v>0</v>
      </c>
      <c r="L508" s="587">
        <f t="shared" si="336"/>
        <v>0</v>
      </c>
      <c r="M508" s="587">
        <f t="shared" si="336"/>
        <v>0</v>
      </c>
      <c r="N508" s="587">
        <f t="shared" si="336"/>
        <v>0</v>
      </c>
      <c r="O508" s="587">
        <f t="shared" si="336"/>
        <v>0</v>
      </c>
      <c r="P508" s="587">
        <f t="shared" si="336"/>
        <v>0</v>
      </c>
    </row>
    <row r="509" s="461" customFormat="1" ht="12.75" customHeight="1" spans="1:16">
      <c r="A509" s="711"/>
      <c r="B509" s="592" t="s">
        <v>73</v>
      </c>
      <c r="C509" s="702">
        <f t="shared" si="335"/>
        <v>0</v>
      </c>
      <c r="D509" s="703"/>
      <c r="E509" s="607"/>
      <c r="F509" s="607"/>
      <c r="G509" s="607"/>
      <c r="H509" s="607"/>
      <c r="I509" s="607"/>
      <c r="J509" s="607"/>
      <c r="K509" s="607"/>
      <c r="L509" s="607"/>
      <c r="M509" s="607"/>
      <c r="N509" s="607"/>
      <c r="O509" s="607"/>
      <c r="P509" s="607"/>
    </row>
    <row r="510" s="461" customFormat="1" ht="12.75" customHeight="1" spans="1:16">
      <c r="A510" s="711"/>
      <c r="B510" s="592" t="s">
        <v>74</v>
      </c>
      <c r="C510" s="702">
        <f t="shared" si="335"/>
        <v>0</v>
      </c>
      <c r="D510" s="703"/>
      <c r="E510" s="607"/>
      <c r="F510" s="607"/>
      <c r="G510" s="607"/>
      <c r="H510" s="607"/>
      <c r="I510" s="607"/>
      <c r="J510" s="607"/>
      <c r="K510" s="607"/>
      <c r="L510" s="607"/>
      <c r="M510" s="607"/>
      <c r="N510" s="607"/>
      <c r="O510" s="607"/>
      <c r="P510" s="607"/>
    </row>
    <row r="511" s="461" customFormat="1" ht="12.75" customHeight="1" spans="1:16">
      <c r="A511" s="711"/>
      <c r="B511" s="593" t="s">
        <v>75</v>
      </c>
      <c r="C511" s="704">
        <f>IF(C506=0,,C507/C506)</f>
        <v>0</v>
      </c>
      <c r="D511" s="703"/>
      <c r="E511" s="587">
        <f>IF(E506=0,,E507/E506)</f>
        <v>0</v>
      </c>
      <c r="F511" s="587">
        <f t="shared" ref="F511:P511" si="337">IF(F506=0,,F507/F506)</f>
        <v>0</v>
      </c>
      <c r="G511" s="587">
        <f t="shared" si="337"/>
        <v>0</v>
      </c>
      <c r="H511" s="587">
        <f t="shared" si="337"/>
        <v>0</v>
      </c>
      <c r="I511" s="587">
        <f t="shared" si="337"/>
        <v>0</v>
      </c>
      <c r="J511" s="587">
        <f t="shared" si="337"/>
        <v>0</v>
      </c>
      <c r="K511" s="587">
        <f t="shared" si="337"/>
        <v>0</v>
      </c>
      <c r="L511" s="587">
        <f t="shared" si="337"/>
        <v>0</v>
      </c>
      <c r="M511" s="587">
        <f t="shared" si="337"/>
        <v>0</v>
      </c>
      <c r="N511" s="587">
        <f t="shared" si="337"/>
        <v>0</v>
      </c>
      <c r="O511" s="587">
        <f t="shared" si="337"/>
        <v>0</v>
      </c>
      <c r="P511" s="587">
        <f t="shared" si="337"/>
        <v>0</v>
      </c>
    </row>
    <row r="512" s="461" customFormat="1" ht="12.75" customHeight="1" spans="1:16">
      <c r="A512" s="711"/>
      <c r="B512" s="593" t="s">
        <v>76</v>
      </c>
      <c r="C512" s="704">
        <f>IF(C506=0,,C508/C506)</f>
        <v>0</v>
      </c>
      <c r="D512" s="703"/>
      <c r="E512" s="587">
        <f>IF(E506=0,,E508/E506)</f>
        <v>0</v>
      </c>
      <c r="F512" s="587">
        <f t="shared" ref="F512:P512" si="338">IF(F506=0,,F508/F506)</f>
        <v>0</v>
      </c>
      <c r="G512" s="587">
        <f t="shared" si="338"/>
        <v>0</v>
      </c>
      <c r="H512" s="587">
        <f t="shared" si="338"/>
        <v>0</v>
      </c>
      <c r="I512" s="587">
        <f t="shared" si="338"/>
        <v>0</v>
      </c>
      <c r="J512" s="587">
        <f t="shared" si="338"/>
        <v>0</v>
      </c>
      <c r="K512" s="587">
        <f t="shared" si="338"/>
        <v>0</v>
      </c>
      <c r="L512" s="587">
        <f t="shared" si="338"/>
        <v>0</v>
      </c>
      <c r="M512" s="587">
        <f t="shared" si="338"/>
        <v>0</v>
      </c>
      <c r="N512" s="587">
        <f t="shared" si="338"/>
        <v>0</v>
      </c>
      <c r="O512" s="587">
        <f t="shared" si="338"/>
        <v>0</v>
      </c>
      <c r="P512" s="587">
        <f t="shared" si="338"/>
        <v>0</v>
      </c>
    </row>
    <row r="513" s="461" customFormat="1" ht="12.75" customHeight="1" spans="1:16">
      <c r="A513" s="711"/>
      <c r="B513" s="591" t="s">
        <v>77</v>
      </c>
      <c r="C513" s="702">
        <f>SUM(E513:P513)</f>
        <v>0</v>
      </c>
      <c r="D513" s="703"/>
      <c r="E513" s="587">
        <f>E507-E508</f>
        <v>0</v>
      </c>
      <c r="F513" s="587">
        <f t="shared" ref="F513:P513" si="339">F507-F508</f>
        <v>0</v>
      </c>
      <c r="G513" s="587">
        <f t="shared" si="339"/>
        <v>0</v>
      </c>
      <c r="H513" s="587">
        <f t="shared" si="339"/>
        <v>0</v>
      </c>
      <c r="I513" s="587">
        <f t="shared" si="339"/>
        <v>0</v>
      </c>
      <c r="J513" s="587">
        <f t="shared" si="339"/>
        <v>0</v>
      </c>
      <c r="K513" s="587">
        <f t="shared" si="339"/>
        <v>0</v>
      </c>
      <c r="L513" s="587">
        <f t="shared" si="339"/>
        <v>0</v>
      </c>
      <c r="M513" s="587">
        <f t="shared" si="339"/>
        <v>0</v>
      </c>
      <c r="N513" s="587">
        <f t="shared" si="339"/>
        <v>0</v>
      </c>
      <c r="O513" s="587">
        <f t="shared" si="339"/>
        <v>0</v>
      </c>
      <c r="P513" s="587">
        <f t="shared" si="339"/>
        <v>0</v>
      </c>
    </row>
    <row r="514" s="461" customFormat="1" ht="12.75" customHeight="1" spans="1:16">
      <c r="A514" s="711"/>
      <c r="B514" s="594" t="s">
        <v>78</v>
      </c>
      <c r="C514" s="705">
        <f>IF(C507=0,,C513/C507)</f>
        <v>0</v>
      </c>
      <c r="D514" s="703"/>
      <c r="E514" s="669">
        <f>IF(E507=0,,E513/E507)</f>
        <v>0</v>
      </c>
      <c r="F514" s="669">
        <f t="shared" ref="F514:P514" si="340">IF(F507=0,,F513/F507)</f>
        <v>0</v>
      </c>
      <c r="G514" s="669">
        <f t="shared" si="340"/>
        <v>0</v>
      </c>
      <c r="H514" s="669">
        <f t="shared" si="340"/>
        <v>0</v>
      </c>
      <c r="I514" s="669">
        <f t="shared" si="340"/>
        <v>0</v>
      </c>
      <c r="J514" s="669">
        <f t="shared" si="340"/>
        <v>0</v>
      </c>
      <c r="K514" s="669">
        <f t="shared" si="340"/>
        <v>0</v>
      </c>
      <c r="L514" s="669">
        <f t="shared" si="340"/>
        <v>0</v>
      </c>
      <c r="M514" s="669">
        <f t="shared" si="340"/>
        <v>0</v>
      </c>
      <c r="N514" s="669">
        <f t="shared" si="340"/>
        <v>0</v>
      </c>
      <c r="O514" s="669">
        <f t="shared" si="340"/>
        <v>0</v>
      </c>
      <c r="P514" s="669">
        <f t="shared" si="340"/>
        <v>0</v>
      </c>
    </row>
    <row r="515" s="461" customFormat="1" ht="12.75" customHeight="1" spans="1:16">
      <c r="A515" s="711"/>
      <c r="B515" s="591" t="s">
        <v>79</v>
      </c>
      <c r="C515" s="702">
        <f>SUM(E515:P515)</f>
        <v>0</v>
      </c>
      <c r="D515" s="703"/>
      <c r="E515" s="702"/>
      <c r="F515" s="702"/>
      <c r="G515" s="702"/>
      <c r="H515" s="702"/>
      <c r="I515" s="702"/>
      <c r="J515" s="702"/>
      <c r="K515" s="702"/>
      <c r="L515" s="702"/>
      <c r="M515" s="702"/>
      <c r="N515" s="702"/>
      <c r="O515" s="702"/>
      <c r="P515" s="702"/>
    </row>
    <row r="516" s="461" customFormat="1" ht="12.75" customHeight="1" spans="1:16">
      <c r="A516" s="711"/>
      <c r="B516" s="594" t="s">
        <v>128</v>
      </c>
      <c r="C516" s="705">
        <f>IF((C507+C515)=0,,C515/(C507+C515))</f>
        <v>0</v>
      </c>
      <c r="D516" s="703"/>
      <c r="E516" s="669">
        <f>IF((E507+E515)=0,,E515/(E507+E515))</f>
        <v>0</v>
      </c>
      <c r="F516" s="669">
        <f t="shared" ref="F516:P516" si="341">IF((F507+F515)=0,,F515/(F507+F515))</f>
        <v>0</v>
      </c>
      <c r="G516" s="669">
        <f t="shared" si="341"/>
        <v>0</v>
      </c>
      <c r="H516" s="669">
        <f t="shared" si="341"/>
        <v>0</v>
      </c>
      <c r="I516" s="669">
        <f t="shared" si="341"/>
        <v>0</v>
      </c>
      <c r="J516" s="669">
        <f t="shared" si="341"/>
        <v>0</v>
      </c>
      <c r="K516" s="669">
        <f t="shared" si="341"/>
        <v>0</v>
      </c>
      <c r="L516" s="669">
        <f t="shared" si="341"/>
        <v>0</v>
      </c>
      <c r="M516" s="669">
        <f t="shared" si="341"/>
        <v>0</v>
      </c>
      <c r="N516" s="669">
        <f t="shared" si="341"/>
        <v>0</v>
      </c>
      <c r="O516" s="669">
        <f t="shared" si="341"/>
        <v>0</v>
      </c>
      <c r="P516" s="669">
        <f t="shared" si="341"/>
        <v>0</v>
      </c>
    </row>
    <row r="517" s="461" customFormat="1" ht="12.75" customHeight="1" spans="1:16">
      <c r="A517" s="635" t="s">
        <v>164</v>
      </c>
      <c r="B517" s="582" t="s">
        <v>70</v>
      </c>
      <c r="C517" s="706">
        <f>SUM(E517:P517)</f>
        <v>0</v>
      </c>
      <c r="D517" s="570">
        <f>IF($C$2=0,,C517/$C$2)</f>
        <v>0</v>
      </c>
      <c r="E517" s="607"/>
      <c r="F517" s="607"/>
      <c r="G517" s="607"/>
      <c r="H517" s="607"/>
      <c r="I517" s="607"/>
      <c r="J517" s="607"/>
      <c r="K517" s="607"/>
      <c r="L517" s="607"/>
      <c r="M517" s="607"/>
      <c r="N517" s="607"/>
      <c r="O517" s="607"/>
      <c r="P517" s="607"/>
    </row>
    <row r="518" s="461" customFormat="1" ht="12.75" customHeight="1" spans="1:16">
      <c r="A518" s="637"/>
      <c r="B518" s="582" t="s">
        <v>71</v>
      </c>
      <c r="C518" s="706">
        <f t="shared" ref="C518:C521" si="342">SUM(E518:P518)</f>
        <v>0</v>
      </c>
      <c r="D518" s="707"/>
      <c r="E518" s="607"/>
      <c r="F518" s="607"/>
      <c r="G518" s="607"/>
      <c r="H518" s="607"/>
      <c r="I518" s="607"/>
      <c r="J518" s="607"/>
      <c r="K518" s="607"/>
      <c r="L518" s="607"/>
      <c r="M518" s="607"/>
      <c r="N518" s="607"/>
      <c r="O518" s="607"/>
      <c r="P518" s="607"/>
    </row>
    <row r="519" s="461" customFormat="1" ht="12.75" customHeight="1" spans="1:16">
      <c r="A519" s="637"/>
      <c r="B519" s="582" t="s">
        <v>82</v>
      </c>
      <c r="C519" s="706">
        <f t="shared" si="342"/>
        <v>0</v>
      </c>
      <c r="D519" s="707"/>
      <c r="E519" s="587">
        <f>E520+E521</f>
        <v>0</v>
      </c>
      <c r="F519" s="587">
        <f t="shared" ref="F519:P519" si="343">F520+F521</f>
        <v>0</v>
      </c>
      <c r="G519" s="587">
        <f t="shared" si="343"/>
        <v>0</v>
      </c>
      <c r="H519" s="587">
        <f t="shared" si="343"/>
        <v>0</v>
      </c>
      <c r="I519" s="587">
        <f t="shared" si="343"/>
        <v>0</v>
      </c>
      <c r="J519" s="587">
        <f t="shared" si="343"/>
        <v>0</v>
      </c>
      <c r="K519" s="587">
        <f t="shared" si="343"/>
        <v>0</v>
      </c>
      <c r="L519" s="587">
        <f t="shared" si="343"/>
        <v>0</v>
      </c>
      <c r="M519" s="587">
        <f t="shared" si="343"/>
        <v>0</v>
      </c>
      <c r="N519" s="587">
        <f t="shared" si="343"/>
        <v>0</v>
      </c>
      <c r="O519" s="587">
        <f t="shared" si="343"/>
        <v>0</v>
      </c>
      <c r="P519" s="587">
        <f t="shared" si="343"/>
        <v>0</v>
      </c>
    </row>
    <row r="520" s="461" customFormat="1" ht="12.75" customHeight="1" spans="1:16">
      <c r="A520" s="637"/>
      <c r="B520" s="580" t="s">
        <v>73</v>
      </c>
      <c r="C520" s="706">
        <f t="shared" si="342"/>
        <v>0</v>
      </c>
      <c r="D520" s="707"/>
      <c r="E520" s="607"/>
      <c r="F520" s="607"/>
      <c r="G520" s="607"/>
      <c r="H520" s="607"/>
      <c r="I520" s="607"/>
      <c r="J520" s="607"/>
      <c r="K520" s="607"/>
      <c r="L520" s="607"/>
      <c r="M520" s="607"/>
      <c r="N520" s="607"/>
      <c r="O520" s="607"/>
      <c r="P520" s="607"/>
    </row>
    <row r="521" s="461" customFormat="1" ht="12.75" customHeight="1" spans="1:16">
      <c r="A521" s="637"/>
      <c r="B521" s="580" t="s">
        <v>74</v>
      </c>
      <c r="C521" s="706">
        <f t="shared" si="342"/>
        <v>0</v>
      </c>
      <c r="D521" s="707"/>
      <c r="E521" s="607"/>
      <c r="F521" s="607"/>
      <c r="G521" s="607"/>
      <c r="H521" s="607"/>
      <c r="I521" s="607"/>
      <c r="J521" s="607"/>
      <c r="K521" s="607"/>
      <c r="L521" s="607"/>
      <c r="M521" s="607"/>
      <c r="N521" s="607"/>
      <c r="O521" s="607"/>
      <c r="P521" s="607"/>
    </row>
    <row r="522" s="461" customFormat="1" ht="12.75" customHeight="1" spans="1:16">
      <c r="A522" s="637"/>
      <c r="B522" s="581" t="s">
        <v>75</v>
      </c>
      <c r="C522" s="708">
        <f>IF(C517=0,,C518/C517)</f>
        <v>0</v>
      </c>
      <c r="D522" s="707"/>
      <c r="E522" s="587">
        <f>IF(E517=0,,E518/E517)</f>
        <v>0</v>
      </c>
      <c r="F522" s="587">
        <f t="shared" ref="F522:P522" si="344">IF(F517=0,,F518/F517)</f>
        <v>0</v>
      </c>
      <c r="G522" s="587">
        <f t="shared" si="344"/>
        <v>0</v>
      </c>
      <c r="H522" s="587">
        <f t="shared" si="344"/>
        <v>0</v>
      </c>
      <c r="I522" s="587">
        <f t="shared" si="344"/>
        <v>0</v>
      </c>
      <c r="J522" s="587">
        <f t="shared" si="344"/>
        <v>0</v>
      </c>
      <c r="K522" s="587">
        <f t="shared" si="344"/>
        <v>0</v>
      </c>
      <c r="L522" s="587">
        <f t="shared" si="344"/>
        <v>0</v>
      </c>
      <c r="M522" s="587">
        <f t="shared" si="344"/>
        <v>0</v>
      </c>
      <c r="N522" s="587">
        <f t="shared" si="344"/>
        <v>0</v>
      </c>
      <c r="O522" s="587">
        <f t="shared" si="344"/>
        <v>0</v>
      </c>
      <c r="P522" s="587">
        <f t="shared" si="344"/>
        <v>0</v>
      </c>
    </row>
    <row r="523" s="461" customFormat="1" ht="12.75" customHeight="1" spans="1:16">
      <c r="A523" s="637"/>
      <c r="B523" s="581" t="s">
        <v>76</v>
      </c>
      <c r="C523" s="708">
        <f>IF(C517=0,,C519/C517)</f>
        <v>0</v>
      </c>
      <c r="D523" s="707"/>
      <c r="E523" s="587">
        <f>IF(E517=0,,E519/E517)</f>
        <v>0</v>
      </c>
      <c r="F523" s="587">
        <f t="shared" ref="F523:P523" si="345">IF(F517=0,,F519/F517)</f>
        <v>0</v>
      </c>
      <c r="G523" s="587">
        <f t="shared" si="345"/>
        <v>0</v>
      </c>
      <c r="H523" s="587">
        <f t="shared" si="345"/>
        <v>0</v>
      </c>
      <c r="I523" s="587">
        <f t="shared" si="345"/>
        <v>0</v>
      </c>
      <c r="J523" s="587">
        <f t="shared" si="345"/>
        <v>0</v>
      </c>
      <c r="K523" s="587">
        <f t="shared" si="345"/>
        <v>0</v>
      </c>
      <c r="L523" s="587">
        <f t="shared" si="345"/>
        <v>0</v>
      </c>
      <c r="M523" s="587">
        <f t="shared" si="345"/>
        <v>0</v>
      </c>
      <c r="N523" s="587">
        <f t="shared" si="345"/>
        <v>0</v>
      </c>
      <c r="O523" s="587">
        <f t="shared" si="345"/>
        <v>0</v>
      </c>
      <c r="P523" s="587">
        <f t="shared" si="345"/>
        <v>0</v>
      </c>
    </row>
    <row r="524" s="461" customFormat="1" ht="12.75" customHeight="1" spans="1:16">
      <c r="A524" s="637"/>
      <c r="B524" s="582" t="s">
        <v>77</v>
      </c>
      <c r="C524" s="706">
        <f>SUM(E524:P524)</f>
        <v>0</v>
      </c>
      <c r="D524" s="707"/>
      <c r="E524" s="587">
        <f>E518-E519</f>
        <v>0</v>
      </c>
      <c r="F524" s="587">
        <f t="shared" ref="F524:P524" si="346">F518-F519</f>
        <v>0</v>
      </c>
      <c r="G524" s="587">
        <f t="shared" si="346"/>
        <v>0</v>
      </c>
      <c r="H524" s="587">
        <f t="shared" si="346"/>
        <v>0</v>
      </c>
      <c r="I524" s="587">
        <f t="shared" si="346"/>
        <v>0</v>
      </c>
      <c r="J524" s="587">
        <f t="shared" si="346"/>
        <v>0</v>
      </c>
      <c r="K524" s="587">
        <f t="shared" si="346"/>
        <v>0</v>
      </c>
      <c r="L524" s="587">
        <f t="shared" si="346"/>
        <v>0</v>
      </c>
      <c r="M524" s="587">
        <f t="shared" si="346"/>
        <v>0</v>
      </c>
      <c r="N524" s="587">
        <f t="shared" si="346"/>
        <v>0</v>
      </c>
      <c r="O524" s="587">
        <f t="shared" si="346"/>
        <v>0</v>
      </c>
      <c r="P524" s="587">
        <f t="shared" si="346"/>
        <v>0</v>
      </c>
    </row>
    <row r="525" s="461" customFormat="1" ht="12.75" customHeight="1" spans="1:16">
      <c r="A525" s="637"/>
      <c r="B525" s="583" t="s">
        <v>78</v>
      </c>
      <c r="C525" s="337">
        <f>IF(C518=0,,C524/C518)</f>
        <v>0</v>
      </c>
      <c r="D525" s="354"/>
      <c r="E525" s="669">
        <f>IF(E518=0,,E524/E518)</f>
        <v>0</v>
      </c>
      <c r="F525" s="669">
        <f t="shared" ref="F525:P525" si="347">IF(F518=0,,F524/F518)</f>
        <v>0</v>
      </c>
      <c r="G525" s="669">
        <f t="shared" si="347"/>
        <v>0</v>
      </c>
      <c r="H525" s="669">
        <f t="shared" si="347"/>
        <v>0</v>
      </c>
      <c r="I525" s="669">
        <f t="shared" si="347"/>
        <v>0</v>
      </c>
      <c r="J525" s="669">
        <f t="shared" si="347"/>
        <v>0</v>
      </c>
      <c r="K525" s="669">
        <f t="shared" si="347"/>
        <v>0</v>
      </c>
      <c r="L525" s="669">
        <f t="shared" si="347"/>
        <v>0</v>
      </c>
      <c r="M525" s="669">
        <f t="shared" si="347"/>
        <v>0</v>
      </c>
      <c r="N525" s="669">
        <f t="shared" si="347"/>
        <v>0</v>
      </c>
      <c r="O525" s="669">
        <f t="shared" si="347"/>
        <v>0</v>
      </c>
      <c r="P525" s="669">
        <f t="shared" si="347"/>
        <v>0</v>
      </c>
    </row>
    <row r="526" s="461" customFormat="1" ht="12.75" customHeight="1" spans="1:16">
      <c r="A526" s="637"/>
      <c r="B526" s="582" t="s">
        <v>79</v>
      </c>
      <c r="C526" s="706">
        <f>SUM(E526:P526)</f>
        <v>0</v>
      </c>
      <c r="D526" s="707"/>
      <c r="E526" s="702"/>
      <c r="F526" s="702"/>
      <c r="G526" s="702"/>
      <c r="H526" s="702"/>
      <c r="I526" s="702"/>
      <c r="J526" s="702"/>
      <c r="K526" s="702"/>
      <c r="L526" s="702"/>
      <c r="M526" s="702"/>
      <c r="N526" s="702"/>
      <c r="O526" s="702"/>
      <c r="P526" s="702"/>
    </row>
    <row r="527" s="461" customFormat="1" ht="12.75" customHeight="1" spans="1:16">
      <c r="A527" s="637"/>
      <c r="B527" s="583" t="s">
        <v>128</v>
      </c>
      <c r="C527" s="337">
        <f>IF((C518+C526)=0,,C526/(C518+C526))</f>
        <v>0</v>
      </c>
      <c r="D527" s="354"/>
      <c r="E527" s="669">
        <f>IF((E518+E526)=0,,E526/(E518+E526))</f>
        <v>0</v>
      </c>
      <c r="F527" s="669">
        <f t="shared" ref="F527:P527" si="348">IF((F518+F526)=0,,F526/(F518+F526))</f>
        <v>0</v>
      </c>
      <c r="G527" s="669">
        <f t="shared" si="348"/>
        <v>0</v>
      </c>
      <c r="H527" s="669">
        <f t="shared" si="348"/>
        <v>0</v>
      </c>
      <c r="I527" s="669">
        <f t="shared" si="348"/>
        <v>0</v>
      </c>
      <c r="J527" s="669">
        <f t="shared" si="348"/>
        <v>0</v>
      </c>
      <c r="K527" s="669">
        <f t="shared" si="348"/>
        <v>0</v>
      </c>
      <c r="L527" s="669">
        <f t="shared" si="348"/>
        <v>0</v>
      </c>
      <c r="M527" s="669">
        <f t="shared" si="348"/>
        <v>0</v>
      </c>
      <c r="N527" s="669">
        <f t="shared" si="348"/>
        <v>0</v>
      </c>
      <c r="O527" s="669">
        <f t="shared" si="348"/>
        <v>0</v>
      </c>
      <c r="P527" s="669">
        <f t="shared" si="348"/>
        <v>0</v>
      </c>
    </row>
    <row r="528" s="461" customFormat="1" ht="12.75" customHeight="1" spans="1:16">
      <c r="A528" s="710" t="s">
        <v>165</v>
      </c>
      <c r="B528" s="591" t="s">
        <v>70</v>
      </c>
      <c r="C528" s="702">
        <f>SUM(E528:P528)</f>
        <v>0</v>
      </c>
      <c r="D528" s="570">
        <f>IF($C$2=0,,C528/$C$2)</f>
        <v>0</v>
      </c>
      <c r="E528" s="607"/>
      <c r="F528" s="607"/>
      <c r="G528" s="607"/>
      <c r="H528" s="607"/>
      <c r="I528" s="607"/>
      <c r="J528" s="607"/>
      <c r="K528" s="607"/>
      <c r="L528" s="607"/>
      <c r="M528" s="607"/>
      <c r="N528" s="607"/>
      <c r="O528" s="607"/>
      <c r="P528" s="607"/>
    </row>
    <row r="529" s="461" customFormat="1" ht="12.75" customHeight="1" spans="1:16">
      <c r="A529" s="711"/>
      <c r="B529" s="591" t="s">
        <v>71</v>
      </c>
      <c r="C529" s="702">
        <f t="shared" ref="C529:C532" si="349">SUM(E529:P529)</f>
        <v>0</v>
      </c>
      <c r="D529" s="703"/>
      <c r="E529" s="607"/>
      <c r="F529" s="607"/>
      <c r="G529" s="607"/>
      <c r="H529" s="607"/>
      <c r="I529" s="607"/>
      <c r="J529" s="607"/>
      <c r="K529" s="607"/>
      <c r="L529" s="607"/>
      <c r="M529" s="607"/>
      <c r="N529" s="607"/>
      <c r="O529" s="607"/>
      <c r="P529" s="607"/>
    </row>
    <row r="530" s="461" customFormat="1" ht="12.75" customHeight="1" spans="1:16">
      <c r="A530" s="711"/>
      <c r="B530" s="591" t="s">
        <v>82</v>
      </c>
      <c r="C530" s="702">
        <f t="shared" si="349"/>
        <v>0</v>
      </c>
      <c r="D530" s="604"/>
      <c r="E530" s="587">
        <f>E531+E532</f>
        <v>0</v>
      </c>
      <c r="F530" s="587">
        <f t="shared" ref="F530:P530" si="350">F531+F532</f>
        <v>0</v>
      </c>
      <c r="G530" s="587">
        <f t="shared" si="350"/>
        <v>0</v>
      </c>
      <c r="H530" s="587">
        <f t="shared" si="350"/>
        <v>0</v>
      </c>
      <c r="I530" s="587">
        <f t="shared" si="350"/>
        <v>0</v>
      </c>
      <c r="J530" s="587">
        <f t="shared" si="350"/>
        <v>0</v>
      </c>
      <c r="K530" s="587">
        <f t="shared" si="350"/>
        <v>0</v>
      </c>
      <c r="L530" s="587">
        <f t="shared" si="350"/>
        <v>0</v>
      </c>
      <c r="M530" s="587">
        <f t="shared" si="350"/>
        <v>0</v>
      </c>
      <c r="N530" s="587">
        <f t="shared" si="350"/>
        <v>0</v>
      </c>
      <c r="O530" s="587">
        <f t="shared" si="350"/>
        <v>0</v>
      </c>
      <c r="P530" s="587">
        <f t="shared" si="350"/>
        <v>0</v>
      </c>
    </row>
    <row r="531" s="461" customFormat="1" ht="12.75" customHeight="1" spans="1:16">
      <c r="A531" s="711"/>
      <c r="B531" s="592" t="s">
        <v>73</v>
      </c>
      <c r="C531" s="702">
        <f t="shared" si="349"/>
        <v>0</v>
      </c>
      <c r="D531" s="703"/>
      <c r="E531" s="607"/>
      <c r="F531" s="607"/>
      <c r="G531" s="607"/>
      <c r="H531" s="607"/>
      <c r="I531" s="607"/>
      <c r="J531" s="607"/>
      <c r="K531" s="607"/>
      <c r="L531" s="607"/>
      <c r="M531" s="607"/>
      <c r="N531" s="607"/>
      <c r="O531" s="607"/>
      <c r="P531" s="607"/>
    </row>
    <row r="532" s="461" customFormat="1" ht="12.75" customHeight="1" spans="1:16">
      <c r="A532" s="711"/>
      <c r="B532" s="592" t="s">
        <v>74</v>
      </c>
      <c r="C532" s="702">
        <f t="shared" si="349"/>
        <v>0</v>
      </c>
      <c r="D532" s="703"/>
      <c r="E532" s="607"/>
      <c r="F532" s="607"/>
      <c r="G532" s="607"/>
      <c r="H532" s="607"/>
      <c r="I532" s="607"/>
      <c r="J532" s="607"/>
      <c r="K532" s="607"/>
      <c r="L532" s="607"/>
      <c r="M532" s="607"/>
      <c r="N532" s="607"/>
      <c r="O532" s="607"/>
      <c r="P532" s="607"/>
    </row>
    <row r="533" s="461" customFormat="1" ht="12.75" customHeight="1" spans="1:16">
      <c r="A533" s="711"/>
      <c r="B533" s="593" t="s">
        <v>75</v>
      </c>
      <c r="C533" s="704">
        <f>IF(C528=0,,C529/C528)</f>
        <v>0</v>
      </c>
      <c r="D533" s="703"/>
      <c r="E533" s="587">
        <f>IF(E528=0,,E529/E528)</f>
        <v>0</v>
      </c>
      <c r="F533" s="587">
        <f t="shared" ref="F533:P533" si="351">IF(F528=0,,F529/F528)</f>
        <v>0</v>
      </c>
      <c r="G533" s="587">
        <f t="shared" si="351"/>
        <v>0</v>
      </c>
      <c r="H533" s="587">
        <f t="shared" si="351"/>
        <v>0</v>
      </c>
      <c r="I533" s="587">
        <f t="shared" si="351"/>
        <v>0</v>
      </c>
      <c r="J533" s="587">
        <f t="shared" si="351"/>
        <v>0</v>
      </c>
      <c r="K533" s="587">
        <f t="shared" si="351"/>
        <v>0</v>
      </c>
      <c r="L533" s="587">
        <f t="shared" si="351"/>
        <v>0</v>
      </c>
      <c r="M533" s="587">
        <f t="shared" si="351"/>
        <v>0</v>
      </c>
      <c r="N533" s="587">
        <f t="shared" si="351"/>
        <v>0</v>
      </c>
      <c r="O533" s="587">
        <f t="shared" si="351"/>
        <v>0</v>
      </c>
      <c r="P533" s="587">
        <f t="shared" si="351"/>
        <v>0</v>
      </c>
    </row>
    <row r="534" s="461" customFormat="1" ht="12.75" customHeight="1" spans="1:16">
      <c r="A534" s="711"/>
      <c r="B534" s="593" t="s">
        <v>76</v>
      </c>
      <c r="C534" s="704">
        <f>IF(C528=0,,C530/C528)</f>
        <v>0</v>
      </c>
      <c r="D534" s="703"/>
      <c r="E534" s="587">
        <f>IF(E528=0,,E530/E528)</f>
        <v>0</v>
      </c>
      <c r="F534" s="587">
        <f t="shared" ref="F534:P534" si="352">IF(F528=0,,F530/F528)</f>
        <v>0</v>
      </c>
      <c r="G534" s="587">
        <f t="shared" si="352"/>
        <v>0</v>
      </c>
      <c r="H534" s="587">
        <f t="shared" si="352"/>
        <v>0</v>
      </c>
      <c r="I534" s="587">
        <f t="shared" si="352"/>
        <v>0</v>
      </c>
      <c r="J534" s="587">
        <f t="shared" si="352"/>
        <v>0</v>
      </c>
      <c r="K534" s="587">
        <f t="shared" si="352"/>
        <v>0</v>
      </c>
      <c r="L534" s="587">
        <f t="shared" si="352"/>
        <v>0</v>
      </c>
      <c r="M534" s="587">
        <f t="shared" si="352"/>
        <v>0</v>
      </c>
      <c r="N534" s="587">
        <f t="shared" si="352"/>
        <v>0</v>
      </c>
      <c r="O534" s="587">
        <f t="shared" si="352"/>
        <v>0</v>
      </c>
      <c r="P534" s="587">
        <f t="shared" si="352"/>
        <v>0</v>
      </c>
    </row>
    <row r="535" s="461" customFormat="1" ht="12.75" customHeight="1" spans="1:16">
      <c r="A535" s="711"/>
      <c r="B535" s="591" t="s">
        <v>77</v>
      </c>
      <c r="C535" s="702">
        <f>SUM(E535:P535)</f>
        <v>0</v>
      </c>
      <c r="D535" s="703"/>
      <c r="E535" s="587">
        <f>E529-E530</f>
        <v>0</v>
      </c>
      <c r="F535" s="587">
        <f t="shared" ref="F535:P535" si="353">F529-F530</f>
        <v>0</v>
      </c>
      <c r="G535" s="587">
        <f t="shared" si="353"/>
        <v>0</v>
      </c>
      <c r="H535" s="587">
        <f t="shared" si="353"/>
        <v>0</v>
      </c>
      <c r="I535" s="587">
        <f t="shared" si="353"/>
        <v>0</v>
      </c>
      <c r="J535" s="587">
        <f t="shared" si="353"/>
        <v>0</v>
      </c>
      <c r="K535" s="587">
        <f t="shared" si="353"/>
        <v>0</v>
      </c>
      <c r="L535" s="587">
        <f t="shared" si="353"/>
        <v>0</v>
      </c>
      <c r="M535" s="587">
        <f t="shared" si="353"/>
        <v>0</v>
      </c>
      <c r="N535" s="587">
        <f t="shared" si="353"/>
        <v>0</v>
      </c>
      <c r="O535" s="587">
        <f t="shared" si="353"/>
        <v>0</v>
      </c>
      <c r="P535" s="587">
        <f t="shared" si="353"/>
        <v>0</v>
      </c>
    </row>
    <row r="536" s="461" customFormat="1" ht="12.75" customHeight="1" spans="1:16">
      <c r="A536" s="711"/>
      <c r="B536" s="594" t="s">
        <v>78</v>
      </c>
      <c r="C536" s="705">
        <f>IF(C529=0,,C535/C529)</f>
        <v>0</v>
      </c>
      <c r="D536" s="703"/>
      <c r="E536" s="669">
        <f>IF(E529=0,,E535/E529)</f>
        <v>0</v>
      </c>
      <c r="F536" s="669">
        <f t="shared" ref="F536:P536" si="354">IF(F529=0,,F535/F529)</f>
        <v>0</v>
      </c>
      <c r="G536" s="669">
        <f t="shared" si="354"/>
        <v>0</v>
      </c>
      <c r="H536" s="669">
        <f t="shared" si="354"/>
        <v>0</v>
      </c>
      <c r="I536" s="669">
        <f t="shared" si="354"/>
        <v>0</v>
      </c>
      <c r="J536" s="669">
        <f t="shared" si="354"/>
        <v>0</v>
      </c>
      <c r="K536" s="669">
        <f t="shared" si="354"/>
        <v>0</v>
      </c>
      <c r="L536" s="669">
        <f t="shared" si="354"/>
        <v>0</v>
      </c>
      <c r="M536" s="669">
        <f t="shared" si="354"/>
        <v>0</v>
      </c>
      <c r="N536" s="669">
        <f t="shared" si="354"/>
        <v>0</v>
      </c>
      <c r="O536" s="669">
        <f t="shared" si="354"/>
        <v>0</v>
      </c>
      <c r="P536" s="669">
        <f t="shared" si="354"/>
        <v>0</v>
      </c>
    </row>
    <row r="537" s="461" customFormat="1" ht="12.75" customHeight="1" spans="1:16">
      <c r="A537" s="711"/>
      <c r="B537" s="591" t="s">
        <v>79</v>
      </c>
      <c r="C537" s="702">
        <f>SUM(E537:P537)</f>
        <v>0</v>
      </c>
      <c r="D537" s="703"/>
      <c r="E537" s="702"/>
      <c r="F537" s="702"/>
      <c r="G537" s="702"/>
      <c r="H537" s="702"/>
      <c r="I537" s="702"/>
      <c r="J537" s="702"/>
      <c r="K537" s="702"/>
      <c r="L537" s="702"/>
      <c r="M537" s="702"/>
      <c r="N537" s="702"/>
      <c r="O537" s="702"/>
      <c r="P537" s="702"/>
    </row>
    <row r="538" s="461" customFormat="1" ht="12.75" customHeight="1" spans="1:16">
      <c r="A538" s="711"/>
      <c r="B538" s="594" t="s">
        <v>128</v>
      </c>
      <c r="C538" s="705">
        <f>IF((C529+C537)=0,,C537/(C529+C537))</f>
        <v>0</v>
      </c>
      <c r="D538" s="703"/>
      <c r="E538" s="669">
        <f>IF((E529+E537)=0,,E537/(E529+E537))</f>
        <v>0</v>
      </c>
      <c r="F538" s="669">
        <f t="shared" ref="F538:P538" si="355">IF((F529+F537)=0,,F537/(F529+F537))</f>
        <v>0</v>
      </c>
      <c r="G538" s="669">
        <f t="shared" si="355"/>
        <v>0</v>
      </c>
      <c r="H538" s="669">
        <f t="shared" si="355"/>
        <v>0</v>
      </c>
      <c r="I538" s="669">
        <f t="shared" si="355"/>
        <v>0</v>
      </c>
      <c r="J538" s="669">
        <f t="shared" si="355"/>
        <v>0</v>
      </c>
      <c r="K538" s="669">
        <f t="shared" si="355"/>
        <v>0</v>
      </c>
      <c r="L538" s="669">
        <f t="shared" si="355"/>
        <v>0</v>
      </c>
      <c r="M538" s="669">
        <f t="shared" si="355"/>
        <v>0</v>
      </c>
      <c r="N538" s="669">
        <f t="shared" si="355"/>
        <v>0</v>
      </c>
      <c r="O538" s="669">
        <f t="shared" si="355"/>
        <v>0</v>
      </c>
      <c r="P538" s="669">
        <f t="shared" si="355"/>
        <v>0</v>
      </c>
    </row>
    <row r="539" s="461" customFormat="1" ht="12.75" customHeight="1" spans="1:16">
      <c r="A539" s="635" t="s">
        <v>166</v>
      </c>
      <c r="B539" s="582" t="s">
        <v>70</v>
      </c>
      <c r="C539" s="706">
        <f>SUM(E539:P539)</f>
        <v>0</v>
      </c>
      <c r="D539" s="570">
        <f>IF($C$2=0,,C539/$C$2)</f>
        <v>0</v>
      </c>
      <c r="E539" s="607"/>
      <c r="F539" s="607"/>
      <c r="G539" s="607"/>
      <c r="H539" s="607"/>
      <c r="I539" s="607"/>
      <c r="J539" s="607"/>
      <c r="K539" s="607"/>
      <c r="L539" s="607"/>
      <c r="M539" s="607"/>
      <c r="N539" s="607"/>
      <c r="O539" s="607"/>
      <c r="P539" s="607"/>
    </row>
    <row r="540" s="461" customFormat="1" ht="12.75" customHeight="1" spans="1:16">
      <c r="A540" s="637"/>
      <c r="B540" s="582" t="s">
        <v>71</v>
      </c>
      <c r="C540" s="706">
        <f t="shared" ref="C540:C543" si="356">SUM(E540:P540)</f>
        <v>0</v>
      </c>
      <c r="D540" s="707"/>
      <c r="E540" s="607"/>
      <c r="F540" s="607"/>
      <c r="G540" s="607"/>
      <c r="H540" s="607"/>
      <c r="I540" s="607"/>
      <c r="J540" s="607"/>
      <c r="K540" s="607"/>
      <c r="L540" s="607"/>
      <c r="M540" s="607"/>
      <c r="N540" s="607"/>
      <c r="O540" s="607"/>
      <c r="P540" s="607"/>
    </row>
    <row r="541" s="461" customFormat="1" ht="12.75" customHeight="1" spans="1:16">
      <c r="A541" s="637"/>
      <c r="B541" s="582" t="s">
        <v>82</v>
      </c>
      <c r="C541" s="706">
        <f t="shared" si="356"/>
        <v>0</v>
      </c>
      <c r="D541" s="707"/>
      <c r="E541" s="587">
        <f>E542+E543</f>
        <v>0</v>
      </c>
      <c r="F541" s="587">
        <f t="shared" ref="F541:P541" si="357">F542+F543</f>
        <v>0</v>
      </c>
      <c r="G541" s="587">
        <f t="shared" si="357"/>
        <v>0</v>
      </c>
      <c r="H541" s="587">
        <f t="shared" si="357"/>
        <v>0</v>
      </c>
      <c r="I541" s="587">
        <f t="shared" si="357"/>
        <v>0</v>
      </c>
      <c r="J541" s="587">
        <f t="shared" si="357"/>
        <v>0</v>
      </c>
      <c r="K541" s="587">
        <f t="shared" si="357"/>
        <v>0</v>
      </c>
      <c r="L541" s="587">
        <f t="shared" si="357"/>
        <v>0</v>
      </c>
      <c r="M541" s="587">
        <f t="shared" si="357"/>
        <v>0</v>
      </c>
      <c r="N541" s="587">
        <f t="shared" si="357"/>
        <v>0</v>
      </c>
      <c r="O541" s="587">
        <f t="shared" si="357"/>
        <v>0</v>
      </c>
      <c r="P541" s="587">
        <f t="shared" si="357"/>
        <v>0</v>
      </c>
    </row>
    <row r="542" s="461" customFormat="1" ht="12.75" customHeight="1" spans="1:16">
      <c r="A542" s="637"/>
      <c r="B542" s="580" t="s">
        <v>73</v>
      </c>
      <c r="C542" s="706">
        <f t="shared" si="356"/>
        <v>0</v>
      </c>
      <c r="D542" s="707"/>
      <c r="E542" s="607"/>
      <c r="F542" s="607"/>
      <c r="G542" s="607"/>
      <c r="H542" s="607"/>
      <c r="I542" s="607"/>
      <c r="J542" s="607"/>
      <c r="K542" s="607"/>
      <c r="L542" s="607"/>
      <c r="M542" s="607"/>
      <c r="N542" s="607"/>
      <c r="O542" s="607"/>
      <c r="P542" s="607"/>
    </row>
    <row r="543" s="461" customFormat="1" ht="12.75" customHeight="1" spans="1:16">
      <c r="A543" s="637"/>
      <c r="B543" s="580" t="s">
        <v>74</v>
      </c>
      <c r="C543" s="706">
        <f t="shared" si="356"/>
        <v>0</v>
      </c>
      <c r="D543" s="707"/>
      <c r="E543" s="607"/>
      <c r="F543" s="607"/>
      <c r="G543" s="607"/>
      <c r="H543" s="607"/>
      <c r="I543" s="607"/>
      <c r="J543" s="607"/>
      <c r="K543" s="607"/>
      <c r="L543" s="607"/>
      <c r="M543" s="607"/>
      <c r="N543" s="607"/>
      <c r="O543" s="607"/>
      <c r="P543" s="607"/>
    </row>
    <row r="544" s="461" customFormat="1" ht="12.75" customHeight="1" spans="1:16">
      <c r="A544" s="637"/>
      <c r="B544" s="581" t="s">
        <v>75</v>
      </c>
      <c r="C544" s="708">
        <f>IF(C539=0,,C540/C539)</f>
        <v>0</v>
      </c>
      <c r="D544" s="707"/>
      <c r="E544" s="587">
        <f>IF(E539=0,,E540/E539)</f>
        <v>0</v>
      </c>
      <c r="F544" s="587">
        <f t="shared" ref="F544:P544" si="358">IF(F539=0,,F540/F539)</f>
        <v>0</v>
      </c>
      <c r="G544" s="587">
        <f t="shared" si="358"/>
        <v>0</v>
      </c>
      <c r="H544" s="587">
        <f t="shared" si="358"/>
        <v>0</v>
      </c>
      <c r="I544" s="587">
        <f t="shared" si="358"/>
        <v>0</v>
      </c>
      <c r="J544" s="587">
        <f t="shared" si="358"/>
        <v>0</v>
      </c>
      <c r="K544" s="587">
        <f t="shared" si="358"/>
        <v>0</v>
      </c>
      <c r="L544" s="587">
        <f t="shared" si="358"/>
        <v>0</v>
      </c>
      <c r="M544" s="587">
        <f t="shared" si="358"/>
        <v>0</v>
      </c>
      <c r="N544" s="587">
        <f t="shared" si="358"/>
        <v>0</v>
      </c>
      <c r="O544" s="587">
        <f t="shared" si="358"/>
        <v>0</v>
      </c>
      <c r="P544" s="587">
        <f t="shared" si="358"/>
        <v>0</v>
      </c>
    </row>
    <row r="545" s="461" customFormat="1" ht="12.75" customHeight="1" spans="1:16">
      <c r="A545" s="637"/>
      <c r="B545" s="581" t="s">
        <v>76</v>
      </c>
      <c r="C545" s="708">
        <f>IF(C539=0,,C541/C539)</f>
        <v>0</v>
      </c>
      <c r="D545" s="707"/>
      <c r="E545" s="587">
        <f>IF(E539=0,,E541/E539)</f>
        <v>0</v>
      </c>
      <c r="F545" s="587">
        <f t="shared" ref="F545:P545" si="359">IF(F539=0,,F541/F539)</f>
        <v>0</v>
      </c>
      <c r="G545" s="587">
        <f t="shared" si="359"/>
        <v>0</v>
      </c>
      <c r="H545" s="587">
        <f t="shared" si="359"/>
        <v>0</v>
      </c>
      <c r="I545" s="587">
        <f t="shared" si="359"/>
        <v>0</v>
      </c>
      <c r="J545" s="587">
        <f t="shared" si="359"/>
        <v>0</v>
      </c>
      <c r="K545" s="587">
        <f t="shared" si="359"/>
        <v>0</v>
      </c>
      <c r="L545" s="587">
        <f t="shared" si="359"/>
        <v>0</v>
      </c>
      <c r="M545" s="587">
        <f t="shared" si="359"/>
        <v>0</v>
      </c>
      <c r="N545" s="587">
        <f t="shared" si="359"/>
        <v>0</v>
      </c>
      <c r="O545" s="587">
        <f t="shared" si="359"/>
        <v>0</v>
      </c>
      <c r="P545" s="587">
        <f t="shared" si="359"/>
        <v>0</v>
      </c>
    </row>
    <row r="546" s="461" customFormat="1" ht="12.75" customHeight="1" spans="1:16">
      <c r="A546" s="637"/>
      <c r="B546" s="582" t="s">
        <v>77</v>
      </c>
      <c r="C546" s="706">
        <f>SUM(E546:P546)</f>
        <v>0</v>
      </c>
      <c r="D546" s="707"/>
      <c r="E546" s="587">
        <f>E540-E541</f>
        <v>0</v>
      </c>
      <c r="F546" s="587">
        <f t="shared" ref="F546:P546" si="360">F540-F541</f>
        <v>0</v>
      </c>
      <c r="G546" s="587">
        <f t="shared" si="360"/>
        <v>0</v>
      </c>
      <c r="H546" s="587">
        <f t="shared" si="360"/>
        <v>0</v>
      </c>
      <c r="I546" s="587">
        <f t="shared" si="360"/>
        <v>0</v>
      </c>
      <c r="J546" s="587">
        <f t="shared" si="360"/>
        <v>0</v>
      </c>
      <c r="K546" s="587">
        <f t="shared" si="360"/>
        <v>0</v>
      </c>
      <c r="L546" s="587">
        <f t="shared" si="360"/>
        <v>0</v>
      </c>
      <c r="M546" s="587">
        <f t="shared" si="360"/>
        <v>0</v>
      </c>
      <c r="N546" s="587">
        <f t="shared" si="360"/>
        <v>0</v>
      </c>
      <c r="O546" s="587">
        <f t="shared" si="360"/>
        <v>0</v>
      </c>
      <c r="P546" s="587">
        <f t="shared" si="360"/>
        <v>0</v>
      </c>
    </row>
    <row r="547" s="461" customFormat="1" ht="12.75" customHeight="1" spans="1:16">
      <c r="A547" s="637"/>
      <c r="B547" s="583" t="s">
        <v>78</v>
      </c>
      <c r="C547" s="337">
        <f>IF(C540=0,,C546/C540)</f>
        <v>0</v>
      </c>
      <c r="D547" s="354"/>
      <c r="E547" s="669">
        <f>IF(E540=0,,E546/E540)</f>
        <v>0</v>
      </c>
      <c r="F547" s="669">
        <f t="shared" ref="F547:P547" si="361">IF(F540=0,,F546/F540)</f>
        <v>0</v>
      </c>
      <c r="G547" s="669">
        <f t="shared" si="361"/>
        <v>0</v>
      </c>
      <c r="H547" s="669">
        <f t="shared" si="361"/>
        <v>0</v>
      </c>
      <c r="I547" s="669">
        <f t="shared" si="361"/>
        <v>0</v>
      </c>
      <c r="J547" s="669">
        <f t="shared" si="361"/>
        <v>0</v>
      </c>
      <c r="K547" s="669">
        <f t="shared" si="361"/>
        <v>0</v>
      </c>
      <c r="L547" s="669">
        <f t="shared" si="361"/>
        <v>0</v>
      </c>
      <c r="M547" s="669">
        <f t="shared" si="361"/>
        <v>0</v>
      </c>
      <c r="N547" s="669">
        <f t="shared" si="361"/>
        <v>0</v>
      </c>
      <c r="O547" s="669">
        <f t="shared" si="361"/>
        <v>0</v>
      </c>
      <c r="P547" s="669">
        <f t="shared" si="361"/>
        <v>0</v>
      </c>
    </row>
    <row r="548" s="461" customFormat="1" ht="12.75" customHeight="1" spans="1:16">
      <c r="A548" s="637"/>
      <c r="B548" s="582" t="s">
        <v>79</v>
      </c>
      <c r="C548" s="706">
        <f>SUM(E548:P548)</f>
        <v>0</v>
      </c>
      <c r="D548" s="707"/>
      <c r="E548" s="702"/>
      <c r="F548" s="702"/>
      <c r="G548" s="702"/>
      <c r="H548" s="702"/>
      <c r="I548" s="702"/>
      <c r="J548" s="702"/>
      <c r="K548" s="702"/>
      <c r="L548" s="702"/>
      <c r="M548" s="702"/>
      <c r="N548" s="702"/>
      <c r="O548" s="702"/>
      <c r="P548" s="702"/>
    </row>
    <row r="549" s="461" customFormat="1" ht="12.75" customHeight="1" spans="1:16">
      <c r="A549" s="637"/>
      <c r="B549" s="583" t="s">
        <v>128</v>
      </c>
      <c r="C549" s="337">
        <f>IF((C540+C548)=0,,C548/(C540+C548))</f>
        <v>0</v>
      </c>
      <c r="D549" s="354"/>
      <c r="E549" s="669">
        <f>IF((E540+E548)=0,,E548/(E540+E548))</f>
        <v>0</v>
      </c>
      <c r="F549" s="669">
        <f t="shared" ref="F549:P549" si="362">IF((F540+F548)=0,,F548/(F540+F548))</f>
        <v>0</v>
      </c>
      <c r="G549" s="669">
        <f t="shared" si="362"/>
        <v>0</v>
      </c>
      <c r="H549" s="669">
        <f t="shared" si="362"/>
        <v>0</v>
      </c>
      <c r="I549" s="669">
        <f t="shared" si="362"/>
        <v>0</v>
      </c>
      <c r="J549" s="669">
        <f t="shared" si="362"/>
        <v>0</v>
      </c>
      <c r="K549" s="669">
        <f t="shared" si="362"/>
        <v>0</v>
      </c>
      <c r="L549" s="669">
        <f t="shared" si="362"/>
        <v>0</v>
      </c>
      <c r="M549" s="669">
        <f t="shared" si="362"/>
        <v>0</v>
      </c>
      <c r="N549" s="669">
        <f t="shared" si="362"/>
        <v>0</v>
      </c>
      <c r="O549" s="669">
        <f t="shared" si="362"/>
        <v>0</v>
      </c>
      <c r="P549" s="669">
        <f t="shared" si="362"/>
        <v>0</v>
      </c>
    </row>
    <row r="550" s="461" customFormat="1" ht="12.75" customHeight="1" spans="1:16">
      <c r="A550" s="710" t="s">
        <v>167</v>
      </c>
      <c r="B550" s="591" t="s">
        <v>70</v>
      </c>
      <c r="C550" s="702">
        <f>SUM(E550:P550)</f>
        <v>0</v>
      </c>
      <c r="D550" s="570">
        <f>IF($C$2=0,,C550/$C$2)</f>
        <v>0</v>
      </c>
      <c r="E550" s="607"/>
      <c r="F550" s="607"/>
      <c r="G550" s="607"/>
      <c r="H550" s="607"/>
      <c r="I550" s="607"/>
      <c r="J550" s="607"/>
      <c r="K550" s="607"/>
      <c r="L550" s="607"/>
      <c r="M550" s="607"/>
      <c r="N550" s="607"/>
      <c r="O550" s="607"/>
      <c r="P550" s="607"/>
    </row>
    <row r="551" s="461" customFormat="1" ht="12.75" customHeight="1" spans="1:16">
      <c r="A551" s="711"/>
      <c r="B551" s="591" t="s">
        <v>71</v>
      </c>
      <c r="C551" s="702">
        <f t="shared" ref="C551:C554" si="363">SUM(E551:P551)</f>
        <v>0</v>
      </c>
      <c r="D551" s="703"/>
      <c r="E551" s="607"/>
      <c r="F551" s="607"/>
      <c r="G551" s="607"/>
      <c r="H551" s="607"/>
      <c r="I551" s="607"/>
      <c r="J551" s="607"/>
      <c r="K551" s="607"/>
      <c r="L551" s="607"/>
      <c r="M551" s="607"/>
      <c r="N551" s="607"/>
      <c r="O551" s="607"/>
      <c r="P551" s="607"/>
    </row>
    <row r="552" s="461" customFormat="1" ht="12.75" customHeight="1" spans="1:16">
      <c r="A552" s="711"/>
      <c r="B552" s="591" t="s">
        <v>82</v>
      </c>
      <c r="C552" s="702">
        <f t="shared" si="363"/>
        <v>0</v>
      </c>
      <c r="D552" s="604"/>
      <c r="E552" s="587">
        <f>E553+E554</f>
        <v>0</v>
      </c>
      <c r="F552" s="587">
        <f t="shared" ref="F552:P552" si="364">F553+F554</f>
        <v>0</v>
      </c>
      <c r="G552" s="587">
        <f t="shared" si="364"/>
        <v>0</v>
      </c>
      <c r="H552" s="587">
        <f t="shared" si="364"/>
        <v>0</v>
      </c>
      <c r="I552" s="587">
        <f t="shared" si="364"/>
        <v>0</v>
      </c>
      <c r="J552" s="587">
        <f t="shared" si="364"/>
        <v>0</v>
      </c>
      <c r="K552" s="587">
        <f t="shared" si="364"/>
        <v>0</v>
      </c>
      <c r="L552" s="587">
        <f t="shared" si="364"/>
        <v>0</v>
      </c>
      <c r="M552" s="587">
        <f t="shared" si="364"/>
        <v>0</v>
      </c>
      <c r="N552" s="587">
        <f t="shared" si="364"/>
        <v>0</v>
      </c>
      <c r="O552" s="587">
        <f t="shared" si="364"/>
        <v>0</v>
      </c>
      <c r="P552" s="587">
        <f t="shared" si="364"/>
        <v>0</v>
      </c>
    </row>
    <row r="553" s="461" customFormat="1" ht="12.75" customHeight="1" spans="1:16">
      <c r="A553" s="711"/>
      <c r="B553" s="592" t="s">
        <v>73</v>
      </c>
      <c r="C553" s="702">
        <f t="shared" si="363"/>
        <v>0</v>
      </c>
      <c r="D553" s="703"/>
      <c r="E553" s="607"/>
      <c r="F553" s="607"/>
      <c r="G553" s="607"/>
      <c r="H553" s="607"/>
      <c r="I553" s="607"/>
      <c r="J553" s="607"/>
      <c r="K553" s="607"/>
      <c r="L553" s="607"/>
      <c r="M553" s="607"/>
      <c r="N553" s="607"/>
      <c r="O553" s="607"/>
      <c r="P553" s="607"/>
    </row>
    <row r="554" s="461" customFormat="1" ht="12.75" customHeight="1" spans="1:16">
      <c r="A554" s="711"/>
      <c r="B554" s="592" t="s">
        <v>74</v>
      </c>
      <c r="C554" s="702">
        <f t="shared" si="363"/>
        <v>0</v>
      </c>
      <c r="D554" s="703"/>
      <c r="E554" s="607"/>
      <c r="F554" s="607"/>
      <c r="G554" s="607"/>
      <c r="H554" s="607"/>
      <c r="I554" s="607"/>
      <c r="J554" s="607"/>
      <c r="K554" s="607"/>
      <c r="L554" s="607"/>
      <c r="M554" s="607"/>
      <c r="N554" s="607"/>
      <c r="O554" s="607"/>
      <c r="P554" s="607"/>
    </row>
    <row r="555" s="461" customFormat="1" ht="12.75" customHeight="1" spans="1:16">
      <c r="A555" s="711"/>
      <c r="B555" s="593" t="s">
        <v>75</v>
      </c>
      <c r="C555" s="704">
        <f>IF(C550=0,,C551/C550)</f>
        <v>0</v>
      </c>
      <c r="D555" s="703"/>
      <c r="E555" s="587">
        <f>IF(E550=0,,E551/E550)</f>
        <v>0</v>
      </c>
      <c r="F555" s="587">
        <f t="shared" ref="F555:P555" si="365">IF(F550=0,,F551/F550)</f>
        <v>0</v>
      </c>
      <c r="G555" s="587">
        <f t="shared" si="365"/>
        <v>0</v>
      </c>
      <c r="H555" s="587">
        <f t="shared" si="365"/>
        <v>0</v>
      </c>
      <c r="I555" s="587">
        <f t="shared" si="365"/>
        <v>0</v>
      </c>
      <c r="J555" s="587">
        <f t="shared" si="365"/>
        <v>0</v>
      </c>
      <c r="K555" s="587">
        <f t="shared" si="365"/>
        <v>0</v>
      </c>
      <c r="L555" s="587">
        <f t="shared" si="365"/>
        <v>0</v>
      </c>
      <c r="M555" s="587">
        <f t="shared" si="365"/>
        <v>0</v>
      </c>
      <c r="N555" s="587">
        <f t="shared" si="365"/>
        <v>0</v>
      </c>
      <c r="O555" s="587">
        <f t="shared" si="365"/>
        <v>0</v>
      </c>
      <c r="P555" s="587">
        <f t="shared" si="365"/>
        <v>0</v>
      </c>
    </row>
    <row r="556" s="461" customFormat="1" ht="12.75" customHeight="1" spans="1:16">
      <c r="A556" s="711"/>
      <c r="B556" s="593" t="s">
        <v>76</v>
      </c>
      <c r="C556" s="704">
        <f>IF(C550=0,,C552/C550)</f>
        <v>0</v>
      </c>
      <c r="D556" s="703"/>
      <c r="E556" s="587">
        <f>IF(E550=0,,E552/E550)</f>
        <v>0</v>
      </c>
      <c r="F556" s="587">
        <f t="shared" ref="F556:P556" si="366">IF(F550=0,,F552/F550)</f>
        <v>0</v>
      </c>
      <c r="G556" s="587">
        <f t="shared" si="366"/>
        <v>0</v>
      </c>
      <c r="H556" s="587">
        <f t="shared" si="366"/>
        <v>0</v>
      </c>
      <c r="I556" s="587">
        <f t="shared" si="366"/>
        <v>0</v>
      </c>
      <c r="J556" s="587">
        <f t="shared" si="366"/>
        <v>0</v>
      </c>
      <c r="K556" s="587">
        <f t="shared" si="366"/>
        <v>0</v>
      </c>
      <c r="L556" s="587">
        <f t="shared" si="366"/>
        <v>0</v>
      </c>
      <c r="M556" s="587">
        <f t="shared" si="366"/>
        <v>0</v>
      </c>
      <c r="N556" s="587">
        <f t="shared" si="366"/>
        <v>0</v>
      </c>
      <c r="O556" s="587">
        <f t="shared" si="366"/>
        <v>0</v>
      </c>
      <c r="P556" s="587">
        <f t="shared" si="366"/>
        <v>0</v>
      </c>
    </row>
    <row r="557" s="461" customFormat="1" ht="12.75" customHeight="1" spans="1:16">
      <c r="A557" s="711"/>
      <c r="B557" s="591" t="s">
        <v>77</v>
      </c>
      <c r="C557" s="702">
        <f>SUM(E557:P557)</f>
        <v>0</v>
      </c>
      <c r="D557" s="703"/>
      <c r="E557" s="587">
        <f>E551-E552</f>
        <v>0</v>
      </c>
      <c r="F557" s="587">
        <f t="shared" ref="F557:P557" si="367">F551-F552</f>
        <v>0</v>
      </c>
      <c r="G557" s="587">
        <f t="shared" si="367"/>
        <v>0</v>
      </c>
      <c r="H557" s="587">
        <f t="shared" si="367"/>
        <v>0</v>
      </c>
      <c r="I557" s="587">
        <f t="shared" si="367"/>
        <v>0</v>
      </c>
      <c r="J557" s="587">
        <f t="shared" si="367"/>
        <v>0</v>
      </c>
      <c r="K557" s="587">
        <f t="shared" si="367"/>
        <v>0</v>
      </c>
      <c r="L557" s="587">
        <f t="shared" si="367"/>
        <v>0</v>
      </c>
      <c r="M557" s="587">
        <f t="shared" si="367"/>
        <v>0</v>
      </c>
      <c r="N557" s="587">
        <f t="shared" si="367"/>
        <v>0</v>
      </c>
      <c r="O557" s="587">
        <f t="shared" si="367"/>
        <v>0</v>
      </c>
      <c r="P557" s="587">
        <f t="shared" si="367"/>
        <v>0</v>
      </c>
    </row>
    <row r="558" s="461" customFormat="1" ht="12.75" customHeight="1" spans="1:16">
      <c r="A558" s="711"/>
      <c r="B558" s="594" t="s">
        <v>78</v>
      </c>
      <c r="C558" s="705">
        <f>IF(C551=0,,C557/C551)</f>
        <v>0</v>
      </c>
      <c r="D558" s="703"/>
      <c r="E558" s="669">
        <f>IF(E551=0,,E557/E551)</f>
        <v>0</v>
      </c>
      <c r="F558" s="669">
        <f t="shared" ref="F558:P558" si="368">IF(F551=0,,F557/F551)</f>
        <v>0</v>
      </c>
      <c r="G558" s="669">
        <f t="shared" si="368"/>
        <v>0</v>
      </c>
      <c r="H558" s="669">
        <f t="shared" si="368"/>
        <v>0</v>
      </c>
      <c r="I558" s="669">
        <f t="shared" si="368"/>
        <v>0</v>
      </c>
      <c r="J558" s="669">
        <f t="shared" si="368"/>
        <v>0</v>
      </c>
      <c r="K558" s="669">
        <f t="shared" si="368"/>
        <v>0</v>
      </c>
      <c r="L558" s="669">
        <f t="shared" si="368"/>
        <v>0</v>
      </c>
      <c r="M558" s="669">
        <f t="shared" si="368"/>
        <v>0</v>
      </c>
      <c r="N558" s="669">
        <f t="shared" si="368"/>
        <v>0</v>
      </c>
      <c r="O558" s="669">
        <f t="shared" si="368"/>
        <v>0</v>
      </c>
      <c r="P558" s="669">
        <f t="shared" si="368"/>
        <v>0</v>
      </c>
    </row>
    <row r="559" s="461" customFormat="1" ht="12.75" customHeight="1" spans="1:16">
      <c r="A559" s="711"/>
      <c r="B559" s="591" t="s">
        <v>79</v>
      </c>
      <c r="C559" s="702">
        <f>SUM(E559:P559)</f>
        <v>0</v>
      </c>
      <c r="D559" s="703"/>
      <c r="E559" s="702"/>
      <c r="F559" s="702"/>
      <c r="G559" s="702"/>
      <c r="H559" s="702"/>
      <c r="I559" s="702"/>
      <c r="J559" s="702"/>
      <c r="K559" s="702"/>
      <c r="L559" s="702"/>
      <c r="M559" s="702"/>
      <c r="N559" s="702"/>
      <c r="O559" s="702"/>
      <c r="P559" s="702"/>
    </row>
    <row r="560" s="461" customFormat="1" ht="12.75" customHeight="1" spans="1:16">
      <c r="A560" s="711"/>
      <c r="B560" s="594" t="s">
        <v>128</v>
      </c>
      <c r="C560" s="705">
        <f>IF((C551+C559)=0,,C559/(C551+C559))</f>
        <v>0</v>
      </c>
      <c r="D560" s="703"/>
      <c r="E560" s="669">
        <f>IF((E551+E559)=0,,E559/(E551+E559))</f>
        <v>0</v>
      </c>
      <c r="F560" s="669">
        <f t="shared" ref="F560:P560" si="369">IF((F551+F559)=0,,F559/(F551+F559))</f>
        <v>0</v>
      </c>
      <c r="G560" s="669">
        <f t="shared" si="369"/>
        <v>0</v>
      </c>
      <c r="H560" s="669">
        <f t="shared" si="369"/>
        <v>0</v>
      </c>
      <c r="I560" s="669">
        <f t="shared" si="369"/>
        <v>0</v>
      </c>
      <c r="J560" s="669">
        <f t="shared" si="369"/>
        <v>0</v>
      </c>
      <c r="K560" s="669">
        <f t="shared" si="369"/>
        <v>0</v>
      </c>
      <c r="L560" s="669">
        <f t="shared" si="369"/>
        <v>0</v>
      </c>
      <c r="M560" s="669">
        <f t="shared" si="369"/>
        <v>0</v>
      </c>
      <c r="N560" s="669">
        <f t="shared" si="369"/>
        <v>0</v>
      </c>
      <c r="O560" s="669">
        <f t="shared" si="369"/>
        <v>0</v>
      </c>
      <c r="P560" s="669">
        <f t="shared" si="369"/>
        <v>0</v>
      </c>
    </row>
    <row r="561" s="461" customFormat="1" ht="12.75" customHeight="1" spans="1:16">
      <c r="A561" s="635" t="s">
        <v>168</v>
      </c>
      <c r="B561" s="582" t="s">
        <v>70</v>
      </c>
      <c r="C561" s="706">
        <f>SUM(E561:P561)</f>
        <v>0</v>
      </c>
      <c r="D561" s="570">
        <f>IF($C$2=0,,C561/$C$2)</f>
        <v>0</v>
      </c>
      <c r="E561" s="607"/>
      <c r="F561" s="607"/>
      <c r="G561" s="607"/>
      <c r="H561" s="607"/>
      <c r="I561" s="607"/>
      <c r="J561" s="607"/>
      <c r="K561" s="607"/>
      <c r="L561" s="607"/>
      <c r="M561" s="607"/>
      <c r="N561" s="607"/>
      <c r="O561" s="607"/>
      <c r="P561" s="607"/>
    </row>
    <row r="562" s="461" customFormat="1" ht="12.75" customHeight="1" spans="1:16">
      <c r="A562" s="637"/>
      <c r="B562" s="582" t="s">
        <v>71</v>
      </c>
      <c r="C562" s="706">
        <f t="shared" ref="C562:C565" si="370">SUM(E562:P562)</f>
        <v>0</v>
      </c>
      <c r="D562" s="707"/>
      <c r="E562" s="607"/>
      <c r="F562" s="607"/>
      <c r="G562" s="607"/>
      <c r="H562" s="607"/>
      <c r="I562" s="607"/>
      <c r="J562" s="607"/>
      <c r="K562" s="607"/>
      <c r="L562" s="607"/>
      <c r="M562" s="607"/>
      <c r="N562" s="607"/>
      <c r="O562" s="607"/>
      <c r="P562" s="607"/>
    </row>
    <row r="563" s="461" customFormat="1" ht="12.75" customHeight="1" spans="1:16">
      <c r="A563" s="637"/>
      <c r="B563" s="582" t="s">
        <v>82</v>
      </c>
      <c r="C563" s="706">
        <f t="shared" si="370"/>
        <v>0</v>
      </c>
      <c r="D563" s="707"/>
      <c r="E563" s="587">
        <f>E564+E565</f>
        <v>0</v>
      </c>
      <c r="F563" s="587">
        <f t="shared" ref="F563:P563" si="371">F564+F565</f>
        <v>0</v>
      </c>
      <c r="G563" s="587">
        <f t="shared" si="371"/>
        <v>0</v>
      </c>
      <c r="H563" s="587">
        <f t="shared" si="371"/>
        <v>0</v>
      </c>
      <c r="I563" s="587">
        <f t="shared" si="371"/>
        <v>0</v>
      </c>
      <c r="J563" s="587">
        <f t="shared" si="371"/>
        <v>0</v>
      </c>
      <c r="K563" s="587">
        <f t="shared" si="371"/>
        <v>0</v>
      </c>
      <c r="L563" s="587">
        <f t="shared" si="371"/>
        <v>0</v>
      </c>
      <c r="M563" s="587">
        <f t="shared" si="371"/>
        <v>0</v>
      </c>
      <c r="N563" s="587">
        <f t="shared" si="371"/>
        <v>0</v>
      </c>
      <c r="O563" s="587">
        <f t="shared" si="371"/>
        <v>0</v>
      </c>
      <c r="P563" s="587">
        <f t="shared" si="371"/>
        <v>0</v>
      </c>
    </row>
    <row r="564" s="461" customFormat="1" ht="12.75" customHeight="1" spans="1:16">
      <c r="A564" s="637"/>
      <c r="B564" s="580" t="s">
        <v>73</v>
      </c>
      <c r="C564" s="706">
        <f t="shared" si="370"/>
        <v>0</v>
      </c>
      <c r="D564" s="707"/>
      <c r="E564" s="607"/>
      <c r="F564" s="607"/>
      <c r="G564" s="607"/>
      <c r="H564" s="607"/>
      <c r="I564" s="607"/>
      <c r="J564" s="607"/>
      <c r="K564" s="607"/>
      <c r="L564" s="607"/>
      <c r="M564" s="607"/>
      <c r="N564" s="607"/>
      <c r="O564" s="607"/>
      <c r="P564" s="607"/>
    </row>
    <row r="565" s="461" customFormat="1" ht="12.75" customHeight="1" spans="1:16">
      <c r="A565" s="637"/>
      <c r="B565" s="580" t="s">
        <v>74</v>
      </c>
      <c r="C565" s="706">
        <f t="shared" si="370"/>
        <v>0</v>
      </c>
      <c r="D565" s="707"/>
      <c r="E565" s="607"/>
      <c r="F565" s="607"/>
      <c r="G565" s="607"/>
      <c r="H565" s="607"/>
      <c r="I565" s="607"/>
      <c r="J565" s="607"/>
      <c r="K565" s="607"/>
      <c r="L565" s="607"/>
      <c r="M565" s="607"/>
      <c r="N565" s="607"/>
      <c r="O565" s="607"/>
      <c r="P565" s="607"/>
    </row>
    <row r="566" s="461" customFormat="1" ht="12.75" customHeight="1" spans="1:16">
      <c r="A566" s="637"/>
      <c r="B566" s="581" t="s">
        <v>75</v>
      </c>
      <c r="C566" s="708">
        <f>IF(C561=0,,C562/C561)</f>
        <v>0</v>
      </c>
      <c r="D566" s="707"/>
      <c r="E566" s="587">
        <f>IF(E561=0,,E562/E561)</f>
        <v>0</v>
      </c>
      <c r="F566" s="587">
        <f t="shared" ref="F566:P566" si="372">IF(F561=0,,F562/F561)</f>
        <v>0</v>
      </c>
      <c r="G566" s="587">
        <f t="shared" si="372"/>
        <v>0</v>
      </c>
      <c r="H566" s="587">
        <f t="shared" si="372"/>
        <v>0</v>
      </c>
      <c r="I566" s="587">
        <f t="shared" si="372"/>
        <v>0</v>
      </c>
      <c r="J566" s="587">
        <f t="shared" si="372"/>
        <v>0</v>
      </c>
      <c r="K566" s="587">
        <f t="shared" si="372"/>
        <v>0</v>
      </c>
      <c r="L566" s="587">
        <f t="shared" si="372"/>
        <v>0</v>
      </c>
      <c r="M566" s="587">
        <f t="shared" si="372"/>
        <v>0</v>
      </c>
      <c r="N566" s="587">
        <f t="shared" si="372"/>
        <v>0</v>
      </c>
      <c r="O566" s="587">
        <f t="shared" si="372"/>
        <v>0</v>
      </c>
      <c r="P566" s="587">
        <f t="shared" si="372"/>
        <v>0</v>
      </c>
    </row>
    <row r="567" s="461" customFormat="1" ht="12.75" customHeight="1" spans="1:16">
      <c r="A567" s="637"/>
      <c r="B567" s="581" t="s">
        <v>76</v>
      </c>
      <c r="C567" s="708">
        <f>IF(C561=0,,C563/C561)</f>
        <v>0</v>
      </c>
      <c r="D567" s="707"/>
      <c r="E567" s="587">
        <f>IF(E561=0,,E563/E561)</f>
        <v>0</v>
      </c>
      <c r="F567" s="587">
        <f t="shared" ref="F567:P567" si="373">IF(F561=0,,F563/F561)</f>
        <v>0</v>
      </c>
      <c r="G567" s="587">
        <f t="shared" si="373"/>
        <v>0</v>
      </c>
      <c r="H567" s="587">
        <f t="shared" si="373"/>
        <v>0</v>
      </c>
      <c r="I567" s="587">
        <f t="shared" si="373"/>
        <v>0</v>
      </c>
      <c r="J567" s="587">
        <f t="shared" si="373"/>
        <v>0</v>
      </c>
      <c r="K567" s="587">
        <f t="shared" si="373"/>
        <v>0</v>
      </c>
      <c r="L567" s="587">
        <f t="shared" si="373"/>
        <v>0</v>
      </c>
      <c r="M567" s="587">
        <f t="shared" si="373"/>
        <v>0</v>
      </c>
      <c r="N567" s="587">
        <f t="shared" si="373"/>
        <v>0</v>
      </c>
      <c r="O567" s="587">
        <f t="shared" si="373"/>
        <v>0</v>
      </c>
      <c r="P567" s="587">
        <f t="shared" si="373"/>
        <v>0</v>
      </c>
    </row>
    <row r="568" s="461" customFormat="1" ht="12.75" customHeight="1" spans="1:16">
      <c r="A568" s="637"/>
      <c r="B568" s="582" t="s">
        <v>77</v>
      </c>
      <c r="C568" s="706">
        <f>SUM(E568:P568)</f>
        <v>0</v>
      </c>
      <c r="D568" s="707"/>
      <c r="E568" s="587">
        <f>E562-E563</f>
        <v>0</v>
      </c>
      <c r="F568" s="587">
        <f t="shared" ref="F568:P568" si="374">F562-F563</f>
        <v>0</v>
      </c>
      <c r="G568" s="587">
        <f t="shared" si="374"/>
        <v>0</v>
      </c>
      <c r="H568" s="587">
        <f t="shared" si="374"/>
        <v>0</v>
      </c>
      <c r="I568" s="587">
        <f t="shared" si="374"/>
        <v>0</v>
      </c>
      <c r="J568" s="587">
        <f t="shared" si="374"/>
        <v>0</v>
      </c>
      <c r="K568" s="587">
        <f t="shared" si="374"/>
        <v>0</v>
      </c>
      <c r="L568" s="587">
        <f t="shared" si="374"/>
        <v>0</v>
      </c>
      <c r="M568" s="587">
        <f t="shared" si="374"/>
        <v>0</v>
      </c>
      <c r="N568" s="587">
        <f t="shared" si="374"/>
        <v>0</v>
      </c>
      <c r="O568" s="587">
        <f t="shared" si="374"/>
        <v>0</v>
      </c>
      <c r="P568" s="587">
        <f t="shared" si="374"/>
        <v>0</v>
      </c>
    </row>
    <row r="569" s="461" customFormat="1" ht="12.75" customHeight="1" spans="1:16">
      <c r="A569" s="637"/>
      <c r="B569" s="583" t="s">
        <v>78</v>
      </c>
      <c r="C569" s="337">
        <f>IF(C562=0,,C568/C562)</f>
        <v>0</v>
      </c>
      <c r="D569" s="354"/>
      <c r="E569" s="669">
        <f>IF(E562=0,,E568/E562)</f>
        <v>0</v>
      </c>
      <c r="F569" s="669">
        <f t="shared" ref="F569:P569" si="375">IF(F562=0,,F568/F562)</f>
        <v>0</v>
      </c>
      <c r="G569" s="669">
        <f t="shared" si="375"/>
        <v>0</v>
      </c>
      <c r="H569" s="669">
        <f t="shared" si="375"/>
        <v>0</v>
      </c>
      <c r="I569" s="669">
        <f t="shared" si="375"/>
        <v>0</v>
      </c>
      <c r="J569" s="669">
        <f t="shared" si="375"/>
        <v>0</v>
      </c>
      <c r="K569" s="669">
        <f t="shared" si="375"/>
        <v>0</v>
      </c>
      <c r="L569" s="669">
        <f t="shared" si="375"/>
        <v>0</v>
      </c>
      <c r="M569" s="669">
        <f t="shared" si="375"/>
        <v>0</v>
      </c>
      <c r="N569" s="669">
        <f t="shared" si="375"/>
        <v>0</v>
      </c>
      <c r="O569" s="669">
        <f t="shared" si="375"/>
        <v>0</v>
      </c>
      <c r="P569" s="669">
        <f t="shared" si="375"/>
        <v>0</v>
      </c>
    </row>
    <row r="570" s="461" customFormat="1" ht="12.75" customHeight="1" spans="1:16">
      <c r="A570" s="637"/>
      <c r="B570" s="582" t="s">
        <v>79</v>
      </c>
      <c r="C570" s="706">
        <f>SUM(E570:P570)</f>
        <v>0</v>
      </c>
      <c r="D570" s="707"/>
      <c r="E570" s="702"/>
      <c r="F570" s="702"/>
      <c r="G570" s="702"/>
      <c r="H570" s="702"/>
      <c r="I570" s="702"/>
      <c r="J570" s="702"/>
      <c r="K570" s="702"/>
      <c r="L570" s="702"/>
      <c r="M570" s="702"/>
      <c r="N570" s="702"/>
      <c r="O570" s="702"/>
      <c r="P570" s="702"/>
    </row>
    <row r="571" s="461" customFormat="1" ht="12.75" customHeight="1" spans="1:16">
      <c r="A571" s="637"/>
      <c r="B571" s="583" t="s">
        <v>128</v>
      </c>
      <c r="C571" s="337">
        <f>IF((C562+C570)=0,,C570/(C562+C570))</f>
        <v>0</v>
      </c>
      <c r="D571" s="354"/>
      <c r="E571" s="669">
        <f>IF((E562+E570)=0,,E570/(E562+E570))</f>
        <v>0</v>
      </c>
      <c r="F571" s="669">
        <f t="shared" ref="F571:P571" si="376">IF((F562+F570)=0,,F570/(F562+F570))</f>
        <v>0</v>
      </c>
      <c r="G571" s="669">
        <f t="shared" si="376"/>
        <v>0</v>
      </c>
      <c r="H571" s="669">
        <f t="shared" si="376"/>
        <v>0</v>
      </c>
      <c r="I571" s="669">
        <f t="shared" si="376"/>
        <v>0</v>
      </c>
      <c r="J571" s="669">
        <f t="shared" si="376"/>
        <v>0</v>
      </c>
      <c r="K571" s="669">
        <f t="shared" si="376"/>
        <v>0</v>
      </c>
      <c r="L571" s="669">
        <f t="shared" si="376"/>
        <v>0</v>
      </c>
      <c r="M571" s="669">
        <f t="shared" si="376"/>
        <v>0</v>
      </c>
      <c r="N571" s="669">
        <f t="shared" si="376"/>
        <v>0</v>
      </c>
      <c r="O571" s="669">
        <f t="shared" si="376"/>
        <v>0</v>
      </c>
      <c r="P571" s="669">
        <f t="shared" si="376"/>
        <v>0</v>
      </c>
    </row>
    <row r="572" s="461" customFormat="1" ht="12.75" customHeight="1" spans="1:16">
      <c r="A572" s="710" t="s">
        <v>169</v>
      </c>
      <c r="B572" s="591" t="s">
        <v>70</v>
      </c>
      <c r="C572" s="702">
        <f>SUM(E572:P572)</f>
        <v>0</v>
      </c>
      <c r="D572" s="570">
        <f>IF($C$2=0,,C572/$C$2)</f>
        <v>0</v>
      </c>
      <c r="E572" s="607"/>
      <c r="F572" s="607"/>
      <c r="G572" s="607"/>
      <c r="H572" s="607"/>
      <c r="I572" s="607"/>
      <c r="J572" s="607"/>
      <c r="K572" s="607"/>
      <c r="L572" s="607"/>
      <c r="M572" s="607"/>
      <c r="N572" s="607"/>
      <c r="O572" s="607"/>
      <c r="P572" s="607"/>
    </row>
    <row r="573" s="461" customFormat="1" ht="12.75" customHeight="1" spans="1:16">
      <c r="A573" s="711"/>
      <c r="B573" s="591" t="s">
        <v>71</v>
      </c>
      <c r="C573" s="702">
        <f t="shared" ref="C573:C576" si="377">SUM(E573:P573)</f>
        <v>0</v>
      </c>
      <c r="D573" s="703"/>
      <c r="E573" s="607"/>
      <c r="F573" s="607"/>
      <c r="G573" s="607"/>
      <c r="H573" s="607"/>
      <c r="I573" s="607"/>
      <c r="J573" s="607"/>
      <c r="K573" s="607"/>
      <c r="L573" s="607"/>
      <c r="M573" s="607"/>
      <c r="N573" s="607"/>
      <c r="O573" s="607"/>
      <c r="P573" s="607"/>
    </row>
    <row r="574" s="461" customFormat="1" ht="12.75" customHeight="1" spans="1:16">
      <c r="A574" s="711"/>
      <c r="B574" s="591" t="s">
        <v>82</v>
      </c>
      <c r="C574" s="702">
        <f t="shared" si="377"/>
        <v>0</v>
      </c>
      <c r="D574" s="604"/>
      <c r="E574" s="587">
        <f>E575+E576</f>
        <v>0</v>
      </c>
      <c r="F574" s="587">
        <f t="shared" ref="F574:P574" si="378">F575+F576</f>
        <v>0</v>
      </c>
      <c r="G574" s="587">
        <f t="shared" si="378"/>
        <v>0</v>
      </c>
      <c r="H574" s="587">
        <f t="shared" si="378"/>
        <v>0</v>
      </c>
      <c r="I574" s="587">
        <f t="shared" si="378"/>
        <v>0</v>
      </c>
      <c r="J574" s="587">
        <f t="shared" si="378"/>
        <v>0</v>
      </c>
      <c r="K574" s="587">
        <f t="shared" si="378"/>
        <v>0</v>
      </c>
      <c r="L574" s="587">
        <f t="shared" si="378"/>
        <v>0</v>
      </c>
      <c r="M574" s="587">
        <f t="shared" si="378"/>
        <v>0</v>
      </c>
      <c r="N574" s="587">
        <f t="shared" si="378"/>
        <v>0</v>
      </c>
      <c r="O574" s="587">
        <f t="shared" si="378"/>
        <v>0</v>
      </c>
      <c r="P574" s="587">
        <f t="shared" si="378"/>
        <v>0</v>
      </c>
    </row>
    <row r="575" s="461" customFormat="1" ht="12.75" customHeight="1" spans="1:16">
      <c r="A575" s="711"/>
      <c r="B575" s="592" t="s">
        <v>73</v>
      </c>
      <c r="C575" s="702">
        <f t="shared" si="377"/>
        <v>0</v>
      </c>
      <c r="D575" s="703"/>
      <c r="E575" s="607"/>
      <c r="F575" s="607"/>
      <c r="G575" s="607"/>
      <c r="H575" s="607"/>
      <c r="I575" s="607"/>
      <c r="J575" s="607"/>
      <c r="K575" s="607"/>
      <c r="L575" s="607"/>
      <c r="M575" s="607"/>
      <c r="N575" s="607"/>
      <c r="O575" s="607"/>
      <c r="P575" s="607"/>
    </row>
    <row r="576" s="461" customFormat="1" ht="12.75" customHeight="1" spans="1:16">
      <c r="A576" s="711"/>
      <c r="B576" s="592" t="s">
        <v>74</v>
      </c>
      <c r="C576" s="702">
        <f t="shared" si="377"/>
        <v>0</v>
      </c>
      <c r="D576" s="703"/>
      <c r="E576" s="607"/>
      <c r="F576" s="607"/>
      <c r="G576" s="607"/>
      <c r="H576" s="607"/>
      <c r="I576" s="607"/>
      <c r="J576" s="607"/>
      <c r="K576" s="607"/>
      <c r="L576" s="607"/>
      <c r="M576" s="607"/>
      <c r="N576" s="607"/>
      <c r="O576" s="607"/>
      <c r="P576" s="607"/>
    </row>
    <row r="577" s="461" customFormat="1" ht="12.75" customHeight="1" spans="1:16">
      <c r="A577" s="711"/>
      <c r="B577" s="593" t="s">
        <v>75</v>
      </c>
      <c r="C577" s="704">
        <f>IF(C572=0,,C573/C572)</f>
        <v>0</v>
      </c>
      <c r="D577" s="703"/>
      <c r="E577" s="587">
        <f>IF(E572=0,,E573/E572)</f>
        <v>0</v>
      </c>
      <c r="F577" s="587">
        <f t="shared" ref="F577:P577" si="379">IF(F572=0,,F573/F572)</f>
        <v>0</v>
      </c>
      <c r="G577" s="587">
        <f t="shared" si="379"/>
        <v>0</v>
      </c>
      <c r="H577" s="587">
        <f t="shared" si="379"/>
        <v>0</v>
      </c>
      <c r="I577" s="587">
        <f t="shared" si="379"/>
        <v>0</v>
      </c>
      <c r="J577" s="587">
        <f t="shared" si="379"/>
        <v>0</v>
      </c>
      <c r="K577" s="587">
        <f t="shared" si="379"/>
        <v>0</v>
      </c>
      <c r="L577" s="587">
        <f t="shared" si="379"/>
        <v>0</v>
      </c>
      <c r="M577" s="587">
        <f t="shared" si="379"/>
        <v>0</v>
      </c>
      <c r="N577" s="587">
        <f t="shared" si="379"/>
        <v>0</v>
      </c>
      <c r="O577" s="587">
        <f t="shared" si="379"/>
        <v>0</v>
      </c>
      <c r="P577" s="587">
        <f t="shared" si="379"/>
        <v>0</v>
      </c>
    </row>
    <row r="578" s="461" customFormat="1" ht="12.75" customHeight="1" spans="1:16">
      <c r="A578" s="711"/>
      <c r="B578" s="593" t="s">
        <v>76</v>
      </c>
      <c r="C578" s="704">
        <f>IF(C572=0,,C574/C572)</f>
        <v>0</v>
      </c>
      <c r="D578" s="703"/>
      <c r="E578" s="587">
        <f>IF(E572=0,,E574/E572)</f>
        <v>0</v>
      </c>
      <c r="F578" s="587">
        <f t="shared" ref="F578:P578" si="380">IF(F572=0,,F574/F572)</f>
        <v>0</v>
      </c>
      <c r="G578" s="587">
        <f t="shared" si="380"/>
        <v>0</v>
      </c>
      <c r="H578" s="587">
        <f t="shared" si="380"/>
        <v>0</v>
      </c>
      <c r="I578" s="587">
        <f t="shared" si="380"/>
        <v>0</v>
      </c>
      <c r="J578" s="587">
        <f t="shared" si="380"/>
        <v>0</v>
      </c>
      <c r="K578" s="587">
        <f t="shared" si="380"/>
        <v>0</v>
      </c>
      <c r="L578" s="587">
        <f t="shared" si="380"/>
        <v>0</v>
      </c>
      <c r="M578" s="587">
        <f t="shared" si="380"/>
        <v>0</v>
      </c>
      <c r="N578" s="587">
        <f t="shared" si="380"/>
        <v>0</v>
      </c>
      <c r="O578" s="587">
        <f t="shared" si="380"/>
        <v>0</v>
      </c>
      <c r="P578" s="587">
        <f t="shared" si="380"/>
        <v>0</v>
      </c>
    </row>
    <row r="579" s="461" customFormat="1" ht="12.75" customHeight="1" spans="1:16">
      <c r="A579" s="711"/>
      <c r="B579" s="591" t="s">
        <v>77</v>
      </c>
      <c r="C579" s="702">
        <f>SUM(E579:P579)</f>
        <v>0</v>
      </c>
      <c r="D579" s="703"/>
      <c r="E579" s="587">
        <f>E573-E574</f>
        <v>0</v>
      </c>
      <c r="F579" s="587">
        <f t="shared" ref="F579:P579" si="381">F573-F574</f>
        <v>0</v>
      </c>
      <c r="G579" s="587">
        <f t="shared" si="381"/>
        <v>0</v>
      </c>
      <c r="H579" s="587">
        <f t="shared" si="381"/>
        <v>0</v>
      </c>
      <c r="I579" s="587">
        <f t="shared" si="381"/>
        <v>0</v>
      </c>
      <c r="J579" s="587">
        <f t="shared" si="381"/>
        <v>0</v>
      </c>
      <c r="K579" s="587">
        <f t="shared" si="381"/>
        <v>0</v>
      </c>
      <c r="L579" s="587">
        <f t="shared" si="381"/>
        <v>0</v>
      </c>
      <c r="M579" s="587">
        <f t="shared" si="381"/>
        <v>0</v>
      </c>
      <c r="N579" s="587">
        <f t="shared" si="381"/>
        <v>0</v>
      </c>
      <c r="O579" s="587">
        <f t="shared" si="381"/>
        <v>0</v>
      </c>
      <c r="P579" s="587">
        <f t="shared" si="381"/>
        <v>0</v>
      </c>
    </row>
    <row r="580" s="461" customFormat="1" ht="12.75" customHeight="1" spans="1:16">
      <c r="A580" s="711"/>
      <c r="B580" s="594" t="s">
        <v>78</v>
      </c>
      <c r="C580" s="705">
        <f>IF(C573=0,,C579/C573)</f>
        <v>0</v>
      </c>
      <c r="D580" s="703"/>
      <c r="E580" s="669">
        <f>IF(E573=0,,E579/E573)</f>
        <v>0</v>
      </c>
      <c r="F580" s="669">
        <f t="shared" ref="F580:P580" si="382">IF(F573=0,,F579/F573)</f>
        <v>0</v>
      </c>
      <c r="G580" s="669">
        <f t="shared" si="382"/>
        <v>0</v>
      </c>
      <c r="H580" s="669">
        <f t="shared" si="382"/>
        <v>0</v>
      </c>
      <c r="I580" s="669">
        <f t="shared" si="382"/>
        <v>0</v>
      </c>
      <c r="J580" s="669">
        <f t="shared" si="382"/>
        <v>0</v>
      </c>
      <c r="K580" s="669">
        <f t="shared" si="382"/>
        <v>0</v>
      </c>
      <c r="L580" s="669">
        <f t="shared" si="382"/>
        <v>0</v>
      </c>
      <c r="M580" s="669">
        <f t="shared" si="382"/>
        <v>0</v>
      </c>
      <c r="N580" s="669">
        <f t="shared" si="382"/>
        <v>0</v>
      </c>
      <c r="O580" s="669">
        <f t="shared" si="382"/>
        <v>0</v>
      </c>
      <c r="P580" s="669">
        <f t="shared" si="382"/>
        <v>0</v>
      </c>
    </row>
    <row r="581" s="461" customFormat="1" ht="12.75" customHeight="1" spans="1:16">
      <c r="A581" s="711"/>
      <c r="B581" s="591" t="s">
        <v>79</v>
      </c>
      <c r="C581" s="702">
        <f>SUM(E581:P581)</f>
        <v>0</v>
      </c>
      <c r="D581" s="703"/>
      <c r="E581" s="702"/>
      <c r="F581" s="702"/>
      <c r="G581" s="702"/>
      <c r="H581" s="702"/>
      <c r="I581" s="702"/>
      <c r="J581" s="702"/>
      <c r="K581" s="702"/>
      <c r="L581" s="702"/>
      <c r="M581" s="702"/>
      <c r="N581" s="702"/>
      <c r="O581" s="702"/>
      <c r="P581" s="702"/>
    </row>
    <row r="582" s="461" customFormat="1" ht="12.75" customHeight="1" spans="1:16">
      <c r="A582" s="711"/>
      <c r="B582" s="594" t="s">
        <v>128</v>
      </c>
      <c r="C582" s="705">
        <f>IF((C573+C581)=0,,C581/(C573+C581))</f>
        <v>0</v>
      </c>
      <c r="D582" s="703"/>
      <c r="E582" s="669">
        <f>IF((E573+E581)=0,,E581/(E573+E581))</f>
        <v>0</v>
      </c>
      <c r="F582" s="669">
        <f t="shared" ref="F582:P582" si="383">IF((F573+F581)=0,,F581/(F573+F581))</f>
        <v>0</v>
      </c>
      <c r="G582" s="669">
        <f t="shared" si="383"/>
        <v>0</v>
      </c>
      <c r="H582" s="669">
        <f t="shared" si="383"/>
        <v>0</v>
      </c>
      <c r="I582" s="669">
        <f t="shared" si="383"/>
        <v>0</v>
      </c>
      <c r="J582" s="669">
        <f t="shared" si="383"/>
        <v>0</v>
      </c>
      <c r="K582" s="669">
        <f t="shared" si="383"/>
        <v>0</v>
      </c>
      <c r="L582" s="669">
        <f t="shared" si="383"/>
        <v>0</v>
      </c>
      <c r="M582" s="669">
        <f t="shared" si="383"/>
        <v>0</v>
      </c>
      <c r="N582" s="669">
        <f t="shared" si="383"/>
        <v>0</v>
      </c>
      <c r="O582" s="669">
        <f t="shared" si="383"/>
        <v>0</v>
      </c>
      <c r="P582" s="669">
        <f t="shared" si="383"/>
        <v>0</v>
      </c>
    </row>
    <row r="583" s="461" customFormat="1" ht="12.75" customHeight="1" spans="1:16">
      <c r="A583" s="635" t="s">
        <v>170</v>
      </c>
      <c r="B583" s="582" t="s">
        <v>70</v>
      </c>
      <c r="C583" s="706">
        <f>SUM(E583:P583)</f>
        <v>0</v>
      </c>
      <c r="D583" s="570">
        <f>IF($C$2=0,,C583/$C$2)</f>
        <v>0</v>
      </c>
      <c r="E583" s="607"/>
      <c r="F583" s="607"/>
      <c r="G583" s="607"/>
      <c r="H583" s="607"/>
      <c r="I583" s="607"/>
      <c r="J583" s="607"/>
      <c r="K583" s="607"/>
      <c r="L583" s="607"/>
      <c r="M583" s="607"/>
      <c r="N583" s="607"/>
      <c r="O583" s="607"/>
      <c r="P583" s="607"/>
    </row>
    <row r="584" s="461" customFormat="1" ht="12.75" customHeight="1" spans="1:16">
      <c r="A584" s="637"/>
      <c r="B584" s="582" t="s">
        <v>71</v>
      </c>
      <c r="C584" s="706">
        <f t="shared" ref="C584:C587" si="384">SUM(E584:P584)</f>
        <v>0</v>
      </c>
      <c r="D584" s="707"/>
      <c r="E584" s="607"/>
      <c r="F584" s="607"/>
      <c r="G584" s="607"/>
      <c r="H584" s="607"/>
      <c r="I584" s="607"/>
      <c r="J584" s="607"/>
      <c r="K584" s="607"/>
      <c r="L584" s="607"/>
      <c r="M584" s="607"/>
      <c r="N584" s="607"/>
      <c r="O584" s="607"/>
      <c r="P584" s="607"/>
    </row>
    <row r="585" s="461" customFormat="1" ht="12.75" customHeight="1" spans="1:16">
      <c r="A585" s="637"/>
      <c r="B585" s="582" t="s">
        <v>82</v>
      </c>
      <c r="C585" s="706">
        <f t="shared" si="384"/>
        <v>0</v>
      </c>
      <c r="D585" s="707"/>
      <c r="E585" s="587">
        <f>E586+E587</f>
        <v>0</v>
      </c>
      <c r="F585" s="587">
        <f t="shared" ref="F585:P585" si="385">F586+F587</f>
        <v>0</v>
      </c>
      <c r="G585" s="587">
        <f t="shared" si="385"/>
        <v>0</v>
      </c>
      <c r="H585" s="587">
        <f t="shared" si="385"/>
        <v>0</v>
      </c>
      <c r="I585" s="587">
        <f t="shared" si="385"/>
        <v>0</v>
      </c>
      <c r="J585" s="587">
        <f t="shared" si="385"/>
        <v>0</v>
      </c>
      <c r="K585" s="587">
        <f t="shared" si="385"/>
        <v>0</v>
      </c>
      <c r="L585" s="587">
        <f t="shared" si="385"/>
        <v>0</v>
      </c>
      <c r="M585" s="587">
        <f t="shared" si="385"/>
        <v>0</v>
      </c>
      <c r="N585" s="587">
        <f t="shared" si="385"/>
        <v>0</v>
      </c>
      <c r="O585" s="587">
        <f t="shared" si="385"/>
        <v>0</v>
      </c>
      <c r="P585" s="587">
        <f t="shared" si="385"/>
        <v>0</v>
      </c>
    </row>
    <row r="586" s="461" customFormat="1" ht="12.75" customHeight="1" spans="1:16">
      <c r="A586" s="637"/>
      <c r="B586" s="580" t="s">
        <v>73</v>
      </c>
      <c r="C586" s="706">
        <f t="shared" si="384"/>
        <v>0</v>
      </c>
      <c r="D586" s="707"/>
      <c r="E586" s="607"/>
      <c r="F586" s="607"/>
      <c r="G586" s="607"/>
      <c r="H586" s="607"/>
      <c r="I586" s="607"/>
      <c r="J586" s="607"/>
      <c r="K586" s="607"/>
      <c r="L586" s="607"/>
      <c r="M586" s="607"/>
      <c r="N586" s="607"/>
      <c r="O586" s="607"/>
      <c r="P586" s="607"/>
    </row>
    <row r="587" s="461" customFormat="1" ht="12.75" customHeight="1" spans="1:16">
      <c r="A587" s="637"/>
      <c r="B587" s="580" t="s">
        <v>74</v>
      </c>
      <c r="C587" s="706">
        <f t="shared" si="384"/>
        <v>0</v>
      </c>
      <c r="D587" s="707"/>
      <c r="E587" s="607"/>
      <c r="F587" s="607"/>
      <c r="G587" s="607"/>
      <c r="H587" s="607"/>
      <c r="I587" s="607"/>
      <c r="J587" s="607"/>
      <c r="K587" s="607"/>
      <c r="L587" s="607"/>
      <c r="M587" s="607"/>
      <c r="N587" s="607"/>
      <c r="O587" s="607"/>
      <c r="P587" s="607"/>
    </row>
    <row r="588" s="461" customFormat="1" ht="12.75" customHeight="1" spans="1:16">
      <c r="A588" s="637"/>
      <c r="B588" s="581" t="s">
        <v>75</v>
      </c>
      <c r="C588" s="708">
        <f>IF(C583=0,,C584/C583)</f>
        <v>0</v>
      </c>
      <c r="D588" s="707"/>
      <c r="E588" s="587">
        <f>IF(E583=0,,E584/E583)</f>
        <v>0</v>
      </c>
      <c r="F588" s="587">
        <f t="shared" ref="F588:P588" si="386">IF(F583=0,,F584/F583)</f>
        <v>0</v>
      </c>
      <c r="G588" s="587">
        <f t="shared" si="386"/>
        <v>0</v>
      </c>
      <c r="H588" s="587">
        <f t="shared" si="386"/>
        <v>0</v>
      </c>
      <c r="I588" s="587">
        <f t="shared" si="386"/>
        <v>0</v>
      </c>
      <c r="J588" s="587">
        <f t="shared" si="386"/>
        <v>0</v>
      </c>
      <c r="K588" s="587">
        <f t="shared" si="386"/>
        <v>0</v>
      </c>
      <c r="L588" s="587">
        <f t="shared" si="386"/>
        <v>0</v>
      </c>
      <c r="M588" s="587">
        <f t="shared" si="386"/>
        <v>0</v>
      </c>
      <c r="N588" s="587">
        <f t="shared" si="386"/>
        <v>0</v>
      </c>
      <c r="O588" s="587">
        <f t="shared" si="386"/>
        <v>0</v>
      </c>
      <c r="P588" s="587">
        <f t="shared" si="386"/>
        <v>0</v>
      </c>
    </row>
    <row r="589" s="461" customFormat="1" ht="12.75" customHeight="1" spans="1:16">
      <c r="A589" s="637"/>
      <c r="B589" s="581" t="s">
        <v>76</v>
      </c>
      <c r="C589" s="708">
        <f>IF(C583=0,,C585/C583)</f>
        <v>0</v>
      </c>
      <c r="D589" s="707"/>
      <c r="E589" s="587">
        <f>IF(E583=0,,E585/E583)</f>
        <v>0</v>
      </c>
      <c r="F589" s="587">
        <f t="shared" ref="F589:P589" si="387">IF(F583=0,,F585/F583)</f>
        <v>0</v>
      </c>
      <c r="G589" s="587">
        <f t="shared" si="387"/>
        <v>0</v>
      </c>
      <c r="H589" s="587">
        <f t="shared" si="387"/>
        <v>0</v>
      </c>
      <c r="I589" s="587">
        <f t="shared" si="387"/>
        <v>0</v>
      </c>
      <c r="J589" s="587">
        <f t="shared" si="387"/>
        <v>0</v>
      </c>
      <c r="K589" s="587">
        <f t="shared" si="387"/>
        <v>0</v>
      </c>
      <c r="L589" s="587">
        <f t="shared" si="387"/>
        <v>0</v>
      </c>
      <c r="M589" s="587">
        <f t="shared" si="387"/>
        <v>0</v>
      </c>
      <c r="N589" s="587">
        <f t="shared" si="387"/>
        <v>0</v>
      </c>
      <c r="O589" s="587">
        <f t="shared" si="387"/>
        <v>0</v>
      </c>
      <c r="P589" s="587">
        <f t="shared" si="387"/>
        <v>0</v>
      </c>
    </row>
    <row r="590" s="461" customFormat="1" ht="12.75" customHeight="1" spans="1:16">
      <c r="A590" s="637"/>
      <c r="B590" s="582" t="s">
        <v>77</v>
      </c>
      <c r="C590" s="706">
        <f>SUM(E590:P590)</f>
        <v>0</v>
      </c>
      <c r="D590" s="707"/>
      <c r="E590" s="587">
        <f>E584-E585</f>
        <v>0</v>
      </c>
      <c r="F590" s="587">
        <f t="shared" ref="F590:P590" si="388">F584-F585</f>
        <v>0</v>
      </c>
      <c r="G590" s="587">
        <f t="shared" si="388"/>
        <v>0</v>
      </c>
      <c r="H590" s="587">
        <f t="shared" si="388"/>
        <v>0</v>
      </c>
      <c r="I590" s="587">
        <f t="shared" si="388"/>
        <v>0</v>
      </c>
      <c r="J590" s="587">
        <f t="shared" si="388"/>
        <v>0</v>
      </c>
      <c r="K590" s="587">
        <f t="shared" si="388"/>
        <v>0</v>
      </c>
      <c r="L590" s="587">
        <f t="shared" si="388"/>
        <v>0</v>
      </c>
      <c r="M590" s="587">
        <f t="shared" si="388"/>
        <v>0</v>
      </c>
      <c r="N590" s="587">
        <f t="shared" si="388"/>
        <v>0</v>
      </c>
      <c r="O590" s="587">
        <f t="shared" si="388"/>
        <v>0</v>
      </c>
      <c r="P590" s="587">
        <f t="shared" si="388"/>
        <v>0</v>
      </c>
    </row>
    <row r="591" s="461" customFormat="1" ht="12.75" customHeight="1" spans="1:16">
      <c r="A591" s="637"/>
      <c r="B591" s="583" t="s">
        <v>78</v>
      </c>
      <c r="C591" s="337">
        <f>IF(C584=0,,C590/C584)</f>
        <v>0</v>
      </c>
      <c r="D591" s="354"/>
      <c r="E591" s="669">
        <f>IF(E584=0,,E590/E584)</f>
        <v>0</v>
      </c>
      <c r="F591" s="669">
        <f t="shared" ref="F591:P591" si="389">IF(F584=0,,F590/F584)</f>
        <v>0</v>
      </c>
      <c r="G591" s="669">
        <f t="shared" si="389"/>
        <v>0</v>
      </c>
      <c r="H591" s="669">
        <f t="shared" si="389"/>
        <v>0</v>
      </c>
      <c r="I591" s="669">
        <f t="shared" si="389"/>
        <v>0</v>
      </c>
      <c r="J591" s="669">
        <f t="shared" si="389"/>
        <v>0</v>
      </c>
      <c r="K591" s="669">
        <f t="shared" si="389"/>
        <v>0</v>
      </c>
      <c r="L591" s="669">
        <f t="shared" si="389"/>
        <v>0</v>
      </c>
      <c r="M591" s="669">
        <f t="shared" si="389"/>
        <v>0</v>
      </c>
      <c r="N591" s="669">
        <f t="shared" si="389"/>
        <v>0</v>
      </c>
      <c r="O591" s="669">
        <f t="shared" si="389"/>
        <v>0</v>
      </c>
      <c r="P591" s="669">
        <f t="shared" si="389"/>
        <v>0</v>
      </c>
    </row>
    <row r="592" s="461" customFormat="1" ht="12.75" customHeight="1" spans="1:16">
      <c r="A592" s="637"/>
      <c r="B592" s="582" t="s">
        <v>79</v>
      </c>
      <c r="C592" s="706">
        <f>SUM(E592:P592)</f>
        <v>0</v>
      </c>
      <c r="D592" s="707"/>
      <c r="E592" s="702"/>
      <c r="F592" s="702"/>
      <c r="G592" s="702"/>
      <c r="H592" s="702"/>
      <c r="I592" s="702"/>
      <c r="J592" s="702"/>
      <c r="K592" s="702"/>
      <c r="L592" s="702"/>
      <c r="M592" s="702"/>
      <c r="N592" s="702"/>
      <c r="O592" s="702"/>
      <c r="P592" s="702"/>
    </row>
    <row r="593" s="461" customFormat="1" ht="12.75" customHeight="1" spans="1:16">
      <c r="A593" s="637"/>
      <c r="B593" s="583" t="s">
        <v>128</v>
      </c>
      <c r="C593" s="337">
        <f>IF((C584+C592)=0,,C592/(C584+C592))</f>
        <v>0</v>
      </c>
      <c r="D593" s="354"/>
      <c r="E593" s="669">
        <f>IF((E584+E592)=0,,E592/(E584+E592))</f>
        <v>0</v>
      </c>
      <c r="F593" s="669">
        <f t="shared" ref="F593:P593" si="390">IF((F584+F592)=0,,F592/(F584+F592))</f>
        <v>0</v>
      </c>
      <c r="G593" s="669">
        <f t="shared" si="390"/>
        <v>0</v>
      </c>
      <c r="H593" s="669">
        <f t="shared" si="390"/>
        <v>0</v>
      </c>
      <c r="I593" s="669">
        <f t="shared" si="390"/>
        <v>0</v>
      </c>
      <c r="J593" s="669">
        <f t="shared" si="390"/>
        <v>0</v>
      </c>
      <c r="K593" s="669">
        <f t="shared" si="390"/>
        <v>0</v>
      </c>
      <c r="L593" s="669">
        <f t="shared" si="390"/>
        <v>0</v>
      </c>
      <c r="M593" s="669">
        <f t="shared" si="390"/>
        <v>0</v>
      </c>
      <c r="N593" s="669">
        <f t="shared" si="390"/>
        <v>0</v>
      </c>
      <c r="O593" s="669">
        <f t="shared" si="390"/>
        <v>0</v>
      </c>
      <c r="P593" s="669">
        <f t="shared" si="390"/>
        <v>0</v>
      </c>
    </row>
    <row r="594" s="461" customFormat="1" ht="12.75" customHeight="1" spans="1:16">
      <c r="A594" s="710" t="s">
        <v>171</v>
      </c>
      <c r="B594" s="591" t="s">
        <v>70</v>
      </c>
      <c r="C594" s="702">
        <f>SUM(E594:P594)</f>
        <v>0</v>
      </c>
      <c r="D594" s="570">
        <f>IF($C$2=0,,C594/$C$2)</f>
        <v>0</v>
      </c>
      <c r="E594" s="607"/>
      <c r="F594" s="607"/>
      <c r="G594" s="607"/>
      <c r="H594" s="607"/>
      <c r="I594" s="607"/>
      <c r="J594" s="607"/>
      <c r="K594" s="607"/>
      <c r="L594" s="607"/>
      <c r="M594" s="607"/>
      <c r="N594" s="607"/>
      <c r="O594" s="607"/>
      <c r="P594" s="607"/>
    </row>
    <row r="595" s="461" customFormat="1" ht="12.75" customHeight="1" spans="1:16">
      <c r="A595" s="711"/>
      <c r="B595" s="591" t="s">
        <v>71</v>
      </c>
      <c r="C595" s="702">
        <f t="shared" ref="C595:C598" si="391">SUM(E595:P595)</f>
        <v>0</v>
      </c>
      <c r="D595" s="703"/>
      <c r="E595" s="607"/>
      <c r="F595" s="607"/>
      <c r="G595" s="607"/>
      <c r="H595" s="607"/>
      <c r="I595" s="607"/>
      <c r="J595" s="607"/>
      <c r="K595" s="607"/>
      <c r="L595" s="607"/>
      <c r="M595" s="607"/>
      <c r="N595" s="607"/>
      <c r="O595" s="607"/>
      <c r="P595" s="607"/>
    </row>
    <row r="596" s="461" customFormat="1" ht="12.75" customHeight="1" spans="1:16">
      <c r="A596" s="711"/>
      <c r="B596" s="591" t="s">
        <v>82</v>
      </c>
      <c r="C596" s="702">
        <f t="shared" si="391"/>
        <v>0</v>
      </c>
      <c r="D596" s="604"/>
      <c r="E596" s="587">
        <f>E597+E598</f>
        <v>0</v>
      </c>
      <c r="F596" s="587">
        <f t="shared" ref="F596:P596" si="392">F597+F598</f>
        <v>0</v>
      </c>
      <c r="G596" s="587">
        <f t="shared" si="392"/>
        <v>0</v>
      </c>
      <c r="H596" s="587">
        <f t="shared" si="392"/>
        <v>0</v>
      </c>
      <c r="I596" s="587">
        <f t="shared" si="392"/>
        <v>0</v>
      </c>
      <c r="J596" s="587">
        <f t="shared" si="392"/>
        <v>0</v>
      </c>
      <c r="K596" s="587">
        <f t="shared" si="392"/>
        <v>0</v>
      </c>
      <c r="L596" s="587">
        <f t="shared" si="392"/>
        <v>0</v>
      </c>
      <c r="M596" s="587">
        <f t="shared" si="392"/>
        <v>0</v>
      </c>
      <c r="N596" s="587">
        <f t="shared" si="392"/>
        <v>0</v>
      </c>
      <c r="O596" s="587">
        <f t="shared" si="392"/>
        <v>0</v>
      </c>
      <c r="P596" s="587">
        <f t="shared" si="392"/>
        <v>0</v>
      </c>
    </row>
    <row r="597" s="461" customFormat="1" ht="12.75" customHeight="1" spans="1:16">
      <c r="A597" s="711"/>
      <c r="B597" s="592" t="s">
        <v>73</v>
      </c>
      <c r="C597" s="702">
        <f t="shared" si="391"/>
        <v>0</v>
      </c>
      <c r="D597" s="703"/>
      <c r="E597" s="607"/>
      <c r="F597" s="607"/>
      <c r="G597" s="607"/>
      <c r="H597" s="607"/>
      <c r="I597" s="607"/>
      <c r="J597" s="607"/>
      <c r="K597" s="607"/>
      <c r="L597" s="607"/>
      <c r="M597" s="607"/>
      <c r="N597" s="607"/>
      <c r="O597" s="607"/>
      <c r="P597" s="607"/>
    </row>
    <row r="598" s="461" customFormat="1" ht="12.75" customHeight="1" spans="1:16">
      <c r="A598" s="711"/>
      <c r="B598" s="592" t="s">
        <v>74</v>
      </c>
      <c r="C598" s="702">
        <f t="shared" si="391"/>
        <v>0</v>
      </c>
      <c r="D598" s="703"/>
      <c r="E598" s="607"/>
      <c r="F598" s="607"/>
      <c r="G598" s="607"/>
      <c r="H598" s="607"/>
      <c r="I598" s="607"/>
      <c r="J598" s="607"/>
      <c r="K598" s="607"/>
      <c r="L598" s="607"/>
      <c r="M598" s="607"/>
      <c r="N598" s="607"/>
      <c r="O598" s="607"/>
      <c r="P598" s="607"/>
    </row>
    <row r="599" s="461" customFormat="1" ht="12.75" customHeight="1" spans="1:16">
      <c r="A599" s="711"/>
      <c r="B599" s="593" t="s">
        <v>75</v>
      </c>
      <c r="C599" s="704">
        <f>IF(C594=0,,C595/C594)</f>
        <v>0</v>
      </c>
      <c r="D599" s="703"/>
      <c r="E599" s="587">
        <f>IF(E594=0,,E595/E594)</f>
        <v>0</v>
      </c>
      <c r="F599" s="587">
        <f t="shared" ref="F599:P599" si="393">IF(F594=0,,F595/F594)</f>
        <v>0</v>
      </c>
      <c r="G599" s="587">
        <f t="shared" si="393"/>
        <v>0</v>
      </c>
      <c r="H599" s="587">
        <f t="shared" si="393"/>
        <v>0</v>
      </c>
      <c r="I599" s="587">
        <f t="shared" si="393"/>
        <v>0</v>
      </c>
      <c r="J599" s="587">
        <f t="shared" si="393"/>
        <v>0</v>
      </c>
      <c r="K599" s="587">
        <f t="shared" si="393"/>
        <v>0</v>
      </c>
      <c r="L599" s="587">
        <f t="shared" si="393"/>
        <v>0</v>
      </c>
      <c r="M599" s="587">
        <f t="shared" si="393"/>
        <v>0</v>
      </c>
      <c r="N599" s="587">
        <f t="shared" si="393"/>
        <v>0</v>
      </c>
      <c r="O599" s="587">
        <f t="shared" si="393"/>
        <v>0</v>
      </c>
      <c r="P599" s="587">
        <f t="shared" si="393"/>
        <v>0</v>
      </c>
    </row>
    <row r="600" s="461" customFormat="1" ht="12.75" customHeight="1" spans="1:16">
      <c r="A600" s="711"/>
      <c r="B600" s="593" t="s">
        <v>76</v>
      </c>
      <c r="C600" s="704">
        <f>IF(C594=0,,C596/C594)</f>
        <v>0</v>
      </c>
      <c r="D600" s="703"/>
      <c r="E600" s="587">
        <f>IF(E594=0,,E596/E594)</f>
        <v>0</v>
      </c>
      <c r="F600" s="587">
        <f t="shared" ref="F600:P600" si="394">IF(F594=0,,F596/F594)</f>
        <v>0</v>
      </c>
      <c r="G600" s="587">
        <f t="shared" si="394"/>
        <v>0</v>
      </c>
      <c r="H600" s="587">
        <f t="shared" si="394"/>
        <v>0</v>
      </c>
      <c r="I600" s="587">
        <f t="shared" si="394"/>
        <v>0</v>
      </c>
      <c r="J600" s="587">
        <f t="shared" si="394"/>
        <v>0</v>
      </c>
      <c r="K600" s="587">
        <f t="shared" si="394"/>
        <v>0</v>
      </c>
      <c r="L600" s="587">
        <f t="shared" si="394"/>
        <v>0</v>
      </c>
      <c r="M600" s="587">
        <f t="shared" si="394"/>
        <v>0</v>
      </c>
      <c r="N600" s="587">
        <f t="shared" si="394"/>
        <v>0</v>
      </c>
      <c r="O600" s="587">
        <f t="shared" si="394"/>
        <v>0</v>
      </c>
      <c r="P600" s="587">
        <f t="shared" si="394"/>
        <v>0</v>
      </c>
    </row>
    <row r="601" s="461" customFormat="1" ht="12.75" customHeight="1" spans="1:16">
      <c r="A601" s="711"/>
      <c r="B601" s="591" t="s">
        <v>77</v>
      </c>
      <c r="C601" s="702">
        <f>SUM(E601:P601)</f>
        <v>0</v>
      </c>
      <c r="D601" s="703"/>
      <c r="E601" s="587">
        <f>E595-E596</f>
        <v>0</v>
      </c>
      <c r="F601" s="587">
        <f t="shared" ref="F601:P601" si="395">F595-F596</f>
        <v>0</v>
      </c>
      <c r="G601" s="587">
        <f t="shared" si="395"/>
        <v>0</v>
      </c>
      <c r="H601" s="587">
        <f t="shared" si="395"/>
        <v>0</v>
      </c>
      <c r="I601" s="587">
        <f t="shared" si="395"/>
        <v>0</v>
      </c>
      <c r="J601" s="587">
        <f t="shared" si="395"/>
        <v>0</v>
      </c>
      <c r="K601" s="587">
        <f t="shared" si="395"/>
        <v>0</v>
      </c>
      <c r="L601" s="587">
        <f t="shared" si="395"/>
        <v>0</v>
      </c>
      <c r="M601" s="587">
        <f t="shared" si="395"/>
        <v>0</v>
      </c>
      <c r="N601" s="587">
        <f t="shared" si="395"/>
        <v>0</v>
      </c>
      <c r="O601" s="587">
        <f t="shared" si="395"/>
        <v>0</v>
      </c>
      <c r="P601" s="587">
        <f t="shared" si="395"/>
        <v>0</v>
      </c>
    </row>
    <row r="602" s="461" customFormat="1" ht="12.75" customHeight="1" spans="1:16">
      <c r="A602" s="711"/>
      <c r="B602" s="594" t="s">
        <v>78</v>
      </c>
      <c r="C602" s="705">
        <f>IF(C595=0,,C601/C595)</f>
        <v>0</v>
      </c>
      <c r="D602" s="703"/>
      <c r="E602" s="669">
        <f>IF(E595=0,,E601/E595)</f>
        <v>0</v>
      </c>
      <c r="F602" s="669">
        <f t="shared" ref="F602:P602" si="396">IF(F595=0,,F601/F595)</f>
        <v>0</v>
      </c>
      <c r="G602" s="669">
        <f t="shared" si="396"/>
        <v>0</v>
      </c>
      <c r="H602" s="669">
        <f t="shared" si="396"/>
        <v>0</v>
      </c>
      <c r="I602" s="669">
        <f t="shared" si="396"/>
        <v>0</v>
      </c>
      <c r="J602" s="669">
        <f t="shared" si="396"/>
        <v>0</v>
      </c>
      <c r="K602" s="669">
        <f t="shared" si="396"/>
        <v>0</v>
      </c>
      <c r="L602" s="669">
        <f t="shared" si="396"/>
        <v>0</v>
      </c>
      <c r="M602" s="669">
        <f t="shared" si="396"/>
        <v>0</v>
      </c>
      <c r="N602" s="669">
        <f t="shared" si="396"/>
        <v>0</v>
      </c>
      <c r="O602" s="669">
        <f t="shared" si="396"/>
        <v>0</v>
      </c>
      <c r="P602" s="669">
        <f t="shared" si="396"/>
        <v>0</v>
      </c>
    </row>
    <row r="603" s="461" customFormat="1" ht="12.75" customHeight="1" spans="1:16">
      <c r="A603" s="711"/>
      <c r="B603" s="591" t="s">
        <v>79</v>
      </c>
      <c r="C603" s="702">
        <f>SUM(E603:P603)</f>
        <v>0</v>
      </c>
      <c r="D603" s="703"/>
      <c r="E603" s="702"/>
      <c r="F603" s="702"/>
      <c r="G603" s="702"/>
      <c r="H603" s="702"/>
      <c r="I603" s="702"/>
      <c r="J603" s="702"/>
      <c r="K603" s="702"/>
      <c r="L603" s="702"/>
      <c r="M603" s="702"/>
      <c r="N603" s="702"/>
      <c r="O603" s="702"/>
      <c r="P603" s="702"/>
    </row>
    <row r="604" s="461" customFormat="1" ht="12.75" customHeight="1" spans="1:16">
      <c r="A604" s="711"/>
      <c r="B604" s="594" t="s">
        <v>128</v>
      </c>
      <c r="C604" s="705">
        <f>IF((C595+C603)=0,,C603/(C595+C603))</f>
        <v>0</v>
      </c>
      <c r="D604" s="703"/>
      <c r="E604" s="669">
        <f>IF((E595+E603)=0,,E603/(E595+E603))</f>
        <v>0</v>
      </c>
      <c r="F604" s="669">
        <f t="shared" ref="F604:P604" si="397">IF((F595+F603)=0,,F603/(F595+F603))</f>
        <v>0</v>
      </c>
      <c r="G604" s="669">
        <f t="shared" si="397"/>
        <v>0</v>
      </c>
      <c r="H604" s="669">
        <f t="shared" si="397"/>
        <v>0</v>
      </c>
      <c r="I604" s="669">
        <f t="shared" si="397"/>
        <v>0</v>
      </c>
      <c r="J604" s="669">
        <f t="shared" si="397"/>
        <v>0</v>
      </c>
      <c r="K604" s="669">
        <f t="shared" si="397"/>
        <v>0</v>
      </c>
      <c r="L604" s="669">
        <f t="shared" si="397"/>
        <v>0</v>
      </c>
      <c r="M604" s="669">
        <f t="shared" si="397"/>
        <v>0</v>
      </c>
      <c r="N604" s="669">
        <f t="shared" si="397"/>
        <v>0</v>
      </c>
      <c r="O604" s="669">
        <f t="shared" si="397"/>
        <v>0</v>
      </c>
      <c r="P604" s="669">
        <f t="shared" si="397"/>
        <v>0</v>
      </c>
    </row>
    <row r="605" s="461" customFormat="1" ht="12.75" customHeight="1" spans="1:16">
      <c r="A605" s="718" t="s">
        <v>172</v>
      </c>
      <c r="B605" s="582" t="s">
        <v>70</v>
      </c>
      <c r="C605" s="706">
        <f>SUM(E605:P605)</f>
        <v>0</v>
      </c>
      <c r="D605" s="570">
        <f>IF($C$2=0,,C605/$C$2)</f>
        <v>0</v>
      </c>
      <c r="E605" s="607"/>
      <c r="F605" s="607"/>
      <c r="G605" s="607"/>
      <c r="H605" s="607"/>
      <c r="I605" s="607"/>
      <c r="J605" s="607"/>
      <c r="K605" s="607"/>
      <c r="L605" s="607"/>
      <c r="M605" s="607"/>
      <c r="N605" s="607"/>
      <c r="O605" s="607"/>
      <c r="P605" s="607"/>
    </row>
    <row r="606" s="461" customFormat="1" ht="12.75" customHeight="1" spans="1:16">
      <c r="A606" s="719"/>
      <c r="B606" s="582" t="s">
        <v>71</v>
      </c>
      <c r="C606" s="706">
        <f t="shared" ref="C606:C609" si="398">SUM(E606:P606)</f>
        <v>0</v>
      </c>
      <c r="D606" s="707"/>
      <c r="E606" s="607"/>
      <c r="F606" s="607"/>
      <c r="G606" s="607"/>
      <c r="H606" s="607"/>
      <c r="I606" s="607"/>
      <c r="J606" s="607"/>
      <c r="K606" s="607"/>
      <c r="L606" s="607"/>
      <c r="M606" s="607"/>
      <c r="N606" s="607"/>
      <c r="O606" s="607"/>
      <c r="P606" s="607"/>
    </row>
    <row r="607" s="461" customFormat="1" ht="12.75" customHeight="1" spans="1:16">
      <c r="A607" s="719"/>
      <c r="B607" s="582" t="s">
        <v>82</v>
      </c>
      <c r="C607" s="706">
        <f t="shared" si="398"/>
        <v>0</v>
      </c>
      <c r="D607" s="707"/>
      <c r="E607" s="587">
        <f>E608+E609</f>
        <v>0</v>
      </c>
      <c r="F607" s="587">
        <f t="shared" ref="F607:P607" si="399">F608+F609</f>
        <v>0</v>
      </c>
      <c r="G607" s="587">
        <f t="shared" si="399"/>
        <v>0</v>
      </c>
      <c r="H607" s="587">
        <f t="shared" si="399"/>
        <v>0</v>
      </c>
      <c r="I607" s="587">
        <f t="shared" si="399"/>
        <v>0</v>
      </c>
      <c r="J607" s="587">
        <f t="shared" si="399"/>
        <v>0</v>
      </c>
      <c r="K607" s="587">
        <f t="shared" si="399"/>
        <v>0</v>
      </c>
      <c r="L607" s="587">
        <f t="shared" si="399"/>
        <v>0</v>
      </c>
      <c r="M607" s="587">
        <f t="shared" si="399"/>
        <v>0</v>
      </c>
      <c r="N607" s="587">
        <f t="shared" si="399"/>
        <v>0</v>
      </c>
      <c r="O607" s="587">
        <f t="shared" si="399"/>
        <v>0</v>
      </c>
      <c r="P607" s="587">
        <f t="shared" si="399"/>
        <v>0</v>
      </c>
    </row>
    <row r="608" s="461" customFormat="1" ht="12.75" customHeight="1" spans="1:16">
      <c r="A608" s="719"/>
      <c r="B608" s="580" t="s">
        <v>73</v>
      </c>
      <c r="C608" s="706">
        <f t="shared" si="398"/>
        <v>0</v>
      </c>
      <c r="D608" s="707"/>
      <c r="E608" s="607"/>
      <c r="F608" s="607"/>
      <c r="G608" s="607"/>
      <c r="H608" s="607"/>
      <c r="I608" s="607"/>
      <c r="J608" s="607"/>
      <c r="K608" s="607"/>
      <c r="L608" s="607"/>
      <c r="M608" s="607"/>
      <c r="N608" s="607"/>
      <c r="O608" s="607"/>
      <c r="P608" s="607"/>
    </row>
    <row r="609" s="461" customFormat="1" ht="12.75" customHeight="1" spans="1:16">
      <c r="A609" s="719"/>
      <c r="B609" s="580" t="s">
        <v>74</v>
      </c>
      <c r="C609" s="706">
        <f t="shared" si="398"/>
        <v>0</v>
      </c>
      <c r="D609" s="707"/>
      <c r="E609" s="607"/>
      <c r="F609" s="607"/>
      <c r="G609" s="607"/>
      <c r="H609" s="607"/>
      <c r="I609" s="607"/>
      <c r="J609" s="607"/>
      <c r="K609" s="607"/>
      <c r="L609" s="607"/>
      <c r="M609" s="607"/>
      <c r="N609" s="607"/>
      <c r="O609" s="607"/>
      <c r="P609" s="607"/>
    </row>
    <row r="610" s="461" customFormat="1" ht="12.75" customHeight="1" spans="1:16">
      <c r="A610" s="719"/>
      <c r="B610" s="581" t="s">
        <v>75</v>
      </c>
      <c r="C610" s="708">
        <f>IF(C605=0,,C606/C605)</f>
        <v>0</v>
      </c>
      <c r="D610" s="707"/>
      <c r="E610" s="587">
        <f>IF(E605=0,,E606/E605)</f>
        <v>0</v>
      </c>
      <c r="F610" s="587">
        <f t="shared" ref="F610:P610" si="400">IF(F605=0,,F606/F605)</f>
        <v>0</v>
      </c>
      <c r="G610" s="587">
        <f t="shared" si="400"/>
        <v>0</v>
      </c>
      <c r="H610" s="587">
        <f t="shared" si="400"/>
        <v>0</v>
      </c>
      <c r="I610" s="587">
        <f t="shared" si="400"/>
        <v>0</v>
      </c>
      <c r="J610" s="587">
        <f t="shared" si="400"/>
        <v>0</v>
      </c>
      <c r="K610" s="587">
        <f t="shared" si="400"/>
        <v>0</v>
      </c>
      <c r="L610" s="587">
        <f t="shared" si="400"/>
        <v>0</v>
      </c>
      <c r="M610" s="587">
        <f t="shared" si="400"/>
        <v>0</v>
      </c>
      <c r="N610" s="587">
        <f t="shared" si="400"/>
        <v>0</v>
      </c>
      <c r="O610" s="587">
        <f t="shared" si="400"/>
        <v>0</v>
      </c>
      <c r="P610" s="587">
        <f t="shared" si="400"/>
        <v>0</v>
      </c>
    </row>
    <row r="611" s="461" customFormat="1" ht="12.75" customHeight="1" spans="1:16">
      <c r="A611" s="719"/>
      <c r="B611" s="581" t="s">
        <v>76</v>
      </c>
      <c r="C611" s="708">
        <f>IF(C605=0,,C607/C605)</f>
        <v>0</v>
      </c>
      <c r="D611" s="707"/>
      <c r="E611" s="587">
        <f>IF(E605=0,,E607/E605)</f>
        <v>0</v>
      </c>
      <c r="F611" s="587">
        <f t="shared" ref="F611:P611" si="401">IF(F605=0,,F607/F605)</f>
        <v>0</v>
      </c>
      <c r="G611" s="587">
        <f t="shared" si="401"/>
        <v>0</v>
      </c>
      <c r="H611" s="587">
        <f t="shared" si="401"/>
        <v>0</v>
      </c>
      <c r="I611" s="587">
        <f t="shared" si="401"/>
        <v>0</v>
      </c>
      <c r="J611" s="587">
        <f t="shared" si="401"/>
        <v>0</v>
      </c>
      <c r="K611" s="587">
        <f t="shared" si="401"/>
        <v>0</v>
      </c>
      <c r="L611" s="587">
        <f t="shared" si="401"/>
        <v>0</v>
      </c>
      <c r="M611" s="587">
        <f t="shared" si="401"/>
        <v>0</v>
      </c>
      <c r="N611" s="587">
        <f t="shared" si="401"/>
        <v>0</v>
      </c>
      <c r="O611" s="587">
        <f t="shared" si="401"/>
        <v>0</v>
      </c>
      <c r="P611" s="587">
        <f t="shared" si="401"/>
        <v>0</v>
      </c>
    </row>
    <row r="612" s="461" customFormat="1" ht="12.75" customHeight="1" spans="1:16">
      <c r="A612" s="719"/>
      <c r="B612" s="582" t="s">
        <v>77</v>
      </c>
      <c r="C612" s="706">
        <f>SUM(E612:P612)</f>
        <v>0</v>
      </c>
      <c r="D612" s="707"/>
      <c r="E612" s="587">
        <f>E606-E607</f>
        <v>0</v>
      </c>
      <c r="F612" s="587">
        <f t="shared" ref="F612:P612" si="402">F606-F607</f>
        <v>0</v>
      </c>
      <c r="G612" s="587">
        <f t="shared" si="402"/>
        <v>0</v>
      </c>
      <c r="H612" s="587">
        <f t="shared" si="402"/>
        <v>0</v>
      </c>
      <c r="I612" s="587">
        <f t="shared" si="402"/>
        <v>0</v>
      </c>
      <c r="J612" s="587">
        <f t="shared" si="402"/>
        <v>0</v>
      </c>
      <c r="K612" s="587">
        <f t="shared" si="402"/>
        <v>0</v>
      </c>
      <c r="L612" s="587">
        <f t="shared" si="402"/>
        <v>0</v>
      </c>
      <c r="M612" s="587">
        <f t="shared" si="402"/>
        <v>0</v>
      </c>
      <c r="N612" s="587">
        <f t="shared" si="402"/>
        <v>0</v>
      </c>
      <c r="O612" s="587">
        <f t="shared" si="402"/>
        <v>0</v>
      </c>
      <c r="P612" s="587">
        <f t="shared" si="402"/>
        <v>0</v>
      </c>
    </row>
    <row r="613" s="461" customFormat="1" ht="12.75" customHeight="1" spans="1:16">
      <c r="A613" s="719"/>
      <c r="B613" s="583" t="s">
        <v>78</v>
      </c>
      <c r="C613" s="337">
        <f>IF(C606=0,,C612/C606)</f>
        <v>0</v>
      </c>
      <c r="D613" s="354"/>
      <c r="E613" s="669">
        <f>IF(E606=0,,E612/E606)</f>
        <v>0</v>
      </c>
      <c r="F613" s="669">
        <f t="shared" ref="F613:P613" si="403">IF(F606=0,,F612/F606)</f>
        <v>0</v>
      </c>
      <c r="G613" s="669">
        <f t="shared" si="403"/>
        <v>0</v>
      </c>
      <c r="H613" s="669">
        <f t="shared" si="403"/>
        <v>0</v>
      </c>
      <c r="I613" s="669">
        <f t="shared" si="403"/>
        <v>0</v>
      </c>
      <c r="J613" s="669">
        <f t="shared" si="403"/>
        <v>0</v>
      </c>
      <c r="K613" s="669">
        <f t="shared" si="403"/>
        <v>0</v>
      </c>
      <c r="L613" s="669">
        <f t="shared" si="403"/>
        <v>0</v>
      </c>
      <c r="M613" s="669">
        <f t="shared" si="403"/>
        <v>0</v>
      </c>
      <c r="N613" s="669">
        <f t="shared" si="403"/>
        <v>0</v>
      </c>
      <c r="O613" s="669">
        <f t="shared" si="403"/>
        <v>0</v>
      </c>
      <c r="P613" s="669">
        <f t="shared" si="403"/>
        <v>0</v>
      </c>
    </row>
    <row r="614" s="461" customFormat="1" ht="12.75" customHeight="1" spans="1:16">
      <c r="A614" s="719"/>
      <c r="B614" s="582" t="s">
        <v>79</v>
      </c>
      <c r="C614" s="706">
        <f>SUM(E614:P614)</f>
        <v>0</v>
      </c>
      <c r="D614" s="707"/>
      <c r="E614" s="702"/>
      <c r="F614" s="702"/>
      <c r="G614" s="702"/>
      <c r="H614" s="702"/>
      <c r="I614" s="702"/>
      <c r="J614" s="702"/>
      <c r="K614" s="702"/>
      <c r="L614" s="702"/>
      <c r="M614" s="702"/>
      <c r="N614" s="702"/>
      <c r="O614" s="702"/>
      <c r="P614" s="702"/>
    </row>
    <row r="615" s="461" customFormat="1" ht="12.75" customHeight="1" spans="1:16">
      <c r="A615" s="720"/>
      <c r="B615" s="583" t="s">
        <v>128</v>
      </c>
      <c r="C615" s="337">
        <f>IF((C606+C614)=0,,C614/(C606+C614))</f>
        <v>0</v>
      </c>
      <c r="D615" s="354"/>
      <c r="E615" s="669">
        <f>IF((E606+E614)=0,,E614/(E606+E614))</f>
        <v>0</v>
      </c>
      <c r="F615" s="669">
        <f t="shared" ref="F615:P615" si="404">IF((F606+F614)=0,,F614/(F606+F614))</f>
        <v>0</v>
      </c>
      <c r="G615" s="669">
        <f t="shared" si="404"/>
        <v>0</v>
      </c>
      <c r="H615" s="669">
        <f t="shared" si="404"/>
        <v>0</v>
      </c>
      <c r="I615" s="669">
        <f t="shared" si="404"/>
        <v>0</v>
      </c>
      <c r="J615" s="669">
        <f t="shared" si="404"/>
        <v>0</v>
      </c>
      <c r="K615" s="669">
        <f t="shared" si="404"/>
        <v>0</v>
      </c>
      <c r="L615" s="669">
        <f t="shared" si="404"/>
        <v>0</v>
      </c>
      <c r="M615" s="669">
        <f t="shared" si="404"/>
        <v>0</v>
      </c>
      <c r="N615" s="669">
        <f t="shared" si="404"/>
        <v>0</v>
      </c>
      <c r="O615" s="669">
        <f t="shared" si="404"/>
        <v>0</v>
      </c>
      <c r="P615" s="669">
        <f t="shared" si="404"/>
        <v>0</v>
      </c>
    </row>
    <row r="616" s="461" customFormat="1" ht="12.75" customHeight="1" spans="1:16">
      <c r="A616" s="721"/>
      <c r="B616" s="721"/>
      <c r="C616" s="722"/>
      <c r="D616" s="722"/>
      <c r="E616" s="722"/>
      <c r="F616" s="722"/>
      <c r="G616" s="722"/>
      <c r="H616" s="722"/>
      <c r="I616" s="722"/>
      <c r="J616" s="722"/>
      <c r="K616" s="730"/>
      <c r="L616" s="722"/>
      <c r="M616" s="722"/>
      <c r="N616" s="722"/>
      <c r="O616" s="722"/>
      <c r="P616" s="722"/>
    </row>
    <row r="617" s="461" customFormat="1" ht="12.75" customHeight="1" spans="1:16">
      <c r="A617" s="596" t="s">
        <v>173</v>
      </c>
      <c r="B617" s="723" t="s">
        <v>174</v>
      </c>
      <c r="C617" s="607">
        <f>SUM(E617:P617)</f>
        <v>0</v>
      </c>
      <c r="D617" s="703"/>
      <c r="E617" s="607"/>
      <c r="F617" s="607"/>
      <c r="G617" s="607"/>
      <c r="H617" s="607"/>
      <c r="I617" s="607"/>
      <c r="J617" s="607"/>
      <c r="K617" s="607"/>
      <c r="L617" s="607"/>
      <c r="M617" s="607"/>
      <c r="N617" s="607"/>
      <c r="O617" s="607"/>
      <c r="P617" s="607"/>
    </row>
    <row r="618" s="461" customFormat="1" ht="12.75" customHeight="1" spans="1:16">
      <c r="A618" s="599"/>
      <c r="B618" s="724" t="s">
        <v>175</v>
      </c>
      <c r="C618" s="607">
        <f>SUM(E618:P618)</f>
        <v>0</v>
      </c>
      <c r="D618" s="703"/>
      <c r="E618" s="607"/>
      <c r="F618" s="607"/>
      <c r="G618" s="607"/>
      <c r="H618" s="607"/>
      <c r="I618" s="607"/>
      <c r="J618" s="607"/>
      <c r="K618" s="607"/>
      <c r="L618" s="607"/>
      <c r="M618" s="607"/>
      <c r="N618" s="607"/>
      <c r="O618" s="607"/>
      <c r="P618" s="607"/>
    </row>
    <row r="619" s="461" customFormat="1" ht="12.75" customHeight="1" spans="1:16">
      <c r="A619" s="601"/>
      <c r="B619" s="724" t="s">
        <v>176</v>
      </c>
      <c r="C619" s="607">
        <f>SUM(E619:P619)</f>
        <v>0</v>
      </c>
      <c r="D619" s="703"/>
      <c r="E619" s="607"/>
      <c r="F619" s="607"/>
      <c r="G619" s="607"/>
      <c r="H619" s="607"/>
      <c r="I619" s="607"/>
      <c r="J619" s="607"/>
      <c r="K619" s="607"/>
      <c r="L619" s="607"/>
      <c r="M619" s="607"/>
      <c r="N619" s="607"/>
      <c r="O619" s="607"/>
      <c r="P619" s="607"/>
    </row>
    <row r="620" s="461" customFormat="1" ht="12.75" customHeight="1" spans="1:16">
      <c r="A620" s="725"/>
      <c r="B620" s="721"/>
      <c r="C620" s="722"/>
      <c r="D620" s="722"/>
      <c r="E620" s="722"/>
      <c r="F620" s="722"/>
      <c r="G620" s="722"/>
      <c r="H620" s="722"/>
      <c r="I620" s="722"/>
      <c r="J620" s="722"/>
      <c r="K620" s="730"/>
      <c r="L620" s="722"/>
      <c r="M620" s="722"/>
      <c r="N620" s="722"/>
      <c r="O620" s="722"/>
      <c r="P620" s="722"/>
    </row>
    <row r="621" s="461" customFormat="1" ht="12.75" customHeight="1" spans="1:16">
      <c r="A621" s="602" t="s">
        <v>177</v>
      </c>
      <c r="B621" s="603" t="s">
        <v>178</v>
      </c>
      <c r="C621" s="604">
        <f t="shared" ref="C621:C624" si="405">SUM(E621:P621)</f>
        <v>0</v>
      </c>
      <c r="D621" s="604"/>
      <c r="E621" s="604"/>
      <c r="F621" s="604"/>
      <c r="G621" s="604"/>
      <c r="H621" s="604"/>
      <c r="I621" s="604"/>
      <c r="J621" s="604"/>
      <c r="K621" s="604"/>
      <c r="L621" s="604"/>
      <c r="M621" s="604"/>
      <c r="N621" s="604"/>
      <c r="O621" s="604"/>
      <c r="P621" s="604"/>
    </row>
    <row r="622" s="461" customFormat="1" ht="12.75" customHeight="1" spans="1:16">
      <c r="A622" s="605"/>
      <c r="B622" s="603" t="s">
        <v>179</v>
      </c>
      <c r="C622" s="604">
        <f t="shared" si="405"/>
        <v>0</v>
      </c>
      <c r="D622" s="604"/>
      <c r="E622" s="604"/>
      <c r="F622" s="604"/>
      <c r="G622" s="604"/>
      <c r="H622" s="604"/>
      <c r="I622" s="604"/>
      <c r="J622" s="604"/>
      <c r="K622" s="604"/>
      <c r="L622" s="604"/>
      <c r="M622" s="604"/>
      <c r="N622" s="604"/>
      <c r="O622" s="604"/>
      <c r="P622" s="604"/>
    </row>
    <row r="623" s="461" customFormat="1" ht="12.75" customHeight="1" spans="1:16">
      <c r="A623" s="605"/>
      <c r="B623" s="603" t="s">
        <v>180</v>
      </c>
      <c r="C623" s="604">
        <f t="shared" si="405"/>
        <v>0</v>
      </c>
      <c r="D623" s="604"/>
      <c r="E623" s="604"/>
      <c r="F623" s="604"/>
      <c r="G623" s="604"/>
      <c r="H623" s="604"/>
      <c r="I623" s="604"/>
      <c r="J623" s="604"/>
      <c r="K623" s="604"/>
      <c r="L623" s="604"/>
      <c r="M623" s="604"/>
      <c r="N623" s="604"/>
      <c r="O623" s="604"/>
      <c r="P623" s="604"/>
    </row>
    <row r="624" s="461" customFormat="1" ht="12.75" customHeight="1" spans="1:16">
      <c r="A624" s="606"/>
      <c r="B624" s="603" t="s">
        <v>181</v>
      </c>
      <c r="C624" s="604">
        <f t="shared" si="405"/>
        <v>0</v>
      </c>
      <c r="D624" s="604"/>
      <c r="E624" s="604"/>
      <c r="F624" s="604"/>
      <c r="G624" s="604"/>
      <c r="H624" s="604"/>
      <c r="I624" s="604"/>
      <c r="J624" s="604"/>
      <c r="K624" s="604"/>
      <c r="L624" s="604"/>
      <c r="M624" s="604"/>
      <c r="N624" s="604"/>
      <c r="O624" s="604"/>
      <c r="P624" s="604"/>
    </row>
    <row r="625" s="461" customFormat="1" ht="12.75" customHeight="1" spans="1:16">
      <c r="A625" s="725"/>
      <c r="B625" s="721"/>
      <c r="C625" s="722"/>
      <c r="D625" s="722"/>
      <c r="E625" s="722"/>
      <c r="F625" s="722"/>
      <c r="G625" s="722"/>
      <c r="H625" s="722"/>
      <c r="I625" s="722"/>
      <c r="J625" s="722"/>
      <c r="K625" s="730"/>
      <c r="L625" s="722"/>
      <c r="M625" s="722"/>
      <c r="N625" s="722"/>
      <c r="O625" s="722"/>
      <c r="P625" s="722"/>
    </row>
    <row r="626" s="462" customFormat="1" ht="12.75" customHeight="1" spans="1:16">
      <c r="A626" s="608" t="s">
        <v>182</v>
      </c>
      <c r="B626" s="609" t="s">
        <v>183</v>
      </c>
      <c r="C626" s="610">
        <f t="shared" ref="C626:C630" si="406">SUM(E626:P626)</f>
        <v>0</v>
      </c>
      <c r="D626" s="610"/>
      <c r="E626" s="622">
        <f t="shared" ref="E626:P626" si="407">SUM(E647:E650)-E126+E129-E621+E622-E623+E624</f>
        <v>0</v>
      </c>
      <c r="F626" s="622">
        <f t="shared" si="407"/>
        <v>0</v>
      </c>
      <c r="G626" s="622">
        <f t="shared" si="407"/>
        <v>0</v>
      </c>
      <c r="H626" s="622">
        <f t="shared" si="407"/>
        <v>0</v>
      </c>
      <c r="I626" s="622">
        <f t="shared" si="407"/>
        <v>0</v>
      </c>
      <c r="J626" s="622">
        <f t="shared" si="407"/>
        <v>0</v>
      </c>
      <c r="K626" s="622">
        <f t="shared" si="407"/>
        <v>0</v>
      </c>
      <c r="L626" s="622">
        <f t="shared" si="407"/>
        <v>0</v>
      </c>
      <c r="M626" s="622">
        <f t="shared" si="407"/>
        <v>0</v>
      </c>
      <c r="N626" s="622">
        <f t="shared" si="407"/>
        <v>0</v>
      </c>
      <c r="O626" s="622">
        <f t="shared" si="407"/>
        <v>0</v>
      </c>
      <c r="P626" s="622">
        <f t="shared" si="407"/>
        <v>0</v>
      </c>
    </row>
    <row r="627" s="462" customFormat="1" ht="12.75" customHeight="1" spans="1:16">
      <c r="A627" s="611"/>
      <c r="B627" s="609" t="s">
        <v>184</v>
      </c>
      <c r="C627" s="610">
        <f t="shared" si="406"/>
        <v>0</v>
      </c>
      <c r="D627" s="610"/>
      <c r="E627" s="622">
        <f t="shared" ref="E627:P627" si="408">(E626*96%*92.5%*90%-E10)*85%</f>
        <v>0</v>
      </c>
      <c r="F627" s="622">
        <f t="shared" si="408"/>
        <v>0</v>
      </c>
      <c r="G627" s="622">
        <f t="shared" si="408"/>
        <v>0</v>
      </c>
      <c r="H627" s="622">
        <f t="shared" si="408"/>
        <v>0</v>
      </c>
      <c r="I627" s="622">
        <f t="shared" si="408"/>
        <v>0</v>
      </c>
      <c r="J627" s="622">
        <f t="shared" si="408"/>
        <v>0</v>
      </c>
      <c r="K627" s="622">
        <f t="shared" si="408"/>
        <v>0</v>
      </c>
      <c r="L627" s="622">
        <f t="shared" si="408"/>
        <v>0</v>
      </c>
      <c r="M627" s="622">
        <f t="shared" si="408"/>
        <v>0</v>
      </c>
      <c r="N627" s="622">
        <f t="shared" si="408"/>
        <v>0</v>
      </c>
      <c r="O627" s="622">
        <f t="shared" si="408"/>
        <v>0</v>
      </c>
      <c r="P627" s="622">
        <f t="shared" si="408"/>
        <v>0</v>
      </c>
    </row>
    <row r="628" s="462" customFormat="1" ht="12.75" customHeight="1" spans="1:16">
      <c r="A628" s="726"/>
      <c r="B628" s="727"/>
      <c r="C628" s="728"/>
      <c r="D628" s="728"/>
      <c r="E628" s="728"/>
      <c r="F628" s="728"/>
      <c r="G628" s="728"/>
      <c r="H628" s="728"/>
      <c r="I628" s="728"/>
      <c r="J628" s="728"/>
      <c r="K628" s="731"/>
      <c r="L628" s="728"/>
      <c r="M628" s="728"/>
      <c r="N628" s="728"/>
      <c r="O628" s="728"/>
      <c r="P628" s="728"/>
    </row>
    <row r="629" s="461" customFormat="1" ht="12.75" customHeight="1" spans="1:16">
      <c r="A629" s="729" t="s">
        <v>185</v>
      </c>
      <c r="B629" s="603" t="s">
        <v>186</v>
      </c>
      <c r="C629" s="604">
        <f>SUM(E629:P629)</f>
        <v>0</v>
      </c>
      <c r="D629" s="604"/>
      <c r="E629" s="604"/>
      <c r="F629" s="604"/>
      <c r="G629" s="604"/>
      <c r="H629" s="604"/>
      <c r="I629" s="604"/>
      <c r="J629" s="604"/>
      <c r="K629" s="604"/>
      <c r="L629" s="604"/>
      <c r="M629" s="604"/>
      <c r="N629" s="604"/>
      <c r="O629" s="604"/>
      <c r="P629" s="604"/>
    </row>
    <row r="630" s="461" customFormat="1" ht="12.75" customHeight="1" spans="1:16">
      <c r="A630" s="729"/>
      <c r="B630" s="603" t="s">
        <v>183</v>
      </c>
      <c r="C630" s="604">
        <f t="shared" si="406"/>
        <v>0</v>
      </c>
      <c r="D630" s="604"/>
      <c r="E630" s="604"/>
      <c r="F630" s="604"/>
      <c r="G630" s="604"/>
      <c r="H630" s="604"/>
      <c r="I630" s="604"/>
      <c r="J630" s="604"/>
      <c r="K630" s="604"/>
      <c r="L630" s="604"/>
      <c r="M630" s="604"/>
      <c r="N630" s="604"/>
      <c r="O630" s="604"/>
      <c r="P630" s="604"/>
    </row>
    <row r="631" s="462" customFormat="1" ht="12.75" customHeight="1" spans="1:16">
      <c r="A631" s="726"/>
      <c r="B631" s="727"/>
      <c r="C631" s="728"/>
      <c r="D631" s="728"/>
      <c r="E631" s="728"/>
      <c r="F631" s="728"/>
      <c r="G631" s="728"/>
      <c r="H631" s="728"/>
      <c r="I631" s="728"/>
      <c r="J631" s="728"/>
      <c r="K631" s="731"/>
      <c r="L631" s="728"/>
      <c r="M631" s="728"/>
      <c r="N631" s="728"/>
      <c r="O631" s="728"/>
      <c r="P631" s="728"/>
    </row>
    <row r="632" s="462" customFormat="1" ht="12.75" customHeight="1" spans="1:16">
      <c r="A632" s="726"/>
      <c r="B632" s="727"/>
      <c r="C632" s="728"/>
      <c r="D632" s="728"/>
      <c r="E632" s="728"/>
      <c r="F632" s="728"/>
      <c r="G632" s="728"/>
      <c r="H632" s="728"/>
      <c r="I632" s="728"/>
      <c r="J632" s="728"/>
      <c r="K632" s="731"/>
      <c r="L632" s="728"/>
      <c r="M632" s="728"/>
      <c r="N632" s="728"/>
      <c r="O632" s="728"/>
      <c r="P632" s="728"/>
    </row>
    <row r="633" s="462" customFormat="1" ht="12.75" customHeight="1" spans="3:16">
      <c r="C633" s="728"/>
      <c r="D633" s="728"/>
      <c r="E633" s="728"/>
      <c r="F633" s="728"/>
      <c r="G633" s="728"/>
      <c r="H633" s="728"/>
      <c r="I633" s="728"/>
      <c r="J633" s="728"/>
      <c r="K633" s="728"/>
      <c r="L633" s="728"/>
      <c r="M633" s="728"/>
      <c r="N633" s="728"/>
      <c r="O633" s="728"/>
      <c r="P633" s="728"/>
    </row>
    <row r="634" s="462" customFormat="1" ht="12.75" customHeight="1" spans="3:16">
      <c r="C634" s="728"/>
      <c r="D634" s="728"/>
      <c r="E634" s="728"/>
      <c r="F634" s="728"/>
      <c r="G634" s="728"/>
      <c r="H634" s="728"/>
      <c r="I634" s="728"/>
      <c r="J634" s="728"/>
      <c r="K634" s="728"/>
      <c r="L634" s="728"/>
      <c r="M634" s="728"/>
      <c r="N634" s="728"/>
      <c r="O634" s="728"/>
      <c r="P634" s="728"/>
    </row>
    <row r="635" s="462" customFormat="1" ht="12.75" customHeight="1" spans="3:16">
      <c r="C635" s="728"/>
      <c r="D635" s="728"/>
      <c r="E635" s="728"/>
      <c r="F635" s="728"/>
      <c r="G635" s="728"/>
      <c r="H635" s="728"/>
      <c r="I635" s="728"/>
      <c r="J635" s="728"/>
      <c r="K635" s="728"/>
      <c r="L635" s="728"/>
      <c r="M635" s="728"/>
      <c r="N635" s="728"/>
      <c r="O635" s="728"/>
      <c r="P635" s="728"/>
    </row>
    <row r="636" s="462" customFormat="1" ht="12.75" customHeight="1" spans="3:16">
      <c r="C636" s="728"/>
      <c r="D636" s="728"/>
      <c r="E636" s="728"/>
      <c r="F636" s="728"/>
      <c r="G636" s="728"/>
      <c r="H636" s="728"/>
      <c r="I636" s="728"/>
      <c r="J636" s="728"/>
      <c r="K636" s="728"/>
      <c r="L636" s="728"/>
      <c r="M636" s="728"/>
      <c r="N636" s="728"/>
      <c r="O636" s="728"/>
      <c r="P636" s="728"/>
    </row>
    <row r="637" s="462" customFormat="1" ht="12.75" customHeight="1" spans="3:16">
      <c r="C637" s="728"/>
      <c r="D637" s="728"/>
      <c r="E637" s="728"/>
      <c r="F637" s="728"/>
      <c r="G637" s="728"/>
      <c r="H637" s="728"/>
      <c r="I637" s="728"/>
      <c r="J637" s="728"/>
      <c r="K637" s="728"/>
      <c r="L637" s="728"/>
      <c r="M637" s="728"/>
      <c r="N637" s="728"/>
      <c r="O637" s="728"/>
      <c r="P637" s="728"/>
    </row>
    <row r="638" s="462" customFormat="1" ht="12.75" customHeight="1" spans="3:16">
      <c r="C638" s="728"/>
      <c r="D638" s="728"/>
      <c r="E638" s="728"/>
      <c r="F638" s="728"/>
      <c r="G638" s="728"/>
      <c r="H638" s="728"/>
      <c r="I638" s="728"/>
      <c r="J638" s="728"/>
      <c r="K638" s="728"/>
      <c r="L638" s="728"/>
      <c r="M638" s="728"/>
      <c r="N638" s="728"/>
      <c r="O638" s="728"/>
      <c r="P638" s="728"/>
    </row>
    <row r="639" s="462" customFormat="1" ht="12.75" customHeight="1" spans="3:16">
      <c r="C639" s="728"/>
      <c r="D639" s="728"/>
      <c r="E639" s="728"/>
      <c r="F639" s="728"/>
      <c r="G639" s="728"/>
      <c r="H639" s="728"/>
      <c r="I639" s="728"/>
      <c r="J639" s="728"/>
      <c r="K639" s="728"/>
      <c r="L639" s="728"/>
      <c r="M639" s="728"/>
      <c r="N639" s="728"/>
      <c r="O639" s="728"/>
      <c r="P639" s="728"/>
    </row>
    <row r="640" s="462" customFormat="1" ht="12.75" customHeight="1" spans="3:16">
      <c r="C640" s="728"/>
      <c r="D640" s="728"/>
      <c r="E640" s="728"/>
      <c r="F640" s="728"/>
      <c r="G640" s="728"/>
      <c r="H640" s="728"/>
      <c r="I640" s="728"/>
      <c r="J640" s="728"/>
      <c r="K640" s="728"/>
      <c r="L640" s="728"/>
      <c r="M640" s="728"/>
      <c r="N640" s="728"/>
      <c r="O640" s="728"/>
      <c r="P640" s="728"/>
    </row>
    <row r="641" s="462" customFormat="1" ht="12.75" customHeight="1" spans="1:16">
      <c r="A641" s="732" t="s">
        <v>187</v>
      </c>
      <c r="B641" s="619" t="s">
        <v>188</v>
      </c>
      <c r="C641" s="620">
        <f t="shared" ref="C641:C650" si="409">SUM(E641:P641)</f>
        <v>0</v>
      </c>
      <c r="D641" s="620"/>
      <c r="E641" s="610"/>
      <c r="F641" s="610"/>
      <c r="G641" s="610"/>
      <c r="H641" s="610"/>
      <c r="I641" s="610"/>
      <c r="J641" s="610"/>
      <c r="K641" s="610"/>
      <c r="L641" s="610"/>
      <c r="M641" s="610"/>
      <c r="N641" s="610"/>
      <c r="O641" s="610"/>
      <c r="P641" s="610"/>
    </row>
    <row r="642" s="462" customFormat="1" ht="12.75" customHeight="1" spans="1:16">
      <c r="A642" s="733"/>
      <c r="B642" s="619" t="s">
        <v>189</v>
      </c>
      <c r="C642" s="620">
        <f t="shared" si="409"/>
        <v>0</v>
      </c>
      <c r="D642" s="620"/>
      <c r="E642" s="610"/>
      <c r="F642" s="610"/>
      <c r="G642" s="610"/>
      <c r="H642" s="610"/>
      <c r="I642" s="610"/>
      <c r="J642" s="610"/>
      <c r="K642" s="610"/>
      <c r="L642" s="610"/>
      <c r="M642" s="610"/>
      <c r="N642" s="610"/>
      <c r="O642" s="610"/>
      <c r="P642" s="610"/>
    </row>
    <row r="643" s="462" customFormat="1" ht="12.75" customHeight="1" spans="1:16">
      <c r="A643" s="733"/>
      <c r="B643" s="619" t="s">
        <v>190</v>
      </c>
      <c r="C643" s="620">
        <f t="shared" si="409"/>
        <v>0</v>
      </c>
      <c r="D643" s="620"/>
      <c r="E643" s="610"/>
      <c r="F643" s="610"/>
      <c r="G643" s="610"/>
      <c r="H643" s="610"/>
      <c r="I643" s="610"/>
      <c r="J643" s="610"/>
      <c r="K643" s="610"/>
      <c r="L643" s="610"/>
      <c r="M643" s="610"/>
      <c r="N643" s="610"/>
      <c r="O643" s="610"/>
      <c r="P643" s="610"/>
    </row>
    <row r="644" s="462" customFormat="1" ht="12.75" customHeight="1" spans="1:16">
      <c r="A644" s="733"/>
      <c r="B644" s="619" t="s">
        <v>191</v>
      </c>
      <c r="C644" s="620">
        <f t="shared" si="409"/>
        <v>0</v>
      </c>
      <c r="D644" s="620"/>
      <c r="E644" s="610"/>
      <c r="F644" s="610"/>
      <c r="G644" s="610"/>
      <c r="H644" s="610"/>
      <c r="I644" s="610"/>
      <c r="J644" s="610"/>
      <c r="K644" s="610"/>
      <c r="L644" s="610"/>
      <c r="M644" s="610"/>
      <c r="N644" s="610"/>
      <c r="O644" s="610"/>
      <c r="P644" s="610"/>
    </row>
    <row r="645" s="462" customFormat="1" ht="12.75" customHeight="1" spans="1:26">
      <c r="A645" s="733"/>
      <c r="B645" s="619" t="s">
        <v>192</v>
      </c>
      <c r="C645" s="620">
        <f t="shared" si="409"/>
        <v>0</v>
      </c>
      <c r="D645" s="620"/>
      <c r="E645" s="610"/>
      <c r="F645" s="610"/>
      <c r="G645" s="610"/>
      <c r="H645" s="610"/>
      <c r="I645" s="610"/>
      <c r="J645" s="610"/>
      <c r="K645" s="610"/>
      <c r="L645" s="610"/>
      <c r="M645" s="610"/>
      <c r="N645" s="610"/>
      <c r="O645" s="610"/>
      <c r="P645" s="610"/>
      <c r="Z645" s="624"/>
    </row>
    <row r="646" s="462" customFormat="1" ht="12.75" customHeight="1" spans="1:26">
      <c r="A646" s="733"/>
      <c r="B646" s="619" t="s">
        <v>193</v>
      </c>
      <c r="C646" s="620">
        <f t="shared" si="409"/>
        <v>0</v>
      </c>
      <c r="D646" s="620"/>
      <c r="E646" s="610"/>
      <c r="F646" s="610"/>
      <c r="G646" s="610"/>
      <c r="H646" s="610"/>
      <c r="I646" s="610"/>
      <c r="J646" s="610"/>
      <c r="K646" s="610"/>
      <c r="L646" s="610"/>
      <c r="M646" s="610"/>
      <c r="N646" s="610"/>
      <c r="O646" s="610"/>
      <c r="P646" s="610"/>
      <c r="Z646" s="624"/>
    </row>
    <row r="647" s="462" customFormat="1" ht="12.75" customHeight="1" spans="1:26">
      <c r="A647" s="733"/>
      <c r="B647" s="619" t="s">
        <v>194</v>
      </c>
      <c r="C647" s="620">
        <f t="shared" si="409"/>
        <v>0</v>
      </c>
      <c r="D647" s="620"/>
      <c r="E647" s="610"/>
      <c r="F647" s="610"/>
      <c r="G647" s="610"/>
      <c r="H647" s="610"/>
      <c r="I647" s="610"/>
      <c r="J647" s="610"/>
      <c r="K647" s="610"/>
      <c r="L647" s="610"/>
      <c r="M647" s="610"/>
      <c r="N647" s="610"/>
      <c r="O647" s="610"/>
      <c r="P647" s="610"/>
      <c r="Z647" s="624"/>
    </row>
    <row r="648" s="462" customFormat="1" ht="12.75" customHeight="1" spans="1:26">
      <c r="A648" s="733"/>
      <c r="B648" s="619" t="s">
        <v>195</v>
      </c>
      <c r="C648" s="620">
        <f t="shared" si="409"/>
        <v>0</v>
      </c>
      <c r="D648" s="620"/>
      <c r="E648" s="610"/>
      <c r="F648" s="610"/>
      <c r="G648" s="610"/>
      <c r="H648" s="610"/>
      <c r="I648" s="610"/>
      <c r="J648" s="610"/>
      <c r="K648" s="610"/>
      <c r="L648" s="610"/>
      <c r="M648" s="610"/>
      <c r="N648" s="610"/>
      <c r="O648" s="610"/>
      <c r="P648" s="610"/>
      <c r="Z648" s="624"/>
    </row>
    <row r="649" s="462" customFormat="1" ht="12.75" customHeight="1" spans="1:26">
      <c r="A649" s="733"/>
      <c r="B649" s="619" t="s">
        <v>196</v>
      </c>
      <c r="C649" s="620">
        <f t="shared" si="409"/>
        <v>0</v>
      </c>
      <c r="D649" s="620"/>
      <c r="E649" s="610"/>
      <c r="F649" s="610"/>
      <c r="G649" s="610"/>
      <c r="H649" s="610"/>
      <c r="I649" s="610"/>
      <c r="J649" s="610"/>
      <c r="K649" s="610"/>
      <c r="L649" s="610"/>
      <c r="M649" s="610"/>
      <c r="N649" s="610"/>
      <c r="O649" s="610"/>
      <c r="P649" s="610"/>
      <c r="Z649" s="624"/>
    </row>
    <row r="650" s="462" customFormat="1" ht="12.75" customHeight="1" spans="1:26">
      <c r="A650" s="734"/>
      <c r="B650" s="619" t="s">
        <v>185</v>
      </c>
      <c r="C650" s="620">
        <f t="shared" si="409"/>
        <v>0</v>
      </c>
      <c r="D650" s="620"/>
      <c r="E650" s="610"/>
      <c r="F650" s="610"/>
      <c r="G650" s="610"/>
      <c r="H650" s="610"/>
      <c r="I650" s="610"/>
      <c r="J650" s="610"/>
      <c r="K650" s="610"/>
      <c r="L650" s="610"/>
      <c r="M650" s="610"/>
      <c r="N650" s="610"/>
      <c r="O650" s="610"/>
      <c r="P650" s="610"/>
      <c r="Z650" s="624"/>
    </row>
  </sheetData>
  <mergeCells count="69">
    <mergeCell ref="A1:B1"/>
    <mergeCell ref="A130:P130"/>
    <mergeCell ref="A505:P505"/>
    <mergeCell ref="A2:A9"/>
    <mergeCell ref="A10:A15"/>
    <mergeCell ref="A16:A21"/>
    <mergeCell ref="A22:A28"/>
    <mergeCell ref="A29:A34"/>
    <mergeCell ref="A35:A48"/>
    <mergeCell ref="A49:A59"/>
    <mergeCell ref="A60:A70"/>
    <mergeCell ref="A71:A81"/>
    <mergeCell ref="A82:A92"/>
    <mergeCell ref="A93:A100"/>
    <mergeCell ref="A101:A104"/>
    <mergeCell ref="A105:A110"/>
    <mergeCell ref="A111:A115"/>
    <mergeCell ref="A116:A123"/>
    <mergeCell ref="A124:A126"/>
    <mergeCell ref="A127:A129"/>
    <mergeCell ref="A131:A141"/>
    <mergeCell ref="A142:A152"/>
    <mergeCell ref="A153:A163"/>
    <mergeCell ref="A164:A174"/>
    <mergeCell ref="A175:A185"/>
    <mergeCell ref="A186:A196"/>
    <mergeCell ref="A197:A207"/>
    <mergeCell ref="A208:A218"/>
    <mergeCell ref="A219:A229"/>
    <mergeCell ref="A230:A240"/>
    <mergeCell ref="A241:A251"/>
    <mergeCell ref="A252:A262"/>
    <mergeCell ref="A263:A273"/>
    <mergeCell ref="A274:A284"/>
    <mergeCell ref="A285:A295"/>
    <mergeCell ref="A296:A306"/>
    <mergeCell ref="A307:A317"/>
    <mergeCell ref="A318:A328"/>
    <mergeCell ref="A329:A339"/>
    <mergeCell ref="A340:A350"/>
    <mergeCell ref="A351:A361"/>
    <mergeCell ref="A362:A372"/>
    <mergeCell ref="A373:A383"/>
    <mergeCell ref="A384:A394"/>
    <mergeCell ref="A395:A405"/>
    <mergeCell ref="A406:A416"/>
    <mergeCell ref="A417:A427"/>
    <mergeCell ref="A428:A438"/>
    <mergeCell ref="A439:A449"/>
    <mergeCell ref="A450:A460"/>
    <mergeCell ref="A461:A471"/>
    <mergeCell ref="A472:A482"/>
    <mergeCell ref="A483:A493"/>
    <mergeCell ref="A494:A504"/>
    <mergeCell ref="A506:A516"/>
    <mergeCell ref="A517:A527"/>
    <mergeCell ref="A528:A538"/>
    <mergeCell ref="A539:A549"/>
    <mergeCell ref="A550:A560"/>
    <mergeCell ref="A561:A571"/>
    <mergeCell ref="A572:A582"/>
    <mergeCell ref="A583:A593"/>
    <mergeCell ref="A594:A604"/>
    <mergeCell ref="A605:A615"/>
    <mergeCell ref="A617:A619"/>
    <mergeCell ref="A621:A624"/>
    <mergeCell ref="A626:A627"/>
    <mergeCell ref="A629:A630"/>
    <mergeCell ref="A641:A650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599993896298105"/>
  </sheetPr>
  <dimension ref="A1:Z910"/>
  <sheetViews>
    <sheetView zoomScale="110" zoomScaleNormal="110" workbookViewId="0">
      <pane xSplit="4" ySplit="1" topLeftCell="E2" activePane="bottomRight" state="frozen"/>
      <selection/>
      <selection pane="topRight"/>
      <selection pane="bottomLeft"/>
      <selection pane="bottomRight" activeCell="A1" sqref="A1:B1"/>
    </sheetView>
  </sheetViews>
  <sheetFormatPr defaultColWidth="9" defaultRowHeight="11.6"/>
  <cols>
    <col min="1" max="1" width="11" style="458" customWidth="1"/>
    <col min="2" max="2" width="19.3846153846154" style="464" customWidth="1"/>
    <col min="3" max="3" width="13.3846153846154" style="465" customWidth="1"/>
    <col min="4" max="4" width="9.88461538461538" style="465" customWidth="1"/>
    <col min="5" max="10" width="10.1346153846154" style="465" customWidth="1"/>
    <col min="11" max="11" width="10.1346153846154" style="466" customWidth="1"/>
    <col min="12" max="16" width="10.1346153846154" style="465" customWidth="1"/>
    <col min="17" max="17" width="21.3846153846154" style="467" customWidth="1"/>
    <col min="18" max="18" width="3.75" style="467" customWidth="1"/>
    <col min="19" max="19" width="8.25" style="467" customWidth="1"/>
    <col min="20" max="20" width="3.75" style="467" customWidth="1"/>
    <col min="21" max="21" width="10.1346153846154" style="467" customWidth="1"/>
    <col min="22" max="22" width="5.25" style="467" customWidth="1"/>
    <col min="23" max="23" width="8.25" style="467" customWidth="1"/>
    <col min="24" max="16384" width="9" style="467"/>
  </cols>
  <sheetData>
    <row r="1" s="458" customFormat="1" ht="15" customHeight="1" spans="1:23">
      <c r="A1" s="468" t="s">
        <v>197</v>
      </c>
      <c r="B1" s="469"/>
      <c r="C1" s="470" t="s">
        <v>1</v>
      </c>
      <c r="D1" s="470" t="s">
        <v>2</v>
      </c>
      <c r="E1" s="470" t="s">
        <v>3</v>
      </c>
      <c r="F1" s="470" t="s">
        <v>4</v>
      </c>
      <c r="G1" s="470" t="s">
        <v>5</v>
      </c>
      <c r="H1" s="470" t="s">
        <v>6</v>
      </c>
      <c r="I1" s="470" t="s">
        <v>7</v>
      </c>
      <c r="J1" s="470" t="s">
        <v>8</v>
      </c>
      <c r="K1" s="470" t="s">
        <v>9</v>
      </c>
      <c r="L1" s="470" t="s">
        <v>10</v>
      </c>
      <c r="M1" s="470" t="s">
        <v>11</v>
      </c>
      <c r="N1" s="470" t="s">
        <v>12</v>
      </c>
      <c r="O1" s="470" t="s">
        <v>13</v>
      </c>
      <c r="P1" s="470" t="s">
        <v>14</v>
      </c>
      <c r="Q1" s="528" t="s">
        <v>15</v>
      </c>
      <c r="R1" s="528"/>
      <c r="S1" s="528" t="s">
        <v>16</v>
      </c>
      <c r="T1" s="528"/>
      <c r="U1" s="529" t="s">
        <v>198</v>
      </c>
      <c r="V1" s="530"/>
      <c r="W1" s="530"/>
    </row>
    <row r="2" ht="12.75" customHeight="1" spans="1:16">
      <c r="A2" s="471" t="s">
        <v>18</v>
      </c>
      <c r="B2" s="472" t="s">
        <v>19</v>
      </c>
      <c r="C2" s="330">
        <f>SUM(E2:P2)</f>
        <v>0</v>
      </c>
      <c r="D2" s="330"/>
      <c r="E2" s="516">
        <f>E60+E71+E82+E93-E140+E143</f>
        <v>0</v>
      </c>
      <c r="F2" s="516">
        <f t="shared" ref="F2:P2" si="0">F60+F71+F82+F93-F140+F143</f>
        <v>0</v>
      </c>
      <c r="G2" s="516">
        <f t="shared" si="0"/>
        <v>0</v>
      </c>
      <c r="H2" s="516">
        <f t="shared" si="0"/>
        <v>0</v>
      </c>
      <c r="I2" s="516">
        <f t="shared" si="0"/>
        <v>0</v>
      </c>
      <c r="J2" s="516">
        <f t="shared" si="0"/>
        <v>0</v>
      </c>
      <c r="K2" s="516">
        <f t="shared" si="0"/>
        <v>0</v>
      </c>
      <c r="L2" s="516">
        <f t="shared" si="0"/>
        <v>0</v>
      </c>
      <c r="M2" s="516">
        <f t="shared" si="0"/>
        <v>0</v>
      </c>
      <c r="N2" s="516">
        <f t="shared" si="0"/>
        <v>0</v>
      </c>
      <c r="O2" s="516">
        <f t="shared" si="0"/>
        <v>0</v>
      </c>
      <c r="P2" s="516">
        <f t="shared" si="0"/>
        <v>0</v>
      </c>
    </row>
    <row r="3" ht="12.75" customHeight="1" spans="1:16">
      <c r="A3" s="471"/>
      <c r="B3" s="473" t="s">
        <v>20</v>
      </c>
      <c r="C3" s="330">
        <f>SUM(E3:P3)</f>
        <v>0</v>
      </c>
      <c r="D3" s="330"/>
      <c r="E3" s="516">
        <f>E61+E72+E83+E94+E115-E124+E129-E136-E141+E144</f>
        <v>0</v>
      </c>
      <c r="F3" s="516">
        <f t="shared" ref="F3:P3" si="1">F61+F72+F83+F94+F115-F124+F129-F136-F141+F144</f>
        <v>0</v>
      </c>
      <c r="G3" s="516">
        <f t="shared" si="1"/>
        <v>0</v>
      </c>
      <c r="H3" s="516">
        <f t="shared" si="1"/>
        <v>0</v>
      </c>
      <c r="I3" s="516">
        <f t="shared" si="1"/>
        <v>0</v>
      </c>
      <c r="J3" s="516">
        <f t="shared" si="1"/>
        <v>0</v>
      </c>
      <c r="K3" s="516">
        <f t="shared" si="1"/>
        <v>0</v>
      </c>
      <c r="L3" s="516">
        <f t="shared" si="1"/>
        <v>0</v>
      </c>
      <c r="M3" s="516">
        <f t="shared" si="1"/>
        <v>0</v>
      </c>
      <c r="N3" s="516">
        <f t="shared" si="1"/>
        <v>0</v>
      </c>
      <c r="O3" s="516">
        <f t="shared" si="1"/>
        <v>0</v>
      </c>
      <c r="P3" s="516">
        <f t="shared" si="1"/>
        <v>0</v>
      </c>
    </row>
    <row r="4" ht="12.75" customHeight="1" spans="1:16">
      <c r="A4" s="471"/>
      <c r="B4" s="472" t="s">
        <v>21</v>
      </c>
      <c r="C4" s="330">
        <f>SUM(E4:P4)</f>
        <v>0</v>
      </c>
      <c r="D4" s="330"/>
      <c r="E4" s="516">
        <f>E67+E78+E89+E100</f>
        <v>0</v>
      </c>
      <c r="F4" s="516">
        <f t="shared" ref="F4:P4" si="2">F67+F78+F89+F100</f>
        <v>0</v>
      </c>
      <c r="G4" s="516">
        <f t="shared" si="2"/>
        <v>0</v>
      </c>
      <c r="H4" s="516">
        <f t="shared" si="2"/>
        <v>0</v>
      </c>
      <c r="I4" s="516">
        <f t="shared" si="2"/>
        <v>0</v>
      </c>
      <c r="J4" s="516">
        <f t="shared" si="2"/>
        <v>0</v>
      </c>
      <c r="K4" s="516">
        <f t="shared" si="2"/>
        <v>0</v>
      </c>
      <c r="L4" s="516">
        <f t="shared" si="2"/>
        <v>0</v>
      </c>
      <c r="M4" s="516">
        <f t="shared" si="2"/>
        <v>0</v>
      </c>
      <c r="N4" s="516">
        <f t="shared" si="2"/>
        <v>0</v>
      </c>
      <c r="O4" s="516">
        <f t="shared" si="2"/>
        <v>0</v>
      </c>
      <c r="P4" s="516">
        <f t="shared" si="2"/>
        <v>0</v>
      </c>
    </row>
    <row r="5" ht="12.75" customHeight="1" spans="1:16">
      <c r="A5" s="471"/>
      <c r="B5" s="474" t="s">
        <v>22</v>
      </c>
      <c r="C5" s="330">
        <f ca="1">INDIRECT(ADDRESS(ROW(),$T$1+4))</f>
        <v>0</v>
      </c>
      <c r="D5" s="330"/>
      <c r="E5" s="517"/>
      <c r="F5" s="517"/>
      <c r="G5" s="517"/>
      <c r="H5" s="517"/>
      <c r="I5" s="517"/>
      <c r="J5" s="517"/>
      <c r="K5" s="517"/>
      <c r="L5" s="517"/>
      <c r="M5" s="517"/>
      <c r="N5" s="517"/>
      <c r="O5" s="517"/>
      <c r="P5" s="517"/>
    </row>
    <row r="6" ht="12.75" customHeight="1" spans="1:16">
      <c r="A6" s="471"/>
      <c r="B6" s="472" t="s">
        <v>23</v>
      </c>
      <c r="C6" s="330">
        <f>SUM(E6:P6)</f>
        <v>0</v>
      </c>
      <c r="D6" s="330"/>
      <c r="E6" s="518">
        <f>IF($U$1="【渠】AI实验室",E22-E142+E145+E889+E890-E892+E893-E894+E895,E22-E142+E145+E114+E889+E890-E892+E893-E894+E895)</f>
        <v>0</v>
      </c>
      <c r="F6" s="518">
        <f t="shared" ref="F6:P6" si="3">IF($U$1="【渠】AI实验室",F22-F142+F145+F889+F890-F892+F893-F894+F895,F22-F142+F145+F114+F889+F890-F892+F893-F894+F895)</f>
        <v>0</v>
      </c>
      <c r="G6" s="518">
        <f t="shared" si="3"/>
        <v>0</v>
      </c>
      <c r="H6" s="518">
        <f t="shared" si="3"/>
        <v>0</v>
      </c>
      <c r="I6" s="518">
        <f t="shared" si="3"/>
        <v>0</v>
      </c>
      <c r="J6" s="518">
        <f t="shared" si="3"/>
        <v>0</v>
      </c>
      <c r="K6" s="518">
        <f t="shared" si="3"/>
        <v>0</v>
      </c>
      <c r="L6" s="518">
        <f t="shared" si="3"/>
        <v>0</v>
      </c>
      <c r="M6" s="518">
        <f t="shared" si="3"/>
        <v>0</v>
      </c>
      <c r="N6" s="518">
        <f t="shared" si="3"/>
        <v>0</v>
      </c>
      <c r="O6" s="518">
        <f t="shared" si="3"/>
        <v>0</v>
      </c>
      <c r="P6" s="518">
        <f t="shared" si="3"/>
        <v>0</v>
      </c>
    </row>
    <row r="7" ht="12.75" customHeight="1" spans="1:16">
      <c r="A7" s="471"/>
      <c r="B7" s="474" t="s">
        <v>24</v>
      </c>
      <c r="C7" s="330">
        <f>IF(C2=0,,C3/C2)</f>
        <v>0</v>
      </c>
      <c r="D7" s="335"/>
      <c r="E7" s="518">
        <f>IF(E2=0,,E3/E2)</f>
        <v>0</v>
      </c>
      <c r="F7" s="518">
        <f t="shared" ref="F7:P7" si="4">IF(F2=0,,F3/F2)</f>
        <v>0</v>
      </c>
      <c r="G7" s="518">
        <f t="shared" si="4"/>
        <v>0</v>
      </c>
      <c r="H7" s="518">
        <f t="shared" si="4"/>
        <v>0</v>
      </c>
      <c r="I7" s="518">
        <f t="shared" si="4"/>
        <v>0</v>
      </c>
      <c r="J7" s="518">
        <f t="shared" si="4"/>
        <v>0</v>
      </c>
      <c r="K7" s="518">
        <f t="shared" si="4"/>
        <v>0</v>
      </c>
      <c r="L7" s="518">
        <f t="shared" si="4"/>
        <v>0</v>
      </c>
      <c r="M7" s="518">
        <f t="shared" si="4"/>
        <v>0</v>
      </c>
      <c r="N7" s="518">
        <f t="shared" si="4"/>
        <v>0</v>
      </c>
      <c r="O7" s="518">
        <f t="shared" si="4"/>
        <v>0</v>
      </c>
      <c r="P7" s="518">
        <f t="shared" si="4"/>
        <v>0</v>
      </c>
    </row>
    <row r="8" ht="12.75" customHeight="1" spans="1:16">
      <c r="A8" s="471"/>
      <c r="B8" s="474" t="s">
        <v>25</v>
      </c>
      <c r="C8" s="330">
        <f>IF(C2=0,,C6/C2)</f>
        <v>0</v>
      </c>
      <c r="D8" s="335"/>
      <c r="E8" s="518">
        <f>IF(E2=0,,E6/E2)</f>
        <v>0</v>
      </c>
      <c r="F8" s="518">
        <f t="shared" ref="F8:P8" si="5">IF(F2=0,,F6/F2)</f>
        <v>0</v>
      </c>
      <c r="G8" s="518">
        <f t="shared" si="5"/>
        <v>0</v>
      </c>
      <c r="H8" s="518">
        <f t="shared" si="5"/>
        <v>0</v>
      </c>
      <c r="I8" s="518">
        <f t="shared" si="5"/>
        <v>0</v>
      </c>
      <c r="J8" s="518">
        <f t="shared" si="5"/>
        <v>0</v>
      </c>
      <c r="K8" s="518">
        <f t="shared" si="5"/>
        <v>0</v>
      </c>
      <c r="L8" s="518">
        <f t="shared" si="5"/>
        <v>0</v>
      </c>
      <c r="M8" s="518">
        <f t="shared" si="5"/>
        <v>0</v>
      </c>
      <c r="N8" s="518">
        <f t="shared" si="5"/>
        <v>0</v>
      </c>
      <c r="O8" s="518">
        <f t="shared" si="5"/>
        <v>0</v>
      </c>
      <c r="P8" s="518">
        <f t="shared" si="5"/>
        <v>0</v>
      </c>
    </row>
    <row r="9" ht="12.75" customHeight="1" spans="1:16">
      <c r="A9" s="471"/>
      <c r="B9" s="474" t="s">
        <v>26</v>
      </c>
      <c r="C9" s="354">
        <f>IF(C3=0,,C6/C3)</f>
        <v>0</v>
      </c>
      <c r="D9" s="338"/>
      <c r="E9" s="519">
        <f>IF(E3=0,,E6/E3)</f>
        <v>0</v>
      </c>
      <c r="F9" s="519">
        <f t="shared" ref="F9:P9" si="6">IF(F3=0,,F6/F3)</f>
        <v>0</v>
      </c>
      <c r="G9" s="519">
        <f t="shared" si="6"/>
        <v>0</v>
      </c>
      <c r="H9" s="519">
        <f t="shared" si="6"/>
        <v>0</v>
      </c>
      <c r="I9" s="519">
        <f t="shared" si="6"/>
        <v>0</v>
      </c>
      <c r="J9" s="519">
        <f t="shared" si="6"/>
        <v>0</v>
      </c>
      <c r="K9" s="519">
        <f t="shared" si="6"/>
        <v>0</v>
      </c>
      <c r="L9" s="519">
        <f t="shared" si="6"/>
        <v>0</v>
      </c>
      <c r="M9" s="519">
        <f t="shared" si="6"/>
        <v>0</v>
      </c>
      <c r="N9" s="519">
        <f t="shared" si="6"/>
        <v>0</v>
      </c>
      <c r="O9" s="519">
        <f t="shared" si="6"/>
        <v>0</v>
      </c>
      <c r="P9" s="519">
        <f t="shared" si="6"/>
        <v>0</v>
      </c>
    </row>
    <row r="10" ht="12.75" customHeight="1" spans="1:16">
      <c r="A10" s="475" t="s">
        <v>27</v>
      </c>
      <c r="B10" s="476" t="s">
        <v>28</v>
      </c>
      <c r="C10" s="477">
        <f>SUM(E10:P10)</f>
        <v>0</v>
      </c>
      <c r="D10" s="478"/>
      <c r="E10" s="517"/>
      <c r="F10" s="517"/>
      <c r="G10" s="517"/>
      <c r="H10" s="517"/>
      <c r="I10" s="517"/>
      <c r="J10" s="517"/>
      <c r="K10" s="517"/>
      <c r="L10" s="517"/>
      <c r="M10" s="517"/>
      <c r="N10" s="517"/>
      <c r="O10" s="517"/>
      <c r="P10" s="517"/>
    </row>
    <row r="11" ht="12.75" customHeight="1" spans="1:16">
      <c r="A11" s="475"/>
      <c r="B11" s="479" t="s">
        <v>29</v>
      </c>
      <c r="C11" s="477">
        <f>IF(C2=0,,C10/C2)</f>
        <v>0</v>
      </c>
      <c r="D11" s="477"/>
      <c r="E11" s="518">
        <f>IF(E2=0,,E10/E2)</f>
        <v>0</v>
      </c>
      <c r="F11" s="518">
        <f t="shared" ref="F11:P11" si="7">IF(F2=0,,F10/F2)</f>
        <v>0</v>
      </c>
      <c r="G11" s="518">
        <f t="shared" si="7"/>
        <v>0</v>
      </c>
      <c r="H11" s="518">
        <f t="shared" si="7"/>
        <v>0</v>
      </c>
      <c r="I11" s="518">
        <f t="shared" si="7"/>
        <v>0</v>
      </c>
      <c r="J11" s="518">
        <f t="shared" si="7"/>
        <v>0</v>
      </c>
      <c r="K11" s="518">
        <f t="shared" si="7"/>
        <v>0</v>
      </c>
      <c r="L11" s="518">
        <f t="shared" si="7"/>
        <v>0</v>
      </c>
      <c r="M11" s="518">
        <f t="shared" si="7"/>
        <v>0</v>
      </c>
      <c r="N11" s="518">
        <f t="shared" si="7"/>
        <v>0</v>
      </c>
      <c r="O11" s="518">
        <f t="shared" si="7"/>
        <v>0</v>
      </c>
      <c r="P11" s="518">
        <f t="shared" si="7"/>
        <v>0</v>
      </c>
    </row>
    <row r="12" ht="12.75" customHeight="1" spans="1:16">
      <c r="A12" s="475"/>
      <c r="B12" s="480" t="s">
        <v>30</v>
      </c>
      <c r="C12" s="477">
        <f>IF(C2=0,,C901/C2)</f>
        <v>0</v>
      </c>
      <c r="D12" s="477"/>
      <c r="E12" s="518">
        <f t="shared" ref="E12:P12" si="8">IF(E2=0,,E901/E2)</f>
        <v>0</v>
      </c>
      <c r="F12" s="518">
        <f t="shared" si="8"/>
        <v>0</v>
      </c>
      <c r="G12" s="518">
        <f t="shared" si="8"/>
        <v>0</v>
      </c>
      <c r="H12" s="518">
        <f t="shared" si="8"/>
        <v>0</v>
      </c>
      <c r="I12" s="518">
        <f t="shared" si="8"/>
        <v>0</v>
      </c>
      <c r="J12" s="518">
        <f t="shared" si="8"/>
        <v>0</v>
      </c>
      <c r="K12" s="518">
        <f t="shared" si="8"/>
        <v>0</v>
      </c>
      <c r="L12" s="518">
        <f t="shared" si="8"/>
        <v>0</v>
      </c>
      <c r="M12" s="518">
        <f t="shared" si="8"/>
        <v>0</v>
      </c>
      <c r="N12" s="518">
        <f t="shared" si="8"/>
        <v>0</v>
      </c>
      <c r="O12" s="518">
        <f t="shared" si="8"/>
        <v>0</v>
      </c>
      <c r="P12" s="518">
        <f t="shared" si="8"/>
        <v>0</v>
      </c>
    </row>
    <row r="13" ht="12.75" customHeight="1" spans="1:16">
      <c r="A13" s="475"/>
      <c r="B13" s="481" t="s">
        <v>199</v>
      </c>
      <c r="C13" s="477">
        <f>IF(C2=0,,C902/C2)</f>
        <v>0</v>
      </c>
      <c r="D13" s="477"/>
      <c r="E13" s="518">
        <f t="shared" ref="E13:P13" si="9">IF(E2=0,,E902/E2)</f>
        <v>0</v>
      </c>
      <c r="F13" s="518">
        <f t="shared" si="9"/>
        <v>0</v>
      </c>
      <c r="G13" s="518">
        <f t="shared" si="9"/>
        <v>0</v>
      </c>
      <c r="H13" s="518">
        <f t="shared" si="9"/>
        <v>0</v>
      </c>
      <c r="I13" s="518">
        <f t="shared" si="9"/>
        <v>0</v>
      </c>
      <c r="J13" s="518">
        <f t="shared" si="9"/>
        <v>0</v>
      </c>
      <c r="K13" s="518">
        <f t="shared" si="9"/>
        <v>0</v>
      </c>
      <c r="L13" s="518">
        <f t="shared" si="9"/>
        <v>0</v>
      </c>
      <c r="M13" s="518">
        <f t="shared" si="9"/>
        <v>0</v>
      </c>
      <c r="N13" s="518">
        <f t="shared" si="9"/>
        <v>0</v>
      </c>
      <c r="O13" s="518">
        <f t="shared" si="9"/>
        <v>0</v>
      </c>
      <c r="P13" s="518">
        <f t="shared" si="9"/>
        <v>0</v>
      </c>
    </row>
    <row r="14" ht="12.75" customHeight="1" spans="1:16">
      <c r="A14" s="475"/>
      <c r="B14" s="480" t="s">
        <v>32</v>
      </c>
      <c r="C14" s="477">
        <f>IF(C2=0,,C903/C2)</f>
        <v>0</v>
      </c>
      <c r="D14" s="477"/>
      <c r="E14" s="518">
        <f t="shared" ref="E14:P14" si="10">IF(E2=0,,E903/E2)</f>
        <v>0</v>
      </c>
      <c r="F14" s="518">
        <f t="shared" si="10"/>
        <v>0</v>
      </c>
      <c r="G14" s="518">
        <f t="shared" si="10"/>
        <v>0</v>
      </c>
      <c r="H14" s="518">
        <f t="shared" si="10"/>
        <v>0</v>
      </c>
      <c r="I14" s="518">
        <f t="shared" si="10"/>
        <v>0</v>
      </c>
      <c r="J14" s="518">
        <f t="shared" si="10"/>
        <v>0</v>
      </c>
      <c r="K14" s="518">
        <f t="shared" si="10"/>
        <v>0</v>
      </c>
      <c r="L14" s="518">
        <f t="shared" si="10"/>
        <v>0</v>
      </c>
      <c r="M14" s="518">
        <f t="shared" si="10"/>
        <v>0</v>
      </c>
      <c r="N14" s="518">
        <f t="shared" si="10"/>
        <v>0</v>
      </c>
      <c r="O14" s="518">
        <f t="shared" si="10"/>
        <v>0</v>
      </c>
      <c r="P14" s="518">
        <f t="shared" si="10"/>
        <v>0</v>
      </c>
    </row>
    <row r="15" ht="12.75" customHeight="1" spans="1:16">
      <c r="A15" s="475"/>
      <c r="B15" s="480" t="s">
        <v>33</v>
      </c>
      <c r="C15" s="477">
        <f>IF(C2=0,,C904/C2)</f>
        <v>0</v>
      </c>
      <c r="D15" s="477"/>
      <c r="E15" s="518">
        <f t="shared" ref="E15:P15" si="11">IF(E2=0,,E904/E2)</f>
        <v>0</v>
      </c>
      <c r="F15" s="518">
        <f t="shared" si="11"/>
        <v>0</v>
      </c>
      <c r="G15" s="518">
        <f t="shared" si="11"/>
        <v>0</v>
      </c>
      <c r="H15" s="518">
        <f t="shared" si="11"/>
        <v>0</v>
      </c>
      <c r="I15" s="518">
        <f t="shared" si="11"/>
        <v>0</v>
      </c>
      <c r="J15" s="518">
        <f t="shared" si="11"/>
        <v>0</v>
      </c>
      <c r="K15" s="518">
        <f t="shared" si="11"/>
        <v>0</v>
      </c>
      <c r="L15" s="518">
        <f t="shared" si="11"/>
        <v>0</v>
      </c>
      <c r="M15" s="518">
        <f t="shared" si="11"/>
        <v>0</v>
      </c>
      <c r="N15" s="518">
        <f t="shared" si="11"/>
        <v>0</v>
      </c>
      <c r="O15" s="518">
        <f t="shared" si="11"/>
        <v>0</v>
      </c>
      <c r="P15" s="518">
        <f t="shared" si="11"/>
        <v>0</v>
      </c>
    </row>
    <row r="16" ht="12.75" customHeight="1" spans="1:16">
      <c r="A16" s="482" t="s">
        <v>34</v>
      </c>
      <c r="B16" s="483" t="s">
        <v>35</v>
      </c>
      <c r="C16" s="330">
        <f>SUM(E16:P16)</f>
        <v>0</v>
      </c>
      <c r="D16" s="484"/>
      <c r="E16" s="518">
        <f t="shared" ref="E16:P16" si="12">E6-E10-E117-E119</f>
        <v>0</v>
      </c>
      <c r="F16" s="518">
        <f t="shared" si="12"/>
        <v>0</v>
      </c>
      <c r="G16" s="518">
        <f t="shared" si="12"/>
        <v>0</v>
      </c>
      <c r="H16" s="518">
        <f t="shared" si="12"/>
        <v>0</v>
      </c>
      <c r="I16" s="518">
        <f t="shared" si="12"/>
        <v>0</v>
      </c>
      <c r="J16" s="518">
        <f t="shared" si="12"/>
        <v>0</v>
      </c>
      <c r="K16" s="518">
        <f t="shared" si="12"/>
        <v>0</v>
      </c>
      <c r="L16" s="518">
        <f t="shared" si="12"/>
        <v>0</v>
      </c>
      <c r="M16" s="518">
        <f t="shared" si="12"/>
        <v>0</v>
      </c>
      <c r="N16" s="518">
        <f t="shared" si="12"/>
        <v>0</v>
      </c>
      <c r="O16" s="518">
        <f t="shared" si="12"/>
        <v>0</v>
      </c>
      <c r="P16" s="518">
        <f t="shared" si="12"/>
        <v>0</v>
      </c>
    </row>
    <row r="17" ht="12.75" customHeight="1" spans="1:16">
      <c r="A17" s="482"/>
      <c r="B17" s="483" t="s">
        <v>36</v>
      </c>
      <c r="C17" s="330">
        <f>SUM(E17:P17)</f>
        <v>0</v>
      </c>
      <c r="D17" s="484"/>
      <c r="E17" s="518">
        <f>(E6*96%*92.5%*90%-E10)*85%</f>
        <v>0</v>
      </c>
      <c r="F17" s="518">
        <f t="shared" ref="F17:P17" si="13">(F6*96%*92.5%*90%-F10)*85%</f>
        <v>0</v>
      </c>
      <c r="G17" s="518">
        <f t="shared" si="13"/>
        <v>0</v>
      </c>
      <c r="H17" s="518">
        <f t="shared" si="13"/>
        <v>0</v>
      </c>
      <c r="I17" s="518">
        <f t="shared" si="13"/>
        <v>0</v>
      </c>
      <c r="J17" s="518">
        <f t="shared" si="13"/>
        <v>0</v>
      </c>
      <c r="K17" s="518">
        <f t="shared" si="13"/>
        <v>0</v>
      </c>
      <c r="L17" s="518">
        <f t="shared" si="13"/>
        <v>0</v>
      </c>
      <c r="M17" s="518">
        <f t="shared" si="13"/>
        <v>0</v>
      </c>
      <c r="N17" s="518">
        <f t="shared" si="13"/>
        <v>0</v>
      </c>
      <c r="O17" s="518">
        <f t="shared" si="13"/>
        <v>0</v>
      </c>
      <c r="P17" s="518">
        <f t="shared" si="13"/>
        <v>0</v>
      </c>
    </row>
    <row r="18" ht="12.75" customHeight="1" spans="1:16">
      <c r="A18" s="482"/>
      <c r="B18" s="483" t="s">
        <v>37</v>
      </c>
      <c r="C18" s="330">
        <f>SUM(E18:P18)</f>
        <v>0</v>
      </c>
      <c r="D18" s="484"/>
      <c r="E18" s="518">
        <f>(E3*98%*96%*92.5%*90%-E10)*85%</f>
        <v>0</v>
      </c>
      <c r="F18" s="518">
        <f t="shared" ref="F18:P18" si="14">(F3*98%*96%*92.5%*90%-F10)*85%</f>
        <v>0</v>
      </c>
      <c r="G18" s="518">
        <f t="shared" si="14"/>
        <v>0</v>
      </c>
      <c r="H18" s="518">
        <f t="shared" si="14"/>
        <v>0</v>
      </c>
      <c r="I18" s="518">
        <f t="shared" si="14"/>
        <v>0</v>
      </c>
      <c r="J18" s="518">
        <f t="shared" si="14"/>
        <v>0</v>
      </c>
      <c r="K18" s="518">
        <f t="shared" si="14"/>
        <v>0</v>
      </c>
      <c r="L18" s="518">
        <f t="shared" si="14"/>
        <v>0</v>
      </c>
      <c r="M18" s="518">
        <f t="shared" si="14"/>
        <v>0</v>
      </c>
      <c r="N18" s="518">
        <f t="shared" si="14"/>
        <v>0</v>
      </c>
      <c r="O18" s="518">
        <f t="shared" si="14"/>
        <v>0</v>
      </c>
      <c r="P18" s="518">
        <f t="shared" si="14"/>
        <v>0</v>
      </c>
    </row>
    <row r="19" ht="12.75" customHeight="1" spans="1:16">
      <c r="A19" s="482"/>
      <c r="B19" s="485" t="s">
        <v>38</v>
      </c>
      <c r="C19" s="486">
        <f>IFERROR(IF(C16&lt;0,-ABS(C16/C6),ABS(C16/C6)),0)</f>
        <v>0</v>
      </c>
      <c r="D19" s="484"/>
      <c r="E19" s="520">
        <f>IFERROR(IF(E16&lt;0,-ABS(E16/E6),ABS(E16/E6)),0)</f>
        <v>0</v>
      </c>
      <c r="F19" s="520">
        <f t="shared" ref="F19:P19" si="15">IFERROR(IF(F16&lt;0,-ABS(F16/F6),ABS(F16/F6)),0)</f>
        <v>0</v>
      </c>
      <c r="G19" s="520">
        <f t="shared" si="15"/>
        <v>0</v>
      </c>
      <c r="H19" s="520">
        <f t="shared" si="15"/>
        <v>0</v>
      </c>
      <c r="I19" s="520">
        <f t="shared" si="15"/>
        <v>0</v>
      </c>
      <c r="J19" s="520">
        <f t="shared" si="15"/>
        <v>0</v>
      </c>
      <c r="K19" s="520">
        <f t="shared" si="15"/>
        <v>0</v>
      </c>
      <c r="L19" s="520">
        <f t="shared" si="15"/>
        <v>0</v>
      </c>
      <c r="M19" s="520">
        <f t="shared" si="15"/>
        <v>0</v>
      </c>
      <c r="N19" s="520">
        <f t="shared" si="15"/>
        <v>0</v>
      </c>
      <c r="O19" s="520">
        <f t="shared" si="15"/>
        <v>0</v>
      </c>
      <c r="P19" s="520">
        <f t="shared" si="15"/>
        <v>0</v>
      </c>
    </row>
    <row r="20" ht="12.75" customHeight="1" spans="1:16">
      <c r="A20" s="482"/>
      <c r="B20" s="487" t="s">
        <v>39</v>
      </c>
      <c r="C20" s="486">
        <f>IFERROR(IF(C17&lt;0,-ABS(C17/C6),ABS(C17/C6)),0)</f>
        <v>0</v>
      </c>
      <c r="D20" s="488"/>
      <c r="E20" s="520">
        <f>IFERROR(IF(E17&lt;0,-ABS(E17/E6),ABS(E17/E6)),0)</f>
        <v>0</v>
      </c>
      <c r="F20" s="520">
        <f t="shared" ref="F20:P20" si="16">IFERROR(IF(F17&lt;0,-ABS(F17/F6),ABS(F17/F6)),0)</f>
        <v>0</v>
      </c>
      <c r="G20" s="520">
        <f t="shared" si="16"/>
        <v>0</v>
      </c>
      <c r="H20" s="520">
        <f t="shared" si="16"/>
        <v>0</v>
      </c>
      <c r="I20" s="520">
        <f t="shared" si="16"/>
        <v>0</v>
      </c>
      <c r="J20" s="520">
        <f t="shared" si="16"/>
        <v>0</v>
      </c>
      <c r="K20" s="520">
        <f t="shared" si="16"/>
        <v>0</v>
      </c>
      <c r="L20" s="520">
        <f t="shared" si="16"/>
        <v>0</v>
      </c>
      <c r="M20" s="520">
        <f t="shared" si="16"/>
        <v>0</v>
      </c>
      <c r="N20" s="520">
        <f t="shared" si="16"/>
        <v>0</v>
      </c>
      <c r="O20" s="520">
        <f t="shared" si="16"/>
        <v>0</v>
      </c>
      <c r="P20" s="520">
        <f t="shared" si="16"/>
        <v>0</v>
      </c>
    </row>
    <row r="21" ht="12.75" customHeight="1" spans="1:16">
      <c r="A21" s="482"/>
      <c r="B21" s="487" t="s">
        <v>40</v>
      </c>
      <c r="C21" s="486">
        <f>IFERROR(IF(C18&lt;0,-ABS(C18/C3),ABS(C18/C3)),0)</f>
        <v>0</v>
      </c>
      <c r="D21" s="488"/>
      <c r="E21" s="520">
        <f t="shared" ref="E21:P21" si="17">IFERROR(IF(E18&lt;0,-ABS(E18/E3),ABS(E18/E3)),0)</f>
        <v>0</v>
      </c>
      <c r="F21" s="520">
        <f t="shared" si="17"/>
        <v>0</v>
      </c>
      <c r="G21" s="520">
        <f t="shared" si="17"/>
        <v>0</v>
      </c>
      <c r="H21" s="520">
        <f t="shared" si="17"/>
        <v>0</v>
      </c>
      <c r="I21" s="520">
        <f t="shared" si="17"/>
        <v>0</v>
      </c>
      <c r="J21" s="520">
        <f t="shared" si="17"/>
        <v>0</v>
      </c>
      <c r="K21" s="520">
        <f t="shared" si="17"/>
        <v>0</v>
      </c>
      <c r="L21" s="520">
        <f t="shared" si="17"/>
        <v>0</v>
      </c>
      <c r="M21" s="520">
        <f t="shared" si="17"/>
        <v>0</v>
      </c>
      <c r="N21" s="520">
        <f t="shared" si="17"/>
        <v>0</v>
      </c>
      <c r="O21" s="520">
        <f t="shared" si="17"/>
        <v>0</v>
      </c>
      <c r="P21" s="520">
        <f t="shared" si="17"/>
        <v>0</v>
      </c>
    </row>
    <row r="22" ht="12.75" customHeight="1" spans="1:16">
      <c r="A22" s="489" t="s">
        <v>82</v>
      </c>
      <c r="B22" s="490" t="s">
        <v>23</v>
      </c>
      <c r="C22" s="477">
        <f>SUM(E22:P22)</f>
        <v>0</v>
      </c>
      <c r="D22" s="477"/>
      <c r="E22" s="518">
        <f>E23+E24+E25+E26+E27+E28</f>
        <v>0</v>
      </c>
      <c r="F22" s="518">
        <f t="shared" ref="F22:P22" si="18">F23+F24+F25+F26+F27+F28</f>
        <v>0</v>
      </c>
      <c r="G22" s="518">
        <f t="shared" si="18"/>
        <v>0</v>
      </c>
      <c r="H22" s="518">
        <f t="shared" si="18"/>
        <v>0</v>
      </c>
      <c r="I22" s="518">
        <f t="shared" si="18"/>
        <v>0</v>
      </c>
      <c r="J22" s="518">
        <f t="shared" si="18"/>
        <v>0</v>
      </c>
      <c r="K22" s="518">
        <f t="shared" si="18"/>
        <v>0</v>
      </c>
      <c r="L22" s="518">
        <f t="shared" si="18"/>
        <v>0</v>
      </c>
      <c r="M22" s="518">
        <f t="shared" si="18"/>
        <v>0</v>
      </c>
      <c r="N22" s="518">
        <f t="shared" si="18"/>
        <v>0</v>
      </c>
      <c r="O22" s="518">
        <f t="shared" si="18"/>
        <v>0</v>
      </c>
      <c r="P22" s="518">
        <f t="shared" si="18"/>
        <v>0</v>
      </c>
    </row>
    <row r="23" ht="12.75" customHeight="1" spans="1:16">
      <c r="A23" s="491"/>
      <c r="B23" s="492" t="s">
        <v>42</v>
      </c>
      <c r="C23" s="477">
        <f>SUM(E23:P23)</f>
        <v>0</v>
      </c>
      <c r="D23" s="493">
        <f>IF(C22=0,,C23/$C$22)</f>
        <v>0</v>
      </c>
      <c r="E23" s="521"/>
      <c r="F23" s="521"/>
      <c r="G23" s="521"/>
      <c r="H23" s="521"/>
      <c r="I23" s="521"/>
      <c r="J23" s="521"/>
      <c r="K23" s="521"/>
      <c r="L23" s="521"/>
      <c r="M23" s="521"/>
      <c r="N23" s="521"/>
      <c r="O23" s="521"/>
      <c r="P23" s="521"/>
    </row>
    <row r="24" ht="12.75" customHeight="1" spans="1:16">
      <c r="A24" s="491"/>
      <c r="B24" s="492" t="s">
        <v>43</v>
      </c>
      <c r="C24" s="477">
        <f>SUM(E24:P24)</f>
        <v>0</v>
      </c>
      <c r="D24" s="493">
        <f>IF(C23=0,,C24/$C$22)</f>
        <v>0</v>
      </c>
      <c r="E24" s="521"/>
      <c r="F24" s="521"/>
      <c r="G24" s="521"/>
      <c r="H24" s="521"/>
      <c r="I24" s="521"/>
      <c r="J24" s="521"/>
      <c r="K24" s="521"/>
      <c r="L24" s="521"/>
      <c r="M24" s="521"/>
      <c r="N24" s="521"/>
      <c r="O24" s="521"/>
      <c r="P24" s="521"/>
    </row>
    <row r="25" ht="12.75" customHeight="1" spans="1:16">
      <c r="A25" s="491"/>
      <c r="B25" s="492" t="s">
        <v>44</v>
      </c>
      <c r="C25" s="477">
        <f t="shared" ref="C25:C29" si="19">SUM(E25:P25)</f>
        <v>0</v>
      </c>
      <c r="D25" s="493">
        <f>IF(C22=0,,C25/$C$22)</f>
        <v>0</v>
      </c>
      <c r="E25" s="521"/>
      <c r="F25" s="521"/>
      <c r="G25" s="521"/>
      <c r="H25" s="521"/>
      <c r="I25" s="521"/>
      <c r="J25" s="521"/>
      <c r="K25" s="521"/>
      <c r="L25" s="521"/>
      <c r="M25" s="521"/>
      <c r="N25" s="521"/>
      <c r="O25" s="521"/>
      <c r="P25" s="521"/>
    </row>
    <row r="26" ht="12.75" customHeight="1" spans="1:16">
      <c r="A26" s="491"/>
      <c r="B26" s="492" t="s">
        <v>45</v>
      </c>
      <c r="C26" s="477">
        <f t="shared" si="19"/>
        <v>0</v>
      </c>
      <c r="D26" s="493">
        <f>IF(C22=0,,C26/$C$22)</f>
        <v>0</v>
      </c>
      <c r="E26" s="521"/>
      <c r="F26" s="521"/>
      <c r="G26" s="521"/>
      <c r="H26" s="521"/>
      <c r="I26" s="521"/>
      <c r="J26" s="521"/>
      <c r="K26" s="521"/>
      <c r="L26" s="521"/>
      <c r="M26" s="521"/>
      <c r="N26" s="521"/>
      <c r="O26" s="521"/>
      <c r="P26" s="521"/>
    </row>
    <row r="27" ht="12.75" customHeight="1" spans="1:16">
      <c r="A27" s="491"/>
      <c r="B27" s="494" t="s">
        <v>46</v>
      </c>
      <c r="C27" s="477">
        <f t="shared" si="19"/>
        <v>0</v>
      </c>
      <c r="D27" s="493">
        <f>IF(C22=0,,C27/$C$22)</f>
        <v>0</v>
      </c>
      <c r="E27" s="521"/>
      <c r="F27" s="521"/>
      <c r="G27" s="521"/>
      <c r="H27" s="521"/>
      <c r="I27" s="521"/>
      <c r="J27" s="521"/>
      <c r="K27" s="521"/>
      <c r="L27" s="521"/>
      <c r="M27" s="521"/>
      <c r="N27" s="521"/>
      <c r="O27" s="521"/>
      <c r="P27" s="521"/>
    </row>
    <row r="28" ht="12.75" customHeight="1" spans="1:16">
      <c r="A28" s="491"/>
      <c r="B28" s="494" t="s">
        <v>47</v>
      </c>
      <c r="C28" s="477">
        <f t="shared" si="19"/>
        <v>0</v>
      </c>
      <c r="D28" s="493">
        <f>IF(C22=0,,C28/$C$22)</f>
        <v>0</v>
      </c>
      <c r="E28" s="522">
        <f>E115</f>
        <v>0</v>
      </c>
      <c r="F28" s="522">
        <f t="shared" ref="F28:P28" si="20">F115</f>
        <v>0</v>
      </c>
      <c r="G28" s="522">
        <f t="shared" si="20"/>
        <v>0</v>
      </c>
      <c r="H28" s="522">
        <f t="shared" si="20"/>
        <v>0</v>
      </c>
      <c r="I28" s="522">
        <f t="shared" si="20"/>
        <v>0</v>
      </c>
      <c r="J28" s="522">
        <f t="shared" si="20"/>
        <v>0</v>
      </c>
      <c r="K28" s="522">
        <f t="shared" si="20"/>
        <v>0</v>
      </c>
      <c r="L28" s="522">
        <f t="shared" si="20"/>
        <v>0</v>
      </c>
      <c r="M28" s="522">
        <f t="shared" si="20"/>
        <v>0</v>
      </c>
      <c r="N28" s="522">
        <f t="shared" si="20"/>
        <v>0</v>
      </c>
      <c r="O28" s="522">
        <f t="shared" si="20"/>
        <v>0</v>
      </c>
      <c r="P28" s="522">
        <f t="shared" si="20"/>
        <v>0</v>
      </c>
    </row>
    <row r="29" ht="12.75" customHeight="1" spans="1:16">
      <c r="A29" s="482" t="s">
        <v>48</v>
      </c>
      <c r="B29" s="495" t="s">
        <v>49</v>
      </c>
      <c r="C29" s="330">
        <f t="shared" si="19"/>
        <v>0</v>
      </c>
      <c r="D29" s="484"/>
      <c r="E29" s="517"/>
      <c r="F29" s="517"/>
      <c r="G29" s="517"/>
      <c r="H29" s="517"/>
      <c r="I29" s="517"/>
      <c r="J29" s="517"/>
      <c r="K29" s="517"/>
      <c r="L29" s="517"/>
      <c r="M29" s="517"/>
      <c r="N29" s="517"/>
      <c r="O29" s="517"/>
      <c r="P29" s="517"/>
    </row>
    <row r="30" ht="12.75" customHeight="1" spans="1:16">
      <c r="A30" s="482"/>
      <c r="B30" s="496" t="s">
        <v>50</v>
      </c>
      <c r="C30" s="330">
        <f>IF(C29=0,,(C905+C906)/C29)</f>
        <v>0</v>
      </c>
      <c r="D30" s="484"/>
      <c r="E30" s="518">
        <f t="shared" ref="E30:P30" si="21">IF(E29=0,,(E905+E906)/E29)</f>
        <v>0</v>
      </c>
      <c r="F30" s="518">
        <f t="shared" si="21"/>
        <v>0</v>
      </c>
      <c r="G30" s="518">
        <f t="shared" si="21"/>
        <v>0</v>
      </c>
      <c r="H30" s="518">
        <f t="shared" si="21"/>
        <v>0</v>
      </c>
      <c r="I30" s="518">
        <f t="shared" si="21"/>
        <v>0</v>
      </c>
      <c r="J30" s="518">
        <f t="shared" si="21"/>
        <v>0</v>
      </c>
      <c r="K30" s="518">
        <f t="shared" si="21"/>
        <v>0</v>
      </c>
      <c r="L30" s="518">
        <f t="shared" si="21"/>
        <v>0</v>
      </c>
      <c r="M30" s="518">
        <f t="shared" si="21"/>
        <v>0</v>
      </c>
      <c r="N30" s="518">
        <f t="shared" si="21"/>
        <v>0</v>
      </c>
      <c r="O30" s="518">
        <f t="shared" si="21"/>
        <v>0</v>
      </c>
      <c r="P30" s="518">
        <f t="shared" si="21"/>
        <v>0</v>
      </c>
    </row>
    <row r="31" ht="12.75" customHeight="1" spans="1:16">
      <c r="A31" s="497"/>
      <c r="B31" s="496" t="s">
        <v>51</v>
      </c>
      <c r="C31" s="330">
        <f>IF(C29=0,,C6/C29)</f>
        <v>0</v>
      </c>
      <c r="D31" s="484"/>
      <c r="E31" s="518">
        <f t="shared" ref="E31:P31" si="22">IF(E29=0,,E6/E29)</f>
        <v>0</v>
      </c>
      <c r="F31" s="518">
        <f t="shared" si="22"/>
        <v>0</v>
      </c>
      <c r="G31" s="518">
        <f t="shared" si="22"/>
        <v>0</v>
      </c>
      <c r="H31" s="518">
        <f t="shared" si="22"/>
        <v>0</v>
      </c>
      <c r="I31" s="518">
        <f t="shared" si="22"/>
        <v>0</v>
      </c>
      <c r="J31" s="518">
        <f t="shared" si="22"/>
        <v>0</v>
      </c>
      <c r="K31" s="518">
        <f t="shared" si="22"/>
        <v>0</v>
      </c>
      <c r="L31" s="518">
        <f t="shared" si="22"/>
        <v>0</v>
      </c>
      <c r="M31" s="518">
        <f t="shared" si="22"/>
        <v>0</v>
      </c>
      <c r="N31" s="518">
        <f t="shared" si="22"/>
        <v>0</v>
      </c>
      <c r="O31" s="518">
        <f t="shared" si="22"/>
        <v>0</v>
      </c>
      <c r="P31" s="518">
        <f t="shared" si="22"/>
        <v>0</v>
      </c>
    </row>
    <row r="32" ht="12.75" customHeight="1" spans="1:16">
      <c r="A32" s="497"/>
      <c r="B32" s="496" t="s">
        <v>52</v>
      </c>
      <c r="C32" s="498">
        <f>IF(C29=0,,C2/C29)</f>
        <v>0</v>
      </c>
      <c r="D32" s="484"/>
      <c r="E32" s="523">
        <f t="shared" ref="E32:P32" si="23">IF(E29=0,,E2/E29)</f>
        <v>0</v>
      </c>
      <c r="F32" s="523">
        <f t="shared" si="23"/>
        <v>0</v>
      </c>
      <c r="G32" s="523">
        <f t="shared" si="23"/>
        <v>0</v>
      </c>
      <c r="H32" s="523">
        <f t="shared" si="23"/>
        <v>0</v>
      </c>
      <c r="I32" s="523">
        <f t="shared" si="23"/>
        <v>0</v>
      </c>
      <c r="J32" s="523">
        <f t="shared" si="23"/>
        <v>0</v>
      </c>
      <c r="K32" s="523">
        <f t="shared" si="23"/>
        <v>0</v>
      </c>
      <c r="L32" s="523">
        <f t="shared" si="23"/>
        <v>0</v>
      </c>
      <c r="M32" s="523">
        <f t="shared" si="23"/>
        <v>0</v>
      </c>
      <c r="N32" s="523">
        <f t="shared" si="23"/>
        <v>0</v>
      </c>
      <c r="O32" s="523">
        <f t="shared" si="23"/>
        <v>0</v>
      </c>
      <c r="P32" s="523">
        <f t="shared" si="23"/>
        <v>0</v>
      </c>
    </row>
    <row r="33" ht="12.75" customHeight="1" spans="1:16">
      <c r="A33" s="497"/>
      <c r="B33" s="495" t="s">
        <v>53</v>
      </c>
      <c r="C33" s="330">
        <f>SUM(E33:P33)</f>
        <v>0</v>
      </c>
      <c r="D33" s="499">
        <f>IF(C29=0,,C33/$C$29)</f>
        <v>0</v>
      </c>
      <c r="E33" s="517"/>
      <c r="F33" s="517"/>
      <c r="G33" s="517"/>
      <c r="H33" s="517"/>
      <c r="I33" s="517"/>
      <c r="J33" s="517"/>
      <c r="K33" s="517"/>
      <c r="L33" s="517"/>
      <c r="M33" s="517"/>
      <c r="N33" s="517"/>
      <c r="O33" s="517"/>
      <c r="P33" s="517"/>
    </row>
    <row r="34" ht="12.75" customHeight="1" spans="1:16">
      <c r="A34" s="497"/>
      <c r="B34" s="496" t="s">
        <v>52</v>
      </c>
      <c r="C34" s="498">
        <f>IF(E33=0,,E2/E33)</f>
        <v>0</v>
      </c>
      <c r="D34" s="484"/>
      <c r="E34" s="523">
        <f t="shared" ref="E34:P34" si="24">IF(E33=0,,E2/E33)</f>
        <v>0</v>
      </c>
      <c r="F34" s="523">
        <f t="shared" si="24"/>
        <v>0</v>
      </c>
      <c r="G34" s="523">
        <f t="shared" si="24"/>
        <v>0</v>
      </c>
      <c r="H34" s="523">
        <f t="shared" si="24"/>
        <v>0</v>
      </c>
      <c r="I34" s="523">
        <f t="shared" si="24"/>
        <v>0</v>
      </c>
      <c r="J34" s="523">
        <f t="shared" si="24"/>
        <v>0</v>
      </c>
      <c r="K34" s="523">
        <f t="shared" si="24"/>
        <v>0</v>
      </c>
      <c r="L34" s="523">
        <f t="shared" si="24"/>
        <v>0</v>
      </c>
      <c r="M34" s="523">
        <f t="shared" si="24"/>
        <v>0</v>
      </c>
      <c r="N34" s="523">
        <f t="shared" si="24"/>
        <v>0</v>
      </c>
      <c r="O34" s="523">
        <f t="shared" si="24"/>
        <v>0</v>
      </c>
      <c r="P34" s="523">
        <f t="shared" si="24"/>
        <v>0</v>
      </c>
    </row>
    <row r="35" ht="12.75" customHeight="1" spans="1:16">
      <c r="A35" s="500" t="s">
        <v>54</v>
      </c>
      <c r="B35" s="501" t="s">
        <v>55</v>
      </c>
      <c r="C35" s="502">
        <f ca="1">INDIRECT(ADDRESS(ROW(),$T$1+4))</f>
        <v>0</v>
      </c>
      <c r="D35" s="503"/>
      <c r="E35" s="517"/>
      <c r="F35" s="517"/>
      <c r="G35" s="517"/>
      <c r="H35" s="517"/>
      <c r="I35" s="517"/>
      <c r="J35" s="517"/>
      <c r="K35" s="517"/>
      <c r="L35" s="517"/>
      <c r="M35" s="517"/>
      <c r="N35" s="517"/>
      <c r="O35" s="517"/>
      <c r="P35" s="517"/>
    </row>
    <row r="36" ht="12.75" customHeight="1" spans="1:16">
      <c r="A36" s="500"/>
      <c r="B36" s="501" t="s">
        <v>56</v>
      </c>
      <c r="C36" s="502">
        <f ca="1">INDIRECT(ADDRESS(ROW(),$T$1+4))</f>
        <v>0</v>
      </c>
      <c r="D36" s="503"/>
      <c r="E36" s="517"/>
      <c r="F36" s="517"/>
      <c r="G36" s="517"/>
      <c r="H36" s="517"/>
      <c r="I36" s="517"/>
      <c r="J36" s="517"/>
      <c r="K36" s="517"/>
      <c r="L36" s="517"/>
      <c r="M36" s="517"/>
      <c r="N36" s="517"/>
      <c r="O36" s="517"/>
      <c r="P36" s="517"/>
    </row>
    <row r="37" ht="12.75" customHeight="1" spans="1:16">
      <c r="A37" s="500"/>
      <c r="B37" s="504" t="s">
        <v>57</v>
      </c>
      <c r="C37" s="502">
        <f>IF(SUM(E36:P36)=0,,SUM(E45:P45)/SUM(E36:P36))</f>
        <v>0</v>
      </c>
      <c r="D37" s="503"/>
      <c r="E37" s="518">
        <f t="shared" ref="E37:P37" si="25">IF(E36=0,,E45/E36)</f>
        <v>0</v>
      </c>
      <c r="F37" s="518">
        <f t="shared" si="25"/>
        <v>0</v>
      </c>
      <c r="G37" s="518">
        <f t="shared" si="25"/>
        <v>0</v>
      </c>
      <c r="H37" s="518">
        <f t="shared" si="25"/>
        <v>0</v>
      </c>
      <c r="I37" s="518">
        <f t="shared" si="25"/>
        <v>0</v>
      </c>
      <c r="J37" s="518">
        <f t="shared" si="25"/>
        <v>0</v>
      </c>
      <c r="K37" s="518">
        <f t="shared" si="25"/>
        <v>0</v>
      </c>
      <c r="L37" s="518">
        <f t="shared" si="25"/>
        <v>0</v>
      </c>
      <c r="M37" s="518">
        <f t="shared" si="25"/>
        <v>0</v>
      </c>
      <c r="N37" s="518">
        <f t="shared" si="25"/>
        <v>0</v>
      </c>
      <c r="O37" s="518">
        <f t="shared" si="25"/>
        <v>0</v>
      </c>
      <c r="P37" s="518">
        <f t="shared" si="25"/>
        <v>0</v>
      </c>
    </row>
    <row r="38" ht="12.75" customHeight="1" spans="1:16">
      <c r="A38" s="500"/>
      <c r="B38" s="501" t="s">
        <v>58</v>
      </c>
      <c r="C38" s="502">
        <f ca="1">INDIRECT(ADDRESS(ROW(),$T$1+4))</f>
        <v>0</v>
      </c>
      <c r="D38" s="493">
        <f ca="1">IF(C29=0,,C38/$C$29)</f>
        <v>0</v>
      </c>
      <c r="E38" s="517"/>
      <c r="F38" s="517"/>
      <c r="G38" s="517"/>
      <c r="H38" s="517"/>
      <c r="I38" s="517"/>
      <c r="J38" s="517"/>
      <c r="K38" s="517"/>
      <c r="L38" s="517"/>
      <c r="M38" s="517"/>
      <c r="N38" s="517"/>
      <c r="O38" s="517"/>
      <c r="P38" s="517"/>
    </row>
    <row r="39" s="459" customFormat="1" ht="12.75" customHeight="1" spans="1:16">
      <c r="A39" s="500"/>
      <c r="B39" s="504" t="s">
        <v>59</v>
      </c>
      <c r="C39" s="505">
        <f>IF(SUM(E38:P38)=0,,SUM(E45:P45)/SUM(E38:P38))</f>
        <v>0</v>
      </c>
      <c r="D39" s="503"/>
      <c r="E39" s="523">
        <f t="shared" ref="E39:P39" si="26">IF(E38=0,,E45/E38)</f>
        <v>0</v>
      </c>
      <c r="F39" s="523">
        <f t="shared" si="26"/>
        <v>0</v>
      </c>
      <c r="G39" s="523">
        <f t="shared" si="26"/>
        <v>0</v>
      </c>
      <c r="H39" s="523">
        <f t="shared" si="26"/>
        <v>0</v>
      </c>
      <c r="I39" s="523">
        <f t="shared" si="26"/>
        <v>0</v>
      </c>
      <c r="J39" s="523">
        <f t="shared" si="26"/>
        <v>0</v>
      </c>
      <c r="K39" s="523">
        <f t="shared" si="26"/>
        <v>0</v>
      </c>
      <c r="L39" s="523">
        <f t="shared" si="26"/>
        <v>0</v>
      </c>
      <c r="M39" s="523">
        <f t="shared" si="26"/>
        <v>0</v>
      </c>
      <c r="N39" s="523">
        <f t="shared" si="26"/>
        <v>0</v>
      </c>
      <c r="O39" s="523">
        <f t="shared" si="26"/>
        <v>0</v>
      </c>
      <c r="P39" s="523">
        <f t="shared" si="26"/>
        <v>0</v>
      </c>
    </row>
    <row r="40" ht="12.75" customHeight="1" spans="1:16">
      <c r="A40" s="500"/>
      <c r="B40" s="501" t="s">
        <v>60</v>
      </c>
      <c r="C40" s="502">
        <f ca="1">INDIRECT(ADDRESS(ROW(),$T$1+4))</f>
        <v>0</v>
      </c>
      <c r="D40" s="493">
        <f ca="1">IF(C29=0,,C40/$C$29)</f>
        <v>0</v>
      </c>
      <c r="E40" s="517"/>
      <c r="F40" s="517"/>
      <c r="G40" s="517"/>
      <c r="H40" s="517"/>
      <c r="I40" s="517"/>
      <c r="J40" s="517"/>
      <c r="K40" s="517"/>
      <c r="L40" s="517"/>
      <c r="M40" s="517"/>
      <c r="N40" s="517"/>
      <c r="O40" s="517"/>
      <c r="P40" s="517"/>
    </row>
    <row r="41" s="459" customFormat="1" ht="12.75" customHeight="1" spans="1:16">
      <c r="A41" s="500"/>
      <c r="B41" s="504" t="s">
        <v>61</v>
      </c>
      <c r="C41" s="505">
        <f>IF(SUM(E40:P40)=0,,SUM(E45:P45)/SUM(E40:P40))</f>
        <v>0</v>
      </c>
      <c r="D41" s="503"/>
      <c r="E41" s="523">
        <f t="shared" ref="E41:P41" si="27">IF(E40=0,,E45/E40)</f>
        <v>0</v>
      </c>
      <c r="F41" s="523">
        <f t="shared" si="27"/>
        <v>0</v>
      </c>
      <c r="G41" s="523">
        <f t="shared" si="27"/>
        <v>0</v>
      </c>
      <c r="H41" s="523">
        <f t="shared" si="27"/>
        <v>0</v>
      </c>
      <c r="I41" s="523">
        <f t="shared" si="27"/>
        <v>0</v>
      </c>
      <c r="J41" s="523">
        <f t="shared" si="27"/>
        <v>0</v>
      </c>
      <c r="K41" s="523">
        <f t="shared" si="27"/>
        <v>0</v>
      </c>
      <c r="L41" s="523">
        <f t="shared" si="27"/>
        <v>0</v>
      </c>
      <c r="M41" s="523">
        <f t="shared" si="27"/>
        <v>0</v>
      </c>
      <c r="N41" s="523">
        <f t="shared" si="27"/>
        <v>0</v>
      </c>
      <c r="O41" s="523">
        <f t="shared" si="27"/>
        <v>0</v>
      </c>
      <c r="P41" s="523">
        <f t="shared" si="27"/>
        <v>0</v>
      </c>
    </row>
    <row r="42" ht="12.75" customHeight="1" spans="1:16">
      <c r="A42" s="500"/>
      <c r="B42" s="501" t="s">
        <v>62</v>
      </c>
      <c r="C42" s="502">
        <f ca="1">INDIRECT(ADDRESS(ROW(),$T$1+4))</f>
        <v>0</v>
      </c>
      <c r="D42" s="503"/>
      <c r="E42" s="517"/>
      <c r="F42" s="517"/>
      <c r="G42" s="517"/>
      <c r="H42" s="517"/>
      <c r="I42" s="517"/>
      <c r="J42" s="517"/>
      <c r="K42" s="517"/>
      <c r="L42" s="517"/>
      <c r="M42" s="517"/>
      <c r="N42" s="517"/>
      <c r="O42" s="517"/>
      <c r="P42" s="517"/>
    </row>
    <row r="43" ht="12.75" customHeight="1" spans="1:16">
      <c r="A43" s="500"/>
      <c r="B43" s="500" t="s">
        <v>63</v>
      </c>
      <c r="C43" s="502">
        <f>IF(SUM(E42:P42)=0,,C6/SUM(E42:P42))</f>
        <v>0</v>
      </c>
      <c r="D43" s="503"/>
      <c r="E43" s="518">
        <f t="shared" ref="E43:P43" si="28">IF(E42=0,,E6/E42)</f>
        <v>0</v>
      </c>
      <c r="F43" s="518">
        <f t="shared" si="28"/>
        <v>0</v>
      </c>
      <c r="G43" s="518">
        <f t="shared" si="28"/>
        <v>0</v>
      </c>
      <c r="H43" s="518">
        <f t="shared" si="28"/>
        <v>0</v>
      </c>
      <c r="I43" s="518">
        <f t="shared" si="28"/>
        <v>0</v>
      </c>
      <c r="J43" s="518">
        <f t="shared" si="28"/>
        <v>0</v>
      </c>
      <c r="K43" s="518">
        <f t="shared" si="28"/>
        <v>0</v>
      </c>
      <c r="L43" s="518">
        <f t="shared" si="28"/>
        <v>0</v>
      </c>
      <c r="M43" s="518">
        <f t="shared" si="28"/>
        <v>0</v>
      </c>
      <c r="N43" s="518">
        <f t="shared" si="28"/>
        <v>0</v>
      </c>
      <c r="O43" s="518">
        <f t="shared" si="28"/>
        <v>0</v>
      </c>
      <c r="P43" s="518">
        <f t="shared" si="28"/>
        <v>0</v>
      </c>
    </row>
    <row r="44" ht="12.75" customHeight="1" spans="1:16">
      <c r="A44" s="500"/>
      <c r="B44" s="501" t="s">
        <v>64</v>
      </c>
      <c r="C44" s="502">
        <f ca="1">INDIRECT(ADDRESS(ROW(),$T$1+4))</f>
        <v>0</v>
      </c>
      <c r="D44" s="503"/>
      <c r="E44" s="517"/>
      <c r="F44" s="517"/>
      <c r="G44" s="517"/>
      <c r="H44" s="517"/>
      <c r="I44" s="517"/>
      <c r="J44" s="517"/>
      <c r="K44" s="517"/>
      <c r="L44" s="517"/>
      <c r="M44" s="517"/>
      <c r="N44" s="517"/>
      <c r="O44" s="517"/>
      <c r="P44" s="517"/>
    </row>
    <row r="45" ht="12.75" customHeight="1" spans="1:16">
      <c r="A45" s="500"/>
      <c r="B45" s="501" t="s">
        <v>65</v>
      </c>
      <c r="C45" s="502">
        <f ca="1">INDIRECT(ADDRESS(ROW(),$T$1+4))</f>
        <v>0</v>
      </c>
      <c r="D45" s="503"/>
      <c r="E45" s="518">
        <f>E46+E47</f>
        <v>0</v>
      </c>
      <c r="F45" s="518">
        <f t="shared" ref="F45:P45" si="29">F46+F47</f>
        <v>0</v>
      </c>
      <c r="G45" s="518">
        <f t="shared" si="29"/>
        <v>0</v>
      </c>
      <c r="H45" s="518">
        <f t="shared" si="29"/>
        <v>0</v>
      </c>
      <c r="I45" s="518">
        <f t="shared" si="29"/>
        <v>0</v>
      </c>
      <c r="J45" s="518">
        <f t="shared" si="29"/>
        <v>0</v>
      </c>
      <c r="K45" s="518">
        <f t="shared" si="29"/>
        <v>0</v>
      </c>
      <c r="L45" s="518">
        <f t="shared" si="29"/>
        <v>0</v>
      </c>
      <c r="M45" s="518">
        <f t="shared" si="29"/>
        <v>0</v>
      </c>
      <c r="N45" s="518">
        <f t="shared" si="29"/>
        <v>0</v>
      </c>
      <c r="O45" s="518">
        <f t="shared" si="29"/>
        <v>0</v>
      </c>
      <c r="P45" s="518">
        <f t="shared" si="29"/>
        <v>0</v>
      </c>
    </row>
    <row r="46" ht="12.75" customHeight="1" spans="1:16">
      <c r="A46" s="500"/>
      <c r="B46" s="506" t="s">
        <v>200</v>
      </c>
      <c r="C46" s="502">
        <f ca="1">INDIRECT(ADDRESS(ROW(),$T$1+4))</f>
        <v>0</v>
      </c>
      <c r="D46" s="507">
        <f ca="1">IF(C45=0,,C46/C45)</f>
        <v>0</v>
      </c>
      <c r="E46" s="517"/>
      <c r="F46" s="517"/>
      <c r="G46" s="517"/>
      <c r="H46" s="517"/>
      <c r="I46" s="517"/>
      <c r="J46" s="517"/>
      <c r="K46" s="517"/>
      <c r="L46" s="517"/>
      <c r="M46" s="517"/>
      <c r="N46" s="517"/>
      <c r="O46" s="517"/>
      <c r="P46" s="517"/>
    </row>
    <row r="47" ht="12.75" customHeight="1" spans="1:16">
      <c r="A47" s="500"/>
      <c r="B47" s="506" t="s">
        <v>201</v>
      </c>
      <c r="C47" s="502">
        <f ca="1">INDIRECT(ADDRESS(ROW(),$T$1+4))</f>
        <v>0</v>
      </c>
      <c r="D47" s="507">
        <f ca="1">IF(C45=0,,C47/C45)</f>
        <v>0</v>
      </c>
      <c r="E47" s="517"/>
      <c r="F47" s="517"/>
      <c r="G47" s="517"/>
      <c r="H47" s="517"/>
      <c r="I47" s="517"/>
      <c r="J47" s="517"/>
      <c r="K47" s="517"/>
      <c r="L47" s="517"/>
      <c r="M47" s="517"/>
      <c r="N47" s="517"/>
      <c r="O47" s="517"/>
      <c r="P47" s="517"/>
    </row>
    <row r="48" s="460" customFormat="1" ht="12.75" customHeight="1" spans="1:16">
      <c r="A48" s="500"/>
      <c r="B48" s="508" t="s">
        <v>202</v>
      </c>
      <c r="C48" s="509">
        <f>IF(SUM(E44:P44)=0,,SUM(E46:P46)/SUM(E44:P44))</f>
        <v>0</v>
      </c>
      <c r="D48" s="510"/>
      <c r="E48" s="524">
        <f t="shared" ref="E48:P48" si="30">IF(E44=0,,E46/E44)</f>
        <v>0</v>
      </c>
      <c r="F48" s="524">
        <f t="shared" si="30"/>
        <v>0</v>
      </c>
      <c r="G48" s="524">
        <f t="shared" si="30"/>
        <v>0</v>
      </c>
      <c r="H48" s="524">
        <f t="shared" si="30"/>
        <v>0</v>
      </c>
      <c r="I48" s="524">
        <f t="shared" si="30"/>
        <v>0</v>
      </c>
      <c r="J48" s="524">
        <f t="shared" si="30"/>
        <v>0</v>
      </c>
      <c r="K48" s="524">
        <f t="shared" si="30"/>
        <v>0</v>
      </c>
      <c r="L48" s="524">
        <f t="shared" si="30"/>
        <v>0</v>
      </c>
      <c r="M48" s="524">
        <f t="shared" si="30"/>
        <v>0</v>
      </c>
      <c r="N48" s="524">
        <f t="shared" si="30"/>
        <v>0</v>
      </c>
      <c r="O48" s="524">
        <f t="shared" si="30"/>
        <v>0</v>
      </c>
      <c r="P48" s="524">
        <f t="shared" si="30"/>
        <v>0</v>
      </c>
    </row>
    <row r="49" ht="12.75" customHeight="1" spans="1:16">
      <c r="A49" s="482" t="s">
        <v>203</v>
      </c>
      <c r="B49" s="495" t="s">
        <v>204</v>
      </c>
      <c r="C49" s="330">
        <f t="shared" ref="C49:C54" si="31">SUM(E49:P49)</f>
        <v>0</v>
      </c>
      <c r="D49" s="484"/>
      <c r="E49" s="525">
        <f>E50+E51+E52+E53</f>
        <v>0</v>
      </c>
      <c r="F49" s="525">
        <f t="shared" ref="F49:P49" si="32">F50+F51+F52+F53</f>
        <v>0</v>
      </c>
      <c r="G49" s="525">
        <f t="shared" si="32"/>
        <v>0</v>
      </c>
      <c r="H49" s="525">
        <f t="shared" si="32"/>
        <v>0</v>
      </c>
      <c r="I49" s="525">
        <f t="shared" si="32"/>
        <v>0</v>
      </c>
      <c r="J49" s="525">
        <f t="shared" si="32"/>
        <v>0</v>
      </c>
      <c r="K49" s="525">
        <f t="shared" si="32"/>
        <v>0</v>
      </c>
      <c r="L49" s="525">
        <f t="shared" si="32"/>
        <v>0</v>
      </c>
      <c r="M49" s="525">
        <f t="shared" si="32"/>
        <v>0</v>
      </c>
      <c r="N49" s="525">
        <f t="shared" si="32"/>
        <v>0</v>
      </c>
      <c r="O49" s="525">
        <f t="shared" si="32"/>
        <v>0</v>
      </c>
      <c r="P49" s="525">
        <f t="shared" si="32"/>
        <v>0</v>
      </c>
    </row>
    <row r="50" ht="12.75" customHeight="1" spans="1:16">
      <c r="A50" s="497"/>
      <c r="B50" s="496" t="s">
        <v>205</v>
      </c>
      <c r="C50" s="330">
        <f t="shared" si="31"/>
        <v>0</v>
      </c>
      <c r="D50" s="499">
        <f>IF(C49=0,,C50/$C$49)</f>
        <v>0</v>
      </c>
      <c r="E50" s="526"/>
      <c r="F50" s="526"/>
      <c r="G50" s="526"/>
      <c r="H50" s="526"/>
      <c r="I50" s="526"/>
      <c r="J50" s="526"/>
      <c r="K50" s="526"/>
      <c r="L50" s="526"/>
      <c r="M50" s="526"/>
      <c r="N50" s="526"/>
      <c r="O50" s="526"/>
      <c r="P50" s="526"/>
    </row>
    <row r="51" ht="12.75" customHeight="1" spans="1:16">
      <c r="A51" s="497"/>
      <c r="B51" s="496" t="s">
        <v>206</v>
      </c>
      <c r="C51" s="330">
        <f t="shared" si="31"/>
        <v>0</v>
      </c>
      <c r="D51" s="499">
        <f>IF(C49=0,,C51/$C$49)</f>
        <v>0</v>
      </c>
      <c r="E51" s="526"/>
      <c r="F51" s="526"/>
      <c r="G51" s="526"/>
      <c r="H51" s="526"/>
      <c r="I51" s="526"/>
      <c r="J51" s="526"/>
      <c r="K51" s="526"/>
      <c r="L51" s="526"/>
      <c r="M51" s="526"/>
      <c r="N51" s="526"/>
      <c r="O51" s="526"/>
      <c r="P51" s="526"/>
    </row>
    <row r="52" ht="12.75" customHeight="1" spans="1:16">
      <c r="A52" s="497"/>
      <c r="B52" s="496" t="s">
        <v>207</v>
      </c>
      <c r="C52" s="330">
        <f t="shared" si="31"/>
        <v>0</v>
      </c>
      <c r="D52" s="499">
        <f>IF(C49=0,,C52/$C$49)</f>
        <v>0</v>
      </c>
      <c r="E52" s="526"/>
      <c r="F52" s="526"/>
      <c r="G52" s="526"/>
      <c r="H52" s="526"/>
      <c r="I52" s="526"/>
      <c r="J52" s="526"/>
      <c r="K52" s="526"/>
      <c r="L52" s="526"/>
      <c r="M52" s="526"/>
      <c r="N52" s="526"/>
      <c r="O52" s="526"/>
      <c r="P52" s="526"/>
    </row>
    <row r="53" ht="12.75" customHeight="1" spans="1:16">
      <c r="A53" s="497"/>
      <c r="B53" s="496" t="s">
        <v>208</v>
      </c>
      <c r="C53" s="330">
        <f t="shared" si="31"/>
        <v>0</v>
      </c>
      <c r="D53" s="499">
        <f>IF(C49=0,,C53/$C$49)</f>
        <v>0</v>
      </c>
      <c r="E53" s="526"/>
      <c r="F53" s="526"/>
      <c r="G53" s="526"/>
      <c r="H53" s="526"/>
      <c r="I53" s="526"/>
      <c r="J53" s="526"/>
      <c r="K53" s="526"/>
      <c r="L53" s="526"/>
      <c r="M53" s="526"/>
      <c r="N53" s="526"/>
      <c r="O53" s="526"/>
      <c r="P53" s="526"/>
    </row>
    <row r="54" ht="12.75" customHeight="1" spans="1:16">
      <c r="A54" s="497"/>
      <c r="B54" s="495" t="s">
        <v>209</v>
      </c>
      <c r="C54" s="330">
        <f t="shared" si="31"/>
        <v>0</v>
      </c>
      <c r="D54" s="484"/>
      <c r="E54" s="526"/>
      <c r="F54" s="526"/>
      <c r="G54" s="526"/>
      <c r="H54" s="526"/>
      <c r="I54" s="526"/>
      <c r="J54" s="526"/>
      <c r="K54" s="526"/>
      <c r="L54" s="526"/>
      <c r="M54" s="526"/>
      <c r="N54" s="526"/>
      <c r="O54" s="526"/>
      <c r="P54" s="526"/>
    </row>
    <row r="55" s="460" customFormat="1" ht="12.75" customHeight="1" spans="1:16">
      <c r="A55" s="497"/>
      <c r="B55" s="511" t="s">
        <v>210</v>
      </c>
      <c r="C55" s="354">
        <f t="shared" ref="C55" si="33">IF((C52+C53)=0,,C54/(C52+C53))</f>
        <v>0</v>
      </c>
      <c r="D55" s="499"/>
      <c r="E55" s="524">
        <f>IF((E52+E53)=0,,E54/(E52+E53))</f>
        <v>0</v>
      </c>
      <c r="F55" s="524">
        <f t="shared" ref="F55:P55" si="34">IF((F52+F53)=0,,F54/(F52+F53))</f>
        <v>0</v>
      </c>
      <c r="G55" s="524">
        <f t="shared" si="34"/>
        <v>0</v>
      </c>
      <c r="H55" s="524">
        <f t="shared" si="34"/>
        <v>0</v>
      </c>
      <c r="I55" s="524">
        <f t="shared" si="34"/>
        <v>0</v>
      </c>
      <c r="J55" s="524">
        <f t="shared" si="34"/>
        <v>0</v>
      </c>
      <c r="K55" s="524">
        <f t="shared" si="34"/>
        <v>0</v>
      </c>
      <c r="L55" s="524">
        <f t="shared" si="34"/>
        <v>0</v>
      </c>
      <c r="M55" s="524">
        <f t="shared" si="34"/>
        <v>0</v>
      </c>
      <c r="N55" s="524">
        <f t="shared" si="34"/>
        <v>0</v>
      </c>
      <c r="O55" s="524">
        <f t="shared" si="34"/>
        <v>0</v>
      </c>
      <c r="P55" s="524">
        <f t="shared" si="34"/>
        <v>0</v>
      </c>
    </row>
    <row r="56" ht="12.75" customHeight="1" spans="1:16">
      <c r="A56" s="497"/>
      <c r="B56" s="495" t="s">
        <v>58</v>
      </c>
      <c r="C56" s="330">
        <f>SUM(E56:P56)</f>
        <v>0</v>
      </c>
      <c r="D56" s="499">
        <f>IF(C29=0,,C56/$C$29)</f>
        <v>0</v>
      </c>
      <c r="E56" s="526"/>
      <c r="F56" s="526"/>
      <c r="G56" s="526"/>
      <c r="H56" s="526"/>
      <c r="I56" s="526"/>
      <c r="J56" s="526"/>
      <c r="K56" s="526"/>
      <c r="L56" s="526"/>
      <c r="M56" s="526"/>
      <c r="N56" s="526"/>
      <c r="O56" s="526"/>
      <c r="P56" s="526"/>
    </row>
    <row r="57" s="459" customFormat="1" ht="12.75" customHeight="1" spans="1:16">
      <c r="A57" s="497"/>
      <c r="B57" s="496" t="s">
        <v>59</v>
      </c>
      <c r="C57" s="512">
        <f t="shared" ref="C57" si="35">IF(C56=0,,C49/C56)</f>
        <v>0</v>
      </c>
      <c r="D57" s="484"/>
      <c r="E57" s="527">
        <f>IF(E56=0,,E49/E56)</f>
        <v>0</v>
      </c>
      <c r="F57" s="527">
        <f t="shared" ref="F57:P57" si="36">IF(F56=0,,F49/F56)</f>
        <v>0</v>
      </c>
      <c r="G57" s="527">
        <f t="shared" si="36"/>
        <v>0</v>
      </c>
      <c r="H57" s="527">
        <f t="shared" si="36"/>
        <v>0</v>
      </c>
      <c r="I57" s="527">
        <f t="shared" si="36"/>
        <v>0</v>
      </c>
      <c r="J57" s="527">
        <f t="shared" si="36"/>
        <v>0</v>
      </c>
      <c r="K57" s="527">
        <f t="shared" si="36"/>
        <v>0</v>
      </c>
      <c r="L57" s="527">
        <f t="shared" si="36"/>
        <v>0</v>
      </c>
      <c r="M57" s="527">
        <f t="shared" si="36"/>
        <v>0</v>
      </c>
      <c r="N57" s="527">
        <f t="shared" si="36"/>
        <v>0</v>
      </c>
      <c r="O57" s="527">
        <f t="shared" si="36"/>
        <v>0</v>
      </c>
      <c r="P57" s="527">
        <f t="shared" si="36"/>
        <v>0</v>
      </c>
    </row>
    <row r="58" ht="12.75" customHeight="1" spans="1:16">
      <c r="A58" s="497"/>
      <c r="B58" s="495" t="s">
        <v>60</v>
      </c>
      <c r="C58" s="330">
        <f>SUM(E58:P58)</f>
        <v>0</v>
      </c>
      <c r="D58" s="499">
        <f>IF(C29=0,,C58/$C$29)</f>
        <v>0</v>
      </c>
      <c r="E58" s="526"/>
      <c r="F58" s="526"/>
      <c r="G58" s="526"/>
      <c r="H58" s="526"/>
      <c r="I58" s="526"/>
      <c r="J58" s="526"/>
      <c r="K58" s="526"/>
      <c r="L58" s="526"/>
      <c r="M58" s="526"/>
      <c r="N58" s="526"/>
      <c r="O58" s="526"/>
      <c r="P58" s="526"/>
    </row>
    <row r="59" s="459" customFormat="1" ht="12.75" customHeight="1" spans="1:16">
      <c r="A59" s="497"/>
      <c r="B59" s="496" t="s">
        <v>61</v>
      </c>
      <c r="C59" s="512">
        <f t="shared" ref="C59" si="37">IF(C58=0,,C49/C58)</f>
        <v>0</v>
      </c>
      <c r="D59" s="484"/>
      <c r="E59" s="527">
        <f>IF(E58=0,,E49/E58)</f>
        <v>0</v>
      </c>
      <c r="F59" s="527">
        <f t="shared" ref="F59:P59" si="38">IF(F58=0,,F49/F58)</f>
        <v>0</v>
      </c>
      <c r="G59" s="527">
        <f t="shared" si="38"/>
        <v>0</v>
      </c>
      <c r="H59" s="527">
        <f t="shared" si="38"/>
        <v>0</v>
      </c>
      <c r="I59" s="527">
        <f t="shared" si="38"/>
        <v>0</v>
      </c>
      <c r="J59" s="527">
        <f t="shared" si="38"/>
        <v>0</v>
      </c>
      <c r="K59" s="527">
        <f t="shared" si="38"/>
        <v>0</v>
      </c>
      <c r="L59" s="527">
        <f t="shared" si="38"/>
        <v>0</v>
      </c>
      <c r="M59" s="527">
        <f t="shared" si="38"/>
        <v>0</v>
      </c>
      <c r="N59" s="527">
        <f t="shared" si="38"/>
        <v>0</v>
      </c>
      <c r="O59" s="527">
        <f t="shared" si="38"/>
        <v>0</v>
      </c>
      <c r="P59" s="527">
        <f t="shared" si="38"/>
        <v>0</v>
      </c>
    </row>
    <row r="60" ht="12.75" customHeight="1" spans="1:16">
      <c r="A60" s="513" t="s">
        <v>211</v>
      </c>
      <c r="B60" s="490" t="s">
        <v>70</v>
      </c>
      <c r="C60" s="477">
        <f>SUM(E60:P60)</f>
        <v>0</v>
      </c>
      <c r="D60" s="477"/>
      <c r="E60" s="518">
        <f>E147+E158+E169+E180+E191+E202+E213+E224+E235+E246+E257+E268+E279+E290+E301+E312+E323+E334</f>
        <v>0</v>
      </c>
      <c r="F60" s="518">
        <f t="shared" ref="F60:P64" si="39">F147+F158+F169+F180+F191+F202+F213+F224+F235+F246+F257+F268+F279+F290+F301+F312+F323+F334</f>
        <v>0</v>
      </c>
      <c r="G60" s="518">
        <f t="shared" si="39"/>
        <v>0</v>
      </c>
      <c r="H60" s="518">
        <f t="shared" si="39"/>
        <v>0</v>
      </c>
      <c r="I60" s="518">
        <f t="shared" si="39"/>
        <v>0</v>
      </c>
      <c r="J60" s="518">
        <f t="shared" si="39"/>
        <v>0</v>
      </c>
      <c r="K60" s="518">
        <f t="shared" si="39"/>
        <v>0</v>
      </c>
      <c r="L60" s="518">
        <f t="shared" si="39"/>
        <v>0</v>
      </c>
      <c r="M60" s="518">
        <f t="shared" si="39"/>
        <v>0</v>
      </c>
      <c r="N60" s="518">
        <f t="shared" si="39"/>
        <v>0</v>
      </c>
      <c r="O60" s="518">
        <f t="shared" si="39"/>
        <v>0</v>
      </c>
      <c r="P60" s="518">
        <f t="shared" si="39"/>
        <v>0</v>
      </c>
    </row>
    <row r="61" ht="12.75" customHeight="1" spans="1:16">
      <c r="A61" s="489"/>
      <c r="B61" s="514" t="s">
        <v>71</v>
      </c>
      <c r="C61" s="477">
        <f>SUM(E61:P61)</f>
        <v>0</v>
      </c>
      <c r="D61" s="477"/>
      <c r="E61" s="518">
        <f>E148+E159+E170+E181+E192+E203+E214+E225+E236+E247+E258+E269+E280+E291+E302+E313+E324+E335</f>
        <v>0</v>
      </c>
      <c r="F61" s="518">
        <f t="shared" si="39"/>
        <v>0</v>
      </c>
      <c r="G61" s="518">
        <f t="shared" si="39"/>
        <v>0</v>
      </c>
      <c r="H61" s="518">
        <f t="shared" si="39"/>
        <v>0</v>
      </c>
      <c r="I61" s="518">
        <f t="shared" si="39"/>
        <v>0</v>
      </c>
      <c r="J61" s="518">
        <f t="shared" si="39"/>
        <v>0</v>
      </c>
      <c r="K61" s="518">
        <f t="shared" si="39"/>
        <v>0</v>
      </c>
      <c r="L61" s="518">
        <f t="shared" si="39"/>
        <v>0</v>
      </c>
      <c r="M61" s="518">
        <f t="shared" si="39"/>
        <v>0</v>
      </c>
      <c r="N61" s="518">
        <f t="shared" si="39"/>
        <v>0</v>
      </c>
      <c r="O61" s="518">
        <f t="shared" si="39"/>
        <v>0</v>
      </c>
      <c r="P61" s="518">
        <f t="shared" si="39"/>
        <v>0</v>
      </c>
    </row>
    <row r="62" ht="12.75" customHeight="1" spans="1:16">
      <c r="A62" s="489"/>
      <c r="B62" s="514" t="s">
        <v>82</v>
      </c>
      <c r="C62" s="477">
        <f>SUM(E62:P62)</f>
        <v>0</v>
      </c>
      <c r="D62" s="477"/>
      <c r="E62" s="518">
        <f>E149+E160+E171+E182+E193+E204+E215+E226+E237+E248+E259+E270+E281+E292+E303+E314+E325+E336</f>
        <v>0</v>
      </c>
      <c r="F62" s="518">
        <f t="shared" si="39"/>
        <v>0</v>
      </c>
      <c r="G62" s="518">
        <f t="shared" si="39"/>
        <v>0</v>
      </c>
      <c r="H62" s="518">
        <f t="shared" si="39"/>
        <v>0</v>
      </c>
      <c r="I62" s="518">
        <f t="shared" si="39"/>
        <v>0</v>
      </c>
      <c r="J62" s="518">
        <f t="shared" si="39"/>
        <v>0</v>
      </c>
      <c r="K62" s="518">
        <f t="shared" si="39"/>
        <v>0</v>
      </c>
      <c r="L62" s="518">
        <f t="shared" si="39"/>
        <v>0</v>
      </c>
      <c r="M62" s="518">
        <f t="shared" si="39"/>
        <v>0</v>
      </c>
      <c r="N62" s="518">
        <f t="shared" si="39"/>
        <v>0</v>
      </c>
      <c r="O62" s="518">
        <f t="shared" si="39"/>
        <v>0</v>
      </c>
      <c r="P62" s="518">
        <f t="shared" si="39"/>
        <v>0</v>
      </c>
    </row>
    <row r="63" ht="12.75" customHeight="1" spans="1:16">
      <c r="A63" s="489"/>
      <c r="B63" s="515" t="s">
        <v>212</v>
      </c>
      <c r="C63" s="477">
        <f>SUM(E63:P63)</f>
        <v>0</v>
      </c>
      <c r="D63" s="507">
        <f>IF((C63+C64)=0,,C63/(C$63+C$64))</f>
        <v>0</v>
      </c>
      <c r="E63" s="518">
        <f>E150+E161+E172+E183+E194+E205+E216+E227+E238+E249+E260+E271+E282+E293+E304+E315+E326+E337</f>
        <v>0</v>
      </c>
      <c r="F63" s="518">
        <f t="shared" si="39"/>
        <v>0</v>
      </c>
      <c r="G63" s="518">
        <f t="shared" si="39"/>
        <v>0</v>
      </c>
      <c r="H63" s="518">
        <f t="shared" si="39"/>
        <v>0</v>
      </c>
      <c r="I63" s="518">
        <f t="shared" si="39"/>
        <v>0</v>
      </c>
      <c r="J63" s="518">
        <f t="shared" si="39"/>
        <v>0</v>
      </c>
      <c r="K63" s="518">
        <f t="shared" si="39"/>
        <v>0</v>
      </c>
      <c r="L63" s="518">
        <f t="shared" si="39"/>
        <v>0</v>
      </c>
      <c r="M63" s="518">
        <f t="shared" si="39"/>
        <v>0</v>
      </c>
      <c r="N63" s="518">
        <f t="shared" si="39"/>
        <v>0</v>
      </c>
      <c r="O63" s="518">
        <f t="shared" si="39"/>
        <v>0</v>
      </c>
      <c r="P63" s="518">
        <f t="shared" si="39"/>
        <v>0</v>
      </c>
    </row>
    <row r="64" ht="12.75" customHeight="1" spans="1:16">
      <c r="A64" s="489"/>
      <c r="B64" s="515" t="s">
        <v>213</v>
      </c>
      <c r="C64" s="477">
        <f>SUM(E64:P64)</f>
        <v>0</v>
      </c>
      <c r="D64" s="507">
        <f>IF((C63+C64)=0,,C64/(C$63+C$64))</f>
        <v>0</v>
      </c>
      <c r="E64" s="518">
        <f>E151+E162+E173+E184+E195+E206+E217+E228+E239+E250+E261+E272+E283+E294+E305+E316+E327+E338</f>
        <v>0</v>
      </c>
      <c r="F64" s="518">
        <f t="shared" si="39"/>
        <v>0</v>
      </c>
      <c r="G64" s="518">
        <f t="shared" si="39"/>
        <v>0</v>
      </c>
      <c r="H64" s="518">
        <f t="shared" si="39"/>
        <v>0</v>
      </c>
      <c r="I64" s="518">
        <f t="shared" si="39"/>
        <v>0</v>
      </c>
      <c r="J64" s="518">
        <f t="shared" si="39"/>
        <v>0</v>
      </c>
      <c r="K64" s="518">
        <f t="shared" si="39"/>
        <v>0</v>
      </c>
      <c r="L64" s="518">
        <f t="shared" si="39"/>
        <v>0</v>
      </c>
      <c r="M64" s="518">
        <f t="shared" si="39"/>
        <v>0</v>
      </c>
      <c r="N64" s="518">
        <f t="shared" si="39"/>
        <v>0</v>
      </c>
      <c r="O64" s="518">
        <f t="shared" si="39"/>
        <v>0</v>
      </c>
      <c r="P64" s="518">
        <f t="shared" si="39"/>
        <v>0</v>
      </c>
    </row>
    <row r="65" ht="12.75" customHeight="1" spans="1:16">
      <c r="A65" s="489"/>
      <c r="B65" s="531" t="s">
        <v>75</v>
      </c>
      <c r="C65" s="532">
        <f>IF(C60=0,,C61/C60)</f>
        <v>0</v>
      </c>
      <c r="D65" s="507"/>
      <c r="E65" s="525">
        <f>IF(E60=0,,E61/E60)</f>
        <v>0</v>
      </c>
      <c r="F65" s="525">
        <f t="shared" ref="F65:P65" si="40">IF(F60=0,,F61/F60)</f>
        <v>0</v>
      </c>
      <c r="G65" s="525">
        <f t="shared" si="40"/>
        <v>0</v>
      </c>
      <c r="H65" s="525">
        <f t="shared" si="40"/>
        <v>0</v>
      </c>
      <c r="I65" s="525">
        <f t="shared" si="40"/>
        <v>0</v>
      </c>
      <c r="J65" s="525">
        <f t="shared" si="40"/>
        <v>0</v>
      </c>
      <c r="K65" s="525">
        <f t="shared" si="40"/>
        <v>0</v>
      </c>
      <c r="L65" s="525">
        <f t="shared" si="40"/>
        <v>0</v>
      </c>
      <c r="M65" s="525">
        <f t="shared" si="40"/>
        <v>0</v>
      </c>
      <c r="N65" s="525">
        <f t="shared" si="40"/>
        <v>0</v>
      </c>
      <c r="O65" s="525">
        <f t="shared" si="40"/>
        <v>0</v>
      </c>
      <c r="P65" s="525">
        <f t="shared" si="40"/>
        <v>0</v>
      </c>
    </row>
    <row r="66" ht="12.75" customHeight="1" spans="1:16">
      <c r="A66" s="489"/>
      <c r="B66" s="531" t="s">
        <v>76</v>
      </c>
      <c r="C66" s="532">
        <f>IF(C60=0,,C62/C60)</f>
        <v>0</v>
      </c>
      <c r="D66" s="507"/>
      <c r="E66" s="525">
        <f>IF(E60=0,,E62/E60)</f>
        <v>0</v>
      </c>
      <c r="F66" s="525">
        <f t="shared" ref="F66:P66" si="41">IF(F60=0,,F62/F60)</f>
        <v>0</v>
      </c>
      <c r="G66" s="525">
        <f t="shared" si="41"/>
        <v>0</v>
      </c>
      <c r="H66" s="525">
        <f t="shared" si="41"/>
        <v>0</v>
      </c>
      <c r="I66" s="525">
        <f t="shared" si="41"/>
        <v>0</v>
      </c>
      <c r="J66" s="525">
        <f t="shared" si="41"/>
        <v>0</v>
      </c>
      <c r="K66" s="525">
        <f t="shared" si="41"/>
        <v>0</v>
      </c>
      <c r="L66" s="525">
        <f t="shared" si="41"/>
        <v>0</v>
      </c>
      <c r="M66" s="525">
        <f t="shared" si="41"/>
        <v>0</v>
      </c>
      <c r="N66" s="525">
        <f t="shared" si="41"/>
        <v>0</v>
      </c>
      <c r="O66" s="525">
        <f t="shared" si="41"/>
        <v>0</v>
      </c>
      <c r="P66" s="525">
        <f t="shared" si="41"/>
        <v>0</v>
      </c>
    </row>
    <row r="67" ht="12.75" customHeight="1" spans="1:16">
      <c r="A67" s="489"/>
      <c r="B67" s="533" t="s">
        <v>77</v>
      </c>
      <c r="C67" s="477">
        <f>SUM(E67:P67)</f>
        <v>0</v>
      </c>
      <c r="D67" s="477"/>
      <c r="E67" s="518">
        <f>E154+E165+E176+E187+E198+E209+E220+E231+E242+E253+E264+E275+E286+E297+E308+E319+E330+E341</f>
        <v>0</v>
      </c>
      <c r="F67" s="518">
        <f t="shared" ref="F67:P67" si="42">F154+F165+F176+F187+F198+F209+F220+F231+F242+F253+F264+F275+F286+F297+F308+F319+F330+F341</f>
        <v>0</v>
      </c>
      <c r="G67" s="518">
        <f t="shared" si="42"/>
        <v>0</v>
      </c>
      <c r="H67" s="518">
        <f t="shared" si="42"/>
        <v>0</v>
      </c>
      <c r="I67" s="518">
        <f t="shared" si="42"/>
        <v>0</v>
      </c>
      <c r="J67" s="518">
        <f t="shared" si="42"/>
        <v>0</v>
      </c>
      <c r="K67" s="518">
        <f t="shared" si="42"/>
        <v>0</v>
      </c>
      <c r="L67" s="518">
        <f t="shared" si="42"/>
        <v>0</v>
      </c>
      <c r="M67" s="518">
        <f t="shared" si="42"/>
        <v>0</v>
      </c>
      <c r="N67" s="518">
        <f t="shared" si="42"/>
        <v>0</v>
      </c>
      <c r="O67" s="518">
        <f t="shared" si="42"/>
        <v>0</v>
      </c>
      <c r="P67" s="518">
        <f t="shared" si="42"/>
        <v>0</v>
      </c>
    </row>
    <row r="68" s="460" customFormat="1" ht="12.75" customHeight="1" spans="1:16">
      <c r="A68" s="489"/>
      <c r="B68" s="534" t="s">
        <v>78</v>
      </c>
      <c r="C68" s="535">
        <f>IF(C61=0,,C67/C61)</f>
        <v>0</v>
      </c>
      <c r="D68" s="510"/>
      <c r="E68" s="524">
        <f>IF(E61=0,,E67/E61)</f>
        <v>0</v>
      </c>
      <c r="F68" s="524">
        <f t="shared" ref="F68:P68" si="43">IF(F61=0,,F67/F61)</f>
        <v>0</v>
      </c>
      <c r="G68" s="524">
        <f t="shared" si="43"/>
        <v>0</v>
      </c>
      <c r="H68" s="524">
        <f t="shared" si="43"/>
        <v>0</v>
      </c>
      <c r="I68" s="524">
        <f t="shared" si="43"/>
        <v>0</v>
      </c>
      <c r="J68" s="524">
        <f t="shared" si="43"/>
        <v>0</v>
      </c>
      <c r="K68" s="524">
        <f t="shared" si="43"/>
        <v>0</v>
      </c>
      <c r="L68" s="524">
        <f t="shared" si="43"/>
        <v>0</v>
      </c>
      <c r="M68" s="524">
        <f t="shared" si="43"/>
        <v>0</v>
      </c>
      <c r="N68" s="524">
        <f t="shared" si="43"/>
        <v>0</v>
      </c>
      <c r="O68" s="524">
        <f t="shared" si="43"/>
        <v>0</v>
      </c>
      <c r="P68" s="524">
        <f t="shared" si="43"/>
        <v>0</v>
      </c>
    </row>
    <row r="69" s="460" customFormat="1" ht="12.75" customHeight="1" spans="1:16">
      <c r="A69" s="489"/>
      <c r="B69" s="514" t="s">
        <v>79</v>
      </c>
      <c r="C69" s="477">
        <f>SUM(E69:P69)</f>
        <v>0</v>
      </c>
      <c r="D69" s="510"/>
      <c r="E69" s="518">
        <f>E156+E167+E178+E189+E200+E211+E222+E233+E244+E255+E266+E277+E288+E299+E310+E321+E332+E343</f>
        <v>0</v>
      </c>
      <c r="F69" s="518">
        <f t="shared" ref="F69:P69" si="44">F156+F167+F178+F189+F200+F211+F222+F233+F244+F255+F266+F277+F288+F299+F310+F321+F332+F343</f>
        <v>0</v>
      </c>
      <c r="G69" s="518">
        <f t="shared" si="44"/>
        <v>0</v>
      </c>
      <c r="H69" s="518">
        <f t="shared" si="44"/>
        <v>0</v>
      </c>
      <c r="I69" s="518">
        <f t="shared" si="44"/>
        <v>0</v>
      </c>
      <c r="J69" s="518">
        <f t="shared" si="44"/>
        <v>0</v>
      </c>
      <c r="K69" s="518">
        <f t="shared" si="44"/>
        <v>0</v>
      </c>
      <c r="L69" s="518">
        <f t="shared" si="44"/>
        <v>0</v>
      </c>
      <c r="M69" s="518">
        <f t="shared" si="44"/>
        <v>0</v>
      </c>
      <c r="N69" s="518">
        <f t="shared" si="44"/>
        <v>0</v>
      </c>
      <c r="O69" s="518">
        <f t="shared" si="44"/>
        <v>0</v>
      </c>
      <c r="P69" s="518">
        <f t="shared" si="44"/>
        <v>0</v>
      </c>
    </row>
    <row r="70" s="460" customFormat="1" ht="12.75" customHeight="1" spans="1:16">
      <c r="A70" s="489"/>
      <c r="B70" s="536" t="s">
        <v>80</v>
      </c>
      <c r="C70" s="535">
        <f>IF((C61+C69)=0,,C69/(C61+C69))</f>
        <v>0</v>
      </c>
      <c r="D70" s="510"/>
      <c r="E70" s="524">
        <f>IF((E61+E69)=0,,E69/(E61+E69))</f>
        <v>0</v>
      </c>
      <c r="F70" s="524">
        <f t="shared" ref="F70:P70" si="45">IF((F61+F69)=0,,F69/(F61+F69))</f>
        <v>0</v>
      </c>
      <c r="G70" s="524">
        <f t="shared" si="45"/>
        <v>0</v>
      </c>
      <c r="H70" s="524">
        <f t="shared" si="45"/>
        <v>0</v>
      </c>
      <c r="I70" s="524">
        <f t="shared" si="45"/>
        <v>0</v>
      </c>
      <c r="J70" s="524">
        <f t="shared" si="45"/>
        <v>0</v>
      </c>
      <c r="K70" s="524">
        <f t="shared" si="45"/>
        <v>0</v>
      </c>
      <c r="L70" s="524">
        <f t="shared" si="45"/>
        <v>0</v>
      </c>
      <c r="M70" s="524">
        <f t="shared" si="45"/>
        <v>0</v>
      </c>
      <c r="N70" s="524">
        <f t="shared" si="45"/>
        <v>0</v>
      </c>
      <c r="O70" s="524">
        <f t="shared" si="45"/>
        <v>0</v>
      </c>
      <c r="P70" s="524">
        <f t="shared" si="45"/>
        <v>0</v>
      </c>
    </row>
    <row r="71" ht="12.75" customHeight="1" spans="1:16">
      <c r="A71" s="537" t="s">
        <v>214</v>
      </c>
      <c r="B71" s="538" t="s">
        <v>70</v>
      </c>
      <c r="C71" s="330">
        <f>SUM(E71:P71)</f>
        <v>0</v>
      </c>
      <c r="D71" s="539">
        <f>IF(C2=0,,C71/$C$2)</f>
        <v>0</v>
      </c>
      <c r="E71" s="518">
        <f>E357+E368+E379+E390+E401+E412+E423+E434+E445+E456+E467+E478+E489+E500+E511+E522+E533+E544</f>
        <v>0</v>
      </c>
      <c r="F71" s="518">
        <f t="shared" ref="F71:P75" si="46">F357+F368+F379+F390+F401+F412+F423+F434+F445+F456+F467+F478+F489+F500+F511+F522+F533+F544</f>
        <v>0</v>
      </c>
      <c r="G71" s="518">
        <f t="shared" si="46"/>
        <v>0</v>
      </c>
      <c r="H71" s="518">
        <f t="shared" si="46"/>
        <v>0</v>
      </c>
      <c r="I71" s="518">
        <f t="shared" si="46"/>
        <v>0</v>
      </c>
      <c r="J71" s="518">
        <f t="shared" si="46"/>
        <v>0</v>
      </c>
      <c r="K71" s="518">
        <f t="shared" si="46"/>
        <v>0</v>
      </c>
      <c r="L71" s="518">
        <f t="shared" si="46"/>
        <v>0</v>
      </c>
      <c r="M71" s="518">
        <f t="shared" si="46"/>
        <v>0</v>
      </c>
      <c r="N71" s="518">
        <f t="shared" si="46"/>
        <v>0</v>
      </c>
      <c r="O71" s="518">
        <f t="shared" si="46"/>
        <v>0</v>
      </c>
      <c r="P71" s="518">
        <f t="shared" si="46"/>
        <v>0</v>
      </c>
    </row>
    <row r="72" ht="12.75" customHeight="1" spans="1:16">
      <c r="A72" s="540"/>
      <c r="B72" s="541" t="s">
        <v>71</v>
      </c>
      <c r="C72" s="330">
        <f>SUM(E72:P72)</f>
        <v>0</v>
      </c>
      <c r="D72" s="542"/>
      <c r="E72" s="518">
        <f>E358+E369+E380+E391+E402+E413+E424+E435+E446+E457+E468+E479+E490+E501+E512+E523+E534+E545</f>
        <v>0</v>
      </c>
      <c r="F72" s="518">
        <f t="shared" si="46"/>
        <v>0</v>
      </c>
      <c r="G72" s="518">
        <f t="shared" si="46"/>
        <v>0</v>
      </c>
      <c r="H72" s="518">
        <f t="shared" si="46"/>
        <v>0</v>
      </c>
      <c r="I72" s="518">
        <f t="shared" si="46"/>
        <v>0</v>
      </c>
      <c r="J72" s="518">
        <f t="shared" si="46"/>
        <v>0</v>
      </c>
      <c r="K72" s="518">
        <f t="shared" si="46"/>
        <v>0</v>
      </c>
      <c r="L72" s="518">
        <f t="shared" si="46"/>
        <v>0</v>
      </c>
      <c r="M72" s="518">
        <f t="shared" si="46"/>
        <v>0</v>
      </c>
      <c r="N72" s="518">
        <f t="shared" si="46"/>
        <v>0</v>
      </c>
      <c r="O72" s="518">
        <f t="shared" si="46"/>
        <v>0</v>
      </c>
      <c r="P72" s="518">
        <f t="shared" si="46"/>
        <v>0</v>
      </c>
    </row>
    <row r="73" ht="12.75" customHeight="1" spans="1:16">
      <c r="A73" s="540"/>
      <c r="B73" s="541" t="s">
        <v>82</v>
      </c>
      <c r="C73" s="330">
        <f>SUM(E73:P73)</f>
        <v>0</v>
      </c>
      <c r="D73" s="542"/>
      <c r="E73" s="518">
        <f>E359+E370+E381+E392+E403+E414+E425+E436+E447+E458+E469+E480+E491+E502+E513+E524+E535+E546</f>
        <v>0</v>
      </c>
      <c r="F73" s="518">
        <f t="shared" si="46"/>
        <v>0</v>
      </c>
      <c r="G73" s="518">
        <f t="shared" si="46"/>
        <v>0</v>
      </c>
      <c r="H73" s="518">
        <f t="shared" si="46"/>
        <v>0</v>
      </c>
      <c r="I73" s="518">
        <f t="shared" si="46"/>
        <v>0</v>
      </c>
      <c r="J73" s="518">
        <f t="shared" si="46"/>
        <v>0</v>
      </c>
      <c r="K73" s="518">
        <f t="shared" si="46"/>
        <v>0</v>
      </c>
      <c r="L73" s="518">
        <f t="shared" si="46"/>
        <v>0</v>
      </c>
      <c r="M73" s="518">
        <f t="shared" si="46"/>
        <v>0</v>
      </c>
      <c r="N73" s="518">
        <f t="shared" si="46"/>
        <v>0</v>
      </c>
      <c r="O73" s="518">
        <f t="shared" si="46"/>
        <v>0</v>
      </c>
      <c r="P73" s="518">
        <f t="shared" si="46"/>
        <v>0</v>
      </c>
    </row>
    <row r="74" ht="12.75" customHeight="1" spans="1:16">
      <c r="A74" s="540"/>
      <c r="B74" s="543" t="s">
        <v>212</v>
      </c>
      <c r="C74" s="330">
        <f>SUM(E74:P74)</f>
        <v>0</v>
      </c>
      <c r="D74" s="539">
        <f>IF((C$74+C$75)=0,,C74/(C$74+C$75))</f>
        <v>0</v>
      </c>
      <c r="E74" s="518">
        <f>E360+E371+E382+E393+E404+E415+E426+E437+E448+E459+E470+E481+E492+E503+E514+E525+E536+E547</f>
        <v>0</v>
      </c>
      <c r="F74" s="518">
        <f t="shared" si="46"/>
        <v>0</v>
      </c>
      <c r="G74" s="518">
        <f t="shared" si="46"/>
        <v>0</v>
      </c>
      <c r="H74" s="518">
        <f t="shared" si="46"/>
        <v>0</v>
      </c>
      <c r="I74" s="518">
        <f t="shared" si="46"/>
        <v>0</v>
      </c>
      <c r="J74" s="518">
        <f t="shared" si="46"/>
        <v>0</v>
      </c>
      <c r="K74" s="518">
        <f t="shared" si="46"/>
        <v>0</v>
      </c>
      <c r="L74" s="518">
        <f t="shared" si="46"/>
        <v>0</v>
      </c>
      <c r="M74" s="518">
        <f t="shared" si="46"/>
        <v>0</v>
      </c>
      <c r="N74" s="518">
        <f t="shared" si="46"/>
        <v>0</v>
      </c>
      <c r="O74" s="518">
        <f t="shared" si="46"/>
        <v>0</v>
      </c>
      <c r="P74" s="518">
        <f t="shared" si="46"/>
        <v>0</v>
      </c>
    </row>
    <row r="75" ht="12.75" customHeight="1" spans="1:16">
      <c r="A75" s="540"/>
      <c r="B75" s="543" t="s">
        <v>213</v>
      </c>
      <c r="C75" s="330">
        <f>SUM(E75:P75)</f>
        <v>0</v>
      </c>
      <c r="D75" s="437">
        <f>IF((C$74+C$75)=0,,C75/(C$74+C$75))</f>
        <v>0</v>
      </c>
      <c r="E75" s="518">
        <f>E361+E372+E383+E394+E405+E416+E427+E438+E449+E460+E471+E482+E493+E504+E515+E526+E537+E548</f>
        <v>0</v>
      </c>
      <c r="F75" s="518">
        <f t="shared" si="46"/>
        <v>0</v>
      </c>
      <c r="G75" s="518">
        <f t="shared" si="46"/>
        <v>0</v>
      </c>
      <c r="H75" s="518">
        <f t="shared" si="46"/>
        <v>0</v>
      </c>
      <c r="I75" s="518">
        <f t="shared" si="46"/>
        <v>0</v>
      </c>
      <c r="J75" s="518">
        <f t="shared" si="46"/>
        <v>0</v>
      </c>
      <c r="K75" s="518">
        <f t="shared" si="46"/>
        <v>0</v>
      </c>
      <c r="L75" s="518">
        <f t="shared" si="46"/>
        <v>0</v>
      </c>
      <c r="M75" s="518">
        <f t="shared" si="46"/>
        <v>0</v>
      </c>
      <c r="N75" s="518">
        <f t="shared" si="46"/>
        <v>0</v>
      </c>
      <c r="O75" s="518">
        <f t="shared" si="46"/>
        <v>0</v>
      </c>
      <c r="P75" s="518">
        <f t="shared" si="46"/>
        <v>0</v>
      </c>
    </row>
    <row r="76" ht="12.75" customHeight="1" spans="1:16">
      <c r="A76" s="540"/>
      <c r="B76" s="544" t="s">
        <v>75</v>
      </c>
      <c r="C76" s="484">
        <f>IF(C71=0,,C72/C71)</f>
        <v>0</v>
      </c>
      <c r="D76" s="437"/>
      <c r="E76" s="525">
        <f>IF(E71=0,,E72/E71)</f>
        <v>0</v>
      </c>
      <c r="F76" s="525">
        <f t="shared" ref="F76:P76" si="47">IF(F71=0,,F72/F71)</f>
        <v>0</v>
      </c>
      <c r="G76" s="525">
        <f t="shared" si="47"/>
        <v>0</v>
      </c>
      <c r="H76" s="525">
        <f t="shared" si="47"/>
        <v>0</v>
      </c>
      <c r="I76" s="525">
        <f t="shared" si="47"/>
        <v>0</v>
      </c>
      <c r="J76" s="525">
        <f t="shared" si="47"/>
        <v>0</v>
      </c>
      <c r="K76" s="525">
        <f t="shared" si="47"/>
        <v>0</v>
      </c>
      <c r="L76" s="525">
        <f t="shared" si="47"/>
        <v>0</v>
      </c>
      <c r="M76" s="525">
        <f t="shared" si="47"/>
        <v>0</v>
      </c>
      <c r="N76" s="525">
        <f t="shared" si="47"/>
        <v>0</v>
      </c>
      <c r="O76" s="525">
        <f t="shared" si="47"/>
        <v>0</v>
      </c>
      <c r="P76" s="525">
        <f t="shared" si="47"/>
        <v>0</v>
      </c>
    </row>
    <row r="77" ht="12.75" customHeight="1" spans="1:16">
      <c r="A77" s="540"/>
      <c r="B77" s="544" t="s">
        <v>76</v>
      </c>
      <c r="C77" s="484">
        <f>IF(C71=0,,C73/C71)</f>
        <v>0</v>
      </c>
      <c r="D77" s="437"/>
      <c r="E77" s="525">
        <f>IF(E71=0,,E73/E71)</f>
        <v>0</v>
      </c>
      <c r="F77" s="525">
        <f t="shared" ref="F77:P77" si="48">IF(F71=0,,F73/F71)</f>
        <v>0</v>
      </c>
      <c r="G77" s="525">
        <f t="shared" si="48"/>
        <v>0</v>
      </c>
      <c r="H77" s="525">
        <f t="shared" si="48"/>
        <v>0</v>
      </c>
      <c r="I77" s="525">
        <f t="shared" si="48"/>
        <v>0</v>
      </c>
      <c r="J77" s="525">
        <f t="shared" si="48"/>
        <v>0</v>
      </c>
      <c r="K77" s="525">
        <f t="shared" si="48"/>
        <v>0</v>
      </c>
      <c r="L77" s="525">
        <f t="shared" si="48"/>
        <v>0</v>
      </c>
      <c r="M77" s="525">
        <f t="shared" si="48"/>
        <v>0</v>
      </c>
      <c r="N77" s="525">
        <f t="shared" si="48"/>
        <v>0</v>
      </c>
      <c r="O77" s="525">
        <f t="shared" si="48"/>
        <v>0</v>
      </c>
      <c r="P77" s="525">
        <f t="shared" si="48"/>
        <v>0</v>
      </c>
    </row>
    <row r="78" ht="12.75" customHeight="1" spans="1:16">
      <c r="A78" s="540"/>
      <c r="B78" s="538" t="s">
        <v>77</v>
      </c>
      <c r="C78" s="330">
        <f>SUM(E78:P78)</f>
        <v>0</v>
      </c>
      <c r="D78" s="330"/>
      <c r="E78" s="518">
        <f>E364+E375+E386+E397+E408+E419+E430+E441+E452+E463+E474+E485+E496+E507+E518+E529+E540+E551</f>
        <v>0</v>
      </c>
      <c r="F78" s="518">
        <f t="shared" ref="F78:P78" si="49">F364+F375+F386+F397+F408+F419+F430+F441+F452+F463+F474+F485+F496+F507+F518+F529+F540+F551</f>
        <v>0</v>
      </c>
      <c r="G78" s="518">
        <f t="shared" si="49"/>
        <v>0</v>
      </c>
      <c r="H78" s="518">
        <f t="shared" si="49"/>
        <v>0</v>
      </c>
      <c r="I78" s="518">
        <f t="shared" si="49"/>
        <v>0</v>
      </c>
      <c r="J78" s="518">
        <f t="shared" si="49"/>
        <v>0</v>
      </c>
      <c r="K78" s="518">
        <f t="shared" si="49"/>
        <v>0</v>
      </c>
      <c r="L78" s="518">
        <f t="shared" si="49"/>
        <v>0</v>
      </c>
      <c r="M78" s="518">
        <f t="shared" si="49"/>
        <v>0</v>
      </c>
      <c r="N78" s="518">
        <f t="shared" si="49"/>
        <v>0</v>
      </c>
      <c r="O78" s="518">
        <f t="shared" si="49"/>
        <v>0</v>
      </c>
      <c r="P78" s="518">
        <f t="shared" si="49"/>
        <v>0</v>
      </c>
    </row>
    <row r="79" ht="12.75" customHeight="1" spans="1:16">
      <c r="A79" s="540"/>
      <c r="B79" s="545" t="s">
        <v>78</v>
      </c>
      <c r="C79" s="354">
        <f>IF(C72=0,,C78/C72)</f>
        <v>0</v>
      </c>
      <c r="D79" s="354"/>
      <c r="E79" s="524">
        <f>IF(E72=0,,E78/E72)</f>
        <v>0</v>
      </c>
      <c r="F79" s="524">
        <f t="shared" ref="F79:P79" si="50">IF(F72=0,,F78/F72)</f>
        <v>0</v>
      </c>
      <c r="G79" s="524">
        <f t="shared" si="50"/>
        <v>0</v>
      </c>
      <c r="H79" s="524">
        <f t="shared" si="50"/>
        <v>0</v>
      </c>
      <c r="I79" s="524">
        <f t="shared" si="50"/>
        <v>0</v>
      </c>
      <c r="J79" s="524">
        <f t="shared" si="50"/>
        <v>0</v>
      </c>
      <c r="K79" s="524">
        <f t="shared" si="50"/>
        <v>0</v>
      </c>
      <c r="L79" s="524">
        <f t="shared" si="50"/>
        <v>0</v>
      </c>
      <c r="M79" s="524">
        <f t="shared" si="50"/>
        <v>0</v>
      </c>
      <c r="N79" s="524">
        <f t="shared" si="50"/>
        <v>0</v>
      </c>
      <c r="O79" s="524">
        <f t="shared" si="50"/>
        <v>0</v>
      </c>
      <c r="P79" s="524">
        <f t="shared" si="50"/>
        <v>0</v>
      </c>
    </row>
    <row r="80" ht="12.75" customHeight="1" spans="1:16">
      <c r="A80" s="540"/>
      <c r="B80" s="541" t="s">
        <v>79</v>
      </c>
      <c r="C80" s="330">
        <f>C366+C377+C388+C399+C410+C421+C432+C443+C454+C465+C476+C487+C498+C509+C520+C531+C542+C553</f>
        <v>0</v>
      </c>
      <c r="D80" s="354"/>
      <c r="E80" s="518">
        <f>E366+E377+E388+E399+E410+E421+E432+E443+E454+E465+E476+E487+E498+E509+E520+E531+E542+E553</f>
        <v>0</v>
      </c>
      <c r="F80" s="518">
        <f t="shared" ref="F80:P80" si="51">F366+F377+F388+F399+F410+F421+F432+F443+F454+F465+F476+F487+F498+F509+F520+F531+F542+F553</f>
        <v>0</v>
      </c>
      <c r="G80" s="518">
        <f t="shared" si="51"/>
        <v>0</v>
      </c>
      <c r="H80" s="518">
        <f t="shared" si="51"/>
        <v>0</v>
      </c>
      <c r="I80" s="518">
        <f t="shared" si="51"/>
        <v>0</v>
      </c>
      <c r="J80" s="518">
        <f t="shared" si="51"/>
        <v>0</v>
      </c>
      <c r="K80" s="518">
        <f t="shared" si="51"/>
        <v>0</v>
      </c>
      <c r="L80" s="518">
        <f t="shared" si="51"/>
        <v>0</v>
      </c>
      <c r="M80" s="518">
        <f t="shared" si="51"/>
        <v>0</v>
      </c>
      <c r="N80" s="518">
        <f t="shared" si="51"/>
        <v>0</v>
      </c>
      <c r="O80" s="518">
        <f t="shared" si="51"/>
        <v>0</v>
      </c>
      <c r="P80" s="518">
        <f t="shared" si="51"/>
        <v>0</v>
      </c>
    </row>
    <row r="81" ht="12.75" customHeight="1" spans="1:16">
      <c r="A81" s="540"/>
      <c r="B81" s="546" t="s">
        <v>80</v>
      </c>
      <c r="C81" s="354">
        <f>IF((C72+C80)=0,,C80/(C72+C80))</f>
        <v>0</v>
      </c>
      <c r="D81" s="354"/>
      <c r="E81" s="524">
        <f>IF((E72+E80)=0,,E80/(E72+E80))</f>
        <v>0</v>
      </c>
      <c r="F81" s="524">
        <f t="shared" ref="F81:P81" si="52">IF((F72+F80)=0,,F80/(F72+F80))</f>
        <v>0</v>
      </c>
      <c r="G81" s="524">
        <f t="shared" si="52"/>
        <v>0</v>
      </c>
      <c r="H81" s="524">
        <f t="shared" si="52"/>
        <v>0</v>
      </c>
      <c r="I81" s="524">
        <f t="shared" si="52"/>
        <v>0</v>
      </c>
      <c r="J81" s="524">
        <f t="shared" si="52"/>
        <v>0</v>
      </c>
      <c r="K81" s="524">
        <f t="shared" si="52"/>
        <v>0</v>
      </c>
      <c r="L81" s="524">
        <f t="shared" si="52"/>
        <v>0</v>
      </c>
      <c r="M81" s="524">
        <f t="shared" si="52"/>
        <v>0</v>
      </c>
      <c r="N81" s="524">
        <f t="shared" si="52"/>
        <v>0</v>
      </c>
      <c r="O81" s="524">
        <f t="shared" si="52"/>
        <v>0</v>
      </c>
      <c r="P81" s="524">
        <f t="shared" si="52"/>
        <v>0</v>
      </c>
    </row>
    <row r="82" ht="12.75" customHeight="1" spans="1:16">
      <c r="A82" s="513" t="s">
        <v>215</v>
      </c>
      <c r="B82" s="490" t="s">
        <v>70</v>
      </c>
      <c r="C82" s="477">
        <f>SUM(E82:P82)</f>
        <v>0</v>
      </c>
      <c r="D82" s="477">
        <f>IF(C13=0,,C82/$C$2)</f>
        <v>0</v>
      </c>
      <c r="E82" s="518">
        <f>E567+E578+E589+E600+E611+E622+E633+E644+E655+E666+E677+E688+E699+E710+E721+E732+E743+E754</f>
        <v>0</v>
      </c>
      <c r="F82" s="518">
        <f t="shared" ref="F82:P82" si="53">F567+F578+F589+F600+F611+F622+F633+F644+F655+F666+F677+F688+F699+F710+F721+F732+F743+F754</f>
        <v>0</v>
      </c>
      <c r="G82" s="518">
        <f t="shared" si="53"/>
        <v>0</v>
      </c>
      <c r="H82" s="518">
        <f t="shared" si="53"/>
        <v>0</v>
      </c>
      <c r="I82" s="518">
        <f t="shared" si="53"/>
        <v>0</v>
      </c>
      <c r="J82" s="518">
        <f t="shared" si="53"/>
        <v>0</v>
      </c>
      <c r="K82" s="518">
        <f t="shared" si="53"/>
        <v>0</v>
      </c>
      <c r="L82" s="518">
        <f t="shared" si="53"/>
        <v>0</v>
      </c>
      <c r="M82" s="518">
        <f t="shared" si="53"/>
        <v>0</v>
      </c>
      <c r="N82" s="518">
        <f t="shared" si="53"/>
        <v>0</v>
      </c>
      <c r="O82" s="518">
        <f t="shared" si="53"/>
        <v>0</v>
      </c>
      <c r="P82" s="518">
        <f t="shared" si="53"/>
        <v>0</v>
      </c>
    </row>
    <row r="83" ht="12.75" customHeight="1" spans="1:16">
      <c r="A83" s="489"/>
      <c r="B83" s="514" t="s">
        <v>71</v>
      </c>
      <c r="C83" s="477">
        <f>SUM(E83:P83)</f>
        <v>0</v>
      </c>
      <c r="D83" s="477"/>
      <c r="E83" s="518">
        <f t="shared" ref="E83:P86" si="54">E568+E579+E590+E601+E612+E623+E634+E645+E656+E667+E678+E689+E700+E711+E722+E733+E744+E755</f>
        <v>0</v>
      </c>
      <c r="F83" s="518">
        <f t="shared" si="54"/>
        <v>0</v>
      </c>
      <c r="G83" s="518">
        <f t="shared" si="54"/>
        <v>0</v>
      </c>
      <c r="H83" s="518">
        <f t="shared" si="54"/>
        <v>0</v>
      </c>
      <c r="I83" s="518">
        <f t="shared" si="54"/>
        <v>0</v>
      </c>
      <c r="J83" s="518">
        <f t="shared" si="54"/>
        <v>0</v>
      </c>
      <c r="K83" s="518">
        <f t="shared" si="54"/>
        <v>0</v>
      </c>
      <c r="L83" s="518">
        <f t="shared" si="54"/>
        <v>0</v>
      </c>
      <c r="M83" s="518">
        <f t="shared" si="54"/>
        <v>0</v>
      </c>
      <c r="N83" s="518">
        <f t="shared" si="54"/>
        <v>0</v>
      </c>
      <c r="O83" s="518">
        <f t="shared" si="54"/>
        <v>0</v>
      </c>
      <c r="P83" s="518">
        <f t="shared" si="54"/>
        <v>0</v>
      </c>
    </row>
    <row r="84" ht="12.75" customHeight="1" spans="1:16">
      <c r="A84" s="489"/>
      <c r="B84" s="514" t="s">
        <v>82</v>
      </c>
      <c r="C84" s="477">
        <f>SUM(E84:P84)</f>
        <v>0</v>
      </c>
      <c r="D84" s="477"/>
      <c r="E84" s="518">
        <f t="shared" si="54"/>
        <v>0</v>
      </c>
      <c r="F84" s="518">
        <f t="shared" si="54"/>
        <v>0</v>
      </c>
      <c r="G84" s="518">
        <f t="shared" si="54"/>
        <v>0</v>
      </c>
      <c r="H84" s="518">
        <f t="shared" si="54"/>
        <v>0</v>
      </c>
      <c r="I84" s="518">
        <f t="shared" si="54"/>
        <v>0</v>
      </c>
      <c r="J84" s="518">
        <f t="shared" si="54"/>
        <v>0</v>
      </c>
      <c r="K84" s="518">
        <f t="shared" si="54"/>
        <v>0</v>
      </c>
      <c r="L84" s="518">
        <f t="shared" si="54"/>
        <v>0</v>
      </c>
      <c r="M84" s="518">
        <f t="shared" si="54"/>
        <v>0</v>
      </c>
      <c r="N84" s="518">
        <f t="shared" si="54"/>
        <v>0</v>
      </c>
      <c r="O84" s="518">
        <f t="shared" si="54"/>
        <v>0</v>
      </c>
      <c r="P84" s="518">
        <f t="shared" si="54"/>
        <v>0</v>
      </c>
    </row>
    <row r="85" ht="12.75" customHeight="1" spans="1:16">
      <c r="A85" s="489"/>
      <c r="B85" s="515" t="s">
        <v>212</v>
      </c>
      <c r="C85" s="477">
        <f>SUM(E85:P85)</f>
        <v>0</v>
      </c>
      <c r="D85" s="507">
        <f>IF((C$74+C$75)=0,,C85/(C$74+C$75))</f>
        <v>0</v>
      </c>
      <c r="E85" s="518">
        <f t="shared" si="54"/>
        <v>0</v>
      </c>
      <c r="F85" s="518">
        <f t="shared" si="54"/>
        <v>0</v>
      </c>
      <c r="G85" s="518">
        <f t="shared" si="54"/>
        <v>0</v>
      </c>
      <c r="H85" s="518">
        <f t="shared" si="54"/>
        <v>0</v>
      </c>
      <c r="I85" s="518">
        <f t="shared" si="54"/>
        <v>0</v>
      </c>
      <c r="J85" s="518">
        <f t="shared" si="54"/>
        <v>0</v>
      </c>
      <c r="K85" s="518">
        <f t="shared" si="54"/>
        <v>0</v>
      </c>
      <c r="L85" s="518">
        <f t="shared" si="54"/>
        <v>0</v>
      </c>
      <c r="M85" s="518">
        <f t="shared" si="54"/>
        <v>0</v>
      </c>
      <c r="N85" s="518">
        <f t="shared" si="54"/>
        <v>0</v>
      </c>
      <c r="O85" s="518">
        <f t="shared" si="54"/>
        <v>0</v>
      </c>
      <c r="P85" s="518">
        <f t="shared" si="54"/>
        <v>0</v>
      </c>
    </row>
    <row r="86" ht="12.75" customHeight="1" spans="1:16">
      <c r="A86" s="489"/>
      <c r="B86" s="515" t="s">
        <v>213</v>
      </c>
      <c r="C86" s="477">
        <f>SUM(E86:P86)</f>
        <v>0</v>
      </c>
      <c r="D86" s="507">
        <f>IF((C$74+C$75)=0,,C86/(C$74+C$75))</f>
        <v>0</v>
      </c>
      <c r="E86" s="518">
        <f t="shared" si="54"/>
        <v>0</v>
      </c>
      <c r="F86" s="518">
        <f t="shared" si="54"/>
        <v>0</v>
      </c>
      <c r="G86" s="518">
        <f t="shared" si="54"/>
        <v>0</v>
      </c>
      <c r="H86" s="518">
        <f t="shared" si="54"/>
        <v>0</v>
      </c>
      <c r="I86" s="518">
        <f t="shared" si="54"/>
        <v>0</v>
      </c>
      <c r="J86" s="518">
        <f t="shared" si="54"/>
        <v>0</v>
      </c>
      <c r="K86" s="518">
        <f t="shared" si="54"/>
        <v>0</v>
      </c>
      <c r="L86" s="518">
        <f t="shared" si="54"/>
        <v>0</v>
      </c>
      <c r="M86" s="518">
        <f t="shared" si="54"/>
        <v>0</v>
      </c>
      <c r="N86" s="518">
        <f t="shared" si="54"/>
        <v>0</v>
      </c>
      <c r="O86" s="518">
        <f t="shared" si="54"/>
        <v>0</v>
      </c>
      <c r="P86" s="518">
        <f t="shared" si="54"/>
        <v>0</v>
      </c>
    </row>
    <row r="87" ht="12.75" customHeight="1" spans="1:16">
      <c r="A87" s="489"/>
      <c r="B87" s="531" t="s">
        <v>75</v>
      </c>
      <c r="C87" s="532">
        <f>IF(C82=0,,C83/C82)</f>
        <v>0</v>
      </c>
      <c r="D87" s="507"/>
      <c r="E87" s="525">
        <f>IF(E82=0,,E83/E82)</f>
        <v>0</v>
      </c>
      <c r="F87" s="525">
        <f t="shared" ref="F87:P87" si="55">IF(F82=0,,F83/F82)</f>
        <v>0</v>
      </c>
      <c r="G87" s="525">
        <f t="shared" si="55"/>
        <v>0</v>
      </c>
      <c r="H87" s="525">
        <f t="shared" si="55"/>
        <v>0</v>
      </c>
      <c r="I87" s="525">
        <f t="shared" si="55"/>
        <v>0</v>
      </c>
      <c r="J87" s="525">
        <f t="shared" si="55"/>
        <v>0</v>
      </c>
      <c r="K87" s="525">
        <f t="shared" si="55"/>
        <v>0</v>
      </c>
      <c r="L87" s="525">
        <f t="shared" si="55"/>
        <v>0</v>
      </c>
      <c r="M87" s="525">
        <f t="shared" si="55"/>
        <v>0</v>
      </c>
      <c r="N87" s="525">
        <f t="shared" si="55"/>
        <v>0</v>
      </c>
      <c r="O87" s="525">
        <f t="shared" si="55"/>
        <v>0</v>
      </c>
      <c r="P87" s="525">
        <f t="shared" si="55"/>
        <v>0</v>
      </c>
    </row>
    <row r="88" ht="12.75" customHeight="1" spans="1:16">
      <c r="A88" s="489"/>
      <c r="B88" s="531" t="s">
        <v>76</v>
      </c>
      <c r="C88" s="532">
        <f>IF(C82=0,,C84/C82)</f>
        <v>0</v>
      </c>
      <c r="D88" s="507"/>
      <c r="E88" s="525">
        <f>IF(E82=0,,E84/E82)</f>
        <v>0</v>
      </c>
      <c r="F88" s="525">
        <f t="shared" ref="F88:P88" si="56">IF(F82=0,,F84/F82)</f>
        <v>0</v>
      </c>
      <c r="G88" s="525">
        <f t="shared" si="56"/>
        <v>0</v>
      </c>
      <c r="H88" s="525">
        <f t="shared" si="56"/>
        <v>0</v>
      </c>
      <c r="I88" s="525">
        <f t="shared" si="56"/>
        <v>0</v>
      </c>
      <c r="J88" s="525">
        <f t="shared" si="56"/>
        <v>0</v>
      </c>
      <c r="K88" s="525">
        <f t="shared" si="56"/>
        <v>0</v>
      </c>
      <c r="L88" s="525">
        <f t="shared" si="56"/>
        <v>0</v>
      </c>
      <c r="M88" s="525">
        <f t="shared" si="56"/>
        <v>0</v>
      </c>
      <c r="N88" s="525">
        <f t="shared" si="56"/>
        <v>0</v>
      </c>
      <c r="O88" s="525">
        <f t="shared" si="56"/>
        <v>0</v>
      </c>
      <c r="P88" s="525">
        <f t="shared" si="56"/>
        <v>0</v>
      </c>
    </row>
    <row r="89" ht="12.75" customHeight="1" spans="1:16">
      <c r="A89" s="489"/>
      <c r="B89" s="533" t="s">
        <v>77</v>
      </c>
      <c r="C89" s="477">
        <f>SUM(E89:P89)</f>
        <v>0</v>
      </c>
      <c r="D89" s="477"/>
      <c r="E89" s="518">
        <f>E574+E585+E596+E607+E618+E629+E640+E651+E662+E673+E684+E695+E706+E717+E728+E739+E750+E761</f>
        <v>0</v>
      </c>
      <c r="F89" s="518">
        <f t="shared" ref="F89:P89" si="57">F574+F585+F596+F607+F618+F629+F640+F651+F662+F673+F684+F695+F706+F717+F728+F739+F750+F761</f>
        <v>0</v>
      </c>
      <c r="G89" s="518">
        <f t="shared" si="57"/>
        <v>0</v>
      </c>
      <c r="H89" s="518">
        <f t="shared" si="57"/>
        <v>0</v>
      </c>
      <c r="I89" s="518">
        <f t="shared" si="57"/>
        <v>0</v>
      </c>
      <c r="J89" s="518">
        <f t="shared" si="57"/>
        <v>0</v>
      </c>
      <c r="K89" s="518">
        <f t="shared" si="57"/>
        <v>0</v>
      </c>
      <c r="L89" s="518">
        <f t="shared" si="57"/>
        <v>0</v>
      </c>
      <c r="M89" s="518">
        <f t="shared" si="57"/>
        <v>0</v>
      </c>
      <c r="N89" s="518">
        <f t="shared" si="57"/>
        <v>0</v>
      </c>
      <c r="O89" s="518">
        <f t="shared" si="57"/>
        <v>0</v>
      </c>
      <c r="P89" s="518">
        <f t="shared" si="57"/>
        <v>0</v>
      </c>
    </row>
    <row r="90" s="460" customFormat="1" ht="12.75" customHeight="1" spans="1:16">
      <c r="A90" s="489"/>
      <c r="B90" s="534" t="s">
        <v>78</v>
      </c>
      <c r="C90" s="535">
        <f>IF(C83=0,,C89/C83)</f>
        <v>0</v>
      </c>
      <c r="D90" s="510"/>
      <c r="E90" s="524">
        <f>IF(E83=0,,E89/E83)</f>
        <v>0</v>
      </c>
      <c r="F90" s="524">
        <f t="shared" ref="F90:P90" si="58">IF(F83=0,,F89/F83)</f>
        <v>0</v>
      </c>
      <c r="G90" s="524">
        <f t="shared" si="58"/>
        <v>0</v>
      </c>
      <c r="H90" s="524">
        <f t="shared" si="58"/>
        <v>0</v>
      </c>
      <c r="I90" s="524">
        <f t="shared" si="58"/>
        <v>0</v>
      </c>
      <c r="J90" s="524">
        <f t="shared" si="58"/>
        <v>0</v>
      </c>
      <c r="K90" s="524">
        <f t="shared" si="58"/>
        <v>0</v>
      </c>
      <c r="L90" s="524">
        <f t="shared" si="58"/>
        <v>0</v>
      </c>
      <c r="M90" s="524">
        <f t="shared" si="58"/>
        <v>0</v>
      </c>
      <c r="N90" s="524">
        <f t="shared" si="58"/>
        <v>0</v>
      </c>
      <c r="O90" s="524">
        <f t="shared" si="58"/>
        <v>0</v>
      </c>
      <c r="P90" s="524">
        <f t="shared" si="58"/>
        <v>0</v>
      </c>
    </row>
    <row r="91" s="460" customFormat="1" ht="12.75" customHeight="1" spans="1:16">
      <c r="A91" s="489"/>
      <c r="B91" s="514" t="s">
        <v>79</v>
      </c>
      <c r="C91" s="477">
        <f>SUM(E91:P91)</f>
        <v>0</v>
      </c>
      <c r="D91" s="510"/>
      <c r="E91" s="518">
        <f>E576+E587+E598+E609+E620+E631+E642+E653+E664+E675+E686+E697+E708+E719+E730+E741+E752+E763</f>
        <v>0</v>
      </c>
      <c r="F91" s="518">
        <f t="shared" ref="F91:P91" si="59">F576+F587+F598+F609+F620+F631+F642+F653+F664+F675+F686+F697+F708+F719+F730+F741+F752+F763</f>
        <v>0</v>
      </c>
      <c r="G91" s="518">
        <f t="shared" si="59"/>
        <v>0</v>
      </c>
      <c r="H91" s="518">
        <f t="shared" si="59"/>
        <v>0</v>
      </c>
      <c r="I91" s="518">
        <f t="shared" si="59"/>
        <v>0</v>
      </c>
      <c r="J91" s="518">
        <f t="shared" si="59"/>
        <v>0</v>
      </c>
      <c r="K91" s="518">
        <f t="shared" si="59"/>
        <v>0</v>
      </c>
      <c r="L91" s="518">
        <f t="shared" si="59"/>
        <v>0</v>
      </c>
      <c r="M91" s="518">
        <f t="shared" si="59"/>
        <v>0</v>
      </c>
      <c r="N91" s="518">
        <f t="shared" si="59"/>
        <v>0</v>
      </c>
      <c r="O91" s="518">
        <f t="shared" si="59"/>
        <v>0</v>
      </c>
      <c r="P91" s="518">
        <f t="shared" si="59"/>
        <v>0</v>
      </c>
    </row>
    <row r="92" s="460" customFormat="1" ht="12.75" customHeight="1" spans="1:16">
      <c r="A92" s="489"/>
      <c r="B92" s="536" t="s">
        <v>80</v>
      </c>
      <c r="C92" s="535">
        <f>IF((C83+C91)=0,,C91/(C83+C91))</f>
        <v>0</v>
      </c>
      <c r="D92" s="510"/>
      <c r="E92" s="524">
        <f>IF((E83+E91)=0,,E91/(E83+E91))</f>
        <v>0</v>
      </c>
      <c r="F92" s="524">
        <f t="shared" ref="F92:P92" si="60">IF((F83+F91)=0,,F91/(F83+F91))</f>
        <v>0</v>
      </c>
      <c r="G92" s="524">
        <f t="shared" si="60"/>
        <v>0</v>
      </c>
      <c r="H92" s="524">
        <f t="shared" si="60"/>
        <v>0</v>
      </c>
      <c r="I92" s="524">
        <f t="shared" si="60"/>
        <v>0</v>
      </c>
      <c r="J92" s="524">
        <f t="shared" si="60"/>
        <v>0</v>
      </c>
      <c r="K92" s="524">
        <f t="shared" si="60"/>
        <v>0</v>
      </c>
      <c r="L92" s="524">
        <f t="shared" si="60"/>
        <v>0</v>
      </c>
      <c r="M92" s="524">
        <f t="shared" si="60"/>
        <v>0</v>
      </c>
      <c r="N92" s="524">
        <f t="shared" si="60"/>
        <v>0</v>
      </c>
      <c r="O92" s="524">
        <f t="shared" si="60"/>
        <v>0</v>
      </c>
      <c r="P92" s="524">
        <f t="shared" si="60"/>
        <v>0</v>
      </c>
    </row>
    <row r="93" ht="12.75" customHeight="1" spans="1:16">
      <c r="A93" s="537" t="s">
        <v>216</v>
      </c>
      <c r="B93" s="538" t="s">
        <v>70</v>
      </c>
      <c r="C93" s="330">
        <f>SUM(E93:P93)</f>
        <v>0</v>
      </c>
      <c r="D93" s="539">
        <f>IF(C2=0,,C93/$C$2)</f>
        <v>0</v>
      </c>
      <c r="E93" s="518">
        <f>E777+E788+E799+E810+E821+E832+E876+E843+E854+E865</f>
        <v>0</v>
      </c>
      <c r="F93" s="518">
        <f t="shared" ref="F93:P93" si="61">F777+F788+F799+F810+F821+F832+F876+F843+F854+F865</f>
        <v>0</v>
      </c>
      <c r="G93" s="518">
        <f t="shared" si="61"/>
        <v>0</v>
      </c>
      <c r="H93" s="518">
        <f t="shared" si="61"/>
        <v>0</v>
      </c>
      <c r="I93" s="518">
        <f t="shared" si="61"/>
        <v>0</v>
      </c>
      <c r="J93" s="518">
        <f t="shared" si="61"/>
        <v>0</v>
      </c>
      <c r="K93" s="518">
        <f t="shared" si="61"/>
        <v>0</v>
      </c>
      <c r="L93" s="518">
        <f t="shared" si="61"/>
        <v>0</v>
      </c>
      <c r="M93" s="518">
        <f t="shared" si="61"/>
        <v>0</v>
      </c>
      <c r="N93" s="518">
        <f t="shared" si="61"/>
        <v>0</v>
      </c>
      <c r="O93" s="518">
        <f t="shared" si="61"/>
        <v>0</v>
      </c>
      <c r="P93" s="518">
        <f t="shared" si="61"/>
        <v>0</v>
      </c>
    </row>
    <row r="94" ht="12.75" customHeight="1" spans="1:16">
      <c r="A94" s="540"/>
      <c r="B94" s="541" t="s">
        <v>71</v>
      </c>
      <c r="C94" s="330">
        <f>SUM(E94:P94)</f>
        <v>0</v>
      </c>
      <c r="D94" s="542"/>
      <c r="E94" s="518">
        <f t="shared" ref="E94:P97" si="62">E778+E789+E800+E811+E822+E833+E877+E844+E855+E866</f>
        <v>0</v>
      </c>
      <c r="F94" s="518">
        <f t="shared" si="62"/>
        <v>0</v>
      </c>
      <c r="G94" s="518">
        <f t="shared" si="62"/>
        <v>0</v>
      </c>
      <c r="H94" s="518">
        <f t="shared" si="62"/>
        <v>0</v>
      </c>
      <c r="I94" s="518">
        <f t="shared" si="62"/>
        <v>0</v>
      </c>
      <c r="J94" s="518">
        <f t="shared" si="62"/>
        <v>0</v>
      </c>
      <c r="K94" s="518">
        <f t="shared" si="62"/>
        <v>0</v>
      </c>
      <c r="L94" s="518">
        <f t="shared" si="62"/>
        <v>0</v>
      </c>
      <c r="M94" s="518">
        <f t="shared" si="62"/>
        <v>0</v>
      </c>
      <c r="N94" s="518">
        <f t="shared" si="62"/>
        <v>0</v>
      </c>
      <c r="O94" s="518">
        <f t="shared" si="62"/>
        <v>0</v>
      </c>
      <c r="P94" s="518">
        <f t="shared" si="62"/>
        <v>0</v>
      </c>
    </row>
    <row r="95" ht="12.75" customHeight="1" spans="1:16">
      <c r="A95" s="540"/>
      <c r="B95" s="541" t="s">
        <v>82</v>
      </c>
      <c r="C95" s="330">
        <f>SUM(E95:P95)</f>
        <v>0</v>
      </c>
      <c r="D95" s="542">
        <f>IF((C$95+C$96)=0,,C95/(C$95+C$96))</f>
        <v>0</v>
      </c>
      <c r="E95" s="518">
        <f t="shared" si="62"/>
        <v>0</v>
      </c>
      <c r="F95" s="518">
        <f t="shared" si="62"/>
        <v>0</v>
      </c>
      <c r="G95" s="518">
        <f t="shared" si="62"/>
        <v>0</v>
      </c>
      <c r="H95" s="518">
        <f t="shared" si="62"/>
        <v>0</v>
      </c>
      <c r="I95" s="518">
        <f t="shared" si="62"/>
        <v>0</v>
      </c>
      <c r="J95" s="518">
        <f t="shared" si="62"/>
        <v>0</v>
      </c>
      <c r="K95" s="518">
        <f t="shared" si="62"/>
        <v>0</v>
      </c>
      <c r="L95" s="518">
        <f t="shared" si="62"/>
        <v>0</v>
      </c>
      <c r="M95" s="518">
        <f t="shared" si="62"/>
        <v>0</v>
      </c>
      <c r="N95" s="518">
        <f t="shared" si="62"/>
        <v>0</v>
      </c>
      <c r="O95" s="518">
        <f t="shared" si="62"/>
        <v>0</v>
      </c>
      <c r="P95" s="518">
        <f t="shared" si="62"/>
        <v>0</v>
      </c>
    </row>
    <row r="96" ht="12.75" customHeight="1" spans="1:16">
      <c r="A96" s="540"/>
      <c r="B96" s="543" t="s">
        <v>212</v>
      </c>
      <c r="C96" s="330">
        <f>SUM(E96:P96)</f>
        <v>0</v>
      </c>
      <c r="D96" s="539">
        <f>IF((C$95+C$96)=0,,C96/(C$95+C$96))</f>
        <v>0</v>
      </c>
      <c r="E96" s="518">
        <f t="shared" si="62"/>
        <v>0</v>
      </c>
      <c r="F96" s="518">
        <f t="shared" si="62"/>
        <v>0</v>
      </c>
      <c r="G96" s="518">
        <f t="shared" si="62"/>
        <v>0</v>
      </c>
      <c r="H96" s="518">
        <f t="shared" si="62"/>
        <v>0</v>
      </c>
      <c r="I96" s="518">
        <f t="shared" si="62"/>
        <v>0</v>
      </c>
      <c r="J96" s="518">
        <f t="shared" si="62"/>
        <v>0</v>
      </c>
      <c r="K96" s="518">
        <f t="shared" si="62"/>
        <v>0</v>
      </c>
      <c r="L96" s="518">
        <f t="shared" si="62"/>
        <v>0</v>
      </c>
      <c r="M96" s="518">
        <f t="shared" si="62"/>
        <v>0</v>
      </c>
      <c r="N96" s="518">
        <f t="shared" si="62"/>
        <v>0</v>
      </c>
      <c r="O96" s="518">
        <f t="shared" si="62"/>
        <v>0</v>
      </c>
      <c r="P96" s="518">
        <f t="shared" si="62"/>
        <v>0</v>
      </c>
    </row>
    <row r="97" ht="12.75" customHeight="1" spans="1:16">
      <c r="A97" s="540"/>
      <c r="B97" s="543" t="s">
        <v>213</v>
      </c>
      <c r="C97" s="330">
        <f>SUM(E97:P97)</f>
        <v>0</v>
      </c>
      <c r="D97" s="539"/>
      <c r="E97" s="518">
        <f t="shared" si="62"/>
        <v>0</v>
      </c>
      <c r="F97" s="518">
        <f t="shared" si="62"/>
        <v>0</v>
      </c>
      <c r="G97" s="518">
        <f t="shared" si="62"/>
        <v>0</v>
      </c>
      <c r="H97" s="518">
        <f t="shared" si="62"/>
        <v>0</v>
      </c>
      <c r="I97" s="518">
        <f t="shared" si="62"/>
        <v>0</v>
      </c>
      <c r="J97" s="518">
        <f t="shared" si="62"/>
        <v>0</v>
      </c>
      <c r="K97" s="518">
        <f t="shared" si="62"/>
        <v>0</v>
      </c>
      <c r="L97" s="518">
        <f t="shared" si="62"/>
        <v>0</v>
      </c>
      <c r="M97" s="518">
        <f t="shared" si="62"/>
        <v>0</v>
      </c>
      <c r="N97" s="518">
        <f t="shared" si="62"/>
        <v>0</v>
      </c>
      <c r="O97" s="518">
        <f t="shared" si="62"/>
        <v>0</v>
      </c>
      <c r="P97" s="518">
        <f t="shared" si="62"/>
        <v>0</v>
      </c>
    </row>
    <row r="98" ht="12.75" customHeight="1" spans="1:16">
      <c r="A98" s="540"/>
      <c r="B98" s="544" t="s">
        <v>75</v>
      </c>
      <c r="C98" s="484">
        <f>IF(C93=0,,C94/C93)</f>
        <v>0</v>
      </c>
      <c r="D98" s="437"/>
      <c r="E98" s="525">
        <f>IF(E93=0,,E94/E93)</f>
        <v>0</v>
      </c>
      <c r="F98" s="525">
        <f t="shared" ref="F98:P98" si="63">IF(F93=0,,F94/F93)</f>
        <v>0</v>
      </c>
      <c r="G98" s="525">
        <f t="shared" si="63"/>
        <v>0</v>
      </c>
      <c r="H98" s="525">
        <f t="shared" si="63"/>
        <v>0</v>
      </c>
      <c r="I98" s="525">
        <f t="shared" si="63"/>
        <v>0</v>
      </c>
      <c r="J98" s="525">
        <f t="shared" si="63"/>
        <v>0</v>
      </c>
      <c r="K98" s="525">
        <f t="shared" si="63"/>
        <v>0</v>
      </c>
      <c r="L98" s="525">
        <f t="shared" si="63"/>
        <v>0</v>
      </c>
      <c r="M98" s="525">
        <f t="shared" si="63"/>
        <v>0</v>
      </c>
      <c r="N98" s="525">
        <f t="shared" si="63"/>
        <v>0</v>
      </c>
      <c r="O98" s="525">
        <f t="shared" si="63"/>
        <v>0</v>
      </c>
      <c r="P98" s="525">
        <f t="shared" si="63"/>
        <v>0</v>
      </c>
    </row>
    <row r="99" ht="12.75" customHeight="1" spans="1:16">
      <c r="A99" s="540"/>
      <c r="B99" s="544" t="s">
        <v>76</v>
      </c>
      <c r="C99" s="484">
        <f>IF(C93=0,,C95/C93)</f>
        <v>0</v>
      </c>
      <c r="D99" s="437"/>
      <c r="E99" s="525">
        <f>IF(E93=0,,E95/E93)</f>
        <v>0</v>
      </c>
      <c r="F99" s="525">
        <f t="shared" ref="F99:P99" si="64">IF(F93=0,,F95/F93)</f>
        <v>0</v>
      </c>
      <c r="G99" s="525">
        <f t="shared" si="64"/>
        <v>0</v>
      </c>
      <c r="H99" s="525">
        <f t="shared" si="64"/>
        <v>0</v>
      </c>
      <c r="I99" s="525">
        <f t="shared" si="64"/>
        <v>0</v>
      </c>
      <c r="J99" s="525">
        <f t="shared" si="64"/>
        <v>0</v>
      </c>
      <c r="K99" s="525">
        <f t="shared" si="64"/>
        <v>0</v>
      </c>
      <c r="L99" s="525">
        <f t="shared" si="64"/>
        <v>0</v>
      </c>
      <c r="M99" s="525">
        <f t="shared" si="64"/>
        <v>0</v>
      </c>
      <c r="N99" s="525">
        <f t="shared" si="64"/>
        <v>0</v>
      </c>
      <c r="O99" s="525">
        <f t="shared" si="64"/>
        <v>0</v>
      </c>
      <c r="P99" s="525">
        <f t="shared" si="64"/>
        <v>0</v>
      </c>
    </row>
    <row r="100" ht="12.75" customHeight="1" spans="1:16">
      <c r="A100" s="540"/>
      <c r="B100" s="538" t="s">
        <v>77</v>
      </c>
      <c r="C100" s="330">
        <f>SUM(E100:P100)</f>
        <v>0</v>
      </c>
      <c r="D100" s="542"/>
      <c r="E100" s="518">
        <f>E784+E795+E806+E817+E828+E839+E883+E850+E861+E872</f>
        <v>0</v>
      </c>
      <c r="F100" s="518">
        <f t="shared" ref="F100:P100" si="65">F784+F795+F806+F817+F828+F839+F883+F850+F861+F872</f>
        <v>0</v>
      </c>
      <c r="G100" s="518">
        <f t="shared" si="65"/>
        <v>0</v>
      </c>
      <c r="H100" s="518">
        <f t="shared" si="65"/>
        <v>0</v>
      </c>
      <c r="I100" s="518">
        <f t="shared" si="65"/>
        <v>0</v>
      </c>
      <c r="J100" s="518">
        <f t="shared" si="65"/>
        <v>0</v>
      </c>
      <c r="K100" s="518">
        <f t="shared" si="65"/>
        <v>0</v>
      </c>
      <c r="L100" s="518">
        <f t="shared" si="65"/>
        <v>0</v>
      </c>
      <c r="M100" s="518">
        <f t="shared" si="65"/>
        <v>0</v>
      </c>
      <c r="N100" s="518">
        <f t="shared" si="65"/>
        <v>0</v>
      </c>
      <c r="O100" s="518">
        <f t="shared" si="65"/>
        <v>0</v>
      </c>
      <c r="P100" s="518">
        <f t="shared" si="65"/>
        <v>0</v>
      </c>
    </row>
    <row r="101" ht="12.75" customHeight="1" spans="1:16">
      <c r="A101" s="540"/>
      <c r="B101" s="545" t="s">
        <v>78</v>
      </c>
      <c r="C101" s="354">
        <f>IF(C94=0,,C100/C94)</f>
        <v>0</v>
      </c>
      <c r="D101" s="354"/>
      <c r="E101" s="524">
        <f>IF(E94=0,,E100/E94)</f>
        <v>0</v>
      </c>
      <c r="F101" s="524">
        <f t="shared" ref="F101:P101" si="66">IF(F94=0,,F100/F94)</f>
        <v>0</v>
      </c>
      <c r="G101" s="524">
        <f t="shared" si="66"/>
        <v>0</v>
      </c>
      <c r="H101" s="524">
        <f t="shared" si="66"/>
        <v>0</v>
      </c>
      <c r="I101" s="524">
        <f t="shared" si="66"/>
        <v>0</v>
      </c>
      <c r="J101" s="524">
        <f t="shared" si="66"/>
        <v>0</v>
      </c>
      <c r="K101" s="524">
        <f t="shared" si="66"/>
        <v>0</v>
      </c>
      <c r="L101" s="524">
        <f t="shared" si="66"/>
        <v>0</v>
      </c>
      <c r="M101" s="524">
        <f t="shared" si="66"/>
        <v>0</v>
      </c>
      <c r="N101" s="524">
        <f t="shared" si="66"/>
        <v>0</v>
      </c>
      <c r="O101" s="524">
        <f t="shared" si="66"/>
        <v>0</v>
      </c>
      <c r="P101" s="524">
        <f t="shared" si="66"/>
        <v>0</v>
      </c>
    </row>
    <row r="102" ht="12.75" customHeight="1" spans="1:16">
      <c r="A102" s="540"/>
      <c r="B102" s="541" t="s">
        <v>79</v>
      </c>
      <c r="C102" s="330">
        <f>SUM(E102:P102)</f>
        <v>0</v>
      </c>
      <c r="D102" s="354"/>
      <c r="E102" s="518">
        <f>E786+E797+E808+E819+E830+E841+E885+E852+E863+E874</f>
        <v>0</v>
      </c>
      <c r="F102" s="518">
        <f t="shared" ref="F102:P102" si="67">F786+F797+F808+F819+F830+F841+F885+F852+F863+F874</f>
        <v>0</v>
      </c>
      <c r="G102" s="518">
        <f t="shared" si="67"/>
        <v>0</v>
      </c>
      <c r="H102" s="518">
        <f t="shared" si="67"/>
        <v>0</v>
      </c>
      <c r="I102" s="518">
        <f t="shared" si="67"/>
        <v>0</v>
      </c>
      <c r="J102" s="518">
        <f t="shared" si="67"/>
        <v>0</v>
      </c>
      <c r="K102" s="518">
        <f t="shared" si="67"/>
        <v>0</v>
      </c>
      <c r="L102" s="518">
        <f t="shared" si="67"/>
        <v>0</v>
      </c>
      <c r="M102" s="518">
        <f t="shared" si="67"/>
        <v>0</v>
      </c>
      <c r="N102" s="518">
        <f t="shared" si="67"/>
        <v>0</v>
      </c>
      <c r="O102" s="518">
        <f t="shared" si="67"/>
        <v>0</v>
      </c>
      <c r="P102" s="518">
        <f t="shared" si="67"/>
        <v>0</v>
      </c>
    </row>
    <row r="103" ht="12.75" customHeight="1" spans="1:16">
      <c r="A103" s="540"/>
      <c r="B103" s="546" t="s">
        <v>80</v>
      </c>
      <c r="C103" s="354">
        <f>IF((C94+C102)=0,,C102/(C94+C102))</f>
        <v>0</v>
      </c>
      <c r="D103" s="354"/>
      <c r="E103" s="524">
        <f>IF((E94+E102)=0,,E102/(E94+E102))</f>
        <v>0</v>
      </c>
      <c r="F103" s="524">
        <f t="shared" ref="F103:P103" si="68">IF((F94+F102)=0,,F102/(F94+F102))</f>
        <v>0</v>
      </c>
      <c r="G103" s="524">
        <f t="shared" si="68"/>
        <v>0</v>
      </c>
      <c r="H103" s="524">
        <f t="shared" si="68"/>
        <v>0</v>
      </c>
      <c r="I103" s="524">
        <f t="shared" si="68"/>
        <v>0</v>
      </c>
      <c r="J103" s="524">
        <f t="shared" si="68"/>
        <v>0</v>
      </c>
      <c r="K103" s="524">
        <f t="shared" si="68"/>
        <v>0</v>
      </c>
      <c r="L103" s="524">
        <f t="shared" si="68"/>
        <v>0</v>
      </c>
      <c r="M103" s="524">
        <f t="shared" si="68"/>
        <v>0</v>
      </c>
      <c r="N103" s="524">
        <f t="shared" si="68"/>
        <v>0</v>
      </c>
      <c r="O103" s="524">
        <f t="shared" si="68"/>
        <v>0</v>
      </c>
      <c r="P103" s="524">
        <f t="shared" si="68"/>
        <v>0</v>
      </c>
    </row>
    <row r="104" ht="12.75" customHeight="1" spans="1:16">
      <c r="A104" s="547" t="s">
        <v>217</v>
      </c>
      <c r="B104" s="514" t="s">
        <v>218</v>
      </c>
      <c r="C104" s="548">
        <f>SUM(E104:P104)</f>
        <v>0</v>
      </c>
      <c r="D104" s="535"/>
      <c r="E104" s="562"/>
      <c r="F104" s="562"/>
      <c r="G104" s="562"/>
      <c r="H104" s="562"/>
      <c r="I104" s="562"/>
      <c r="J104" s="562"/>
      <c r="K104" s="562"/>
      <c r="L104" s="562"/>
      <c r="M104" s="562"/>
      <c r="N104" s="562"/>
      <c r="O104" s="562"/>
      <c r="P104" s="562"/>
    </row>
    <row r="105" ht="12.75" customHeight="1" spans="1:16">
      <c r="A105" s="547"/>
      <c r="B105" s="514" t="s">
        <v>219</v>
      </c>
      <c r="C105" s="548">
        <f>SUM(E105:P105)</f>
        <v>0</v>
      </c>
      <c r="D105" s="535"/>
      <c r="E105" s="562"/>
      <c r="F105" s="562"/>
      <c r="G105" s="562"/>
      <c r="H105" s="562"/>
      <c r="I105" s="562"/>
      <c r="J105" s="562"/>
      <c r="K105" s="562"/>
      <c r="L105" s="562"/>
      <c r="M105" s="562"/>
      <c r="N105" s="562"/>
      <c r="O105" s="562"/>
      <c r="P105" s="562"/>
    </row>
    <row r="106" ht="12.75" customHeight="1" spans="1:16">
      <c r="A106" s="547"/>
      <c r="B106" s="531" t="s">
        <v>220</v>
      </c>
      <c r="C106" s="532">
        <f>IF(C104=0,,C105/C104)</f>
        <v>0</v>
      </c>
      <c r="D106" s="535"/>
      <c r="E106" s="525">
        <f>IF(E104=0,,E105/E104)</f>
        <v>0</v>
      </c>
      <c r="F106" s="525">
        <f t="shared" ref="F106:P106" si="69">IF(F104=0,,F105/F104)</f>
        <v>0</v>
      </c>
      <c r="G106" s="525">
        <f t="shared" si="69"/>
        <v>0</v>
      </c>
      <c r="H106" s="525">
        <f t="shared" si="69"/>
        <v>0</v>
      </c>
      <c r="I106" s="525">
        <f t="shared" si="69"/>
        <v>0</v>
      </c>
      <c r="J106" s="525">
        <f t="shared" si="69"/>
        <v>0</v>
      </c>
      <c r="K106" s="525">
        <f t="shared" si="69"/>
        <v>0</v>
      </c>
      <c r="L106" s="525">
        <f t="shared" si="69"/>
        <v>0</v>
      </c>
      <c r="M106" s="525">
        <f t="shared" si="69"/>
        <v>0</v>
      </c>
      <c r="N106" s="525">
        <f t="shared" si="69"/>
        <v>0</v>
      </c>
      <c r="O106" s="525">
        <f t="shared" si="69"/>
        <v>0</v>
      </c>
      <c r="P106" s="525">
        <f t="shared" si="69"/>
        <v>0</v>
      </c>
    </row>
    <row r="107" ht="12.75" customHeight="1" spans="1:16">
      <c r="A107" s="547"/>
      <c r="B107" s="514" t="s">
        <v>221</v>
      </c>
      <c r="C107" s="548">
        <f>SUM(E107:P107)</f>
        <v>0</v>
      </c>
      <c r="D107" s="535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2"/>
      <c r="P107" s="562"/>
    </row>
    <row r="108" ht="12.75" customHeight="1" spans="1:16">
      <c r="A108" s="549" t="s">
        <v>86</v>
      </c>
      <c r="B108" s="550" t="s">
        <v>87</v>
      </c>
      <c r="C108" s="330">
        <f>SUM(E108:P108)</f>
        <v>0</v>
      </c>
      <c r="D108" s="551"/>
      <c r="E108" s="526"/>
      <c r="F108" s="526"/>
      <c r="G108" s="526"/>
      <c r="H108" s="526"/>
      <c r="I108" s="526"/>
      <c r="J108" s="526"/>
      <c r="K108" s="526"/>
      <c r="L108" s="526"/>
      <c r="M108" s="526"/>
      <c r="N108" s="526"/>
      <c r="O108" s="526"/>
      <c r="P108" s="526"/>
    </row>
    <row r="109" ht="12.75" customHeight="1" spans="1:16">
      <c r="A109" s="549"/>
      <c r="B109" s="538" t="s">
        <v>88</v>
      </c>
      <c r="C109" s="330">
        <f t="shared" ref="C109:C115" si="70">SUM(E109:P109)</f>
        <v>0</v>
      </c>
      <c r="D109" s="551"/>
      <c r="E109" s="526"/>
      <c r="F109" s="526"/>
      <c r="G109" s="526"/>
      <c r="H109" s="526"/>
      <c r="I109" s="526"/>
      <c r="J109" s="526"/>
      <c r="K109" s="526"/>
      <c r="L109" s="526"/>
      <c r="M109" s="526"/>
      <c r="N109" s="526"/>
      <c r="O109" s="526"/>
      <c r="P109" s="526"/>
    </row>
    <row r="110" ht="12.75" customHeight="1" spans="1:16">
      <c r="A110" s="549"/>
      <c r="B110" s="550" t="s">
        <v>89</v>
      </c>
      <c r="C110" s="330">
        <f t="shared" si="70"/>
        <v>0</v>
      </c>
      <c r="D110" s="551"/>
      <c r="E110" s="526"/>
      <c r="F110" s="526"/>
      <c r="G110" s="526"/>
      <c r="H110" s="526"/>
      <c r="I110" s="526"/>
      <c r="J110" s="526"/>
      <c r="K110" s="526"/>
      <c r="L110" s="526"/>
      <c r="M110" s="526"/>
      <c r="N110" s="526"/>
      <c r="O110" s="526"/>
      <c r="P110" s="526"/>
    </row>
    <row r="111" ht="12.75" customHeight="1" spans="1:16">
      <c r="A111" s="549"/>
      <c r="B111" s="538" t="s">
        <v>90</v>
      </c>
      <c r="C111" s="330">
        <f t="shared" si="70"/>
        <v>0</v>
      </c>
      <c r="D111" s="551"/>
      <c r="E111" s="526"/>
      <c r="F111" s="526"/>
      <c r="G111" s="526"/>
      <c r="H111" s="526"/>
      <c r="I111" s="526"/>
      <c r="J111" s="526"/>
      <c r="K111" s="526"/>
      <c r="L111" s="526"/>
      <c r="M111" s="526"/>
      <c r="N111" s="526"/>
      <c r="O111" s="526"/>
      <c r="P111" s="526"/>
    </row>
    <row r="112" ht="12.75" customHeight="1" spans="1:16">
      <c r="A112" s="549"/>
      <c r="B112" s="538" t="s">
        <v>91</v>
      </c>
      <c r="C112" s="330">
        <f t="shared" si="70"/>
        <v>0</v>
      </c>
      <c r="D112" s="551"/>
      <c r="E112" s="526"/>
      <c r="F112" s="526"/>
      <c r="G112" s="526"/>
      <c r="H112" s="526"/>
      <c r="I112" s="526"/>
      <c r="J112" s="526"/>
      <c r="K112" s="526"/>
      <c r="L112" s="526"/>
      <c r="M112" s="526"/>
      <c r="N112" s="526"/>
      <c r="O112" s="526"/>
      <c r="P112" s="526"/>
    </row>
    <row r="113" ht="12.75" customHeight="1" spans="1:16">
      <c r="A113" s="549"/>
      <c r="B113" s="538" t="s">
        <v>92</v>
      </c>
      <c r="C113" s="330">
        <f t="shared" si="70"/>
        <v>0</v>
      </c>
      <c r="D113" s="551"/>
      <c r="E113" s="526"/>
      <c r="F113" s="526"/>
      <c r="G113" s="526"/>
      <c r="H113" s="526"/>
      <c r="I113" s="526"/>
      <c r="J113" s="526"/>
      <c r="K113" s="526"/>
      <c r="L113" s="526"/>
      <c r="M113" s="526"/>
      <c r="N113" s="526"/>
      <c r="O113" s="526"/>
      <c r="P113" s="526"/>
    </row>
    <row r="114" ht="12.75" customHeight="1" spans="1:16">
      <c r="A114" s="549"/>
      <c r="B114" s="538" t="s">
        <v>222</v>
      </c>
      <c r="C114" s="330">
        <f t="shared" si="70"/>
        <v>0</v>
      </c>
      <c r="D114" s="551"/>
      <c r="E114" s="526"/>
      <c r="F114" s="526"/>
      <c r="G114" s="526"/>
      <c r="H114" s="526"/>
      <c r="I114" s="526"/>
      <c r="J114" s="526"/>
      <c r="K114" s="526"/>
      <c r="L114" s="526"/>
      <c r="M114" s="526"/>
      <c r="N114" s="526"/>
      <c r="O114" s="526"/>
      <c r="P114" s="526"/>
    </row>
    <row r="115" ht="12.75" customHeight="1" spans="1:16">
      <c r="A115" s="549"/>
      <c r="B115" s="552" t="s">
        <v>93</v>
      </c>
      <c r="C115" s="330">
        <f t="shared" si="70"/>
        <v>0</v>
      </c>
      <c r="D115" s="551"/>
      <c r="E115" s="518">
        <f>E109+E111+E112+E113</f>
        <v>0</v>
      </c>
      <c r="F115" s="518">
        <f t="shared" ref="F115:P115" si="71">F109+F111+F112+F113</f>
        <v>0</v>
      </c>
      <c r="G115" s="518">
        <f t="shared" si="71"/>
        <v>0</v>
      </c>
      <c r="H115" s="518">
        <f t="shared" si="71"/>
        <v>0</v>
      </c>
      <c r="I115" s="518">
        <f t="shared" si="71"/>
        <v>0</v>
      </c>
      <c r="J115" s="518">
        <f t="shared" si="71"/>
        <v>0</v>
      </c>
      <c r="K115" s="518">
        <f t="shared" si="71"/>
        <v>0</v>
      </c>
      <c r="L115" s="518">
        <f t="shared" si="71"/>
        <v>0</v>
      </c>
      <c r="M115" s="518">
        <f t="shared" si="71"/>
        <v>0</v>
      </c>
      <c r="N115" s="518">
        <f t="shared" si="71"/>
        <v>0</v>
      </c>
      <c r="O115" s="518">
        <f t="shared" si="71"/>
        <v>0</v>
      </c>
      <c r="P115" s="518">
        <f t="shared" si="71"/>
        <v>0</v>
      </c>
    </row>
    <row r="116" ht="12.75" customHeight="1" spans="1:16">
      <c r="A116" s="549"/>
      <c r="B116" s="553" t="s">
        <v>94</v>
      </c>
      <c r="C116" s="330">
        <f>IF(C2=0,,C115/C2)</f>
        <v>0</v>
      </c>
      <c r="D116" s="551"/>
      <c r="E116" s="518">
        <f t="shared" ref="E116:P116" si="72">IF(E2=0,,E115/E2)</f>
        <v>0</v>
      </c>
      <c r="F116" s="518">
        <f t="shared" si="72"/>
        <v>0</v>
      </c>
      <c r="G116" s="518">
        <f t="shared" si="72"/>
        <v>0</v>
      </c>
      <c r="H116" s="518">
        <f t="shared" si="72"/>
        <v>0</v>
      </c>
      <c r="I116" s="518">
        <f t="shared" si="72"/>
        <v>0</v>
      </c>
      <c r="J116" s="518">
        <f t="shared" si="72"/>
        <v>0</v>
      </c>
      <c r="K116" s="518">
        <f t="shared" si="72"/>
        <v>0</v>
      </c>
      <c r="L116" s="518">
        <f t="shared" si="72"/>
        <v>0</v>
      </c>
      <c r="M116" s="518">
        <f t="shared" si="72"/>
        <v>0</v>
      </c>
      <c r="N116" s="518">
        <f t="shared" si="72"/>
        <v>0</v>
      </c>
      <c r="O116" s="518">
        <f t="shared" si="72"/>
        <v>0</v>
      </c>
      <c r="P116" s="518">
        <f t="shared" si="72"/>
        <v>0</v>
      </c>
    </row>
    <row r="117" ht="12.75" customHeight="1" spans="1:16">
      <c r="A117" s="554" t="s">
        <v>95</v>
      </c>
      <c r="B117" s="554" t="s">
        <v>96</v>
      </c>
      <c r="C117" s="477">
        <f>SUM(E117:P117)</f>
        <v>0</v>
      </c>
      <c r="D117" s="503"/>
      <c r="E117" s="517"/>
      <c r="F117" s="517"/>
      <c r="G117" s="517"/>
      <c r="H117" s="517"/>
      <c r="I117" s="517"/>
      <c r="J117" s="517"/>
      <c r="K117" s="517"/>
      <c r="L117" s="517"/>
      <c r="M117" s="517"/>
      <c r="N117" s="517"/>
      <c r="O117" s="517"/>
      <c r="P117" s="517"/>
    </row>
    <row r="118" s="460" customFormat="1" ht="12.75" customHeight="1" spans="1:16">
      <c r="A118" s="554"/>
      <c r="B118" s="555" t="s">
        <v>97</v>
      </c>
      <c r="C118" s="556">
        <f>IF(C3=0,,C117/C3)</f>
        <v>0</v>
      </c>
      <c r="D118" s="557"/>
      <c r="E118" s="520">
        <f t="shared" ref="E118:P118" si="73">IF(E3=0,,E117/E3)</f>
        <v>0</v>
      </c>
      <c r="F118" s="520">
        <f t="shared" si="73"/>
        <v>0</v>
      </c>
      <c r="G118" s="520">
        <f t="shared" si="73"/>
        <v>0</v>
      </c>
      <c r="H118" s="520">
        <f t="shared" si="73"/>
        <v>0</v>
      </c>
      <c r="I118" s="520">
        <f t="shared" si="73"/>
        <v>0</v>
      </c>
      <c r="J118" s="520">
        <f t="shared" si="73"/>
        <v>0</v>
      </c>
      <c r="K118" s="520">
        <f t="shared" si="73"/>
        <v>0</v>
      </c>
      <c r="L118" s="520">
        <f t="shared" si="73"/>
        <v>0</v>
      </c>
      <c r="M118" s="520">
        <f t="shared" si="73"/>
        <v>0</v>
      </c>
      <c r="N118" s="520">
        <f t="shared" si="73"/>
        <v>0</v>
      </c>
      <c r="O118" s="520">
        <f t="shared" si="73"/>
        <v>0</v>
      </c>
      <c r="P118" s="520">
        <f t="shared" si="73"/>
        <v>0</v>
      </c>
    </row>
    <row r="119" ht="12.75" customHeight="1" spans="1:16">
      <c r="A119" s="554"/>
      <c r="B119" s="554" t="s">
        <v>98</v>
      </c>
      <c r="C119" s="477">
        <f>SUM(E119:P119)</f>
        <v>0</v>
      </c>
      <c r="D119" s="503"/>
      <c r="E119" s="517"/>
      <c r="F119" s="517"/>
      <c r="G119" s="517"/>
      <c r="H119" s="517"/>
      <c r="I119" s="517"/>
      <c r="J119" s="517"/>
      <c r="K119" s="517"/>
      <c r="L119" s="517"/>
      <c r="M119" s="517"/>
      <c r="N119" s="517"/>
      <c r="O119" s="517"/>
      <c r="P119" s="517"/>
    </row>
    <row r="120" s="460" customFormat="1" ht="12.75" customHeight="1" spans="1:16">
      <c r="A120" s="554"/>
      <c r="B120" s="555" t="s">
        <v>99</v>
      </c>
      <c r="C120" s="556">
        <f>IF(C18=0,,C119/C18)</f>
        <v>0</v>
      </c>
      <c r="D120" s="557"/>
      <c r="E120" s="520">
        <f t="shared" ref="E120:P120" si="74">IF(E18=0,,E119/E18)</f>
        <v>0</v>
      </c>
      <c r="F120" s="520">
        <f t="shared" si="74"/>
        <v>0</v>
      </c>
      <c r="G120" s="520">
        <f t="shared" si="74"/>
        <v>0</v>
      </c>
      <c r="H120" s="520">
        <f t="shared" si="74"/>
        <v>0</v>
      </c>
      <c r="I120" s="520">
        <f t="shared" si="74"/>
        <v>0</v>
      </c>
      <c r="J120" s="520">
        <f t="shared" si="74"/>
        <v>0</v>
      </c>
      <c r="K120" s="520">
        <f t="shared" si="74"/>
        <v>0</v>
      </c>
      <c r="L120" s="520">
        <f t="shared" si="74"/>
        <v>0</v>
      </c>
      <c r="M120" s="520">
        <f t="shared" si="74"/>
        <v>0</v>
      </c>
      <c r="N120" s="520">
        <f t="shared" si="74"/>
        <v>0</v>
      </c>
      <c r="O120" s="520">
        <f t="shared" si="74"/>
        <v>0</v>
      </c>
      <c r="P120" s="520">
        <f t="shared" si="74"/>
        <v>0</v>
      </c>
    </row>
    <row r="121" ht="12.75" customHeight="1" spans="1:16">
      <c r="A121" s="558" t="s">
        <v>100</v>
      </c>
      <c r="B121" s="538" t="s">
        <v>101</v>
      </c>
      <c r="C121" s="330">
        <f>SUM(E121:P121)</f>
        <v>0</v>
      </c>
      <c r="D121" s="542"/>
      <c r="E121" s="517"/>
      <c r="F121" s="517"/>
      <c r="G121" s="517"/>
      <c r="H121" s="517"/>
      <c r="I121" s="517"/>
      <c r="J121" s="517"/>
      <c r="K121" s="517"/>
      <c r="L121" s="517"/>
      <c r="M121" s="517"/>
      <c r="N121" s="517"/>
      <c r="O121" s="517"/>
      <c r="P121" s="517"/>
    </row>
    <row r="122" ht="12.75" customHeight="1" spans="1:16">
      <c r="A122" s="558"/>
      <c r="B122" s="559" t="s">
        <v>223</v>
      </c>
      <c r="C122" s="330">
        <f>SUM(E122:P122)</f>
        <v>0</v>
      </c>
      <c r="D122" s="542"/>
      <c r="E122" s="517"/>
      <c r="F122" s="517"/>
      <c r="G122" s="517"/>
      <c r="H122" s="517"/>
      <c r="I122" s="517"/>
      <c r="J122" s="517"/>
      <c r="K122" s="517"/>
      <c r="L122" s="517"/>
      <c r="M122" s="517"/>
      <c r="N122" s="517"/>
      <c r="O122" s="517"/>
      <c r="P122" s="517"/>
    </row>
    <row r="123" ht="12.75" customHeight="1" spans="1:16">
      <c r="A123" s="558"/>
      <c r="B123" s="559" t="s">
        <v>224</v>
      </c>
      <c r="C123" s="330">
        <f>SUM(E123:P123)</f>
        <v>0</v>
      </c>
      <c r="D123" s="542"/>
      <c r="E123" s="517"/>
      <c r="F123" s="517"/>
      <c r="G123" s="517"/>
      <c r="H123" s="517"/>
      <c r="I123" s="517"/>
      <c r="J123" s="517"/>
      <c r="K123" s="517"/>
      <c r="L123" s="517"/>
      <c r="M123" s="517"/>
      <c r="N123" s="517"/>
      <c r="O123" s="517"/>
      <c r="P123" s="517"/>
    </row>
    <row r="124" ht="12.75" customHeight="1" spans="1:16">
      <c r="A124" s="558"/>
      <c r="B124" s="538" t="s">
        <v>104</v>
      </c>
      <c r="C124" s="330">
        <f>SUM(E124:P124)</f>
        <v>0</v>
      </c>
      <c r="D124" s="542"/>
      <c r="E124" s="517"/>
      <c r="F124" s="517"/>
      <c r="G124" s="517"/>
      <c r="H124" s="517"/>
      <c r="I124" s="517"/>
      <c r="J124" s="517"/>
      <c r="K124" s="517"/>
      <c r="L124" s="517"/>
      <c r="M124" s="517"/>
      <c r="N124" s="517"/>
      <c r="O124" s="517"/>
      <c r="P124" s="517"/>
    </row>
    <row r="125" s="460" customFormat="1" ht="12.75" customHeight="1" spans="1:16">
      <c r="A125" s="558"/>
      <c r="B125" s="560" t="s">
        <v>105</v>
      </c>
      <c r="C125" s="354">
        <f>IF((C61+C72+C83+C94)=0,,C124/(C61+C72+C83+C94))</f>
        <v>0</v>
      </c>
      <c r="D125" s="560"/>
      <c r="E125" s="519">
        <f>IF((E61+E72+E83+E94)=0,,E124/(E61+E72+E83+E94))</f>
        <v>0</v>
      </c>
      <c r="F125" s="519">
        <f t="shared" ref="F125:P125" si="75">IF((F61+F72+F83+F94)=0,,F124/(F61+F72+F83+F94))</f>
        <v>0</v>
      </c>
      <c r="G125" s="519">
        <f t="shared" si="75"/>
        <v>0</v>
      </c>
      <c r="H125" s="519">
        <f t="shared" si="75"/>
        <v>0</v>
      </c>
      <c r="I125" s="519">
        <f t="shared" si="75"/>
        <v>0</v>
      </c>
      <c r="J125" s="519">
        <f t="shared" si="75"/>
        <v>0</v>
      </c>
      <c r="K125" s="519">
        <f t="shared" si="75"/>
        <v>0</v>
      </c>
      <c r="L125" s="519">
        <f t="shared" si="75"/>
        <v>0</v>
      </c>
      <c r="M125" s="519">
        <f t="shared" si="75"/>
        <v>0</v>
      </c>
      <c r="N125" s="519">
        <f t="shared" si="75"/>
        <v>0</v>
      </c>
      <c r="O125" s="519">
        <f t="shared" si="75"/>
        <v>0</v>
      </c>
      <c r="P125" s="519">
        <f t="shared" si="75"/>
        <v>0</v>
      </c>
    </row>
    <row r="126" ht="12.75" customHeight="1" spans="1:16">
      <c r="A126" s="558"/>
      <c r="B126" s="538" t="s">
        <v>106</v>
      </c>
      <c r="C126" s="330">
        <f>SUM(E126:P126)</f>
        <v>0</v>
      </c>
      <c r="D126" s="542"/>
      <c r="E126" s="517"/>
      <c r="F126" s="517"/>
      <c r="G126" s="517"/>
      <c r="H126" s="517"/>
      <c r="I126" s="517"/>
      <c r="J126" s="517"/>
      <c r="K126" s="517"/>
      <c r="L126" s="517"/>
      <c r="M126" s="517"/>
      <c r="N126" s="517"/>
      <c r="O126" s="517"/>
      <c r="P126" s="517"/>
    </row>
    <row r="127" ht="12.75" customHeight="1" spans="1:16">
      <c r="A127" s="500" t="s">
        <v>107</v>
      </c>
      <c r="B127" s="490" t="s">
        <v>108</v>
      </c>
      <c r="C127" s="477">
        <f>SUM(E127:P127)</f>
        <v>0</v>
      </c>
      <c r="D127" s="477"/>
      <c r="E127" s="517"/>
      <c r="F127" s="517"/>
      <c r="G127" s="517"/>
      <c r="H127" s="517"/>
      <c r="I127" s="517"/>
      <c r="J127" s="517"/>
      <c r="K127" s="517"/>
      <c r="L127" s="517"/>
      <c r="M127" s="517"/>
      <c r="N127" s="517"/>
      <c r="O127" s="517"/>
      <c r="P127" s="517"/>
    </row>
    <row r="128" ht="12.75" customHeight="1" spans="1:16">
      <c r="A128" s="500"/>
      <c r="B128" s="561" t="s">
        <v>109</v>
      </c>
      <c r="C128" s="477">
        <f>SUM(E128:P128)</f>
        <v>0</v>
      </c>
      <c r="D128" s="477"/>
      <c r="E128" s="517"/>
      <c r="F128" s="517"/>
      <c r="G128" s="517"/>
      <c r="H128" s="517"/>
      <c r="I128" s="517"/>
      <c r="J128" s="517"/>
      <c r="K128" s="517"/>
      <c r="L128" s="517"/>
      <c r="M128" s="517"/>
      <c r="N128" s="517"/>
      <c r="O128" s="517"/>
      <c r="P128" s="517"/>
    </row>
    <row r="129" ht="12.75" customHeight="1" spans="1:16">
      <c r="A129" s="500"/>
      <c r="B129" s="490" t="s">
        <v>110</v>
      </c>
      <c r="C129" s="477">
        <f>SUM(E129:P129)</f>
        <v>0</v>
      </c>
      <c r="D129" s="477"/>
      <c r="E129" s="517"/>
      <c r="F129" s="517"/>
      <c r="G129" s="517"/>
      <c r="H129" s="517"/>
      <c r="I129" s="517"/>
      <c r="J129" s="517"/>
      <c r="K129" s="517"/>
      <c r="L129" s="517"/>
      <c r="M129" s="517"/>
      <c r="N129" s="517"/>
      <c r="O129" s="517"/>
      <c r="P129" s="517"/>
    </row>
    <row r="130" s="460" customFormat="1" ht="12.75" customHeight="1" spans="1:16">
      <c r="A130" s="500"/>
      <c r="B130" s="493" t="s">
        <v>111</v>
      </c>
      <c r="C130" s="535">
        <f>IF((C61+C72+C83+C94)=0,,C129/(C61+C72+C83+C94))</f>
        <v>0</v>
      </c>
      <c r="D130" s="493"/>
      <c r="E130" s="519">
        <f t="shared" ref="E130:P130" si="76">IF((E61+E72+E83+E94)=0,,E129/(E61+E72+E83+E94))</f>
        <v>0</v>
      </c>
      <c r="F130" s="519">
        <f t="shared" si="76"/>
        <v>0</v>
      </c>
      <c r="G130" s="519">
        <f t="shared" si="76"/>
        <v>0</v>
      </c>
      <c r="H130" s="519">
        <f t="shared" si="76"/>
        <v>0</v>
      </c>
      <c r="I130" s="519">
        <f t="shared" si="76"/>
        <v>0</v>
      </c>
      <c r="J130" s="519">
        <f t="shared" si="76"/>
        <v>0</v>
      </c>
      <c r="K130" s="519">
        <f t="shared" si="76"/>
        <v>0</v>
      </c>
      <c r="L130" s="519">
        <f t="shared" si="76"/>
        <v>0</v>
      </c>
      <c r="M130" s="519">
        <f t="shared" si="76"/>
        <v>0</v>
      </c>
      <c r="N130" s="519">
        <f t="shared" si="76"/>
        <v>0</v>
      </c>
      <c r="O130" s="519">
        <f t="shared" si="76"/>
        <v>0</v>
      </c>
      <c r="P130" s="519">
        <f t="shared" si="76"/>
        <v>0</v>
      </c>
    </row>
    <row r="131" ht="12.75" customHeight="1" spans="1:16">
      <c r="A131" s="500"/>
      <c r="B131" s="490" t="s">
        <v>112</v>
      </c>
      <c r="C131" s="477">
        <f t="shared" ref="C131:C138" si="77">SUM(E131:P131)</f>
        <v>0</v>
      </c>
      <c r="D131" s="477"/>
      <c r="E131" s="517"/>
      <c r="F131" s="517"/>
      <c r="G131" s="517"/>
      <c r="H131" s="517"/>
      <c r="I131" s="517"/>
      <c r="J131" s="517"/>
      <c r="K131" s="517"/>
      <c r="L131" s="517"/>
      <c r="M131" s="517"/>
      <c r="N131" s="517"/>
      <c r="O131" s="517"/>
      <c r="P131" s="517"/>
    </row>
    <row r="132" ht="12.75" customHeight="1" spans="1:16">
      <c r="A132" s="558" t="s">
        <v>113</v>
      </c>
      <c r="B132" s="538" t="s">
        <v>114</v>
      </c>
      <c r="C132" s="330">
        <f t="shared" si="77"/>
        <v>0</v>
      </c>
      <c r="D132" s="542"/>
      <c r="E132" s="517"/>
      <c r="F132" s="517"/>
      <c r="G132" s="517"/>
      <c r="H132" s="517"/>
      <c r="I132" s="517"/>
      <c r="J132" s="517"/>
      <c r="K132" s="517"/>
      <c r="L132" s="517"/>
      <c r="M132" s="517"/>
      <c r="N132" s="517"/>
      <c r="O132" s="517"/>
      <c r="P132" s="517"/>
    </row>
    <row r="133" ht="12.75" customHeight="1" spans="1:16">
      <c r="A133" s="558"/>
      <c r="B133" s="538" t="s">
        <v>115</v>
      </c>
      <c r="C133" s="330">
        <f t="shared" si="77"/>
        <v>0</v>
      </c>
      <c r="D133" s="542"/>
      <c r="E133" s="517"/>
      <c r="F133" s="517"/>
      <c r="G133" s="517"/>
      <c r="H133" s="517"/>
      <c r="I133" s="517"/>
      <c r="J133" s="517"/>
      <c r="K133" s="517"/>
      <c r="L133" s="517"/>
      <c r="M133" s="517"/>
      <c r="N133" s="517"/>
      <c r="O133" s="517"/>
      <c r="P133" s="517"/>
    </row>
    <row r="134" ht="12.75" customHeight="1" spans="1:16">
      <c r="A134" s="558"/>
      <c r="B134" s="551" t="s">
        <v>116</v>
      </c>
      <c r="C134" s="330">
        <f t="shared" si="77"/>
        <v>0</v>
      </c>
      <c r="D134" s="542"/>
      <c r="E134" s="518">
        <f>IF(E132=0,,E133/E132)</f>
        <v>0</v>
      </c>
      <c r="F134" s="518">
        <f t="shared" ref="F134:P134" si="78">IF(F132=0,,F133/F132)</f>
        <v>0</v>
      </c>
      <c r="G134" s="518">
        <f t="shared" si="78"/>
        <v>0</v>
      </c>
      <c r="H134" s="518">
        <f t="shared" si="78"/>
        <v>0</v>
      </c>
      <c r="I134" s="518">
        <f t="shared" si="78"/>
        <v>0</v>
      </c>
      <c r="J134" s="518">
        <f t="shared" si="78"/>
        <v>0</v>
      </c>
      <c r="K134" s="518">
        <f t="shared" si="78"/>
        <v>0</v>
      </c>
      <c r="L134" s="518">
        <f t="shared" si="78"/>
        <v>0</v>
      </c>
      <c r="M134" s="518">
        <f t="shared" si="78"/>
        <v>0</v>
      </c>
      <c r="N134" s="518">
        <f t="shared" si="78"/>
        <v>0</v>
      </c>
      <c r="O134" s="518">
        <f t="shared" si="78"/>
        <v>0</v>
      </c>
      <c r="P134" s="518">
        <f t="shared" si="78"/>
        <v>0</v>
      </c>
    </row>
    <row r="135" ht="12.75" customHeight="1" spans="1:16">
      <c r="A135" s="558"/>
      <c r="B135" s="563" t="s">
        <v>117</v>
      </c>
      <c r="C135" s="330">
        <f t="shared" si="77"/>
        <v>0</v>
      </c>
      <c r="D135" s="542"/>
      <c r="E135" s="517"/>
      <c r="F135" s="517"/>
      <c r="G135" s="517"/>
      <c r="H135" s="517"/>
      <c r="I135" s="517"/>
      <c r="J135" s="517"/>
      <c r="K135" s="517"/>
      <c r="L135" s="517"/>
      <c r="M135" s="517"/>
      <c r="N135" s="517"/>
      <c r="O135" s="517"/>
      <c r="P135" s="517"/>
    </row>
    <row r="136" ht="12.75" customHeight="1" spans="1:16">
      <c r="A136" s="558"/>
      <c r="B136" s="563" t="s">
        <v>118</v>
      </c>
      <c r="C136" s="330">
        <f t="shared" si="77"/>
        <v>0</v>
      </c>
      <c r="D136" s="542"/>
      <c r="E136" s="517"/>
      <c r="F136" s="517"/>
      <c r="G136" s="517"/>
      <c r="H136" s="517"/>
      <c r="I136" s="517"/>
      <c r="J136" s="517"/>
      <c r="K136" s="517"/>
      <c r="L136" s="517"/>
      <c r="M136" s="517"/>
      <c r="N136" s="517"/>
      <c r="O136" s="517"/>
      <c r="P136" s="517"/>
    </row>
    <row r="137" ht="12.75" customHeight="1" spans="1:16">
      <c r="A137" s="558"/>
      <c r="B137" s="551" t="s">
        <v>119</v>
      </c>
      <c r="C137" s="330">
        <f t="shared" si="77"/>
        <v>0</v>
      </c>
      <c r="D137" s="542"/>
      <c r="E137" s="518">
        <f>IF(E135=0,,E136/E135)</f>
        <v>0</v>
      </c>
      <c r="F137" s="518">
        <f t="shared" ref="F137:P137" si="79">IF(F135=0,,F136/F135)</f>
        <v>0</v>
      </c>
      <c r="G137" s="518">
        <f t="shared" si="79"/>
        <v>0</v>
      </c>
      <c r="H137" s="518">
        <f t="shared" si="79"/>
        <v>0</v>
      </c>
      <c r="I137" s="518">
        <f t="shared" si="79"/>
        <v>0</v>
      </c>
      <c r="J137" s="518">
        <f t="shared" si="79"/>
        <v>0</v>
      </c>
      <c r="K137" s="518">
        <f t="shared" si="79"/>
        <v>0</v>
      </c>
      <c r="L137" s="518">
        <f t="shared" si="79"/>
        <v>0</v>
      </c>
      <c r="M137" s="518">
        <f t="shared" si="79"/>
        <v>0</v>
      </c>
      <c r="N137" s="518">
        <f t="shared" si="79"/>
        <v>0</v>
      </c>
      <c r="O137" s="518">
        <f t="shared" si="79"/>
        <v>0</v>
      </c>
      <c r="P137" s="518">
        <f t="shared" si="79"/>
        <v>0</v>
      </c>
    </row>
    <row r="138" ht="12.75" customHeight="1" spans="1:16">
      <c r="A138" s="558"/>
      <c r="B138" s="538" t="s">
        <v>120</v>
      </c>
      <c r="C138" s="330">
        <f t="shared" si="77"/>
        <v>0</v>
      </c>
      <c r="D138" s="542"/>
      <c r="E138" s="518">
        <f>E133+E136</f>
        <v>0</v>
      </c>
      <c r="F138" s="518">
        <f t="shared" ref="F138:P138" si="80">F133+F136</f>
        <v>0</v>
      </c>
      <c r="G138" s="518">
        <f t="shared" si="80"/>
        <v>0</v>
      </c>
      <c r="H138" s="518">
        <f t="shared" si="80"/>
        <v>0</v>
      </c>
      <c r="I138" s="518">
        <f t="shared" si="80"/>
        <v>0</v>
      </c>
      <c r="J138" s="518">
        <f t="shared" si="80"/>
        <v>0</v>
      </c>
      <c r="K138" s="518">
        <f t="shared" si="80"/>
        <v>0</v>
      </c>
      <c r="L138" s="518">
        <f t="shared" si="80"/>
        <v>0</v>
      </c>
      <c r="M138" s="518">
        <f t="shared" si="80"/>
        <v>0</v>
      </c>
      <c r="N138" s="518">
        <f t="shared" si="80"/>
        <v>0</v>
      </c>
      <c r="O138" s="518">
        <f t="shared" si="80"/>
        <v>0</v>
      </c>
      <c r="P138" s="518">
        <f t="shared" si="80"/>
        <v>0</v>
      </c>
    </row>
    <row r="139" s="460" customFormat="1" ht="12.75" customHeight="1" spans="1:16">
      <c r="A139" s="558"/>
      <c r="B139" s="560" t="s">
        <v>121</v>
      </c>
      <c r="C139" s="499">
        <f>IF((C61+C72+C83+C94)=0,,C138/(C61+C72+C83+C94))</f>
        <v>0</v>
      </c>
      <c r="D139" s="560"/>
      <c r="E139" s="584">
        <f t="shared" ref="E139:P139" si="81">IF((E61+E72+E83+E94)=0,,E138/(E61+E72+E83+E94))</f>
        <v>0</v>
      </c>
      <c r="F139" s="584">
        <f t="shared" si="81"/>
        <v>0</v>
      </c>
      <c r="G139" s="584">
        <f t="shared" si="81"/>
        <v>0</v>
      </c>
      <c r="H139" s="584">
        <f t="shared" si="81"/>
        <v>0</v>
      </c>
      <c r="I139" s="584">
        <f t="shared" si="81"/>
        <v>0</v>
      </c>
      <c r="J139" s="584">
        <f t="shared" si="81"/>
        <v>0</v>
      </c>
      <c r="K139" s="584">
        <f t="shared" si="81"/>
        <v>0</v>
      </c>
      <c r="L139" s="584">
        <f t="shared" si="81"/>
        <v>0</v>
      </c>
      <c r="M139" s="584">
        <f t="shared" si="81"/>
        <v>0</v>
      </c>
      <c r="N139" s="584">
        <f t="shared" si="81"/>
        <v>0</v>
      </c>
      <c r="O139" s="584">
        <f t="shared" si="81"/>
        <v>0</v>
      </c>
      <c r="P139" s="584">
        <f t="shared" si="81"/>
        <v>0</v>
      </c>
    </row>
    <row r="140" ht="12.75" customHeight="1" spans="1:16">
      <c r="A140" s="564" t="s">
        <v>122</v>
      </c>
      <c r="B140" s="490" t="s">
        <v>70</v>
      </c>
      <c r="C140" s="477">
        <f t="shared" ref="C140:C145" si="82">SUM(E140:P140)</f>
        <v>0</v>
      </c>
      <c r="D140" s="477"/>
      <c r="E140" s="585"/>
      <c r="F140" s="585"/>
      <c r="G140" s="585"/>
      <c r="H140" s="585"/>
      <c r="I140" s="585"/>
      <c r="J140" s="585"/>
      <c r="K140" s="585"/>
      <c r="L140" s="585"/>
      <c r="M140" s="585"/>
      <c r="N140" s="585"/>
      <c r="O140" s="585"/>
      <c r="P140" s="585"/>
    </row>
    <row r="141" ht="12.75" customHeight="1" spans="1:16">
      <c r="A141" s="564"/>
      <c r="B141" s="490" t="s">
        <v>123</v>
      </c>
      <c r="C141" s="477">
        <f t="shared" si="82"/>
        <v>0</v>
      </c>
      <c r="D141" s="477"/>
      <c r="E141" s="585"/>
      <c r="F141" s="585"/>
      <c r="G141" s="585"/>
      <c r="H141" s="585"/>
      <c r="I141" s="585"/>
      <c r="J141" s="585"/>
      <c r="K141" s="585"/>
      <c r="L141" s="585"/>
      <c r="M141" s="585"/>
      <c r="N141" s="585"/>
      <c r="O141" s="585"/>
      <c r="P141" s="585"/>
    </row>
    <row r="142" ht="12.75" customHeight="1" spans="1:16">
      <c r="A142" s="564"/>
      <c r="B142" s="490" t="s">
        <v>124</v>
      </c>
      <c r="C142" s="477">
        <f t="shared" si="82"/>
        <v>0</v>
      </c>
      <c r="D142" s="477"/>
      <c r="E142" s="585"/>
      <c r="F142" s="585"/>
      <c r="G142" s="585"/>
      <c r="H142" s="585"/>
      <c r="I142" s="585"/>
      <c r="J142" s="585"/>
      <c r="K142" s="585"/>
      <c r="L142" s="585"/>
      <c r="M142" s="585"/>
      <c r="N142" s="585"/>
      <c r="O142" s="585"/>
      <c r="P142" s="585"/>
    </row>
    <row r="143" ht="12.75" customHeight="1" spans="1:16">
      <c r="A143" s="558" t="s">
        <v>125</v>
      </c>
      <c r="B143" s="538" t="s">
        <v>70</v>
      </c>
      <c r="C143" s="330">
        <f t="shared" si="82"/>
        <v>0</v>
      </c>
      <c r="D143" s="542"/>
      <c r="E143" s="526"/>
      <c r="F143" s="526"/>
      <c r="G143" s="526"/>
      <c r="H143" s="526"/>
      <c r="I143" s="526"/>
      <c r="J143" s="526"/>
      <c r="K143" s="526"/>
      <c r="L143" s="526"/>
      <c r="M143" s="526"/>
      <c r="N143" s="526"/>
      <c r="O143" s="526"/>
      <c r="P143" s="526"/>
    </row>
    <row r="144" ht="12.75" customHeight="1" spans="1:16">
      <c r="A144" s="558"/>
      <c r="B144" s="538" t="s">
        <v>123</v>
      </c>
      <c r="C144" s="330">
        <f t="shared" si="82"/>
        <v>0</v>
      </c>
      <c r="D144" s="542"/>
      <c r="E144" s="526"/>
      <c r="F144" s="526"/>
      <c r="G144" s="526"/>
      <c r="H144" s="526"/>
      <c r="I144" s="526"/>
      <c r="J144" s="526"/>
      <c r="K144" s="526"/>
      <c r="L144" s="526"/>
      <c r="M144" s="526"/>
      <c r="N144" s="526"/>
      <c r="O144" s="526"/>
      <c r="P144" s="526"/>
    </row>
    <row r="145" ht="12.75" customHeight="1" spans="1:16">
      <c r="A145" s="558"/>
      <c r="B145" s="538" t="s">
        <v>124</v>
      </c>
      <c r="C145" s="330">
        <f t="shared" si="82"/>
        <v>0</v>
      </c>
      <c r="D145" s="542"/>
      <c r="E145" s="526"/>
      <c r="F145" s="526"/>
      <c r="G145" s="526"/>
      <c r="H145" s="526"/>
      <c r="I145" s="526"/>
      <c r="J145" s="526"/>
      <c r="K145" s="526"/>
      <c r="L145" s="526"/>
      <c r="M145" s="526"/>
      <c r="N145" s="526"/>
      <c r="O145" s="526"/>
      <c r="P145" s="526"/>
    </row>
    <row r="146" ht="15" customHeight="1" spans="1:16">
      <c r="A146" s="565" t="s">
        <v>225</v>
      </c>
      <c r="B146" s="566"/>
      <c r="C146" s="566"/>
      <c r="D146" s="566"/>
      <c r="E146" s="566"/>
      <c r="F146" s="566"/>
      <c r="G146" s="566"/>
      <c r="H146" s="566"/>
      <c r="I146" s="566"/>
      <c r="J146" s="566"/>
      <c r="K146" s="566"/>
      <c r="L146" s="566"/>
      <c r="M146" s="566"/>
      <c r="N146" s="566"/>
      <c r="O146" s="566"/>
      <c r="P146" s="566"/>
    </row>
    <row r="147" ht="12.75" customHeight="1" spans="1:16">
      <c r="A147" s="567" t="s">
        <v>226</v>
      </c>
      <c r="B147" s="568" t="s">
        <v>70</v>
      </c>
      <c r="C147" s="569">
        <f>SUM(E147:P147)</f>
        <v>0</v>
      </c>
      <c r="D147" s="570">
        <f>IF($C$2=0,,C147/$C$2)</f>
        <v>0</v>
      </c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</row>
    <row r="148" ht="12.75" customHeight="1" spans="1:16">
      <c r="A148" s="571"/>
      <c r="B148" s="568" t="s">
        <v>71</v>
      </c>
      <c r="C148" s="569">
        <f>SUM(E148:P148)</f>
        <v>0</v>
      </c>
      <c r="D148" s="572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</row>
    <row r="149" ht="12.75" customHeight="1" spans="1:16">
      <c r="A149" s="571"/>
      <c r="B149" s="568" t="s">
        <v>82</v>
      </c>
      <c r="C149" s="569">
        <f>SUM(E149:P149)</f>
        <v>0</v>
      </c>
      <c r="D149" s="572"/>
      <c r="E149" s="587">
        <f>E150+E151</f>
        <v>0</v>
      </c>
      <c r="F149" s="587">
        <f t="shared" ref="F149:P149" si="83">F150+F151</f>
        <v>0</v>
      </c>
      <c r="G149" s="587">
        <f t="shared" si="83"/>
        <v>0</v>
      </c>
      <c r="H149" s="587">
        <f t="shared" si="83"/>
        <v>0</v>
      </c>
      <c r="I149" s="587">
        <f t="shared" si="83"/>
        <v>0</v>
      </c>
      <c r="J149" s="587">
        <f t="shared" si="83"/>
        <v>0</v>
      </c>
      <c r="K149" s="587">
        <f t="shared" si="83"/>
        <v>0</v>
      </c>
      <c r="L149" s="587">
        <f t="shared" si="83"/>
        <v>0</v>
      </c>
      <c r="M149" s="587">
        <f t="shared" si="83"/>
        <v>0</v>
      </c>
      <c r="N149" s="587">
        <f t="shared" si="83"/>
        <v>0</v>
      </c>
      <c r="O149" s="587">
        <f t="shared" si="83"/>
        <v>0</v>
      </c>
      <c r="P149" s="587">
        <f t="shared" si="83"/>
        <v>0</v>
      </c>
    </row>
    <row r="150" ht="12.75" customHeight="1" spans="1:16">
      <c r="A150" s="571"/>
      <c r="B150" s="573" t="s">
        <v>212</v>
      </c>
      <c r="C150" s="569">
        <f>SUM(E150:P150)</f>
        <v>0</v>
      </c>
      <c r="D150" s="572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</row>
    <row r="151" ht="12.75" customHeight="1" spans="1:16">
      <c r="A151" s="571"/>
      <c r="B151" s="573" t="s">
        <v>213</v>
      </c>
      <c r="C151" s="569">
        <f>SUM(E151:P151)</f>
        <v>0</v>
      </c>
      <c r="D151" s="572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6"/>
      <c r="P151" s="586"/>
    </row>
    <row r="152" ht="12.75" customHeight="1" spans="1:16">
      <c r="A152" s="571"/>
      <c r="B152" s="574" t="s">
        <v>75</v>
      </c>
      <c r="C152" s="526">
        <f>IF(C147=0,,C148/C147)</f>
        <v>0</v>
      </c>
      <c r="D152" s="572"/>
      <c r="E152" s="525">
        <f>IF(E147=0,,E148/E147)</f>
        <v>0</v>
      </c>
      <c r="F152" s="525">
        <f t="shared" ref="F152:P152" si="84">IF(F147=0,,F148/F147)</f>
        <v>0</v>
      </c>
      <c r="G152" s="525">
        <f t="shared" si="84"/>
        <v>0</v>
      </c>
      <c r="H152" s="525">
        <f t="shared" si="84"/>
        <v>0</v>
      </c>
      <c r="I152" s="525">
        <f t="shared" si="84"/>
        <v>0</v>
      </c>
      <c r="J152" s="525">
        <f t="shared" si="84"/>
        <v>0</v>
      </c>
      <c r="K152" s="525">
        <f t="shared" si="84"/>
        <v>0</v>
      </c>
      <c r="L152" s="525">
        <f t="shared" si="84"/>
        <v>0</v>
      </c>
      <c r="M152" s="525">
        <f t="shared" si="84"/>
        <v>0</v>
      </c>
      <c r="N152" s="525">
        <f t="shared" si="84"/>
        <v>0</v>
      </c>
      <c r="O152" s="525">
        <f t="shared" si="84"/>
        <v>0</v>
      </c>
      <c r="P152" s="525">
        <f t="shared" si="84"/>
        <v>0</v>
      </c>
    </row>
    <row r="153" ht="12.75" customHeight="1" spans="1:16">
      <c r="A153" s="571"/>
      <c r="B153" s="574" t="s">
        <v>76</v>
      </c>
      <c r="C153" s="526">
        <f>IF(C147=0,,C149/C147)</f>
        <v>0</v>
      </c>
      <c r="D153" s="572"/>
      <c r="E153" s="525">
        <f>IF(E147=0,,E149/E147)</f>
        <v>0</v>
      </c>
      <c r="F153" s="525">
        <f t="shared" ref="F153:P153" si="85">IF(F147=0,,F149/F147)</f>
        <v>0</v>
      </c>
      <c r="G153" s="525">
        <f t="shared" si="85"/>
        <v>0</v>
      </c>
      <c r="H153" s="525">
        <f t="shared" si="85"/>
        <v>0</v>
      </c>
      <c r="I153" s="525">
        <f t="shared" si="85"/>
        <v>0</v>
      </c>
      <c r="J153" s="525">
        <f t="shared" si="85"/>
        <v>0</v>
      </c>
      <c r="K153" s="525">
        <f t="shared" si="85"/>
        <v>0</v>
      </c>
      <c r="L153" s="525">
        <f t="shared" si="85"/>
        <v>0</v>
      </c>
      <c r="M153" s="525">
        <f t="shared" si="85"/>
        <v>0</v>
      </c>
      <c r="N153" s="525">
        <f t="shared" si="85"/>
        <v>0</v>
      </c>
      <c r="O153" s="525">
        <f t="shared" si="85"/>
        <v>0</v>
      </c>
      <c r="P153" s="525">
        <f t="shared" si="85"/>
        <v>0</v>
      </c>
    </row>
    <row r="154" ht="12.75" customHeight="1" spans="1:16">
      <c r="A154" s="571"/>
      <c r="B154" s="575" t="s">
        <v>77</v>
      </c>
      <c r="C154" s="569">
        <f>SUM(E154:P154)</f>
        <v>0</v>
      </c>
      <c r="D154" s="572"/>
      <c r="E154" s="588">
        <f>E148-E149</f>
        <v>0</v>
      </c>
      <c r="F154" s="588">
        <f t="shared" ref="F154:P154" si="86">F148-F149</f>
        <v>0</v>
      </c>
      <c r="G154" s="588">
        <f t="shared" si="86"/>
        <v>0</v>
      </c>
      <c r="H154" s="588">
        <f t="shared" si="86"/>
        <v>0</v>
      </c>
      <c r="I154" s="588">
        <f t="shared" si="86"/>
        <v>0</v>
      </c>
      <c r="J154" s="588">
        <f t="shared" si="86"/>
        <v>0</v>
      </c>
      <c r="K154" s="588">
        <f t="shared" si="86"/>
        <v>0</v>
      </c>
      <c r="L154" s="588">
        <f t="shared" si="86"/>
        <v>0</v>
      </c>
      <c r="M154" s="588">
        <f t="shared" si="86"/>
        <v>0</v>
      </c>
      <c r="N154" s="588">
        <f t="shared" si="86"/>
        <v>0</v>
      </c>
      <c r="O154" s="588">
        <f t="shared" si="86"/>
        <v>0</v>
      </c>
      <c r="P154" s="588">
        <f t="shared" si="86"/>
        <v>0</v>
      </c>
    </row>
    <row r="155" ht="12.75" customHeight="1" spans="1:16">
      <c r="A155" s="571"/>
      <c r="B155" s="576" t="s">
        <v>78</v>
      </c>
      <c r="C155" s="562">
        <f>IF(C148=0,,C154/C148)</f>
        <v>0</v>
      </c>
      <c r="D155" s="577"/>
      <c r="E155" s="524">
        <f>IF(E148=0,,E154/E148)</f>
        <v>0</v>
      </c>
      <c r="F155" s="524">
        <f t="shared" ref="F155:P155" si="87">IF(F148=0,,F154/F148)</f>
        <v>0</v>
      </c>
      <c r="G155" s="524">
        <f t="shared" si="87"/>
        <v>0</v>
      </c>
      <c r="H155" s="524">
        <f t="shared" si="87"/>
        <v>0</v>
      </c>
      <c r="I155" s="524">
        <f t="shared" si="87"/>
        <v>0</v>
      </c>
      <c r="J155" s="524">
        <f t="shared" si="87"/>
        <v>0</v>
      </c>
      <c r="K155" s="524">
        <f t="shared" si="87"/>
        <v>0</v>
      </c>
      <c r="L155" s="524">
        <f t="shared" si="87"/>
        <v>0</v>
      </c>
      <c r="M155" s="524">
        <f t="shared" si="87"/>
        <v>0</v>
      </c>
      <c r="N155" s="524">
        <f t="shared" si="87"/>
        <v>0</v>
      </c>
      <c r="O155" s="524">
        <f t="shared" si="87"/>
        <v>0</v>
      </c>
      <c r="P155" s="524">
        <f t="shared" si="87"/>
        <v>0</v>
      </c>
    </row>
    <row r="156" ht="12.75" customHeight="1" spans="1:16">
      <c r="A156" s="571"/>
      <c r="B156" s="575" t="s">
        <v>79</v>
      </c>
      <c r="C156" s="569">
        <f>SUM(E156:P156)</f>
        <v>0</v>
      </c>
      <c r="D156" s="572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6"/>
      <c r="P156" s="586"/>
    </row>
    <row r="157" ht="12.75" customHeight="1" spans="1:16">
      <c r="A157" s="571"/>
      <c r="B157" s="576" t="s">
        <v>80</v>
      </c>
      <c r="C157" s="562">
        <f>IF((C148+C156)=0,,C156/(C148+C156))</f>
        <v>0</v>
      </c>
      <c r="D157" s="577"/>
      <c r="E157" s="524">
        <f>IF((E148+E156)=0,,E156/(E148+E156))</f>
        <v>0</v>
      </c>
      <c r="F157" s="524">
        <f t="shared" ref="F157:P157" si="88">IF((F148+F156)=0,,F156/(F148+F156))</f>
        <v>0</v>
      </c>
      <c r="G157" s="524">
        <f t="shared" si="88"/>
        <v>0</v>
      </c>
      <c r="H157" s="524">
        <f t="shared" si="88"/>
        <v>0</v>
      </c>
      <c r="I157" s="524">
        <f t="shared" si="88"/>
        <v>0</v>
      </c>
      <c r="J157" s="524">
        <f t="shared" si="88"/>
        <v>0</v>
      </c>
      <c r="K157" s="524">
        <f t="shared" si="88"/>
        <v>0</v>
      </c>
      <c r="L157" s="524">
        <f t="shared" si="88"/>
        <v>0</v>
      </c>
      <c r="M157" s="524">
        <f t="shared" si="88"/>
        <v>0</v>
      </c>
      <c r="N157" s="524">
        <f t="shared" si="88"/>
        <v>0</v>
      </c>
      <c r="O157" s="524">
        <f t="shared" si="88"/>
        <v>0</v>
      </c>
      <c r="P157" s="524">
        <f t="shared" si="88"/>
        <v>0</v>
      </c>
    </row>
    <row r="158" ht="12.75" customHeight="1" spans="1:16">
      <c r="A158" s="578" t="s">
        <v>227</v>
      </c>
      <c r="B158" s="483" t="s">
        <v>70</v>
      </c>
      <c r="C158" s="579">
        <f>SUM(E158:P158)</f>
        <v>0</v>
      </c>
      <c r="D158" s="570">
        <f>IF($C$2=0,,C158/$C$2)</f>
        <v>0</v>
      </c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</row>
    <row r="159" ht="12.75" customHeight="1" spans="1:16">
      <c r="A159" s="578"/>
      <c r="B159" s="483" t="s">
        <v>71</v>
      </c>
      <c r="C159" s="579">
        <f>SUM(E159:P159)</f>
        <v>0</v>
      </c>
      <c r="D159" s="484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</row>
    <row r="160" ht="12.75" customHeight="1" spans="1:16">
      <c r="A160" s="578"/>
      <c r="B160" s="483" t="s">
        <v>82</v>
      </c>
      <c r="C160" s="579">
        <f>SUM(E160:P160)</f>
        <v>0</v>
      </c>
      <c r="D160" s="484"/>
      <c r="E160" s="587">
        <f>E161+E162</f>
        <v>0</v>
      </c>
      <c r="F160" s="587">
        <f t="shared" ref="F160:P160" si="89">F161+F162</f>
        <v>0</v>
      </c>
      <c r="G160" s="587">
        <f t="shared" si="89"/>
        <v>0</v>
      </c>
      <c r="H160" s="587">
        <f t="shared" si="89"/>
        <v>0</v>
      </c>
      <c r="I160" s="587">
        <f t="shared" si="89"/>
        <v>0</v>
      </c>
      <c r="J160" s="587">
        <f t="shared" si="89"/>
        <v>0</v>
      </c>
      <c r="K160" s="587">
        <f t="shared" si="89"/>
        <v>0</v>
      </c>
      <c r="L160" s="587">
        <f t="shared" si="89"/>
        <v>0</v>
      </c>
      <c r="M160" s="587">
        <f t="shared" si="89"/>
        <v>0</v>
      </c>
      <c r="N160" s="587">
        <f t="shared" si="89"/>
        <v>0</v>
      </c>
      <c r="O160" s="587">
        <f t="shared" si="89"/>
        <v>0</v>
      </c>
      <c r="P160" s="587">
        <f t="shared" si="89"/>
        <v>0</v>
      </c>
    </row>
    <row r="161" ht="12.75" customHeight="1" spans="1:16">
      <c r="A161" s="578"/>
      <c r="B161" s="580" t="s">
        <v>212</v>
      </c>
      <c r="C161" s="579">
        <f>SUM(E161:P161)</f>
        <v>0</v>
      </c>
      <c r="D161" s="484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6"/>
      <c r="P161" s="586"/>
    </row>
    <row r="162" ht="12.75" customHeight="1" spans="1:16">
      <c r="A162" s="578"/>
      <c r="B162" s="580" t="s">
        <v>213</v>
      </c>
      <c r="C162" s="579">
        <f>SUM(E162:P162)</f>
        <v>0</v>
      </c>
      <c r="D162" s="484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</row>
    <row r="163" ht="12.75" customHeight="1" spans="1:16">
      <c r="A163" s="578"/>
      <c r="B163" s="581" t="s">
        <v>75</v>
      </c>
      <c r="C163" s="484">
        <f>IF(C158=0,,C159/C158)</f>
        <v>0</v>
      </c>
      <c r="D163" s="484"/>
      <c r="E163" s="525">
        <f>IF(E158=0,,E159/E158)</f>
        <v>0</v>
      </c>
      <c r="F163" s="525">
        <f t="shared" ref="F163:P163" si="90">IF(F158=0,,F159/F158)</f>
        <v>0</v>
      </c>
      <c r="G163" s="525">
        <f t="shared" si="90"/>
        <v>0</v>
      </c>
      <c r="H163" s="525">
        <f t="shared" si="90"/>
        <v>0</v>
      </c>
      <c r="I163" s="525">
        <f t="shared" si="90"/>
        <v>0</v>
      </c>
      <c r="J163" s="525">
        <f t="shared" si="90"/>
        <v>0</v>
      </c>
      <c r="K163" s="525">
        <f t="shared" si="90"/>
        <v>0</v>
      </c>
      <c r="L163" s="525">
        <f t="shared" si="90"/>
        <v>0</v>
      </c>
      <c r="M163" s="525">
        <f t="shared" si="90"/>
        <v>0</v>
      </c>
      <c r="N163" s="525">
        <f t="shared" si="90"/>
        <v>0</v>
      </c>
      <c r="O163" s="525">
        <f t="shared" si="90"/>
        <v>0</v>
      </c>
      <c r="P163" s="525">
        <f t="shared" si="90"/>
        <v>0</v>
      </c>
    </row>
    <row r="164" ht="12.75" customHeight="1" spans="1:16">
      <c r="A164" s="578"/>
      <c r="B164" s="581" t="s">
        <v>76</v>
      </c>
      <c r="C164" s="484">
        <f>IF(C158=0,,C160/C158)</f>
        <v>0</v>
      </c>
      <c r="D164" s="484"/>
      <c r="E164" s="525">
        <f>IF(E158=0,,E160/E158)</f>
        <v>0</v>
      </c>
      <c r="F164" s="525">
        <f t="shared" ref="F164:P164" si="91">IF(F158=0,,F160/F158)</f>
        <v>0</v>
      </c>
      <c r="G164" s="525">
        <f t="shared" si="91"/>
        <v>0</v>
      </c>
      <c r="H164" s="525">
        <f t="shared" si="91"/>
        <v>0</v>
      </c>
      <c r="I164" s="525">
        <f t="shared" si="91"/>
        <v>0</v>
      </c>
      <c r="J164" s="525">
        <f t="shared" si="91"/>
        <v>0</v>
      </c>
      <c r="K164" s="525">
        <f t="shared" si="91"/>
        <v>0</v>
      </c>
      <c r="L164" s="525">
        <f t="shared" si="91"/>
        <v>0</v>
      </c>
      <c r="M164" s="525">
        <f t="shared" si="91"/>
        <v>0</v>
      </c>
      <c r="N164" s="525">
        <f t="shared" si="91"/>
        <v>0</v>
      </c>
      <c r="O164" s="525">
        <f t="shared" si="91"/>
        <v>0</v>
      </c>
      <c r="P164" s="525">
        <f t="shared" si="91"/>
        <v>0</v>
      </c>
    </row>
    <row r="165" ht="12.75" customHeight="1" spans="1:16">
      <c r="A165" s="578"/>
      <c r="B165" s="582" t="s">
        <v>77</v>
      </c>
      <c r="C165" s="579">
        <f>SUM(E165:P165)</f>
        <v>0</v>
      </c>
      <c r="D165" s="484"/>
      <c r="E165" s="588">
        <f>E159-E160</f>
        <v>0</v>
      </c>
      <c r="F165" s="588">
        <f t="shared" ref="F165:P165" si="92">F159-F160</f>
        <v>0</v>
      </c>
      <c r="G165" s="588">
        <f t="shared" si="92"/>
        <v>0</v>
      </c>
      <c r="H165" s="588">
        <f t="shared" si="92"/>
        <v>0</v>
      </c>
      <c r="I165" s="588">
        <f t="shared" si="92"/>
        <v>0</v>
      </c>
      <c r="J165" s="588">
        <f t="shared" si="92"/>
        <v>0</v>
      </c>
      <c r="K165" s="588">
        <f t="shared" si="92"/>
        <v>0</v>
      </c>
      <c r="L165" s="588">
        <f t="shared" si="92"/>
        <v>0</v>
      </c>
      <c r="M165" s="588">
        <f t="shared" si="92"/>
        <v>0</v>
      </c>
      <c r="N165" s="588">
        <f t="shared" si="92"/>
        <v>0</v>
      </c>
      <c r="O165" s="588">
        <f t="shared" si="92"/>
        <v>0</v>
      </c>
      <c r="P165" s="588">
        <f t="shared" si="92"/>
        <v>0</v>
      </c>
    </row>
    <row r="166" ht="12.75" customHeight="1" spans="1:16">
      <c r="A166" s="578"/>
      <c r="B166" s="583" t="s">
        <v>78</v>
      </c>
      <c r="C166" s="354">
        <f>IF(C159=0,,C165/C159)</f>
        <v>0</v>
      </c>
      <c r="D166" s="354"/>
      <c r="E166" s="524">
        <f>IF(E159=0,,E165/E159)</f>
        <v>0</v>
      </c>
      <c r="F166" s="524">
        <f t="shared" ref="F166:P166" si="93">IF(F159=0,,F165/F159)</f>
        <v>0</v>
      </c>
      <c r="G166" s="524">
        <f t="shared" si="93"/>
        <v>0</v>
      </c>
      <c r="H166" s="524">
        <f t="shared" si="93"/>
        <v>0</v>
      </c>
      <c r="I166" s="524">
        <f t="shared" si="93"/>
        <v>0</v>
      </c>
      <c r="J166" s="524">
        <f t="shared" si="93"/>
        <v>0</v>
      </c>
      <c r="K166" s="524">
        <f t="shared" si="93"/>
        <v>0</v>
      </c>
      <c r="L166" s="524">
        <f t="shared" si="93"/>
        <v>0</v>
      </c>
      <c r="M166" s="524">
        <f t="shared" si="93"/>
        <v>0</v>
      </c>
      <c r="N166" s="524">
        <f t="shared" si="93"/>
        <v>0</v>
      </c>
      <c r="O166" s="524">
        <f t="shared" si="93"/>
        <v>0</v>
      </c>
      <c r="P166" s="524">
        <f t="shared" si="93"/>
        <v>0</v>
      </c>
    </row>
    <row r="167" ht="12.75" customHeight="1" spans="1:16">
      <c r="A167" s="578"/>
      <c r="B167" s="582" t="s">
        <v>79</v>
      </c>
      <c r="C167" s="579">
        <f>SUM(E167:P167)</f>
        <v>0</v>
      </c>
      <c r="D167" s="484"/>
      <c r="E167" s="586"/>
      <c r="F167" s="586"/>
      <c r="G167" s="586"/>
      <c r="H167" s="586"/>
      <c r="I167" s="586"/>
      <c r="J167" s="586"/>
      <c r="K167" s="586"/>
      <c r="L167" s="586"/>
      <c r="M167" s="586"/>
      <c r="N167" s="586"/>
      <c r="O167" s="586"/>
      <c r="P167" s="586"/>
    </row>
    <row r="168" ht="12.75" customHeight="1" spans="1:16">
      <c r="A168" s="578"/>
      <c r="B168" s="583" t="s">
        <v>80</v>
      </c>
      <c r="C168" s="354">
        <f>IF((C159+C167)=0,,C167/(C159+C167))</f>
        <v>0</v>
      </c>
      <c r="D168" s="354"/>
      <c r="E168" s="524">
        <f>IF((E159+E167)=0,,E167/(E159+E167))</f>
        <v>0</v>
      </c>
      <c r="F168" s="524">
        <f t="shared" ref="F168:P168" si="94">IF((F159+F167)=0,,F167/(F159+F167))</f>
        <v>0</v>
      </c>
      <c r="G168" s="524">
        <f t="shared" si="94"/>
        <v>0</v>
      </c>
      <c r="H168" s="524">
        <f t="shared" si="94"/>
        <v>0</v>
      </c>
      <c r="I168" s="524">
        <f t="shared" si="94"/>
        <v>0</v>
      </c>
      <c r="J168" s="524">
        <f t="shared" si="94"/>
        <v>0</v>
      </c>
      <c r="K168" s="524">
        <f t="shared" si="94"/>
        <v>0</v>
      </c>
      <c r="L168" s="524">
        <f t="shared" si="94"/>
        <v>0</v>
      </c>
      <c r="M168" s="524">
        <f t="shared" si="94"/>
        <v>0</v>
      </c>
      <c r="N168" s="524">
        <f t="shared" si="94"/>
        <v>0</v>
      </c>
      <c r="O168" s="524">
        <f t="shared" si="94"/>
        <v>0</v>
      </c>
      <c r="P168" s="524">
        <f t="shared" si="94"/>
        <v>0</v>
      </c>
    </row>
    <row r="169" ht="12.75" customHeight="1" spans="1:16">
      <c r="A169" s="567" t="s">
        <v>130</v>
      </c>
      <c r="B169" s="568" t="s">
        <v>70</v>
      </c>
      <c r="C169" s="569">
        <f>SUM(E169:P169)</f>
        <v>0</v>
      </c>
      <c r="D169" s="570">
        <f>IF($C$2=0,,C169/$C$2)</f>
        <v>0</v>
      </c>
      <c r="E169" s="586"/>
      <c r="F169" s="586"/>
      <c r="G169" s="586"/>
      <c r="H169" s="586"/>
      <c r="I169" s="586"/>
      <c r="J169" s="586"/>
      <c r="K169" s="586"/>
      <c r="L169" s="586"/>
      <c r="M169" s="586"/>
      <c r="N169" s="586"/>
      <c r="O169" s="586"/>
      <c r="P169" s="586"/>
    </row>
    <row r="170" ht="12.75" customHeight="1" spans="1:16">
      <c r="A170" s="571"/>
      <c r="B170" s="568" t="s">
        <v>71</v>
      </c>
      <c r="C170" s="569">
        <f>SUM(E170:P170)</f>
        <v>0</v>
      </c>
      <c r="D170" s="572"/>
      <c r="E170" s="586"/>
      <c r="F170" s="586"/>
      <c r="G170" s="586"/>
      <c r="H170" s="586"/>
      <c r="I170" s="586"/>
      <c r="J170" s="586"/>
      <c r="K170" s="586"/>
      <c r="L170" s="586"/>
      <c r="M170" s="586"/>
      <c r="N170" s="586"/>
      <c r="O170" s="586"/>
      <c r="P170" s="586"/>
    </row>
    <row r="171" ht="12.75" customHeight="1" spans="1:16">
      <c r="A171" s="571"/>
      <c r="B171" s="568" t="s">
        <v>82</v>
      </c>
      <c r="C171" s="569">
        <f>SUM(E171:P171)</f>
        <v>0</v>
      </c>
      <c r="D171" s="572"/>
      <c r="E171" s="587">
        <f>E172+E173</f>
        <v>0</v>
      </c>
      <c r="F171" s="587">
        <f t="shared" ref="F171:P171" si="95">F172+F173</f>
        <v>0</v>
      </c>
      <c r="G171" s="587">
        <f t="shared" si="95"/>
        <v>0</v>
      </c>
      <c r="H171" s="587">
        <f t="shared" si="95"/>
        <v>0</v>
      </c>
      <c r="I171" s="587">
        <f t="shared" si="95"/>
        <v>0</v>
      </c>
      <c r="J171" s="587">
        <f t="shared" si="95"/>
        <v>0</v>
      </c>
      <c r="K171" s="587">
        <f t="shared" si="95"/>
        <v>0</v>
      </c>
      <c r="L171" s="587">
        <f t="shared" si="95"/>
        <v>0</v>
      </c>
      <c r="M171" s="587">
        <f t="shared" si="95"/>
        <v>0</v>
      </c>
      <c r="N171" s="587">
        <f t="shared" si="95"/>
        <v>0</v>
      </c>
      <c r="O171" s="587">
        <f t="shared" si="95"/>
        <v>0</v>
      </c>
      <c r="P171" s="587">
        <f t="shared" si="95"/>
        <v>0</v>
      </c>
    </row>
    <row r="172" ht="12.75" customHeight="1" spans="1:16">
      <c r="A172" s="571"/>
      <c r="B172" s="573" t="s">
        <v>212</v>
      </c>
      <c r="C172" s="569">
        <f>SUM(E172:P172)</f>
        <v>0</v>
      </c>
      <c r="D172" s="572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6"/>
      <c r="P172" s="586"/>
    </row>
    <row r="173" ht="12.75" customHeight="1" spans="1:16">
      <c r="A173" s="571"/>
      <c r="B173" s="573" t="s">
        <v>213</v>
      </c>
      <c r="C173" s="569">
        <f>SUM(E173:P173)</f>
        <v>0</v>
      </c>
      <c r="D173" s="572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6"/>
      <c r="P173" s="586"/>
    </row>
    <row r="174" ht="12.75" customHeight="1" spans="1:16">
      <c r="A174" s="571"/>
      <c r="B174" s="574" t="s">
        <v>75</v>
      </c>
      <c r="C174" s="526">
        <f>IF(C169=0,,C170/C169)</f>
        <v>0</v>
      </c>
      <c r="D174" s="572"/>
      <c r="E174" s="525">
        <f>IF(E169=0,,E170/E169)</f>
        <v>0</v>
      </c>
      <c r="F174" s="525">
        <f t="shared" ref="F174:P174" si="96">IF(F169=0,,F170/F169)</f>
        <v>0</v>
      </c>
      <c r="G174" s="525">
        <f t="shared" si="96"/>
        <v>0</v>
      </c>
      <c r="H174" s="525">
        <f t="shared" si="96"/>
        <v>0</v>
      </c>
      <c r="I174" s="525">
        <f t="shared" si="96"/>
        <v>0</v>
      </c>
      <c r="J174" s="525">
        <f t="shared" si="96"/>
        <v>0</v>
      </c>
      <c r="K174" s="525">
        <f t="shared" si="96"/>
        <v>0</v>
      </c>
      <c r="L174" s="525">
        <f t="shared" si="96"/>
        <v>0</v>
      </c>
      <c r="M174" s="525">
        <f t="shared" si="96"/>
        <v>0</v>
      </c>
      <c r="N174" s="525">
        <f t="shared" si="96"/>
        <v>0</v>
      </c>
      <c r="O174" s="525">
        <f t="shared" si="96"/>
        <v>0</v>
      </c>
      <c r="P174" s="525">
        <f t="shared" si="96"/>
        <v>0</v>
      </c>
    </row>
    <row r="175" ht="12.75" customHeight="1" spans="1:16">
      <c r="A175" s="571"/>
      <c r="B175" s="574" t="s">
        <v>228</v>
      </c>
      <c r="C175" s="526">
        <f>IF(C169=0,,C171/C169)</f>
        <v>0</v>
      </c>
      <c r="D175" s="572"/>
      <c r="E175" s="525">
        <f>IF(E169=0,,E171/E169)</f>
        <v>0</v>
      </c>
      <c r="F175" s="525">
        <f t="shared" ref="F175:P175" si="97">IF(F169=0,,F171/F169)</f>
        <v>0</v>
      </c>
      <c r="G175" s="525">
        <f t="shared" si="97"/>
        <v>0</v>
      </c>
      <c r="H175" s="525">
        <f t="shared" si="97"/>
        <v>0</v>
      </c>
      <c r="I175" s="525">
        <f t="shared" si="97"/>
        <v>0</v>
      </c>
      <c r="J175" s="525">
        <f t="shared" si="97"/>
        <v>0</v>
      </c>
      <c r="K175" s="525">
        <f t="shared" si="97"/>
        <v>0</v>
      </c>
      <c r="L175" s="525">
        <f t="shared" si="97"/>
        <v>0</v>
      </c>
      <c r="M175" s="525">
        <f t="shared" si="97"/>
        <v>0</v>
      </c>
      <c r="N175" s="525">
        <f t="shared" si="97"/>
        <v>0</v>
      </c>
      <c r="O175" s="525">
        <f t="shared" si="97"/>
        <v>0</v>
      </c>
      <c r="P175" s="525">
        <f t="shared" si="97"/>
        <v>0</v>
      </c>
    </row>
    <row r="176" ht="12.75" customHeight="1" spans="1:16">
      <c r="A176" s="571"/>
      <c r="B176" s="575" t="s">
        <v>77</v>
      </c>
      <c r="C176" s="569">
        <f>SUM(E176:P176)</f>
        <v>0</v>
      </c>
      <c r="D176" s="572"/>
      <c r="E176" s="588">
        <f>E170-E171</f>
        <v>0</v>
      </c>
      <c r="F176" s="588">
        <f t="shared" ref="F176:P176" si="98">F170-F171</f>
        <v>0</v>
      </c>
      <c r="G176" s="588">
        <f t="shared" si="98"/>
        <v>0</v>
      </c>
      <c r="H176" s="588">
        <f t="shared" si="98"/>
        <v>0</v>
      </c>
      <c r="I176" s="588">
        <f t="shared" si="98"/>
        <v>0</v>
      </c>
      <c r="J176" s="588">
        <f t="shared" si="98"/>
        <v>0</v>
      </c>
      <c r="K176" s="588">
        <f t="shared" si="98"/>
        <v>0</v>
      </c>
      <c r="L176" s="588">
        <f t="shared" si="98"/>
        <v>0</v>
      </c>
      <c r="M176" s="588">
        <f t="shared" si="98"/>
        <v>0</v>
      </c>
      <c r="N176" s="588">
        <f t="shared" si="98"/>
        <v>0</v>
      </c>
      <c r="O176" s="588">
        <f t="shared" si="98"/>
        <v>0</v>
      </c>
      <c r="P176" s="588">
        <f t="shared" si="98"/>
        <v>0</v>
      </c>
    </row>
    <row r="177" ht="12.75" customHeight="1" spans="1:16">
      <c r="A177" s="571"/>
      <c r="B177" s="576" t="s">
        <v>78</v>
      </c>
      <c r="C177" s="562">
        <f>IF(C170=0,,C176/C170)</f>
        <v>0</v>
      </c>
      <c r="D177" s="577"/>
      <c r="E177" s="524">
        <f>IF(E170=0,,E176/E170)</f>
        <v>0</v>
      </c>
      <c r="F177" s="524">
        <f t="shared" ref="F177:P177" si="99">IF(F170=0,,F176/F170)</f>
        <v>0</v>
      </c>
      <c r="G177" s="524">
        <f t="shared" si="99"/>
        <v>0</v>
      </c>
      <c r="H177" s="524">
        <f t="shared" si="99"/>
        <v>0</v>
      </c>
      <c r="I177" s="524">
        <f t="shared" si="99"/>
        <v>0</v>
      </c>
      <c r="J177" s="524">
        <f t="shared" si="99"/>
        <v>0</v>
      </c>
      <c r="K177" s="524">
        <f t="shared" si="99"/>
        <v>0</v>
      </c>
      <c r="L177" s="524">
        <f t="shared" si="99"/>
        <v>0</v>
      </c>
      <c r="M177" s="524">
        <f t="shared" si="99"/>
        <v>0</v>
      </c>
      <c r="N177" s="524">
        <f t="shared" si="99"/>
        <v>0</v>
      </c>
      <c r="O177" s="524">
        <f t="shared" si="99"/>
        <v>0</v>
      </c>
      <c r="P177" s="524">
        <f t="shared" si="99"/>
        <v>0</v>
      </c>
    </row>
    <row r="178" ht="12.75" customHeight="1" spans="1:16">
      <c r="A178" s="571"/>
      <c r="B178" s="575" t="s">
        <v>79</v>
      </c>
      <c r="C178" s="569">
        <f>SUM(E178:P178)</f>
        <v>0</v>
      </c>
      <c r="D178" s="572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6"/>
      <c r="P178" s="586"/>
    </row>
    <row r="179" ht="12.75" customHeight="1" spans="1:16">
      <c r="A179" s="571"/>
      <c r="B179" s="576" t="s">
        <v>80</v>
      </c>
      <c r="C179" s="562">
        <f>IF((C170+C178)=0,,C178/(C170+C178))</f>
        <v>0</v>
      </c>
      <c r="D179" s="577"/>
      <c r="E179" s="524">
        <f>IF((E170+E178)=0,,E178/(E170+E178))</f>
        <v>0</v>
      </c>
      <c r="F179" s="524">
        <f t="shared" ref="F179:P179" si="100">IF((F170+F178)=0,,F178/(F170+F178))</f>
        <v>0</v>
      </c>
      <c r="G179" s="524">
        <f t="shared" si="100"/>
        <v>0</v>
      </c>
      <c r="H179" s="524">
        <f t="shared" si="100"/>
        <v>0</v>
      </c>
      <c r="I179" s="524">
        <f t="shared" si="100"/>
        <v>0</v>
      </c>
      <c r="J179" s="524">
        <f t="shared" si="100"/>
        <v>0</v>
      </c>
      <c r="K179" s="524">
        <f t="shared" si="100"/>
        <v>0</v>
      </c>
      <c r="L179" s="524">
        <f t="shared" si="100"/>
        <v>0</v>
      </c>
      <c r="M179" s="524">
        <f t="shared" si="100"/>
        <v>0</v>
      </c>
      <c r="N179" s="524">
        <f t="shared" si="100"/>
        <v>0</v>
      </c>
      <c r="O179" s="524">
        <f t="shared" si="100"/>
        <v>0</v>
      </c>
      <c r="P179" s="524">
        <f t="shared" si="100"/>
        <v>0</v>
      </c>
    </row>
    <row r="180" ht="12.75" customHeight="1" spans="1:16">
      <c r="A180" s="578" t="s">
        <v>131</v>
      </c>
      <c r="B180" s="483" t="s">
        <v>70</v>
      </c>
      <c r="C180" s="579">
        <f>SUM(E180:P180)</f>
        <v>0</v>
      </c>
      <c r="D180" s="570">
        <f>IF($C$2=0,,C180/$C$2)</f>
        <v>0</v>
      </c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</row>
    <row r="181" ht="12.75" customHeight="1" spans="1:16">
      <c r="A181" s="578"/>
      <c r="B181" s="483" t="s">
        <v>71</v>
      </c>
      <c r="C181" s="579">
        <f>SUM(E181:P181)</f>
        <v>0</v>
      </c>
      <c r="D181" s="484"/>
      <c r="E181" s="586"/>
      <c r="F181" s="586"/>
      <c r="G181" s="586"/>
      <c r="H181" s="586"/>
      <c r="I181" s="586"/>
      <c r="J181" s="586"/>
      <c r="K181" s="586"/>
      <c r="L181" s="586"/>
      <c r="M181" s="586"/>
      <c r="N181" s="586"/>
      <c r="O181" s="586"/>
      <c r="P181" s="586"/>
    </row>
    <row r="182" ht="12.75" customHeight="1" spans="1:16">
      <c r="A182" s="578"/>
      <c r="B182" s="483" t="s">
        <v>82</v>
      </c>
      <c r="C182" s="579">
        <f>SUM(E182:P182)</f>
        <v>0</v>
      </c>
      <c r="D182" s="484"/>
      <c r="E182" s="587">
        <f>E183+E184</f>
        <v>0</v>
      </c>
      <c r="F182" s="587">
        <f t="shared" ref="F182:P182" si="101">F183+F184</f>
        <v>0</v>
      </c>
      <c r="G182" s="587">
        <f t="shared" si="101"/>
        <v>0</v>
      </c>
      <c r="H182" s="587">
        <f t="shared" si="101"/>
        <v>0</v>
      </c>
      <c r="I182" s="587">
        <f t="shared" si="101"/>
        <v>0</v>
      </c>
      <c r="J182" s="587">
        <f t="shared" si="101"/>
        <v>0</v>
      </c>
      <c r="K182" s="587">
        <f t="shared" si="101"/>
        <v>0</v>
      </c>
      <c r="L182" s="587">
        <f t="shared" si="101"/>
        <v>0</v>
      </c>
      <c r="M182" s="587">
        <f t="shared" si="101"/>
        <v>0</v>
      </c>
      <c r="N182" s="587">
        <f t="shared" si="101"/>
        <v>0</v>
      </c>
      <c r="O182" s="587">
        <f t="shared" si="101"/>
        <v>0</v>
      </c>
      <c r="P182" s="587">
        <f t="shared" si="101"/>
        <v>0</v>
      </c>
    </row>
    <row r="183" ht="12.75" customHeight="1" spans="1:16">
      <c r="A183" s="578"/>
      <c r="B183" s="580" t="s">
        <v>229</v>
      </c>
      <c r="C183" s="579">
        <f>SUM(E183:P183)</f>
        <v>0</v>
      </c>
      <c r="D183" s="484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6"/>
      <c r="P183" s="586"/>
    </row>
    <row r="184" ht="12.75" customHeight="1" spans="1:16">
      <c r="A184" s="578"/>
      <c r="B184" s="580" t="s">
        <v>230</v>
      </c>
      <c r="C184" s="579">
        <f>SUM(E184:P184)</f>
        <v>0</v>
      </c>
      <c r="D184" s="484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</row>
    <row r="185" ht="12.75" customHeight="1" spans="1:16">
      <c r="A185" s="578"/>
      <c r="B185" s="581" t="s">
        <v>75</v>
      </c>
      <c r="C185" s="484">
        <f>IF(C180=0,,C181/C180)</f>
        <v>0</v>
      </c>
      <c r="D185" s="484"/>
      <c r="E185" s="525">
        <f>IF(E180=0,,E181/E180)</f>
        <v>0</v>
      </c>
      <c r="F185" s="525">
        <f t="shared" ref="F185:P185" si="102">IF(F180=0,,F181/F180)</f>
        <v>0</v>
      </c>
      <c r="G185" s="525">
        <f t="shared" si="102"/>
        <v>0</v>
      </c>
      <c r="H185" s="525">
        <f t="shared" si="102"/>
        <v>0</v>
      </c>
      <c r="I185" s="525">
        <f t="shared" si="102"/>
        <v>0</v>
      </c>
      <c r="J185" s="525">
        <f t="shared" si="102"/>
        <v>0</v>
      </c>
      <c r="K185" s="525">
        <f t="shared" si="102"/>
        <v>0</v>
      </c>
      <c r="L185" s="525">
        <f t="shared" si="102"/>
        <v>0</v>
      </c>
      <c r="M185" s="525">
        <f t="shared" si="102"/>
        <v>0</v>
      </c>
      <c r="N185" s="525">
        <f t="shared" si="102"/>
        <v>0</v>
      </c>
      <c r="O185" s="525">
        <f t="shared" si="102"/>
        <v>0</v>
      </c>
      <c r="P185" s="525">
        <f t="shared" si="102"/>
        <v>0</v>
      </c>
    </row>
    <row r="186" ht="12.75" customHeight="1" spans="1:16">
      <c r="A186" s="578"/>
      <c r="B186" s="581" t="s">
        <v>76</v>
      </c>
      <c r="C186" s="484">
        <f>IF(C180=0,,C182/C180)</f>
        <v>0</v>
      </c>
      <c r="D186" s="484"/>
      <c r="E186" s="525">
        <f>IF(E180=0,,E182/E180)</f>
        <v>0</v>
      </c>
      <c r="F186" s="525">
        <f t="shared" ref="F186:P186" si="103">IF(F180=0,,F182/F180)</f>
        <v>0</v>
      </c>
      <c r="G186" s="525">
        <f t="shared" si="103"/>
        <v>0</v>
      </c>
      <c r="H186" s="525">
        <f t="shared" si="103"/>
        <v>0</v>
      </c>
      <c r="I186" s="525">
        <f t="shared" si="103"/>
        <v>0</v>
      </c>
      <c r="J186" s="525">
        <f t="shared" si="103"/>
        <v>0</v>
      </c>
      <c r="K186" s="525">
        <f t="shared" si="103"/>
        <v>0</v>
      </c>
      <c r="L186" s="525">
        <f t="shared" si="103"/>
        <v>0</v>
      </c>
      <c r="M186" s="525">
        <f t="shared" si="103"/>
        <v>0</v>
      </c>
      <c r="N186" s="525">
        <f t="shared" si="103"/>
        <v>0</v>
      </c>
      <c r="O186" s="525">
        <f t="shared" si="103"/>
        <v>0</v>
      </c>
      <c r="P186" s="525">
        <f t="shared" si="103"/>
        <v>0</v>
      </c>
    </row>
    <row r="187" ht="12.75" customHeight="1" spans="1:16">
      <c r="A187" s="578"/>
      <c r="B187" s="582" t="s">
        <v>77</v>
      </c>
      <c r="C187" s="579">
        <f>SUM(E187:P187)</f>
        <v>0</v>
      </c>
      <c r="D187" s="484"/>
      <c r="E187" s="588">
        <f>E181-E182</f>
        <v>0</v>
      </c>
      <c r="F187" s="588">
        <f t="shared" ref="F187:P187" si="104">F181-F182</f>
        <v>0</v>
      </c>
      <c r="G187" s="588">
        <f t="shared" si="104"/>
        <v>0</v>
      </c>
      <c r="H187" s="588">
        <f t="shared" si="104"/>
        <v>0</v>
      </c>
      <c r="I187" s="588">
        <f t="shared" si="104"/>
        <v>0</v>
      </c>
      <c r="J187" s="588">
        <f t="shared" si="104"/>
        <v>0</v>
      </c>
      <c r="K187" s="588">
        <f t="shared" si="104"/>
        <v>0</v>
      </c>
      <c r="L187" s="588">
        <f t="shared" si="104"/>
        <v>0</v>
      </c>
      <c r="M187" s="588">
        <f t="shared" si="104"/>
        <v>0</v>
      </c>
      <c r="N187" s="588">
        <f t="shared" si="104"/>
        <v>0</v>
      </c>
      <c r="O187" s="588">
        <f t="shared" si="104"/>
        <v>0</v>
      </c>
      <c r="P187" s="588">
        <f t="shared" si="104"/>
        <v>0</v>
      </c>
    </row>
    <row r="188" ht="12.75" customHeight="1" spans="1:16">
      <c r="A188" s="578"/>
      <c r="B188" s="583" t="s">
        <v>78</v>
      </c>
      <c r="C188" s="354">
        <f>IF(C181=0,,C187/C181)</f>
        <v>0</v>
      </c>
      <c r="D188" s="354"/>
      <c r="E188" s="524">
        <f>IF(E181=0,,E187/E181)</f>
        <v>0</v>
      </c>
      <c r="F188" s="524">
        <f t="shared" ref="F188:P188" si="105">IF(F181=0,,F187/F181)</f>
        <v>0</v>
      </c>
      <c r="G188" s="524">
        <f t="shared" si="105"/>
        <v>0</v>
      </c>
      <c r="H188" s="524">
        <f t="shared" si="105"/>
        <v>0</v>
      </c>
      <c r="I188" s="524">
        <f t="shared" si="105"/>
        <v>0</v>
      </c>
      <c r="J188" s="524">
        <f t="shared" si="105"/>
        <v>0</v>
      </c>
      <c r="K188" s="524">
        <f t="shared" si="105"/>
        <v>0</v>
      </c>
      <c r="L188" s="524">
        <f t="shared" si="105"/>
        <v>0</v>
      </c>
      <c r="M188" s="524">
        <f t="shared" si="105"/>
        <v>0</v>
      </c>
      <c r="N188" s="524">
        <f t="shared" si="105"/>
        <v>0</v>
      </c>
      <c r="O188" s="524">
        <f t="shared" si="105"/>
        <v>0</v>
      </c>
      <c r="P188" s="524">
        <f t="shared" si="105"/>
        <v>0</v>
      </c>
    </row>
    <row r="189" ht="12.75" customHeight="1" spans="1:16">
      <c r="A189" s="578"/>
      <c r="B189" s="582" t="s">
        <v>231</v>
      </c>
      <c r="C189" s="579">
        <f>SUM(E189:P189)</f>
        <v>0</v>
      </c>
      <c r="D189" s="484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6"/>
      <c r="P189" s="586"/>
    </row>
    <row r="190" ht="12.75" customHeight="1" spans="1:16">
      <c r="A190" s="578"/>
      <c r="B190" s="583" t="s">
        <v>128</v>
      </c>
      <c r="C190" s="354">
        <f>IF((C181+C189)=0,,C189/(C181+C189))</f>
        <v>0</v>
      </c>
      <c r="D190" s="354"/>
      <c r="E190" s="524">
        <f>IF((E181+E189)=0,,E189/(E181+E189))</f>
        <v>0</v>
      </c>
      <c r="F190" s="524">
        <f t="shared" ref="F190:P190" si="106">IF((F181+F189)=0,,F189/(F181+F189))</f>
        <v>0</v>
      </c>
      <c r="G190" s="524">
        <f t="shared" si="106"/>
        <v>0</v>
      </c>
      <c r="H190" s="524">
        <f t="shared" si="106"/>
        <v>0</v>
      </c>
      <c r="I190" s="524">
        <f t="shared" si="106"/>
        <v>0</v>
      </c>
      <c r="J190" s="524">
        <f t="shared" si="106"/>
        <v>0</v>
      </c>
      <c r="K190" s="524">
        <f t="shared" si="106"/>
        <v>0</v>
      </c>
      <c r="L190" s="524">
        <f t="shared" si="106"/>
        <v>0</v>
      </c>
      <c r="M190" s="524">
        <f t="shared" si="106"/>
        <v>0</v>
      </c>
      <c r="N190" s="524">
        <f t="shared" si="106"/>
        <v>0</v>
      </c>
      <c r="O190" s="524">
        <f t="shared" si="106"/>
        <v>0</v>
      </c>
      <c r="P190" s="524">
        <f t="shared" si="106"/>
        <v>0</v>
      </c>
    </row>
    <row r="191" ht="12.75" customHeight="1" spans="1:16">
      <c r="A191" s="567" t="s">
        <v>132</v>
      </c>
      <c r="B191" s="568" t="s">
        <v>70</v>
      </c>
      <c r="C191" s="569">
        <f>SUM(E191:P191)</f>
        <v>0</v>
      </c>
      <c r="D191" s="570">
        <f>IF($C$2=0,,C191/$C$2)</f>
        <v>0</v>
      </c>
      <c r="E191" s="586"/>
      <c r="F191" s="586"/>
      <c r="G191" s="586"/>
      <c r="H191" s="586"/>
      <c r="I191" s="586"/>
      <c r="J191" s="586"/>
      <c r="K191" s="586"/>
      <c r="L191" s="586"/>
      <c r="M191" s="586"/>
      <c r="N191" s="586"/>
      <c r="O191" s="586"/>
      <c r="P191" s="586"/>
    </row>
    <row r="192" ht="12.75" customHeight="1" spans="1:16">
      <c r="A192" s="571"/>
      <c r="B192" s="568" t="s">
        <v>71</v>
      </c>
      <c r="C192" s="569">
        <f>SUM(E192:P192)</f>
        <v>0</v>
      </c>
      <c r="D192" s="572"/>
      <c r="E192" s="586"/>
      <c r="F192" s="586"/>
      <c r="G192" s="586"/>
      <c r="H192" s="586"/>
      <c r="I192" s="586"/>
      <c r="J192" s="586"/>
      <c r="K192" s="586"/>
      <c r="L192" s="586"/>
      <c r="M192" s="586"/>
      <c r="N192" s="586"/>
      <c r="O192" s="586"/>
      <c r="P192" s="586"/>
    </row>
    <row r="193" ht="12.75" customHeight="1" spans="1:16">
      <c r="A193" s="571"/>
      <c r="B193" s="568" t="s">
        <v>82</v>
      </c>
      <c r="C193" s="569">
        <f>SUM(E193:P193)</f>
        <v>0</v>
      </c>
      <c r="D193" s="572"/>
      <c r="E193" s="587">
        <f>E194+E195</f>
        <v>0</v>
      </c>
      <c r="F193" s="587">
        <f t="shared" ref="F193:P193" si="107">F194+F195</f>
        <v>0</v>
      </c>
      <c r="G193" s="587">
        <f t="shared" si="107"/>
        <v>0</v>
      </c>
      <c r="H193" s="587">
        <f t="shared" si="107"/>
        <v>0</v>
      </c>
      <c r="I193" s="587">
        <f t="shared" si="107"/>
        <v>0</v>
      </c>
      <c r="J193" s="587">
        <f t="shared" si="107"/>
        <v>0</v>
      </c>
      <c r="K193" s="587">
        <f t="shared" si="107"/>
        <v>0</v>
      </c>
      <c r="L193" s="587">
        <f t="shared" si="107"/>
        <v>0</v>
      </c>
      <c r="M193" s="587">
        <f t="shared" si="107"/>
        <v>0</v>
      </c>
      <c r="N193" s="587">
        <f t="shared" si="107"/>
        <v>0</v>
      </c>
      <c r="O193" s="587">
        <f t="shared" si="107"/>
        <v>0</v>
      </c>
      <c r="P193" s="587">
        <f t="shared" si="107"/>
        <v>0</v>
      </c>
    </row>
    <row r="194" ht="12.75" customHeight="1" spans="1:16">
      <c r="A194" s="571"/>
      <c r="B194" s="573" t="s">
        <v>212</v>
      </c>
      <c r="C194" s="569">
        <f>SUM(E194:P194)</f>
        <v>0</v>
      </c>
      <c r="D194" s="572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6"/>
      <c r="P194" s="586"/>
    </row>
    <row r="195" ht="12.75" customHeight="1" spans="1:16">
      <c r="A195" s="571"/>
      <c r="B195" s="573" t="s">
        <v>213</v>
      </c>
      <c r="C195" s="569">
        <f>SUM(E195:P195)</f>
        <v>0</v>
      </c>
      <c r="D195" s="572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</row>
    <row r="196" ht="12.75" customHeight="1" spans="1:16">
      <c r="A196" s="571"/>
      <c r="B196" s="574" t="s">
        <v>75</v>
      </c>
      <c r="C196" s="526">
        <f>IF(C191=0,,C192/C191)</f>
        <v>0</v>
      </c>
      <c r="D196" s="572"/>
      <c r="E196" s="525">
        <f>IF(E191=0,,E192/E191)</f>
        <v>0</v>
      </c>
      <c r="F196" s="525">
        <f t="shared" ref="F196:P196" si="108">IF(F191=0,,F192/F191)</f>
        <v>0</v>
      </c>
      <c r="G196" s="525">
        <f t="shared" si="108"/>
        <v>0</v>
      </c>
      <c r="H196" s="525">
        <f t="shared" si="108"/>
        <v>0</v>
      </c>
      <c r="I196" s="525">
        <f t="shared" si="108"/>
        <v>0</v>
      </c>
      <c r="J196" s="525">
        <f t="shared" si="108"/>
        <v>0</v>
      </c>
      <c r="K196" s="525">
        <f t="shared" si="108"/>
        <v>0</v>
      </c>
      <c r="L196" s="525">
        <f t="shared" si="108"/>
        <v>0</v>
      </c>
      <c r="M196" s="525">
        <f t="shared" si="108"/>
        <v>0</v>
      </c>
      <c r="N196" s="525">
        <f t="shared" si="108"/>
        <v>0</v>
      </c>
      <c r="O196" s="525">
        <f t="shared" si="108"/>
        <v>0</v>
      </c>
      <c r="P196" s="525">
        <f t="shared" si="108"/>
        <v>0</v>
      </c>
    </row>
    <row r="197" ht="12.75" customHeight="1" spans="1:16">
      <c r="A197" s="571"/>
      <c r="B197" s="574" t="s">
        <v>228</v>
      </c>
      <c r="C197" s="526">
        <f>IF(C191=0,,C193/C191)</f>
        <v>0</v>
      </c>
      <c r="D197" s="572"/>
      <c r="E197" s="525">
        <f>IF(E191=0,,E193/E191)</f>
        <v>0</v>
      </c>
      <c r="F197" s="525">
        <f t="shared" ref="F197:P197" si="109">IF(F191=0,,F193/F191)</f>
        <v>0</v>
      </c>
      <c r="G197" s="525">
        <f t="shared" si="109"/>
        <v>0</v>
      </c>
      <c r="H197" s="525">
        <f t="shared" si="109"/>
        <v>0</v>
      </c>
      <c r="I197" s="525">
        <f t="shared" si="109"/>
        <v>0</v>
      </c>
      <c r="J197" s="525">
        <f t="shared" si="109"/>
        <v>0</v>
      </c>
      <c r="K197" s="525">
        <f t="shared" si="109"/>
        <v>0</v>
      </c>
      <c r="L197" s="525">
        <f t="shared" si="109"/>
        <v>0</v>
      </c>
      <c r="M197" s="525">
        <f t="shared" si="109"/>
        <v>0</v>
      </c>
      <c r="N197" s="525">
        <f t="shared" si="109"/>
        <v>0</v>
      </c>
      <c r="O197" s="525">
        <f t="shared" si="109"/>
        <v>0</v>
      </c>
      <c r="P197" s="525">
        <f t="shared" si="109"/>
        <v>0</v>
      </c>
    </row>
    <row r="198" ht="12.75" customHeight="1" spans="1:16">
      <c r="A198" s="571"/>
      <c r="B198" s="575" t="s">
        <v>77</v>
      </c>
      <c r="C198" s="569">
        <f>SUM(E198:P198)</f>
        <v>0</v>
      </c>
      <c r="D198" s="572"/>
      <c r="E198" s="588">
        <f>E192-E193</f>
        <v>0</v>
      </c>
      <c r="F198" s="588">
        <f t="shared" ref="F198:P198" si="110">F192-F193</f>
        <v>0</v>
      </c>
      <c r="G198" s="588">
        <f t="shared" si="110"/>
        <v>0</v>
      </c>
      <c r="H198" s="588">
        <f t="shared" si="110"/>
        <v>0</v>
      </c>
      <c r="I198" s="588">
        <f t="shared" si="110"/>
        <v>0</v>
      </c>
      <c r="J198" s="588">
        <f t="shared" si="110"/>
        <v>0</v>
      </c>
      <c r="K198" s="588">
        <f t="shared" si="110"/>
        <v>0</v>
      </c>
      <c r="L198" s="588">
        <f t="shared" si="110"/>
        <v>0</v>
      </c>
      <c r="M198" s="588">
        <f t="shared" si="110"/>
        <v>0</v>
      </c>
      <c r="N198" s="588">
        <f t="shared" si="110"/>
        <v>0</v>
      </c>
      <c r="O198" s="588">
        <f t="shared" si="110"/>
        <v>0</v>
      </c>
      <c r="P198" s="588">
        <f t="shared" si="110"/>
        <v>0</v>
      </c>
    </row>
    <row r="199" ht="12.75" customHeight="1" spans="1:16">
      <c r="A199" s="571"/>
      <c r="B199" s="576" t="s">
        <v>78</v>
      </c>
      <c r="C199" s="562">
        <f>IF(C192=0,,C198/C192)</f>
        <v>0</v>
      </c>
      <c r="D199" s="577"/>
      <c r="E199" s="524">
        <f>IF(E192=0,,E198/E192)</f>
        <v>0</v>
      </c>
      <c r="F199" s="524">
        <f t="shared" ref="F199:P199" si="111">IF(F192=0,,F198/F192)</f>
        <v>0</v>
      </c>
      <c r="G199" s="524">
        <f t="shared" si="111"/>
        <v>0</v>
      </c>
      <c r="H199" s="524">
        <f t="shared" si="111"/>
        <v>0</v>
      </c>
      <c r="I199" s="524">
        <f t="shared" si="111"/>
        <v>0</v>
      </c>
      <c r="J199" s="524">
        <f t="shared" si="111"/>
        <v>0</v>
      </c>
      <c r="K199" s="524">
        <f t="shared" si="111"/>
        <v>0</v>
      </c>
      <c r="L199" s="524">
        <f t="shared" si="111"/>
        <v>0</v>
      </c>
      <c r="M199" s="524">
        <f t="shared" si="111"/>
        <v>0</v>
      </c>
      <c r="N199" s="524">
        <f t="shared" si="111"/>
        <v>0</v>
      </c>
      <c r="O199" s="524">
        <f t="shared" si="111"/>
        <v>0</v>
      </c>
      <c r="P199" s="524">
        <f t="shared" si="111"/>
        <v>0</v>
      </c>
    </row>
    <row r="200" ht="12.75" customHeight="1" spans="1:16">
      <c r="A200" s="571"/>
      <c r="B200" s="575" t="s">
        <v>79</v>
      </c>
      <c r="C200" s="569">
        <f>SUM(E200:P200)</f>
        <v>0</v>
      </c>
      <c r="D200" s="572"/>
      <c r="E200" s="586"/>
      <c r="F200" s="586"/>
      <c r="G200" s="586"/>
      <c r="H200" s="586"/>
      <c r="I200" s="586"/>
      <c r="J200" s="586"/>
      <c r="K200" s="586"/>
      <c r="L200" s="586"/>
      <c r="M200" s="586"/>
      <c r="N200" s="586"/>
      <c r="O200" s="586"/>
      <c r="P200" s="586"/>
    </row>
    <row r="201" ht="12.75" customHeight="1" spans="1:16">
      <c r="A201" s="571"/>
      <c r="B201" s="576" t="s">
        <v>80</v>
      </c>
      <c r="C201" s="562">
        <f>IF((C192+C200)=0,,C200/(C192+C200))</f>
        <v>0</v>
      </c>
      <c r="D201" s="577"/>
      <c r="E201" s="524">
        <f>IF((E192+E200)=0,,E200/(E192+E200))</f>
        <v>0</v>
      </c>
      <c r="F201" s="524">
        <f t="shared" ref="F201:P201" si="112">IF((F192+F200)=0,,F200/(F192+F200))</f>
        <v>0</v>
      </c>
      <c r="G201" s="524">
        <f t="shared" si="112"/>
        <v>0</v>
      </c>
      <c r="H201" s="524">
        <f t="shared" si="112"/>
        <v>0</v>
      </c>
      <c r="I201" s="524">
        <f t="shared" si="112"/>
        <v>0</v>
      </c>
      <c r="J201" s="524">
        <f t="shared" si="112"/>
        <v>0</v>
      </c>
      <c r="K201" s="524">
        <f t="shared" si="112"/>
        <v>0</v>
      </c>
      <c r="L201" s="524">
        <f t="shared" si="112"/>
        <v>0</v>
      </c>
      <c r="M201" s="524">
        <f t="shared" si="112"/>
        <v>0</v>
      </c>
      <c r="N201" s="524">
        <f t="shared" si="112"/>
        <v>0</v>
      </c>
      <c r="O201" s="524">
        <f t="shared" si="112"/>
        <v>0</v>
      </c>
      <c r="P201" s="524">
        <f t="shared" si="112"/>
        <v>0</v>
      </c>
    </row>
    <row r="202" ht="12.75" customHeight="1" spans="1:16">
      <c r="A202" s="578" t="s">
        <v>232</v>
      </c>
      <c r="B202" s="483" t="s">
        <v>70</v>
      </c>
      <c r="C202" s="579">
        <f>SUM(E202:P202)</f>
        <v>0</v>
      </c>
      <c r="D202" s="570">
        <f>IF($C$2=0,,C202/$C$2)</f>
        <v>0</v>
      </c>
      <c r="E202" s="586"/>
      <c r="F202" s="586"/>
      <c r="G202" s="586"/>
      <c r="H202" s="586"/>
      <c r="I202" s="586"/>
      <c r="J202" s="586"/>
      <c r="K202" s="586"/>
      <c r="L202" s="586"/>
      <c r="M202" s="586"/>
      <c r="N202" s="586"/>
      <c r="O202" s="586"/>
      <c r="P202" s="586"/>
    </row>
    <row r="203" ht="12.75" customHeight="1" spans="1:16">
      <c r="A203" s="578"/>
      <c r="B203" s="483" t="s">
        <v>71</v>
      </c>
      <c r="C203" s="579">
        <f>SUM(E203:P203)</f>
        <v>0</v>
      </c>
      <c r="D203" s="484"/>
      <c r="E203" s="586"/>
      <c r="F203" s="586"/>
      <c r="G203" s="586"/>
      <c r="H203" s="586"/>
      <c r="I203" s="586"/>
      <c r="J203" s="586"/>
      <c r="K203" s="586"/>
      <c r="L203" s="586"/>
      <c r="M203" s="586"/>
      <c r="N203" s="586"/>
      <c r="O203" s="586"/>
      <c r="P203" s="586"/>
    </row>
    <row r="204" ht="12.75" customHeight="1" spans="1:16">
      <c r="A204" s="578"/>
      <c r="B204" s="483" t="s">
        <v>82</v>
      </c>
      <c r="C204" s="579">
        <f>SUM(E204:P204)</f>
        <v>0</v>
      </c>
      <c r="D204" s="484"/>
      <c r="E204" s="587">
        <f>E205+E206</f>
        <v>0</v>
      </c>
      <c r="F204" s="587">
        <f t="shared" ref="F204:P204" si="113">F205+F206</f>
        <v>0</v>
      </c>
      <c r="G204" s="587">
        <f t="shared" si="113"/>
        <v>0</v>
      </c>
      <c r="H204" s="587">
        <f t="shared" si="113"/>
        <v>0</v>
      </c>
      <c r="I204" s="587">
        <f t="shared" si="113"/>
        <v>0</v>
      </c>
      <c r="J204" s="587">
        <f t="shared" si="113"/>
        <v>0</v>
      </c>
      <c r="K204" s="587">
        <f t="shared" si="113"/>
        <v>0</v>
      </c>
      <c r="L204" s="587">
        <f t="shared" si="113"/>
        <v>0</v>
      </c>
      <c r="M204" s="587">
        <f t="shared" si="113"/>
        <v>0</v>
      </c>
      <c r="N204" s="587">
        <f t="shared" si="113"/>
        <v>0</v>
      </c>
      <c r="O204" s="587">
        <f t="shared" si="113"/>
        <v>0</v>
      </c>
      <c r="P204" s="587">
        <f t="shared" si="113"/>
        <v>0</v>
      </c>
    </row>
    <row r="205" ht="12.75" customHeight="1" spans="1:16">
      <c r="A205" s="578"/>
      <c r="B205" s="580" t="s">
        <v>229</v>
      </c>
      <c r="C205" s="579">
        <f>SUM(E205:P205)</f>
        <v>0</v>
      </c>
      <c r="D205" s="484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6"/>
      <c r="P205" s="586"/>
    </row>
    <row r="206" ht="12.75" customHeight="1" spans="1:16">
      <c r="A206" s="578"/>
      <c r="B206" s="580" t="s">
        <v>230</v>
      </c>
      <c r="C206" s="579">
        <f>SUM(E206:P206)</f>
        <v>0</v>
      </c>
      <c r="D206" s="484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</row>
    <row r="207" ht="12.75" customHeight="1" spans="1:16">
      <c r="A207" s="578"/>
      <c r="B207" s="581" t="s">
        <v>75</v>
      </c>
      <c r="C207" s="484">
        <f>IF(C202=0,,C203/C202)</f>
        <v>0</v>
      </c>
      <c r="D207" s="484"/>
      <c r="E207" s="525">
        <f>IF(E202=0,,E203/E202)</f>
        <v>0</v>
      </c>
      <c r="F207" s="525">
        <f t="shared" ref="F207:P207" si="114">IF(F202=0,,F203/F202)</f>
        <v>0</v>
      </c>
      <c r="G207" s="525">
        <f t="shared" si="114"/>
        <v>0</v>
      </c>
      <c r="H207" s="525">
        <f t="shared" si="114"/>
        <v>0</v>
      </c>
      <c r="I207" s="525">
        <f t="shared" si="114"/>
        <v>0</v>
      </c>
      <c r="J207" s="525">
        <f t="shared" si="114"/>
        <v>0</v>
      </c>
      <c r="K207" s="525">
        <f t="shared" si="114"/>
        <v>0</v>
      </c>
      <c r="L207" s="525">
        <f t="shared" si="114"/>
        <v>0</v>
      </c>
      <c r="M207" s="525">
        <f t="shared" si="114"/>
        <v>0</v>
      </c>
      <c r="N207" s="525">
        <f t="shared" si="114"/>
        <v>0</v>
      </c>
      <c r="O207" s="525">
        <f t="shared" si="114"/>
        <v>0</v>
      </c>
      <c r="P207" s="525">
        <f t="shared" si="114"/>
        <v>0</v>
      </c>
    </row>
    <row r="208" ht="12.75" customHeight="1" spans="1:16">
      <c r="A208" s="578"/>
      <c r="B208" s="581" t="s">
        <v>76</v>
      </c>
      <c r="C208" s="484">
        <f>IF(C202=0,,C204/C202)</f>
        <v>0</v>
      </c>
      <c r="D208" s="484"/>
      <c r="E208" s="525">
        <f>IF(E202=0,,E204/E202)</f>
        <v>0</v>
      </c>
      <c r="F208" s="525">
        <f t="shared" ref="F208:P208" si="115">IF(F202=0,,F204/F202)</f>
        <v>0</v>
      </c>
      <c r="G208" s="525">
        <f t="shared" si="115"/>
        <v>0</v>
      </c>
      <c r="H208" s="525">
        <f t="shared" si="115"/>
        <v>0</v>
      </c>
      <c r="I208" s="525">
        <f t="shared" si="115"/>
        <v>0</v>
      </c>
      <c r="J208" s="525">
        <f t="shared" si="115"/>
        <v>0</v>
      </c>
      <c r="K208" s="525">
        <f t="shared" si="115"/>
        <v>0</v>
      </c>
      <c r="L208" s="525">
        <f t="shared" si="115"/>
        <v>0</v>
      </c>
      <c r="M208" s="525">
        <f t="shared" si="115"/>
        <v>0</v>
      </c>
      <c r="N208" s="525">
        <f t="shared" si="115"/>
        <v>0</v>
      </c>
      <c r="O208" s="525">
        <f t="shared" si="115"/>
        <v>0</v>
      </c>
      <c r="P208" s="525">
        <f t="shared" si="115"/>
        <v>0</v>
      </c>
    </row>
    <row r="209" ht="12.75" customHeight="1" spans="1:16">
      <c r="A209" s="578"/>
      <c r="B209" s="582" t="s">
        <v>77</v>
      </c>
      <c r="C209" s="579">
        <f>SUM(E209:P209)</f>
        <v>0</v>
      </c>
      <c r="D209" s="484"/>
      <c r="E209" s="588">
        <f>E203-E204</f>
        <v>0</v>
      </c>
      <c r="F209" s="588">
        <f t="shared" ref="F209:P209" si="116">F203-F204</f>
        <v>0</v>
      </c>
      <c r="G209" s="588">
        <f t="shared" si="116"/>
        <v>0</v>
      </c>
      <c r="H209" s="588">
        <f t="shared" si="116"/>
        <v>0</v>
      </c>
      <c r="I209" s="588">
        <f t="shared" si="116"/>
        <v>0</v>
      </c>
      <c r="J209" s="588">
        <f t="shared" si="116"/>
        <v>0</v>
      </c>
      <c r="K209" s="588">
        <f t="shared" si="116"/>
        <v>0</v>
      </c>
      <c r="L209" s="588">
        <f t="shared" si="116"/>
        <v>0</v>
      </c>
      <c r="M209" s="588">
        <f t="shared" si="116"/>
        <v>0</v>
      </c>
      <c r="N209" s="588">
        <f t="shared" si="116"/>
        <v>0</v>
      </c>
      <c r="O209" s="588">
        <f t="shared" si="116"/>
        <v>0</v>
      </c>
      <c r="P209" s="588">
        <f t="shared" si="116"/>
        <v>0</v>
      </c>
    </row>
    <row r="210" ht="12.75" customHeight="1" spans="1:16">
      <c r="A210" s="578"/>
      <c r="B210" s="583" t="s">
        <v>78</v>
      </c>
      <c r="C210" s="354">
        <f>IF(C203=0,,C209/C203)</f>
        <v>0</v>
      </c>
      <c r="D210" s="354"/>
      <c r="E210" s="524">
        <f>IF(E203=0,,E209/E203)</f>
        <v>0</v>
      </c>
      <c r="F210" s="524">
        <f t="shared" ref="F210:P210" si="117">IF(F203=0,,F209/F203)</f>
        <v>0</v>
      </c>
      <c r="G210" s="524">
        <f t="shared" si="117"/>
        <v>0</v>
      </c>
      <c r="H210" s="524">
        <f t="shared" si="117"/>
        <v>0</v>
      </c>
      <c r="I210" s="524">
        <f t="shared" si="117"/>
        <v>0</v>
      </c>
      <c r="J210" s="524">
        <f t="shared" si="117"/>
        <v>0</v>
      </c>
      <c r="K210" s="524">
        <f t="shared" si="117"/>
        <v>0</v>
      </c>
      <c r="L210" s="524">
        <f t="shared" si="117"/>
        <v>0</v>
      </c>
      <c r="M210" s="524">
        <f t="shared" si="117"/>
        <v>0</v>
      </c>
      <c r="N210" s="524">
        <f t="shared" si="117"/>
        <v>0</v>
      </c>
      <c r="O210" s="524">
        <f t="shared" si="117"/>
        <v>0</v>
      </c>
      <c r="P210" s="524">
        <f t="shared" si="117"/>
        <v>0</v>
      </c>
    </row>
    <row r="211" ht="12.75" customHeight="1" spans="1:16">
      <c r="A211" s="578"/>
      <c r="B211" s="582" t="s">
        <v>231</v>
      </c>
      <c r="C211" s="579">
        <f>SUM(E211:P211)</f>
        <v>0</v>
      </c>
      <c r="D211" s="484"/>
      <c r="E211" s="586"/>
      <c r="F211" s="586"/>
      <c r="G211" s="586"/>
      <c r="H211" s="586"/>
      <c r="I211" s="586"/>
      <c r="J211" s="586"/>
      <c r="K211" s="586"/>
      <c r="L211" s="586"/>
      <c r="M211" s="586"/>
      <c r="N211" s="586"/>
      <c r="O211" s="586"/>
      <c r="P211" s="586"/>
    </row>
    <row r="212" ht="12.75" customHeight="1" spans="1:16">
      <c r="A212" s="578"/>
      <c r="B212" s="583" t="s">
        <v>128</v>
      </c>
      <c r="C212" s="354">
        <f>IF((C203+C211)=0,,C211/(C203+C211))</f>
        <v>0</v>
      </c>
      <c r="D212" s="354"/>
      <c r="E212" s="524">
        <f>IF((E203+E211)=0,,E211/(E203+E211))</f>
        <v>0</v>
      </c>
      <c r="F212" s="524">
        <f t="shared" ref="F212:P212" si="118">IF((F203+F211)=0,,F211/(F203+F211))</f>
        <v>0</v>
      </c>
      <c r="G212" s="524">
        <f t="shared" si="118"/>
        <v>0</v>
      </c>
      <c r="H212" s="524">
        <f t="shared" si="118"/>
        <v>0</v>
      </c>
      <c r="I212" s="524">
        <f t="shared" si="118"/>
        <v>0</v>
      </c>
      <c r="J212" s="524">
        <f t="shared" si="118"/>
        <v>0</v>
      </c>
      <c r="K212" s="524">
        <f t="shared" si="118"/>
        <v>0</v>
      </c>
      <c r="L212" s="524">
        <f t="shared" si="118"/>
        <v>0</v>
      </c>
      <c r="M212" s="524">
        <f t="shared" si="118"/>
        <v>0</v>
      </c>
      <c r="N212" s="524">
        <f t="shared" si="118"/>
        <v>0</v>
      </c>
      <c r="O212" s="524">
        <f t="shared" si="118"/>
        <v>0</v>
      </c>
      <c r="P212" s="524">
        <f t="shared" si="118"/>
        <v>0</v>
      </c>
    </row>
    <row r="213" ht="12.75" customHeight="1" spans="1:16">
      <c r="A213" s="567" t="s">
        <v>136</v>
      </c>
      <c r="B213" s="568" t="s">
        <v>70</v>
      </c>
      <c r="C213" s="569">
        <f>SUM(E213:P213)</f>
        <v>0</v>
      </c>
      <c r="D213" s="570">
        <f>IF($C$2=0,,C213/$C$2)</f>
        <v>0</v>
      </c>
      <c r="E213" s="586"/>
      <c r="F213" s="586"/>
      <c r="G213" s="586"/>
      <c r="H213" s="586"/>
      <c r="I213" s="586"/>
      <c r="J213" s="586"/>
      <c r="K213" s="586"/>
      <c r="L213" s="586"/>
      <c r="M213" s="586"/>
      <c r="N213" s="586"/>
      <c r="O213" s="586"/>
      <c r="P213" s="586"/>
    </row>
    <row r="214" ht="12.75" customHeight="1" spans="1:16">
      <c r="A214" s="571"/>
      <c r="B214" s="568" t="s">
        <v>71</v>
      </c>
      <c r="C214" s="569">
        <f>SUM(E214:P214)</f>
        <v>0</v>
      </c>
      <c r="D214" s="572"/>
      <c r="E214" s="586"/>
      <c r="F214" s="586"/>
      <c r="G214" s="586"/>
      <c r="H214" s="586"/>
      <c r="I214" s="586"/>
      <c r="J214" s="586"/>
      <c r="K214" s="586"/>
      <c r="L214" s="586"/>
      <c r="M214" s="586"/>
      <c r="N214" s="586"/>
      <c r="O214" s="586"/>
      <c r="P214" s="586"/>
    </row>
    <row r="215" ht="12.75" customHeight="1" spans="1:16">
      <c r="A215" s="571"/>
      <c r="B215" s="568" t="s">
        <v>82</v>
      </c>
      <c r="C215" s="569">
        <f>SUM(E215:P215)</f>
        <v>0</v>
      </c>
      <c r="D215" s="572"/>
      <c r="E215" s="587">
        <f>E216+E217</f>
        <v>0</v>
      </c>
      <c r="F215" s="587">
        <f t="shared" ref="F215:P215" si="119">F216+F217</f>
        <v>0</v>
      </c>
      <c r="G215" s="587">
        <f t="shared" si="119"/>
        <v>0</v>
      </c>
      <c r="H215" s="587">
        <f t="shared" si="119"/>
        <v>0</v>
      </c>
      <c r="I215" s="587">
        <f t="shared" si="119"/>
        <v>0</v>
      </c>
      <c r="J215" s="587">
        <f t="shared" si="119"/>
        <v>0</v>
      </c>
      <c r="K215" s="587">
        <f t="shared" si="119"/>
        <v>0</v>
      </c>
      <c r="L215" s="587">
        <f t="shared" si="119"/>
        <v>0</v>
      </c>
      <c r="M215" s="587">
        <f t="shared" si="119"/>
        <v>0</v>
      </c>
      <c r="N215" s="587">
        <f t="shared" si="119"/>
        <v>0</v>
      </c>
      <c r="O215" s="587">
        <f t="shared" si="119"/>
        <v>0</v>
      </c>
      <c r="P215" s="587">
        <f t="shared" si="119"/>
        <v>0</v>
      </c>
    </row>
    <row r="216" ht="12.75" customHeight="1" spans="1:16">
      <c r="A216" s="571"/>
      <c r="B216" s="573" t="s">
        <v>212</v>
      </c>
      <c r="C216" s="569">
        <f>SUM(E216:P216)</f>
        <v>0</v>
      </c>
      <c r="D216" s="572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6"/>
      <c r="P216" s="586"/>
    </row>
    <row r="217" ht="12.75" customHeight="1" spans="1:16">
      <c r="A217" s="571"/>
      <c r="B217" s="573" t="s">
        <v>213</v>
      </c>
      <c r="C217" s="569">
        <f>SUM(E217:P217)</f>
        <v>0</v>
      </c>
      <c r="D217" s="572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6"/>
      <c r="P217" s="586"/>
    </row>
    <row r="218" ht="12.75" customHeight="1" spans="1:16">
      <c r="A218" s="571"/>
      <c r="B218" s="574" t="s">
        <v>75</v>
      </c>
      <c r="C218" s="526">
        <f>IF(C213=0,,C214/C213)</f>
        <v>0</v>
      </c>
      <c r="D218" s="572"/>
      <c r="E218" s="525">
        <f>IF(E213=0,,E214/E213)</f>
        <v>0</v>
      </c>
      <c r="F218" s="525">
        <f t="shared" ref="F218:P218" si="120">IF(F213=0,,F214/F213)</f>
        <v>0</v>
      </c>
      <c r="G218" s="525">
        <f t="shared" si="120"/>
        <v>0</v>
      </c>
      <c r="H218" s="525">
        <f t="shared" si="120"/>
        <v>0</v>
      </c>
      <c r="I218" s="525">
        <f t="shared" si="120"/>
        <v>0</v>
      </c>
      <c r="J218" s="525">
        <f t="shared" si="120"/>
        <v>0</v>
      </c>
      <c r="K218" s="525">
        <f t="shared" si="120"/>
        <v>0</v>
      </c>
      <c r="L218" s="525">
        <f t="shared" si="120"/>
        <v>0</v>
      </c>
      <c r="M218" s="525">
        <f t="shared" si="120"/>
        <v>0</v>
      </c>
      <c r="N218" s="525">
        <f t="shared" si="120"/>
        <v>0</v>
      </c>
      <c r="O218" s="525">
        <f t="shared" si="120"/>
        <v>0</v>
      </c>
      <c r="P218" s="525">
        <f t="shared" si="120"/>
        <v>0</v>
      </c>
    </row>
    <row r="219" ht="12.75" customHeight="1" spans="1:16">
      <c r="A219" s="571"/>
      <c r="B219" s="574" t="s">
        <v>228</v>
      </c>
      <c r="C219" s="526">
        <f>IF(C213=0,,C215/C213)</f>
        <v>0</v>
      </c>
      <c r="D219" s="572"/>
      <c r="E219" s="525">
        <f>IF(E213=0,,E215/E213)</f>
        <v>0</v>
      </c>
      <c r="F219" s="525">
        <f t="shared" ref="F219:P219" si="121">IF(F213=0,,F215/F213)</f>
        <v>0</v>
      </c>
      <c r="G219" s="525">
        <f t="shared" si="121"/>
        <v>0</v>
      </c>
      <c r="H219" s="525">
        <f t="shared" si="121"/>
        <v>0</v>
      </c>
      <c r="I219" s="525">
        <f t="shared" si="121"/>
        <v>0</v>
      </c>
      <c r="J219" s="525">
        <f t="shared" si="121"/>
        <v>0</v>
      </c>
      <c r="K219" s="525">
        <f t="shared" si="121"/>
        <v>0</v>
      </c>
      <c r="L219" s="525">
        <f t="shared" si="121"/>
        <v>0</v>
      </c>
      <c r="M219" s="525">
        <f t="shared" si="121"/>
        <v>0</v>
      </c>
      <c r="N219" s="525">
        <f t="shared" si="121"/>
        <v>0</v>
      </c>
      <c r="O219" s="525">
        <f t="shared" si="121"/>
        <v>0</v>
      </c>
      <c r="P219" s="525">
        <f t="shared" si="121"/>
        <v>0</v>
      </c>
    </row>
    <row r="220" ht="12.75" customHeight="1" spans="1:16">
      <c r="A220" s="571"/>
      <c r="B220" s="575" t="s">
        <v>77</v>
      </c>
      <c r="C220" s="569">
        <f>SUM(E220:P220)</f>
        <v>0</v>
      </c>
      <c r="D220" s="572"/>
      <c r="E220" s="588">
        <f>E214-E215</f>
        <v>0</v>
      </c>
      <c r="F220" s="588">
        <f t="shared" ref="F220:P220" si="122">F214-F215</f>
        <v>0</v>
      </c>
      <c r="G220" s="588">
        <f t="shared" si="122"/>
        <v>0</v>
      </c>
      <c r="H220" s="588">
        <f t="shared" si="122"/>
        <v>0</v>
      </c>
      <c r="I220" s="588">
        <f t="shared" si="122"/>
        <v>0</v>
      </c>
      <c r="J220" s="588">
        <f t="shared" si="122"/>
        <v>0</v>
      </c>
      <c r="K220" s="588">
        <f t="shared" si="122"/>
        <v>0</v>
      </c>
      <c r="L220" s="588">
        <f t="shared" si="122"/>
        <v>0</v>
      </c>
      <c r="M220" s="588">
        <f t="shared" si="122"/>
        <v>0</v>
      </c>
      <c r="N220" s="588">
        <f t="shared" si="122"/>
        <v>0</v>
      </c>
      <c r="O220" s="588">
        <f t="shared" si="122"/>
        <v>0</v>
      </c>
      <c r="P220" s="588">
        <f t="shared" si="122"/>
        <v>0</v>
      </c>
    </row>
    <row r="221" ht="12.75" customHeight="1" spans="1:16">
      <c r="A221" s="571"/>
      <c r="B221" s="576" t="s">
        <v>78</v>
      </c>
      <c r="C221" s="562">
        <f>IF(C214=0,,C220/C214)</f>
        <v>0</v>
      </c>
      <c r="D221" s="577"/>
      <c r="E221" s="524">
        <f>IF(E214=0,,E220/E214)</f>
        <v>0</v>
      </c>
      <c r="F221" s="524">
        <f t="shared" ref="F221:P221" si="123">IF(F214=0,,F220/F214)</f>
        <v>0</v>
      </c>
      <c r="G221" s="524">
        <f t="shared" si="123"/>
        <v>0</v>
      </c>
      <c r="H221" s="524">
        <f t="shared" si="123"/>
        <v>0</v>
      </c>
      <c r="I221" s="524">
        <f t="shared" si="123"/>
        <v>0</v>
      </c>
      <c r="J221" s="524">
        <f t="shared" si="123"/>
        <v>0</v>
      </c>
      <c r="K221" s="524">
        <f t="shared" si="123"/>
        <v>0</v>
      </c>
      <c r="L221" s="524">
        <f t="shared" si="123"/>
        <v>0</v>
      </c>
      <c r="M221" s="524">
        <f t="shared" si="123"/>
        <v>0</v>
      </c>
      <c r="N221" s="524">
        <f t="shared" si="123"/>
        <v>0</v>
      </c>
      <c r="O221" s="524">
        <f t="shared" si="123"/>
        <v>0</v>
      </c>
      <c r="P221" s="524">
        <f t="shared" si="123"/>
        <v>0</v>
      </c>
    </row>
    <row r="222" ht="12.75" customHeight="1" spans="1:16">
      <c r="A222" s="571"/>
      <c r="B222" s="575" t="s">
        <v>79</v>
      </c>
      <c r="C222" s="569">
        <f>SUM(E222:P222)</f>
        <v>0</v>
      </c>
      <c r="D222" s="572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6"/>
      <c r="P222" s="586"/>
    </row>
    <row r="223" ht="12.75" customHeight="1" spans="1:16">
      <c r="A223" s="571"/>
      <c r="B223" s="576" t="s">
        <v>80</v>
      </c>
      <c r="C223" s="562">
        <f>IF((C214+C222)=0,,C222/(C214+C222))</f>
        <v>0</v>
      </c>
      <c r="D223" s="577"/>
      <c r="E223" s="524">
        <f>IF((E214+E222)=0,,E222/(E214+E222))</f>
        <v>0</v>
      </c>
      <c r="F223" s="524">
        <f t="shared" ref="F223:P223" si="124">IF((F214+F222)=0,,F222/(F214+F222))</f>
        <v>0</v>
      </c>
      <c r="G223" s="524">
        <f t="shared" si="124"/>
        <v>0</v>
      </c>
      <c r="H223" s="524">
        <f t="shared" si="124"/>
        <v>0</v>
      </c>
      <c r="I223" s="524">
        <f t="shared" si="124"/>
        <v>0</v>
      </c>
      <c r="J223" s="524">
        <f t="shared" si="124"/>
        <v>0</v>
      </c>
      <c r="K223" s="524">
        <f t="shared" si="124"/>
        <v>0</v>
      </c>
      <c r="L223" s="524">
        <f t="shared" si="124"/>
        <v>0</v>
      </c>
      <c r="M223" s="524">
        <f t="shared" si="124"/>
        <v>0</v>
      </c>
      <c r="N223" s="524">
        <f t="shared" si="124"/>
        <v>0</v>
      </c>
      <c r="O223" s="524">
        <f t="shared" si="124"/>
        <v>0</v>
      </c>
      <c r="P223" s="524">
        <f t="shared" si="124"/>
        <v>0</v>
      </c>
    </row>
    <row r="224" ht="12.75" customHeight="1" spans="1:16">
      <c r="A224" s="578" t="s">
        <v>233</v>
      </c>
      <c r="B224" s="483" t="s">
        <v>70</v>
      </c>
      <c r="C224" s="579">
        <f>SUM(E224:P224)</f>
        <v>0</v>
      </c>
      <c r="D224" s="570">
        <f>IF($C$2=0,,C224/$C$2)</f>
        <v>0</v>
      </c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</row>
    <row r="225" ht="12.75" customHeight="1" spans="1:16">
      <c r="A225" s="578"/>
      <c r="B225" s="483" t="s">
        <v>71</v>
      </c>
      <c r="C225" s="579">
        <f>SUM(E225:P225)</f>
        <v>0</v>
      </c>
      <c r="D225" s="484"/>
      <c r="E225" s="586"/>
      <c r="F225" s="586"/>
      <c r="G225" s="586"/>
      <c r="H225" s="586"/>
      <c r="I225" s="586"/>
      <c r="J225" s="586"/>
      <c r="K225" s="586"/>
      <c r="L225" s="586"/>
      <c r="M225" s="586"/>
      <c r="N225" s="586"/>
      <c r="O225" s="586"/>
      <c r="P225" s="586"/>
    </row>
    <row r="226" ht="12.75" customHeight="1" spans="1:16">
      <c r="A226" s="578"/>
      <c r="B226" s="483" t="s">
        <v>82</v>
      </c>
      <c r="C226" s="579">
        <f>SUM(E226:P226)</f>
        <v>0</v>
      </c>
      <c r="D226" s="484"/>
      <c r="E226" s="587">
        <f>E227+E228</f>
        <v>0</v>
      </c>
      <c r="F226" s="587">
        <f t="shared" ref="F226:P226" si="125">F227+F228</f>
        <v>0</v>
      </c>
      <c r="G226" s="587">
        <f t="shared" si="125"/>
        <v>0</v>
      </c>
      <c r="H226" s="587">
        <f t="shared" si="125"/>
        <v>0</v>
      </c>
      <c r="I226" s="587">
        <f t="shared" si="125"/>
        <v>0</v>
      </c>
      <c r="J226" s="587">
        <f t="shared" si="125"/>
        <v>0</v>
      </c>
      <c r="K226" s="587">
        <f t="shared" si="125"/>
        <v>0</v>
      </c>
      <c r="L226" s="587">
        <f t="shared" si="125"/>
        <v>0</v>
      </c>
      <c r="M226" s="587">
        <f t="shared" si="125"/>
        <v>0</v>
      </c>
      <c r="N226" s="587">
        <f t="shared" si="125"/>
        <v>0</v>
      </c>
      <c r="O226" s="587">
        <f t="shared" si="125"/>
        <v>0</v>
      </c>
      <c r="P226" s="587">
        <f t="shared" si="125"/>
        <v>0</v>
      </c>
    </row>
    <row r="227" ht="12.75" customHeight="1" spans="1:16">
      <c r="A227" s="578"/>
      <c r="B227" s="580" t="s">
        <v>229</v>
      </c>
      <c r="C227" s="579">
        <f>SUM(E227:P227)</f>
        <v>0</v>
      </c>
      <c r="D227" s="484"/>
      <c r="E227" s="586"/>
      <c r="F227" s="586"/>
      <c r="G227" s="586"/>
      <c r="H227" s="586"/>
      <c r="I227" s="586"/>
      <c r="J227" s="586"/>
      <c r="K227" s="586"/>
      <c r="L227" s="586"/>
      <c r="M227" s="586"/>
      <c r="N227" s="586"/>
      <c r="O227" s="586"/>
      <c r="P227" s="586"/>
    </row>
    <row r="228" ht="12.75" customHeight="1" spans="1:16">
      <c r="A228" s="578"/>
      <c r="B228" s="580" t="s">
        <v>230</v>
      </c>
      <c r="C228" s="579">
        <f>SUM(E228:P228)</f>
        <v>0</v>
      </c>
      <c r="D228" s="484"/>
      <c r="E228" s="586"/>
      <c r="F228" s="586"/>
      <c r="G228" s="586"/>
      <c r="H228" s="586"/>
      <c r="I228" s="586"/>
      <c r="J228" s="586"/>
      <c r="K228" s="586"/>
      <c r="L228" s="586"/>
      <c r="M228" s="586"/>
      <c r="N228" s="586"/>
      <c r="O228" s="586"/>
      <c r="P228" s="586"/>
    </row>
    <row r="229" ht="12.75" customHeight="1" spans="1:16">
      <c r="A229" s="578"/>
      <c r="B229" s="581" t="s">
        <v>75</v>
      </c>
      <c r="C229" s="484">
        <f>IF(C224=0,,C225/C224)</f>
        <v>0</v>
      </c>
      <c r="D229" s="484"/>
      <c r="E229" s="525">
        <f>IF(E224=0,,E225/E224)</f>
        <v>0</v>
      </c>
      <c r="F229" s="525">
        <f t="shared" ref="F229:P229" si="126">IF(F224=0,,F225/F224)</f>
        <v>0</v>
      </c>
      <c r="G229" s="525">
        <f t="shared" si="126"/>
        <v>0</v>
      </c>
      <c r="H229" s="525">
        <f t="shared" si="126"/>
        <v>0</v>
      </c>
      <c r="I229" s="525">
        <f t="shared" si="126"/>
        <v>0</v>
      </c>
      <c r="J229" s="525">
        <f t="shared" si="126"/>
        <v>0</v>
      </c>
      <c r="K229" s="525">
        <f t="shared" si="126"/>
        <v>0</v>
      </c>
      <c r="L229" s="525">
        <f t="shared" si="126"/>
        <v>0</v>
      </c>
      <c r="M229" s="525">
        <f t="shared" si="126"/>
        <v>0</v>
      </c>
      <c r="N229" s="525">
        <f t="shared" si="126"/>
        <v>0</v>
      </c>
      <c r="O229" s="525">
        <f t="shared" si="126"/>
        <v>0</v>
      </c>
      <c r="P229" s="525">
        <f t="shared" si="126"/>
        <v>0</v>
      </c>
    </row>
    <row r="230" ht="12.75" customHeight="1" spans="1:16">
      <c r="A230" s="578"/>
      <c r="B230" s="581" t="s">
        <v>76</v>
      </c>
      <c r="C230" s="484">
        <f>IF(C224=0,,C226/C224)</f>
        <v>0</v>
      </c>
      <c r="D230" s="484"/>
      <c r="E230" s="525">
        <f>IF(E224=0,,E226/E224)</f>
        <v>0</v>
      </c>
      <c r="F230" s="525">
        <f t="shared" ref="F230:P230" si="127">IF(F224=0,,F226/F224)</f>
        <v>0</v>
      </c>
      <c r="G230" s="525">
        <f t="shared" si="127"/>
        <v>0</v>
      </c>
      <c r="H230" s="525">
        <f t="shared" si="127"/>
        <v>0</v>
      </c>
      <c r="I230" s="525">
        <f t="shared" si="127"/>
        <v>0</v>
      </c>
      <c r="J230" s="525">
        <f t="shared" si="127"/>
        <v>0</v>
      </c>
      <c r="K230" s="525">
        <f t="shared" si="127"/>
        <v>0</v>
      </c>
      <c r="L230" s="525">
        <f t="shared" si="127"/>
        <v>0</v>
      </c>
      <c r="M230" s="525">
        <f t="shared" si="127"/>
        <v>0</v>
      </c>
      <c r="N230" s="525">
        <f t="shared" si="127"/>
        <v>0</v>
      </c>
      <c r="O230" s="525">
        <f t="shared" si="127"/>
        <v>0</v>
      </c>
      <c r="P230" s="525">
        <f t="shared" si="127"/>
        <v>0</v>
      </c>
    </row>
    <row r="231" ht="12.75" customHeight="1" spans="1:16">
      <c r="A231" s="578"/>
      <c r="B231" s="582" t="s">
        <v>77</v>
      </c>
      <c r="C231" s="579">
        <f>SUM(E231:P231)</f>
        <v>0</v>
      </c>
      <c r="D231" s="484"/>
      <c r="E231" s="588">
        <f>E225-E226</f>
        <v>0</v>
      </c>
      <c r="F231" s="588">
        <f t="shared" ref="F231:P231" si="128">F225-F226</f>
        <v>0</v>
      </c>
      <c r="G231" s="588">
        <f t="shared" si="128"/>
        <v>0</v>
      </c>
      <c r="H231" s="588">
        <f t="shared" si="128"/>
        <v>0</v>
      </c>
      <c r="I231" s="588">
        <f t="shared" si="128"/>
        <v>0</v>
      </c>
      <c r="J231" s="588">
        <f t="shared" si="128"/>
        <v>0</v>
      </c>
      <c r="K231" s="588">
        <f t="shared" si="128"/>
        <v>0</v>
      </c>
      <c r="L231" s="588">
        <f t="shared" si="128"/>
        <v>0</v>
      </c>
      <c r="M231" s="588">
        <f t="shared" si="128"/>
        <v>0</v>
      </c>
      <c r="N231" s="588">
        <f t="shared" si="128"/>
        <v>0</v>
      </c>
      <c r="O231" s="588">
        <f t="shared" si="128"/>
        <v>0</v>
      </c>
      <c r="P231" s="588">
        <f t="shared" si="128"/>
        <v>0</v>
      </c>
    </row>
    <row r="232" ht="12.75" customHeight="1" spans="1:16">
      <c r="A232" s="578"/>
      <c r="B232" s="583" t="s">
        <v>78</v>
      </c>
      <c r="C232" s="354">
        <f>IF(C225=0,,C231/C225)</f>
        <v>0</v>
      </c>
      <c r="D232" s="354"/>
      <c r="E232" s="524">
        <f>IF(E225=0,,E231/E225)</f>
        <v>0</v>
      </c>
      <c r="F232" s="524">
        <f t="shared" ref="F232:P232" si="129">IF(F225=0,,F231/F225)</f>
        <v>0</v>
      </c>
      <c r="G232" s="524">
        <f t="shared" si="129"/>
        <v>0</v>
      </c>
      <c r="H232" s="524">
        <f t="shared" si="129"/>
        <v>0</v>
      </c>
      <c r="I232" s="524">
        <f t="shared" si="129"/>
        <v>0</v>
      </c>
      <c r="J232" s="524">
        <f t="shared" si="129"/>
        <v>0</v>
      </c>
      <c r="K232" s="524">
        <f t="shared" si="129"/>
        <v>0</v>
      </c>
      <c r="L232" s="524">
        <f t="shared" si="129"/>
        <v>0</v>
      </c>
      <c r="M232" s="524">
        <f t="shared" si="129"/>
        <v>0</v>
      </c>
      <c r="N232" s="524">
        <f t="shared" si="129"/>
        <v>0</v>
      </c>
      <c r="O232" s="524">
        <f t="shared" si="129"/>
        <v>0</v>
      </c>
      <c r="P232" s="524">
        <f t="shared" si="129"/>
        <v>0</v>
      </c>
    </row>
    <row r="233" ht="12.75" customHeight="1" spans="1:16">
      <c r="A233" s="578"/>
      <c r="B233" s="582" t="s">
        <v>231</v>
      </c>
      <c r="C233" s="579">
        <f>SUM(E233:P233)</f>
        <v>0</v>
      </c>
      <c r="D233" s="484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6"/>
      <c r="P233" s="586"/>
    </row>
    <row r="234" ht="12.75" customHeight="1" spans="1:16">
      <c r="A234" s="578"/>
      <c r="B234" s="583" t="s">
        <v>128</v>
      </c>
      <c r="C234" s="354">
        <f>IF((C225+C233)=0,,C233/(C225+C233))</f>
        <v>0</v>
      </c>
      <c r="D234" s="354"/>
      <c r="E234" s="524">
        <f>IF((E225+E233)=0,,E233/(E225+E233))</f>
        <v>0</v>
      </c>
      <c r="F234" s="524">
        <f t="shared" ref="F234:P234" si="130">IF((F225+F233)=0,,F233/(F225+F233))</f>
        <v>0</v>
      </c>
      <c r="G234" s="524">
        <f t="shared" si="130"/>
        <v>0</v>
      </c>
      <c r="H234" s="524">
        <f t="shared" si="130"/>
        <v>0</v>
      </c>
      <c r="I234" s="524">
        <f t="shared" si="130"/>
        <v>0</v>
      </c>
      <c r="J234" s="524">
        <f t="shared" si="130"/>
        <v>0</v>
      </c>
      <c r="K234" s="524">
        <f t="shared" si="130"/>
        <v>0</v>
      </c>
      <c r="L234" s="524">
        <f t="shared" si="130"/>
        <v>0</v>
      </c>
      <c r="M234" s="524">
        <f t="shared" si="130"/>
        <v>0</v>
      </c>
      <c r="N234" s="524">
        <f t="shared" si="130"/>
        <v>0</v>
      </c>
      <c r="O234" s="524">
        <f t="shared" si="130"/>
        <v>0</v>
      </c>
      <c r="P234" s="524">
        <f t="shared" si="130"/>
        <v>0</v>
      </c>
    </row>
    <row r="235" ht="12.75" customHeight="1" spans="1:16">
      <c r="A235" s="567" t="s">
        <v>234</v>
      </c>
      <c r="B235" s="568" t="s">
        <v>70</v>
      </c>
      <c r="C235" s="569">
        <f>SUM(E235:P235)</f>
        <v>0</v>
      </c>
      <c r="D235" s="570">
        <f>IF($C$2=0,,C235/$C$2)</f>
        <v>0</v>
      </c>
      <c r="E235" s="586"/>
      <c r="F235" s="586"/>
      <c r="G235" s="586"/>
      <c r="H235" s="586"/>
      <c r="I235" s="586"/>
      <c r="J235" s="586"/>
      <c r="K235" s="586"/>
      <c r="L235" s="586"/>
      <c r="M235" s="586"/>
      <c r="N235" s="586"/>
      <c r="O235" s="586"/>
      <c r="P235" s="586"/>
    </row>
    <row r="236" ht="12.75" customHeight="1" spans="1:16">
      <c r="A236" s="571"/>
      <c r="B236" s="568" t="s">
        <v>71</v>
      </c>
      <c r="C236" s="569">
        <f>SUM(E236:P236)</f>
        <v>0</v>
      </c>
      <c r="D236" s="572"/>
      <c r="E236" s="586"/>
      <c r="F236" s="586"/>
      <c r="G236" s="586"/>
      <c r="H236" s="586"/>
      <c r="I236" s="586"/>
      <c r="J236" s="586"/>
      <c r="K236" s="586"/>
      <c r="L236" s="586"/>
      <c r="M236" s="586"/>
      <c r="N236" s="586"/>
      <c r="O236" s="586"/>
      <c r="P236" s="586"/>
    </row>
    <row r="237" ht="12.75" customHeight="1" spans="1:16">
      <c r="A237" s="571"/>
      <c r="B237" s="568" t="s">
        <v>82</v>
      </c>
      <c r="C237" s="569">
        <f>SUM(E237:P237)</f>
        <v>0</v>
      </c>
      <c r="D237" s="572"/>
      <c r="E237" s="587">
        <f>E238+E239</f>
        <v>0</v>
      </c>
      <c r="F237" s="587">
        <f t="shared" ref="F237:P237" si="131">F238+F239</f>
        <v>0</v>
      </c>
      <c r="G237" s="587">
        <f t="shared" si="131"/>
        <v>0</v>
      </c>
      <c r="H237" s="587">
        <f t="shared" si="131"/>
        <v>0</v>
      </c>
      <c r="I237" s="587">
        <f t="shared" si="131"/>
        <v>0</v>
      </c>
      <c r="J237" s="587">
        <f t="shared" si="131"/>
        <v>0</v>
      </c>
      <c r="K237" s="587">
        <f t="shared" si="131"/>
        <v>0</v>
      </c>
      <c r="L237" s="587">
        <f t="shared" si="131"/>
        <v>0</v>
      </c>
      <c r="M237" s="587">
        <f t="shared" si="131"/>
        <v>0</v>
      </c>
      <c r="N237" s="587">
        <f t="shared" si="131"/>
        <v>0</v>
      </c>
      <c r="O237" s="587">
        <f t="shared" si="131"/>
        <v>0</v>
      </c>
      <c r="P237" s="587">
        <f t="shared" si="131"/>
        <v>0</v>
      </c>
    </row>
    <row r="238" ht="12.75" customHeight="1" spans="1:16">
      <c r="A238" s="571"/>
      <c r="B238" s="573" t="s">
        <v>212</v>
      </c>
      <c r="C238" s="569">
        <f>SUM(E238:P238)</f>
        <v>0</v>
      </c>
      <c r="D238" s="572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6"/>
      <c r="P238" s="586"/>
    </row>
    <row r="239" ht="12.75" customHeight="1" spans="1:16">
      <c r="A239" s="571"/>
      <c r="B239" s="573" t="s">
        <v>213</v>
      </c>
      <c r="C239" s="569">
        <f>SUM(E239:P239)</f>
        <v>0</v>
      </c>
      <c r="D239" s="572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</row>
    <row r="240" ht="12.75" customHeight="1" spans="1:16">
      <c r="A240" s="571"/>
      <c r="B240" s="574" t="s">
        <v>75</v>
      </c>
      <c r="C240" s="526">
        <f>IF(C235=0,,C236/C235)</f>
        <v>0</v>
      </c>
      <c r="D240" s="572"/>
      <c r="E240" s="525">
        <f>IF(E235=0,,E236/E235)</f>
        <v>0</v>
      </c>
      <c r="F240" s="525">
        <f t="shared" ref="F240:P240" si="132">IF(F235=0,,F236/F235)</f>
        <v>0</v>
      </c>
      <c r="G240" s="525">
        <f t="shared" si="132"/>
        <v>0</v>
      </c>
      <c r="H240" s="525">
        <f t="shared" si="132"/>
        <v>0</v>
      </c>
      <c r="I240" s="525">
        <f t="shared" si="132"/>
        <v>0</v>
      </c>
      <c r="J240" s="525">
        <f t="shared" si="132"/>
        <v>0</v>
      </c>
      <c r="K240" s="525">
        <f t="shared" si="132"/>
        <v>0</v>
      </c>
      <c r="L240" s="525">
        <f t="shared" si="132"/>
        <v>0</v>
      </c>
      <c r="M240" s="525">
        <f t="shared" si="132"/>
        <v>0</v>
      </c>
      <c r="N240" s="525">
        <f t="shared" si="132"/>
        <v>0</v>
      </c>
      <c r="O240" s="525">
        <f t="shared" si="132"/>
        <v>0</v>
      </c>
      <c r="P240" s="525">
        <f t="shared" si="132"/>
        <v>0</v>
      </c>
    </row>
    <row r="241" ht="12.75" customHeight="1" spans="1:16">
      <c r="A241" s="571"/>
      <c r="B241" s="574" t="s">
        <v>228</v>
      </c>
      <c r="C241" s="526">
        <f>IF(C235=0,,C237/C235)</f>
        <v>0</v>
      </c>
      <c r="D241" s="572"/>
      <c r="E241" s="525">
        <f>IF(E235=0,,E237/E235)</f>
        <v>0</v>
      </c>
      <c r="F241" s="525">
        <f t="shared" ref="F241:P241" si="133">IF(F235=0,,F237/F235)</f>
        <v>0</v>
      </c>
      <c r="G241" s="525">
        <f t="shared" si="133"/>
        <v>0</v>
      </c>
      <c r="H241" s="525">
        <f t="shared" si="133"/>
        <v>0</v>
      </c>
      <c r="I241" s="525">
        <f t="shared" si="133"/>
        <v>0</v>
      </c>
      <c r="J241" s="525">
        <f t="shared" si="133"/>
        <v>0</v>
      </c>
      <c r="K241" s="525">
        <f t="shared" si="133"/>
        <v>0</v>
      </c>
      <c r="L241" s="525">
        <f t="shared" si="133"/>
        <v>0</v>
      </c>
      <c r="M241" s="525">
        <f t="shared" si="133"/>
        <v>0</v>
      </c>
      <c r="N241" s="525">
        <f t="shared" si="133"/>
        <v>0</v>
      </c>
      <c r="O241" s="525">
        <f t="shared" si="133"/>
        <v>0</v>
      </c>
      <c r="P241" s="525">
        <f t="shared" si="133"/>
        <v>0</v>
      </c>
    </row>
    <row r="242" ht="12.75" customHeight="1" spans="1:16">
      <c r="A242" s="571"/>
      <c r="B242" s="575" t="s">
        <v>77</v>
      </c>
      <c r="C242" s="569">
        <f>SUM(E242:P242)</f>
        <v>0</v>
      </c>
      <c r="D242" s="572"/>
      <c r="E242" s="588">
        <f>E236-E237</f>
        <v>0</v>
      </c>
      <c r="F242" s="588">
        <f t="shared" ref="F242:P242" si="134">F236-F237</f>
        <v>0</v>
      </c>
      <c r="G242" s="588">
        <f t="shared" si="134"/>
        <v>0</v>
      </c>
      <c r="H242" s="588">
        <f t="shared" si="134"/>
        <v>0</v>
      </c>
      <c r="I242" s="588">
        <f t="shared" si="134"/>
        <v>0</v>
      </c>
      <c r="J242" s="588">
        <f t="shared" si="134"/>
        <v>0</v>
      </c>
      <c r="K242" s="588">
        <f t="shared" si="134"/>
        <v>0</v>
      </c>
      <c r="L242" s="588">
        <f t="shared" si="134"/>
        <v>0</v>
      </c>
      <c r="M242" s="588">
        <f t="shared" si="134"/>
        <v>0</v>
      </c>
      <c r="N242" s="588">
        <f t="shared" si="134"/>
        <v>0</v>
      </c>
      <c r="O242" s="588">
        <f t="shared" si="134"/>
        <v>0</v>
      </c>
      <c r="P242" s="588">
        <f t="shared" si="134"/>
        <v>0</v>
      </c>
    </row>
    <row r="243" ht="12.75" customHeight="1" spans="1:16">
      <c r="A243" s="571"/>
      <c r="B243" s="576" t="s">
        <v>78</v>
      </c>
      <c r="C243" s="562">
        <f>IF(C236=0,,C242/C236)</f>
        <v>0</v>
      </c>
      <c r="D243" s="577"/>
      <c r="E243" s="524">
        <f>IF(E236=0,,E242/E236)</f>
        <v>0</v>
      </c>
      <c r="F243" s="524">
        <f t="shared" ref="F243:P243" si="135">IF(F236=0,,F242/F236)</f>
        <v>0</v>
      </c>
      <c r="G243" s="524">
        <f t="shared" si="135"/>
        <v>0</v>
      </c>
      <c r="H243" s="524">
        <f t="shared" si="135"/>
        <v>0</v>
      </c>
      <c r="I243" s="524">
        <f t="shared" si="135"/>
        <v>0</v>
      </c>
      <c r="J243" s="524">
        <f t="shared" si="135"/>
        <v>0</v>
      </c>
      <c r="K243" s="524">
        <f t="shared" si="135"/>
        <v>0</v>
      </c>
      <c r="L243" s="524">
        <f t="shared" si="135"/>
        <v>0</v>
      </c>
      <c r="M243" s="524">
        <f t="shared" si="135"/>
        <v>0</v>
      </c>
      <c r="N243" s="524">
        <f t="shared" si="135"/>
        <v>0</v>
      </c>
      <c r="O243" s="524">
        <f t="shared" si="135"/>
        <v>0</v>
      </c>
      <c r="P243" s="524">
        <f t="shared" si="135"/>
        <v>0</v>
      </c>
    </row>
    <row r="244" ht="12.75" customHeight="1" spans="1:16">
      <c r="A244" s="571"/>
      <c r="B244" s="575" t="s">
        <v>79</v>
      </c>
      <c r="C244" s="569">
        <f>SUM(E244:P244)</f>
        <v>0</v>
      </c>
      <c r="D244" s="572"/>
      <c r="E244" s="586"/>
      <c r="F244" s="586"/>
      <c r="G244" s="586"/>
      <c r="H244" s="586"/>
      <c r="I244" s="586"/>
      <c r="J244" s="586"/>
      <c r="K244" s="586"/>
      <c r="L244" s="586"/>
      <c r="M244" s="586"/>
      <c r="N244" s="586"/>
      <c r="O244" s="586"/>
      <c r="P244" s="586"/>
    </row>
    <row r="245" ht="12.75" customHeight="1" spans="1:16">
      <c r="A245" s="571"/>
      <c r="B245" s="576" t="s">
        <v>80</v>
      </c>
      <c r="C245" s="562">
        <f>IF((C236+C244)=0,,C244/(C236+C244))</f>
        <v>0</v>
      </c>
      <c r="D245" s="577"/>
      <c r="E245" s="524">
        <f>IF((E236+E244)=0,,E244/(E236+E244))</f>
        <v>0</v>
      </c>
      <c r="F245" s="524">
        <f t="shared" ref="F245:P245" si="136">IF((F236+F244)=0,,F244/(F236+F244))</f>
        <v>0</v>
      </c>
      <c r="G245" s="524">
        <f t="shared" si="136"/>
        <v>0</v>
      </c>
      <c r="H245" s="524">
        <f t="shared" si="136"/>
        <v>0</v>
      </c>
      <c r="I245" s="524">
        <f t="shared" si="136"/>
        <v>0</v>
      </c>
      <c r="J245" s="524">
        <f t="shared" si="136"/>
        <v>0</v>
      </c>
      <c r="K245" s="524">
        <f t="shared" si="136"/>
        <v>0</v>
      </c>
      <c r="L245" s="524">
        <f t="shared" si="136"/>
        <v>0</v>
      </c>
      <c r="M245" s="524">
        <f t="shared" si="136"/>
        <v>0</v>
      </c>
      <c r="N245" s="524">
        <f t="shared" si="136"/>
        <v>0</v>
      </c>
      <c r="O245" s="524">
        <f t="shared" si="136"/>
        <v>0</v>
      </c>
      <c r="P245" s="524">
        <f t="shared" si="136"/>
        <v>0</v>
      </c>
    </row>
    <row r="246" ht="12.75" customHeight="1" spans="1:16">
      <c r="A246" s="578" t="s">
        <v>235</v>
      </c>
      <c r="B246" s="483" t="s">
        <v>70</v>
      </c>
      <c r="C246" s="579">
        <f>SUM(E246:P246)</f>
        <v>0</v>
      </c>
      <c r="D246" s="570">
        <f>IF($C$2=0,,C246/$C$2)</f>
        <v>0</v>
      </c>
      <c r="E246" s="586"/>
      <c r="F246" s="586"/>
      <c r="G246" s="586"/>
      <c r="H246" s="586"/>
      <c r="I246" s="586"/>
      <c r="J246" s="586"/>
      <c r="K246" s="586"/>
      <c r="L246" s="586"/>
      <c r="M246" s="586"/>
      <c r="N246" s="586"/>
      <c r="O246" s="586"/>
      <c r="P246" s="586"/>
    </row>
    <row r="247" ht="12.75" customHeight="1" spans="1:16">
      <c r="A247" s="578"/>
      <c r="B247" s="483" t="s">
        <v>71</v>
      </c>
      <c r="C247" s="579">
        <f>SUM(E247:P247)</f>
        <v>0</v>
      </c>
      <c r="D247" s="484"/>
      <c r="E247" s="586"/>
      <c r="F247" s="586"/>
      <c r="G247" s="586"/>
      <c r="H247" s="586"/>
      <c r="I247" s="586"/>
      <c r="J247" s="586"/>
      <c r="K247" s="586"/>
      <c r="L247" s="586"/>
      <c r="M247" s="586"/>
      <c r="N247" s="586"/>
      <c r="O247" s="586"/>
      <c r="P247" s="586"/>
    </row>
    <row r="248" ht="12.75" customHeight="1" spans="1:16">
      <c r="A248" s="578"/>
      <c r="B248" s="483" t="s">
        <v>82</v>
      </c>
      <c r="C248" s="579">
        <f>SUM(E248:P248)</f>
        <v>0</v>
      </c>
      <c r="D248" s="484"/>
      <c r="E248" s="587">
        <f>E249+E250</f>
        <v>0</v>
      </c>
      <c r="F248" s="587">
        <f t="shared" ref="F248:P248" si="137">F249+F250</f>
        <v>0</v>
      </c>
      <c r="G248" s="587">
        <f t="shared" si="137"/>
        <v>0</v>
      </c>
      <c r="H248" s="587">
        <f t="shared" si="137"/>
        <v>0</v>
      </c>
      <c r="I248" s="587">
        <f t="shared" si="137"/>
        <v>0</v>
      </c>
      <c r="J248" s="587">
        <f t="shared" si="137"/>
        <v>0</v>
      </c>
      <c r="K248" s="587">
        <f t="shared" si="137"/>
        <v>0</v>
      </c>
      <c r="L248" s="587">
        <f t="shared" si="137"/>
        <v>0</v>
      </c>
      <c r="M248" s="587">
        <f t="shared" si="137"/>
        <v>0</v>
      </c>
      <c r="N248" s="587">
        <f t="shared" si="137"/>
        <v>0</v>
      </c>
      <c r="O248" s="587">
        <f t="shared" si="137"/>
        <v>0</v>
      </c>
      <c r="P248" s="587">
        <f t="shared" si="137"/>
        <v>0</v>
      </c>
    </row>
    <row r="249" ht="12.75" customHeight="1" spans="1:16">
      <c r="A249" s="578"/>
      <c r="B249" s="580" t="s">
        <v>229</v>
      </c>
      <c r="C249" s="579">
        <f>SUM(E249:P249)</f>
        <v>0</v>
      </c>
      <c r="D249" s="484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86"/>
      <c r="P249" s="586"/>
    </row>
    <row r="250" ht="12.75" customHeight="1" spans="1:16">
      <c r="A250" s="578"/>
      <c r="B250" s="580" t="s">
        <v>230</v>
      </c>
      <c r="C250" s="579">
        <f>SUM(E250:P250)</f>
        <v>0</v>
      </c>
      <c r="D250" s="484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6"/>
      <c r="P250" s="586"/>
    </row>
    <row r="251" ht="12.75" customHeight="1" spans="1:16">
      <c r="A251" s="578"/>
      <c r="B251" s="581" t="s">
        <v>75</v>
      </c>
      <c r="C251" s="484">
        <f>IF(C246=0,,C247/C246)</f>
        <v>0</v>
      </c>
      <c r="D251" s="484"/>
      <c r="E251" s="525">
        <f>IF(E246=0,,E247/E246)</f>
        <v>0</v>
      </c>
      <c r="F251" s="525">
        <f t="shared" ref="F251:P251" si="138">IF(F246=0,,F247/F246)</f>
        <v>0</v>
      </c>
      <c r="G251" s="525">
        <f t="shared" si="138"/>
        <v>0</v>
      </c>
      <c r="H251" s="525">
        <f t="shared" si="138"/>
        <v>0</v>
      </c>
      <c r="I251" s="525">
        <f t="shared" si="138"/>
        <v>0</v>
      </c>
      <c r="J251" s="525">
        <f t="shared" si="138"/>
        <v>0</v>
      </c>
      <c r="K251" s="525">
        <f t="shared" si="138"/>
        <v>0</v>
      </c>
      <c r="L251" s="525">
        <f t="shared" si="138"/>
        <v>0</v>
      </c>
      <c r="M251" s="525">
        <f t="shared" si="138"/>
        <v>0</v>
      </c>
      <c r="N251" s="525">
        <f t="shared" si="138"/>
        <v>0</v>
      </c>
      <c r="O251" s="525">
        <f t="shared" si="138"/>
        <v>0</v>
      </c>
      <c r="P251" s="525">
        <f t="shared" si="138"/>
        <v>0</v>
      </c>
    </row>
    <row r="252" ht="12.75" customHeight="1" spans="1:16">
      <c r="A252" s="578"/>
      <c r="B252" s="581" t="s">
        <v>76</v>
      </c>
      <c r="C252" s="484">
        <f>IF(C246=0,,C248/C246)</f>
        <v>0</v>
      </c>
      <c r="D252" s="484"/>
      <c r="E252" s="525">
        <f>IF(E246=0,,E248/E246)</f>
        <v>0</v>
      </c>
      <c r="F252" s="525">
        <f t="shared" ref="F252:P252" si="139">IF(F246=0,,F248/F246)</f>
        <v>0</v>
      </c>
      <c r="G252" s="525">
        <f t="shared" si="139"/>
        <v>0</v>
      </c>
      <c r="H252" s="525">
        <f t="shared" si="139"/>
        <v>0</v>
      </c>
      <c r="I252" s="525">
        <f t="shared" si="139"/>
        <v>0</v>
      </c>
      <c r="J252" s="525">
        <f t="shared" si="139"/>
        <v>0</v>
      </c>
      <c r="K252" s="525">
        <f t="shared" si="139"/>
        <v>0</v>
      </c>
      <c r="L252" s="525">
        <f t="shared" si="139"/>
        <v>0</v>
      </c>
      <c r="M252" s="525">
        <f t="shared" si="139"/>
        <v>0</v>
      </c>
      <c r="N252" s="525">
        <f t="shared" si="139"/>
        <v>0</v>
      </c>
      <c r="O252" s="525">
        <f t="shared" si="139"/>
        <v>0</v>
      </c>
      <c r="P252" s="525">
        <f t="shared" si="139"/>
        <v>0</v>
      </c>
    </row>
    <row r="253" ht="12.75" customHeight="1" spans="1:16">
      <c r="A253" s="578"/>
      <c r="B253" s="582" t="s">
        <v>77</v>
      </c>
      <c r="C253" s="579">
        <f>SUM(E253:P253)</f>
        <v>0</v>
      </c>
      <c r="D253" s="484"/>
      <c r="E253" s="588">
        <f>E247-E248</f>
        <v>0</v>
      </c>
      <c r="F253" s="588">
        <f t="shared" ref="F253:P253" si="140">F247-F248</f>
        <v>0</v>
      </c>
      <c r="G253" s="588">
        <f t="shared" si="140"/>
        <v>0</v>
      </c>
      <c r="H253" s="588">
        <f t="shared" si="140"/>
        <v>0</v>
      </c>
      <c r="I253" s="588">
        <f t="shared" si="140"/>
        <v>0</v>
      </c>
      <c r="J253" s="588">
        <f t="shared" si="140"/>
        <v>0</v>
      </c>
      <c r="K253" s="588">
        <f t="shared" si="140"/>
        <v>0</v>
      </c>
      <c r="L253" s="588">
        <f t="shared" si="140"/>
        <v>0</v>
      </c>
      <c r="M253" s="588">
        <f t="shared" si="140"/>
        <v>0</v>
      </c>
      <c r="N253" s="588">
        <f t="shared" si="140"/>
        <v>0</v>
      </c>
      <c r="O253" s="588">
        <f t="shared" si="140"/>
        <v>0</v>
      </c>
      <c r="P253" s="588">
        <f t="shared" si="140"/>
        <v>0</v>
      </c>
    </row>
    <row r="254" ht="12.75" customHeight="1" spans="1:16">
      <c r="A254" s="578"/>
      <c r="B254" s="583" t="s">
        <v>78</v>
      </c>
      <c r="C254" s="354">
        <f>IF(C247=0,,C253/C247)</f>
        <v>0</v>
      </c>
      <c r="D254" s="354"/>
      <c r="E254" s="524">
        <f>IF(E247=0,,E253/E247)</f>
        <v>0</v>
      </c>
      <c r="F254" s="524">
        <f t="shared" ref="F254:P254" si="141">IF(F247=0,,F253/F247)</f>
        <v>0</v>
      </c>
      <c r="G254" s="524">
        <f t="shared" si="141"/>
        <v>0</v>
      </c>
      <c r="H254" s="524">
        <f t="shared" si="141"/>
        <v>0</v>
      </c>
      <c r="I254" s="524">
        <f t="shared" si="141"/>
        <v>0</v>
      </c>
      <c r="J254" s="524">
        <f t="shared" si="141"/>
        <v>0</v>
      </c>
      <c r="K254" s="524">
        <f t="shared" si="141"/>
        <v>0</v>
      </c>
      <c r="L254" s="524">
        <f t="shared" si="141"/>
        <v>0</v>
      </c>
      <c r="M254" s="524">
        <f t="shared" si="141"/>
        <v>0</v>
      </c>
      <c r="N254" s="524">
        <f t="shared" si="141"/>
        <v>0</v>
      </c>
      <c r="O254" s="524">
        <f t="shared" si="141"/>
        <v>0</v>
      </c>
      <c r="P254" s="524">
        <f t="shared" si="141"/>
        <v>0</v>
      </c>
    </row>
    <row r="255" ht="12.75" customHeight="1" spans="1:16">
      <c r="A255" s="578"/>
      <c r="B255" s="582" t="s">
        <v>231</v>
      </c>
      <c r="C255" s="579">
        <f>SUM(E255:P255)</f>
        <v>0</v>
      </c>
      <c r="D255" s="484"/>
      <c r="E255" s="586"/>
      <c r="F255" s="586"/>
      <c r="G255" s="586"/>
      <c r="H255" s="586"/>
      <c r="I255" s="586"/>
      <c r="J255" s="586"/>
      <c r="K255" s="586"/>
      <c r="L255" s="586"/>
      <c r="M255" s="586"/>
      <c r="N255" s="586"/>
      <c r="O255" s="586"/>
      <c r="P255" s="586"/>
    </row>
    <row r="256" ht="12.75" customHeight="1" spans="1:16">
      <c r="A256" s="578"/>
      <c r="B256" s="583" t="s">
        <v>128</v>
      </c>
      <c r="C256" s="354">
        <f>IF((C247+C255)=0,,C255/(C247+C255))</f>
        <v>0</v>
      </c>
      <c r="D256" s="354"/>
      <c r="E256" s="524">
        <f>IF((E247+E255)=0,,E255/(E247+E255))</f>
        <v>0</v>
      </c>
      <c r="F256" s="524">
        <f t="shared" ref="F256:P256" si="142">IF((F247+F255)=0,,F255/(F247+F255))</f>
        <v>0</v>
      </c>
      <c r="G256" s="524">
        <f t="shared" si="142"/>
        <v>0</v>
      </c>
      <c r="H256" s="524">
        <f t="shared" si="142"/>
        <v>0</v>
      </c>
      <c r="I256" s="524">
        <f t="shared" si="142"/>
        <v>0</v>
      </c>
      <c r="J256" s="524">
        <f t="shared" si="142"/>
        <v>0</v>
      </c>
      <c r="K256" s="524">
        <f t="shared" si="142"/>
        <v>0</v>
      </c>
      <c r="L256" s="524">
        <f t="shared" si="142"/>
        <v>0</v>
      </c>
      <c r="M256" s="524">
        <f t="shared" si="142"/>
        <v>0</v>
      </c>
      <c r="N256" s="524">
        <f t="shared" si="142"/>
        <v>0</v>
      </c>
      <c r="O256" s="524">
        <f t="shared" si="142"/>
        <v>0</v>
      </c>
      <c r="P256" s="524">
        <f t="shared" si="142"/>
        <v>0</v>
      </c>
    </row>
    <row r="257" ht="12.75" customHeight="1" spans="1:16">
      <c r="A257" s="567" t="s">
        <v>236</v>
      </c>
      <c r="B257" s="568" t="s">
        <v>70</v>
      </c>
      <c r="C257" s="569">
        <f>SUM(E257:P257)</f>
        <v>0</v>
      </c>
      <c r="D257" s="570">
        <f>IF($C$2=0,,C257/$C$2)</f>
        <v>0</v>
      </c>
      <c r="E257" s="586"/>
      <c r="F257" s="586"/>
      <c r="G257" s="586"/>
      <c r="H257" s="586"/>
      <c r="I257" s="586"/>
      <c r="J257" s="586"/>
      <c r="K257" s="586"/>
      <c r="L257" s="586"/>
      <c r="M257" s="586"/>
      <c r="N257" s="586"/>
      <c r="O257" s="586"/>
      <c r="P257" s="586"/>
    </row>
    <row r="258" ht="12.75" customHeight="1" spans="1:16">
      <c r="A258" s="571"/>
      <c r="B258" s="568" t="s">
        <v>71</v>
      </c>
      <c r="C258" s="569">
        <f>SUM(E258:P258)</f>
        <v>0</v>
      </c>
      <c r="D258" s="572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86"/>
      <c r="P258" s="586"/>
    </row>
    <row r="259" ht="12.75" customHeight="1" spans="1:16">
      <c r="A259" s="571"/>
      <c r="B259" s="568" t="s">
        <v>82</v>
      </c>
      <c r="C259" s="569">
        <f>SUM(E259:P259)</f>
        <v>0</v>
      </c>
      <c r="D259" s="572"/>
      <c r="E259" s="587">
        <f>E260+E261</f>
        <v>0</v>
      </c>
      <c r="F259" s="587">
        <f t="shared" ref="F259:P259" si="143">F260+F261</f>
        <v>0</v>
      </c>
      <c r="G259" s="587">
        <f t="shared" si="143"/>
        <v>0</v>
      </c>
      <c r="H259" s="587">
        <f t="shared" si="143"/>
        <v>0</v>
      </c>
      <c r="I259" s="587">
        <f t="shared" si="143"/>
        <v>0</v>
      </c>
      <c r="J259" s="587">
        <f t="shared" si="143"/>
        <v>0</v>
      </c>
      <c r="K259" s="587">
        <f t="shared" si="143"/>
        <v>0</v>
      </c>
      <c r="L259" s="587">
        <f t="shared" si="143"/>
        <v>0</v>
      </c>
      <c r="M259" s="587">
        <f t="shared" si="143"/>
        <v>0</v>
      </c>
      <c r="N259" s="587">
        <f t="shared" si="143"/>
        <v>0</v>
      </c>
      <c r="O259" s="587">
        <f t="shared" si="143"/>
        <v>0</v>
      </c>
      <c r="P259" s="587">
        <f t="shared" si="143"/>
        <v>0</v>
      </c>
    </row>
    <row r="260" ht="12.75" customHeight="1" spans="1:16">
      <c r="A260" s="571"/>
      <c r="B260" s="573" t="s">
        <v>212</v>
      </c>
      <c r="C260" s="569">
        <f>SUM(E260:P260)</f>
        <v>0</v>
      </c>
      <c r="D260" s="572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</row>
    <row r="261" ht="12.75" customHeight="1" spans="1:16">
      <c r="A261" s="571"/>
      <c r="B261" s="573" t="s">
        <v>213</v>
      </c>
      <c r="C261" s="569">
        <f>SUM(E261:P261)</f>
        <v>0</v>
      </c>
      <c r="D261" s="572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</row>
    <row r="262" ht="12.75" customHeight="1" spans="1:16">
      <c r="A262" s="571"/>
      <c r="B262" s="574" t="s">
        <v>75</v>
      </c>
      <c r="C262" s="526">
        <f>IF(C257=0,,C258/C257)</f>
        <v>0</v>
      </c>
      <c r="D262" s="572"/>
      <c r="E262" s="525">
        <f>IF(E257=0,,E258/E257)</f>
        <v>0</v>
      </c>
      <c r="F262" s="525">
        <f t="shared" ref="F262:P262" si="144">IF(F257=0,,F258/F257)</f>
        <v>0</v>
      </c>
      <c r="G262" s="525">
        <f t="shared" si="144"/>
        <v>0</v>
      </c>
      <c r="H262" s="525">
        <f t="shared" si="144"/>
        <v>0</v>
      </c>
      <c r="I262" s="525">
        <f t="shared" si="144"/>
        <v>0</v>
      </c>
      <c r="J262" s="525">
        <f t="shared" si="144"/>
        <v>0</v>
      </c>
      <c r="K262" s="525">
        <f t="shared" si="144"/>
        <v>0</v>
      </c>
      <c r="L262" s="525">
        <f t="shared" si="144"/>
        <v>0</v>
      </c>
      <c r="M262" s="525">
        <f t="shared" si="144"/>
        <v>0</v>
      </c>
      <c r="N262" s="525">
        <f t="shared" si="144"/>
        <v>0</v>
      </c>
      <c r="O262" s="525">
        <f t="shared" si="144"/>
        <v>0</v>
      </c>
      <c r="P262" s="525">
        <f t="shared" si="144"/>
        <v>0</v>
      </c>
    </row>
    <row r="263" ht="12.75" customHeight="1" spans="1:16">
      <c r="A263" s="571"/>
      <c r="B263" s="574" t="s">
        <v>228</v>
      </c>
      <c r="C263" s="526">
        <f>IF(C257=0,,C259/C257)</f>
        <v>0</v>
      </c>
      <c r="D263" s="572"/>
      <c r="E263" s="525">
        <f>IF(E257=0,,E259/E257)</f>
        <v>0</v>
      </c>
      <c r="F263" s="525">
        <f t="shared" ref="F263:P263" si="145">IF(F257=0,,F259/F257)</f>
        <v>0</v>
      </c>
      <c r="G263" s="525">
        <f t="shared" si="145"/>
        <v>0</v>
      </c>
      <c r="H263" s="525">
        <f t="shared" si="145"/>
        <v>0</v>
      </c>
      <c r="I263" s="525">
        <f t="shared" si="145"/>
        <v>0</v>
      </c>
      <c r="J263" s="525">
        <f t="shared" si="145"/>
        <v>0</v>
      </c>
      <c r="K263" s="525">
        <f t="shared" si="145"/>
        <v>0</v>
      </c>
      <c r="L263" s="525">
        <f t="shared" si="145"/>
        <v>0</v>
      </c>
      <c r="M263" s="525">
        <f t="shared" si="145"/>
        <v>0</v>
      </c>
      <c r="N263" s="525">
        <f t="shared" si="145"/>
        <v>0</v>
      </c>
      <c r="O263" s="525">
        <f t="shared" si="145"/>
        <v>0</v>
      </c>
      <c r="P263" s="525">
        <f t="shared" si="145"/>
        <v>0</v>
      </c>
    </row>
    <row r="264" ht="12.75" customHeight="1" spans="1:16">
      <c r="A264" s="571"/>
      <c r="B264" s="575" t="s">
        <v>77</v>
      </c>
      <c r="C264" s="569">
        <f>SUM(E264:P264)</f>
        <v>0</v>
      </c>
      <c r="D264" s="572"/>
      <c r="E264" s="588">
        <f>E258-E259</f>
        <v>0</v>
      </c>
      <c r="F264" s="588">
        <f t="shared" ref="F264:P264" si="146">F258-F259</f>
        <v>0</v>
      </c>
      <c r="G264" s="588">
        <f t="shared" si="146"/>
        <v>0</v>
      </c>
      <c r="H264" s="588">
        <f t="shared" si="146"/>
        <v>0</v>
      </c>
      <c r="I264" s="588">
        <f t="shared" si="146"/>
        <v>0</v>
      </c>
      <c r="J264" s="588">
        <f t="shared" si="146"/>
        <v>0</v>
      </c>
      <c r="K264" s="588">
        <f t="shared" si="146"/>
        <v>0</v>
      </c>
      <c r="L264" s="588">
        <f t="shared" si="146"/>
        <v>0</v>
      </c>
      <c r="M264" s="588">
        <f t="shared" si="146"/>
        <v>0</v>
      </c>
      <c r="N264" s="588">
        <f t="shared" si="146"/>
        <v>0</v>
      </c>
      <c r="O264" s="588">
        <f t="shared" si="146"/>
        <v>0</v>
      </c>
      <c r="P264" s="588">
        <f t="shared" si="146"/>
        <v>0</v>
      </c>
    </row>
    <row r="265" ht="12.75" customHeight="1" spans="1:16">
      <c r="A265" s="571"/>
      <c r="B265" s="576" t="s">
        <v>78</v>
      </c>
      <c r="C265" s="562">
        <f>IF(C258=0,,C264/C258)</f>
        <v>0</v>
      </c>
      <c r="D265" s="577"/>
      <c r="E265" s="524">
        <f>IF(E258=0,,E264/E258)</f>
        <v>0</v>
      </c>
      <c r="F265" s="524">
        <f t="shared" ref="F265:P265" si="147">IF(F258=0,,F264/F258)</f>
        <v>0</v>
      </c>
      <c r="G265" s="524">
        <f t="shared" si="147"/>
        <v>0</v>
      </c>
      <c r="H265" s="524">
        <f t="shared" si="147"/>
        <v>0</v>
      </c>
      <c r="I265" s="524">
        <f t="shared" si="147"/>
        <v>0</v>
      </c>
      <c r="J265" s="524">
        <f t="shared" si="147"/>
        <v>0</v>
      </c>
      <c r="K265" s="524">
        <f t="shared" si="147"/>
        <v>0</v>
      </c>
      <c r="L265" s="524">
        <f t="shared" si="147"/>
        <v>0</v>
      </c>
      <c r="M265" s="524">
        <f t="shared" si="147"/>
        <v>0</v>
      </c>
      <c r="N265" s="524">
        <f t="shared" si="147"/>
        <v>0</v>
      </c>
      <c r="O265" s="524">
        <f t="shared" si="147"/>
        <v>0</v>
      </c>
      <c r="P265" s="524">
        <f t="shared" si="147"/>
        <v>0</v>
      </c>
    </row>
    <row r="266" ht="12.75" customHeight="1" spans="1:16">
      <c r="A266" s="571"/>
      <c r="B266" s="575" t="s">
        <v>79</v>
      </c>
      <c r="C266" s="569">
        <f>SUM(E266:P266)</f>
        <v>0</v>
      </c>
      <c r="D266" s="572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86"/>
      <c r="P266" s="586"/>
    </row>
    <row r="267" ht="12.75" customHeight="1" spans="1:16">
      <c r="A267" s="571"/>
      <c r="B267" s="576" t="s">
        <v>80</v>
      </c>
      <c r="C267" s="562">
        <f>IF((C258+C266)=0,,C266/(C258+C266))</f>
        <v>0</v>
      </c>
      <c r="D267" s="577"/>
      <c r="E267" s="524">
        <f>IF((E258+E266)=0,,E266/(E258+E266))</f>
        <v>0</v>
      </c>
      <c r="F267" s="524">
        <f t="shared" ref="F267:P267" si="148">IF((F258+F266)=0,,F266/(F258+F266))</f>
        <v>0</v>
      </c>
      <c r="G267" s="524">
        <f t="shared" si="148"/>
        <v>0</v>
      </c>
      <c r="H267" s="524">
        <f t="shared" si="148"/>
        <v>0</v>
      </c>
      <c r="I267" s="524">
        <f t="shared" si="148"/>
        <v>0</v>
      </c>
      <c r="J267" s="524">
        <f t="shared" si="148"/>
        <v>0</v>
      </c>
      <c r="K267" s="524">
        <f t="shared" si="148"/>
        <v>0</v>
      </c>
      <c r="L267" s="524">
        <f t="shared" si="148"/>
        <v>0</v>
      </c>
      <c r="M267" s="524">
        <f t="shared" si="148"/>
        <v>0</v>
      </c>
      <c r="N267" s="524">
        <f t="shared" si="148"/>
        <v>0</v>
      </c>
      <c r="O267" s="524">
        <f t="shared" si="148"/>
        <v>0</v>
      </c>
      <c r="P267" s="524">
        <f t="shared" si="148"/>
        <v>0</v>
      </c>
    </row>
    <row r="268" ht="12.75" customHeight="1" spans="1:16">
      <c r="A268" s="578" t="s">
        <v>142</v>
      </c>
      <c r="B268" s="483" t="s">
        <v>70</v>
      </c>
      <c r="C268" s="579">
        <f>SUM(E268:P268)</f>
        <v>0</v>
      </c>
      <c r="D268" s="570">
        <f>IF($C$2=0,,C268/$C$2)</f>
        <v>0</v>
      </c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</row>
    <row r="269" ht="12.75" customHeight="1" spans="1:16">
      <c r="A269" s="578"/>
      <c r="B269" s="483" t="s">
        <v>71</v>
      </c>
      <c r="C269" s="579">
        <f>SUM(E269:P269)</f>
        <v>0</v>
      </c>
      <c r="D269" s="484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</row>
    <row r="270" ht="12.75" customHeight="1" spans="1:16">
      <c r="A270" s="578"/>
      <c r="B270" s="483" t="s">
        <v>82</v>
      </c>
      <c r="C270" s="579">
        <f>SUM(E270:P270)</f>
        <v>0</v>
      </c>
      <c r="D270" s="484"/>
      <c r="E270" s="587">
        <f>E271+E272</f>
        <v>0</v>
      </c>
      <c r="F270" s="587">
        <f t="shared" ref="F270:P270" si="149">F271+F272</f>
        <v>0</v>
      </c>
      <c r="G270" s="587">
        <f t="shared" si="149"/>
        <v>0</v>
      </c>
      <c r="H270" s="587">
        <f t="shared" si="149"/>
        <v>0</v>
      </c>
      <c r="I270" s="587">
        <f t="shared" si="149"/>
        <v>0</v>
      </c>
      <c r="J270" s="587">
        <f t="shared" si="149"/>
        <v>0</v>
      </c>
      <c r="K270" s="587">
        <f t="shared" si="149"/>
        <v>0</v>
      </c>
      <c r="L270" s="587">
        <f t="shared" si="149"/>
        <v>0</v>
      </c>
      <c r="M270" s="587">
        <f t="shared" si="149"/>
        <v>0</v>
      </c>
      <c r="N270" s="587">
        <f t="shared" si="149"/>
        <v>0</v>
      </c>
      <c r="O270" s="587">
        <f t="shared" si="149"/>
        <v>0</v>
      </c>
      <c r="P270" s="587">
        <f t="shared" si="149"/>
        <v>0</v>
      </c>
    </row>
    <row r="271" ht="12.75" customHeight="1" spans="1:16">
      <c r="A271" s="578"/>
      <c r="B271" s="580" t="s">
        <v>229</v>
      </c>
      <c r="C271" s="579">
        <f>SUM(E271:P271)</f>
        <v>0</v>
      </c>
      <c r="D271" s="484"/>
      <c r="E271" s="586"/>
      <c r="F271" s="586"/>
      <c r="G271" s="586"/>
      <c r="H271" s="586"/>
      <c r="I271" s="586"/>
      <c r="J271" s="586"/>
      <c r="K271" s="586"/>
      <c r="L271" s="586"/>
      <c r="M271" s="586"/>
      <c r="N271" s="586"/>
      <c r="O271" s="586"/>
      <c r="P271" s="586"/>
    </row>
    <row r="272" ht="12.75" customHeight="1" spans="1:16">
      <c r="A272" s="578"/>
      <c r="B272" s="580" t="s">
        <v>230</v>
      </c>
      <c r="C272" s="579">
        <f>SUM(E272:P272)</f>
        <v>0</v>
      </c>
      <c r="D272" s="484"/>
      <c r="E272" s="586"/>
      <c r="F272" s="586"/>
      <c r="G272" s="586"/>
      <c r="H272" s="586"/>
      <c r="I272" s="586"/>
      <c r="J272" s="586"/>
      <c r="K272" s="586"/>
      <c r="L272" s="586"/>
      <c r="M272" s="586"/>
      <c r="N272" s="586"/>
      <c r="O272" s="586"/>
      <c r="P272" s="586"/>
    </row>
    <row r="273" ht="12.75" customHeight="1" spans="1:16">
      <c r="A273" s="578"/>
      <c r="B273" s="581" t="s">
        <v>75</v>
      </c>
      <c r="C273" s="484">
        <f>IF(C268=0,,C269/C268)</f>
        <v>0</v>
      </c>
      <c r="D273" s="484"/>
      <c r="E273" s="525">
        <f>IF(E268=0,,E269/E268)</f>
        <v>0</v>
      </c>
      <c r="F273" s="525">
        <f t="shared" ref="F273:P273" si="150">IF(F268=0,,F269/F268)</f>
        <v>0</v>
      </c>
      <c r="G273" s="525">
        <f t="shared" si="150"/>
        <v>0</v>
      </c>
      <c r="H273" s="525">
        <f t="shared" si="150"/>
        <v>0</v>
      </c>
      <c r="I273" s="525">
        <f t="shared" si="150"/>
        <v>0</v>
      </c>
      <c r="J273" s="525">
        <f t="shared" si="150"/>
        <v>0</v>
      </c>
      <c r="K273" s="525">
        <f t="shared" si="150"/>
        <v>0</v>
      </c>
      <c r="L273" s="525">
        <f t="shared" si="150"/>
        <v>0</v>
      </c>
      <c r="M273" s="525">
        <f t="shared" si="150"/>
        <v>0</v>
      </c>
      <c r="N273" s="525">
        <f t="shared" si="150"/>
        <v>0</v>
      </c>
      <c r="O273" s="525">
        <f t="shared" si="150"/>
        <v>0</v>
      </c>
      <c r="P273" s="525">
        <f t="shared" si="150"/>
        <v>0</v>
      </c>
    </row>
    <row r="274" ht="12.75" customHeight="1" spans="1:16">
      <c r="A274" s="578"/>
      <c r="B274" s="581" t="s">
        <v>76</v>
      </c>
      <c r="C274" s="484">
        <f>IF(C268=0,,C270/C268)</f>
        <v>0</v>
      </c>
      <c r="D274" s="484"/>
      <c r="E274" s="525">
        <f>IF(E268=0,,E270/E268)</f>
        <v>0</v>
      </c>
      <c r="F274" s="525">
        <f t="shared" ref="F274:P274" si="151">IF(F268=0,,F270/F268)</f>
        <v>0</v>
      </c>
      <c r="G274" s="525">
        <f t="shared" si="151"/>
        <v>0</v>
      </c>
      <c r="H274" s="525">
        <f t="shared" si="151"/>
        <v>0</v>
      </c>
      <c r="I274" s="525">
        <f t="shared" si="151"/>
        <v>0</v>
      </c>
      <c r="J274" s="525">
        <f t="shared" si="151"/>
        <v>0</v>
      </c>
      <c r="K274" s="525">
        <f t="shared" si="151"/>
        <v>0</v>
      </c>
      <c r="L274" s="525">
        <f t="shared" si="151"/>
        <v>0</v>
      </c>
      <c r="M274" s="525">
        <f t="shared" si="151"/>
        <v>0</v>
      </c>
      <c r="N274" s="525">
        <f t="shared" si="151"/>
        <v>0</v>
      </c>
      <c r="O274" s="525">
        <f t="shared" si="151"/>
        <v>0</v>
      </c>
      <c r="P274" s="525">
        <f t="shared" si="151"/>
        <v>0</v>
      </c>
    </row>
    <row r="275" ht="12.75" customHeight="1" spans="1:16">
      <c r="A275" s="578"/>
      <c r="B275" s="582" t="s">
        <v>77</v>
      </c>
      <c r="C275" s="579">
        <f>SUM(E275:P275)</f>
        <v>0</v>
      </c>
      <c r="D275" s="484"/>
      <c r="E275" s="588">
        <f>E269-E270</f>
        <v>0</v>
      </c>
      <c r="F275" s="588">
        <f t="shared" ref="F275:P275" si="152">F269-F270</f>
        <v>0</v>
      </c>
      <c r="G275" s="588">
        <f t="shared" si="152"/>
        <v>0</v>
      </c>
      <c r="H275" s="588">
        <f t="shared" si="152"/>
        <v>0</v>
      </c>
      <c r="I275" s="588">
        <f t="shared" si="152"/>
        <v>0</v>
      </c>
      <c r="J275" s="588">
        <f t="shared" si="152"/>
        <v>0</v>
      </c>
      <c r="K275" s="588">
        <f t="shared" si="152"/>
        <v>0</v>
      </c>
      <c r="L275" s="588">
        <f t="shared" si="152"/>
        <v>0</v>
      </c>
      <c r="M275" s="588">
        <f t="shared" si="152"/>
        <v>0</v>
      </c>
      <c r="N275" s="588">
        <f t="shared" si="152"/>
        <v>0</v>
      </c>
      <c r="O275" s="588">
        <f t="shared" si="152"/>
        <v>0</v>
      </c>
      <c r="P275" s="588">
        <f t="shared" si="152"/>
        <v>0</v>
      </c>
    </row>
    <row r="276" ht="12.75" customHeight="1" spans="1:16">
      <c r="A276" s="578"/>
      <c r="B276" s="583" t="s">
        <v>78</v>
      </c>
      <c r="C276" s="354">
        <f>IF(C269=0,,C275/C269)</f>
        <v>0</v>
      </c>
      <c r="D276" s="354"/>
      <c r="E276" s="524">
        <f>IF(E269=0,,E275/E269)</f>
        <v>0</v>
      </c>
      <c r="F276" s="524">
        <f t="shared" ref="F276:P276" si="153">IF(F269=0,,F275/F269)</f>
        <v>0</v>
      </c>
      <c r="G276" s="524">
        <f t="shared" si="153"/>
        <v>0</v>
      </c>
      <c r="H276" s="524">
        <f t="shared" si="153"/>
        <v>0</v>
      </c>
      <c r="I276" s="524">
        <f t="shared" si="153"/>
        <v>0</v>
      </c>
      <c r="J276" s="524">
        <f t="shared" si="153"/>
        <v>0</v>
      </c>
      <c r="K276" s="524">
        <f t="shared" si="153"/>
        <v>0</v>
      </c>
      <c r="L276" s="524">
        <f t="shared" si="153"/>
        <v>0</v>
      </c>
      <c r="M276" s="524">
        <f t="shared" si="153"/>
        <v>0</v>
      </c>
      <c r="N276" s="524">
        <f t="shared" si="153"/>
        <v>0</v>
      </c>
      <c r="O276" s="524">
        <f t="shared" si="153"/>
        <v>0</v>
      </c>
      <c r="P276" s="524">
        <f t="shared" si="153"/>
        <v>0</v>
      </c>
    </row>
    <row r="277" ht="12.75" customHeight="1" spans="1:16">
      <c r="A277" s="578"/>
      <c r="B277" s="582" t="s">
        <v>231</v>
      </c>
      <c r="C277" s="579">
        <f>SUM(E277:P277)</f>
        <v>0</v>
      </c>
      <c r="D277" s="484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</row>
    <row r="278" ht="12.75" customHeight="1" spans="1:16">
      <c r="A278" s="578"/>
      <c r="B278" s="583" t="s">
        <v>128</v>
      </c>
      <c r="C278" s="354">
        <f>IF((C269+C277)=0,,C277/(C269+C277))</f>
        <v>0</v>
      </c>
      <c r="D278" s="354"/>
      <c r="E278" s="524">
        <f>IF((E269+E277)=0,,E277/(E269+E277))</f>
        <v>0</v>
      </c>
      <c r="F278" s="524">
        <f t="shared" ref="F278:P278" si="154">IF((F269+F277)=0,,F277/(F269+F277))</f>
        <v>0</v>
      </c>
      <c r="G278" s="524">
        <f t="shared" si="154"/>
        <v>0</v>
      </c>
      <c r="H278" s="524">
        <f t="shared" si="154"/>
        <v>0</v>
      </c>
      <c r="I278" s="524">
        <f t="shared" si="154"/>
        <v>0</v>
      </c>
      <c r="J278" s="524">
        <f t="shared" si="154"/>
        <v>0</v>
      </c>
      <c r="K278" s="524">
        <f t="shared" si="154"/>
        <v>0</v>
      </c>
      <c r="L278" s="524">
        <f t="shared" si="154"/>
        <v>0</v>
      </c>
      <c r="M278" s="524">
        <f t="shared" si="154"/>
        <v>0</v>
      </c>
      <c r="N278" s="524">
        <f t="shared" si="154"/>
        <v>0</v>
      </c>
      <c r="O278" s="524">
        <f t="shared" si="154"/>
        <v>0</v>
      </c>
      <c r="P278" s="524">
        <f t="shared" si="154"/>
        <v>0</v>
      </c>
    </row>
    <row r="279" ht="12.75" customHeight="1" spans="1:16">
      <c r="A279" s="567" t="s">
        <v>144</v>
      </c>
      <c r="B279" s="568" t="s">
        <v>70</v>
      </c>
      <c r="C279" s="569">
        <f>SUM(E279:P279)</f>
        <v>0</v>
      </c>
      <c r="D279" s="570">
        <f>IF($C$2=0,,C279/$C$2)</f>
        <v>0</v>
      </c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6"/>
      <c r="P279" s="586"/>
    </row>
    <row r="280" ht="12.75" customHeight="1" spans="1:16">
      <c r="A280" s="571"/>
      <c r="B280" s="568" t="s">
        <v>71</v>
      </c>
      <c r="C280" s="569">
        <f>SUM(E280:P280)</f>
        <v>0</v>
      </c>
      <c r="D280" s="572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</row>
    <row r="281" ht="12.75" customHeight="1" spans="1:16">
      <c r="A281" s="571"/>
      <c r="B281" s="568" t="s">
        <v>82</v>
      </c>
      <c r="C281" s="569">
        <f>SUM(E281:P281)</f>
        <v>0</v>
      </c>
      <c r="D281" s="572"/>
      <c r="E281" s="587">
        <f>E282+E283</f>
        <v>0</v>
      </c>
      <c r="F281" s="587">
        <f t="shared" ref="F281:P281" si="155">F282+F283</f>
        <v>0</v>
      </c>
      <c r="G281" s="587">
        <f t="shared" si="155"/>
        <v>0</v>
      </c>
      <c r="H281" s="587">
        <f t="shared" si="155"/>
        <v>0</v>
      </c>
      <c r="I281" s="587">
        <f t="shared" si="155"/>
        <v>0</v>
      </c>
      <c r="J281" s="587">
        <f t="shared" si="155"/>
        <v>0</v>
      </c>
      <c r="K281" s="587">
        <f t="shared" si="155"/>
        <v>0</v>
      </c>
      <c r="L281" s="587">
        <f t="shared" si="155"/>
        <v>0</v>
      </c>
      <c r="M281" s="587">
        <f t="shared" si="155"/>
        <v>0</v>
      </c>
      <c r="N281" s="587">
        <f t="shared" si="155"/>
        <v>0</v>
      </c>
      <c r="O281" s="587">
        <f t="shared" si="155"/>
        <v>0</v>
      </c>
      <c r="P281" s="587">
        <f t="shared" si="155"/>
        <v>0</v>
      </c>
    </row>
    <row r="282" ht="12.75" customHeight="1" spans="1:16">
      <c r="A282" s="571"/>
      <c r="B282" s="573" t="s">
        <v>212</v>
      </c>
      <c r="C282" s="569">
        <f>SUM(E282:P282)</f>
        <v>0</v>
      </c>
      <c r="D282" s="572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86"/>
      <c r="P282" s="586"/>
    </row>
    <row r="283" ht="12.75" customHeight="1" spans="1:16">
      <c r="A283" s="571"/>
      <c r="B283" s="573" t="s">
        <v>213</v>
      </c>
      <c r="C283" s="569">
        <f>SUM(E283:P283)</f>
        <v>0</v>
      </c>
      <c r="D283" s="572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6"/>
      <c r="P283" s="586"/>
    </row>
    <row r="284" ht="12.75" customHeight="1" spans="1:16">
      <c r="A284" s="571"/>
      <c r="B284" s="574" t="s">
        <v>75</v>
      </c>
      <c r="C284" s="526">
        <f>IF(C279=0,,C280/C279)</f>
        <v>0</v>
      </c>
      <c r="D284" s="572"/>
      <c r="E284" s="525">
        <f>IF(E279=0,,E280/E279)</f>
        <v>0</v>
      </c>
      <c r="F284" s="525">
        <f t="shared" ref="F284:P284" si="156">IF(F279=0,,F280/F279)</f>
        <v>0</v>
      </c>
      <c r="G284" s="525">
        <f t="shared" si="156"/>
        <v>0</v>
      </c>
      <c r="H284" s="525">
        <f t="shared" si="156"/>
        <v>0</v>
      </c>
      <c r="I284" s="525">
        <f t="shared" si="156"/>
        <v>0</v>
      </c>
      <c r="J284" s="525">
        <f t="shared" si="156"/>
        <v>0</v>
      </c>
      <c r="K284" s="525">
        <f t="shared" si="156"/>
        <v>0</v>
      </c>
      <c r="L284" s="525">
        <f t="shared" si="156"/>
        <v>0</v>
      </c>
      <c r="M284" s="525">
        <f t="shared" si="156"/>
        <v>0</v>
      </c>
      <c r="N284" s="525">
        <f t="shared" si="156"/>
        <v>0</v>
      </c>
      <c r="O284" s="525">
        <f t="shared" si="156"/>
        <v>0</v>
      </c>
      <c r="P284" s="525">
        <f t="shared" si="156"/>
        <v>0</v>
      </c>
    </row>
    <row r="285" ht="12.75" customHeight="1" spans="1:16">
      <c r="A285" s="571"/>
      <c r="B285" s="574" t="s">
        <v>228</v>
      </c>
      <c r="C285" s="526">
        <f>IF(C279=0,,C281/C279)</f>
        <v>0</v>
      </c>
      <c r="D285" s="572"/>
      <c r="E285" s="525">
        <f>IF(E279=0,,E281/E279)</f>
        <v>0</v>
      </c>
      <c r="F285" s="525">
        <f t="shared" ref="F285:P285" si="157">IF(F279=0,,F281/F279)</f>
        <v>0</v>
      </c>
      <c r="G285" s="525">
        <f t="shared" si="157"/>
        <v>0</v>
      </c>
      <c r="H285" s="525">
        <f t="shared" si="157"/>
        <v>0</v>
      </c>
      <c r="I285" s="525">
        <f t="shared" si="157"/>
        <v>0</v>
      </c>
      <c r="J285" s="525">
        <f t="shared" si="157"/>
        <v>0</v>
      </c>
      <c r="K285" s="525">
        <f t="shared" si="157"/>
        <v>0</v>
      </c>
      <c r="L285" s="525">
        <f t="shared" si="157"/>
        <v>0</v>
      </c>
      <c r="M285" s="525">
        <f t="shared" si="157"/>
        <v>0</v>
      </c>
      <c r="N285" s="525">
        <f t="shared" si="157"/>
        <v>0</v>
      </c>
      <c r="O285" s="525">
        <f t="shared" si="157"/>
        <v>0</v>
      </c>
      <c r="P285" s="525">
        <f t="shared" si="157"/>
        <v>0</v>
      </c>
    </row>
    <row r="286" ht="12.75" customHeight="1" spans="1:16">
      <c r="A286" s="571"/>
      <c r="B286" s="575" t="s">
        <v>77</v>
      </c>
      <c r="C286" s="569">
        <f>SUM(E286:P286)</f>
        <v>0</v>
      </c>
      <c r="D286" s="572"/>
      <c r="E286" s="588">
        <f>E280-E281</f>
        <v>0</v>
      </c>
      <c r="F286" s="588">
        <f t="shared" ref="F286:P286" si="158">F280-F281</f>
        <v>0</v>
      </c>
      <c r="G286" s="588">
        <f t="shared" si="158"/>
        <v>0</v>
      </c>
      <c r="H286" s="588">
        <f t="shared" si="158"/>
        <v>0</v>
      </c>
      <c r="I286" s="588">
        <f t="shared" si="158"/>
        <v>0</v>
      </c>
      <c r="J286" s="588">
        <f t="shared" si="158"/>
        <v>0</v>
      </c>
      <c r="K286" s="588">
        <f t="shared" si="158"/>
        <v>0</v>
      </c>
      <c r="L286" s="588">
        <f t="shared" si="158"/>
        <v>0</v>
      </c>
      <c r="M286" s="588">
        <f t="shared" si="158"/>
        <v>0</v>
      </c>
      <c r="N286" s="588">
        <f t="shared" si="158"/>
        <v>0</v>
      </c>
      <c r="O286" s="588">
        <f t="shared" si="158"/>
        <v>0</v>
      </c>
      <c r="P286" s="588">
        <f t="shared" si="158"/>
        <v>0</v>
      </c>
    </row>
    <row r="287" ht="12.75" customHeight="1" spans="1:16">
      <c r="A287" s="571"/>
      <c r="B287" s="576" t="s">
        <v>78</v>
      </c>
      <c r="C287" s="562">
        <f>IF(C280=0,,C286/C280)</f>
        <v>0</v>
      </c>
      <c r="D287" s="577"/>
      <c r="E287" s="524">
        <f>IF(E280=0,,E286/E280)</f>
        <v>0</v>
      </c>
      <c r="F287" s="524">
        <f t="shared" ref="F287:P287" si="159">IF(F280=0,,F286/F280)</f>
        <v>0</v>
      </c>
      <c r="G287" s="524">
        <f t="shared" si="159"/>
        <v>0</v>
      </c>
      <c r="H287" s="524">
        <f t="shared" si="159"/>
        <v>0</v>
      </c>
      <c r="I287" s="524">
        <f t="shared" si="159"/>
        <v>0</v>
      </c>
      <c r="J287" s="524">
        <f t="shared" si="159"/>
        <v>0</v>
      </c>
      <c r="K287" s="524">
        <f t="shared" si="159"/>
        <v>0</v>
      </c>
      <c r="L287" s="524">
        <f t="shared" si="159"/>
        <v>0</v>
      </c>
      <c r="M287" s="524">
        <f t="shared" si="159"/>
        <v>0</v>
      </c>
      <c r="N287" s="524">
        <f t="shared" si="159"/>
        <v>0</v>
      </c>
      <c r="O287" s="524">
        <f t="shared" si="159"/>
        <v>0</v>
      </c>
      <c r="P287" s="524">
        <f t="shared" si="159"/>
        <v>0</v>
      </c>
    </row>
    <row r="288" ht="12.75" customHeight="1" spans="1:16">
      <c r="A288" s="571"/>
      <c r="B288" s="575" t="s">
        <v>79</v>
      </c>
      <c r="C288" s="569">
        <f>SUM(E288:P288)</f>
        <v>0</v>
      </c>
      <c r="D288" s="572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6"/>
      <c r="P288" s="586"/>
    </row>
    <row r="289" ht="12.75" customHeight="1" spans="1:16">
      <c r="A289" s="571"/>
      <c r="B289" s="576" t="s">
        <v>80</v>
      </c>
      <c r="C289" s="562">
        <f>IF((C280+C288)=0,,C288/(C280+C288))</f>
        <v>0</v>
      </c>
      <c r="D289" s="577"/>
      <c r="E289" s="524">
        <f>IF((E280+E288)=0,,E288/(E280+E288))</f>
        <v>0</v>
      </c>
      <c r="F289" s="524">
        <f t="shared" ref="F289:P289" si="160">IF((F280+F288)=0,,F288/(F280+F288))</f>
        <v>0</v>
      </c>
      <c r="G289" s="524">
        <f t="shared" si="160"/>
        <v>0</v>
      </c>
      <c r="H289" s="524">
        <f t="shared" si="160"/>
        <v>0</v>
      </c>
      <c r="I289" s="524">
        <f t="shared" si="160"/>
        <v>0</v>
      </c>
      <c r="J289" s="524">
        <f t="shared" si="160"/>
        <v>0</v>
      </c>
      <c r="K289" s="524">
        <f t="shared" si="160"/>
        <v>0</v>
      </c>
      <c r="L289" s="524">
        <f t="shared" si="160"/>
        <v>0</v>
      </c>
      <c r="M289" s="524">
        <f t="shared" si="160"/>
        <v>0</v>
      </c>
      <c r="N289" s="524">
        <f t="shared" si="160"/>
        <v>0</v>
      </c>
      <c r="O289" s="524">
        <f t="shared" si="160"/>
        <v>0</v>
      </c>
      <c r="P289" s="524">
        <f t="shared" si="160"/>
        <v>0</v>
      </c>
    </row>
    <row r="290" ht="12.75" customHeight="1" spans="1:16">
      <c r="A290" s="578" t="s">
        <v>145</v>
      </c>
      <c r="B290" s="483" t="s">
        <v>70</v>
      </c>
      <c r="C290" s="579">
        <f>SUM(E290:P290)</f>
        <v>0</v>
      </c>
      <c r="D290" s="570">
        <f>IF($C$2=0,,C290/$C$2)</f>
        <v>0</v>
      </c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</row>
    <row r="291" ht="12.75" customHeight="1" spans="1:16">
      <c r="A291" s="578"/>
      <c r="B291" s="483" t="s">
        <v>71</v>
      </c>
      <c r="C291" s="579">
        <f>SUM(E291:P291)</f>
        <v>0</v>
      </c>
      <c r="D291" s="484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</row>
    <row r="292" ht="12.75" customHeight="1" spans="1:16">
      <c r="A292" s="578"/>
      <c r="B292" s="483" t="s">
        <v>82</v>
      </c>
      <c r="C292" s="579">
        <f>SUM(E292:P292)</f>
        <v>0</v>
      </c>
      <c r="D292" s="484"/>
      <c r="E292" s="587">
        <f>E293+E294</f>
        <v>0</v>
      </c>
      <c r="F292" s="587">
        <f t="shared" ref="F292:P292" si="161">F293+F294</f>
        <v>0</v>
      </c>
      <c r="G292" s="587">
        <f t="shared" si="161"/>
        <v>0</v>
      </c>
      <c r="H292" s="587">
        <f t="shared" si="161"/>
        <v>0</v>
      </c>
      <c r="I292" s="587">
        <f t="shared" si="161"/>
        <v>0</v>
      </c>
      <c r="J292" s="587">
        <f t="shared" si="161"/>
        <v>0</v>
      </c>
      <c r="K292" s="587">
        <f t="shared" si="161"/>
        <v>0</v>
      </c>
      <c r="L292" s="587">
        <f t="shared" si="161"/>
        <v>0</v>
      </c>
      <c r="M292" s="587">
        <f t="shared" si="161"/>
        <v>0</v>
      </c>
      <c r="N292" s="587">
        <f t="shared" si="161"/>
        <v>0</v>
      </c>
      <c r="O292" s="587">
        <f t="shared" si="161"/>
        <v>0</v>
      </c>
      <c r="P292" s="587">
        <f t="shared" si="161"/>
        <v>0</v>
      </c>
    </row>
    <row r="293" ht="12.75" customHeight="1" spans="1:16">
      <c r="A293" s="578"/>
      <c r="B293" s="580" t="s">
        <v>229</v>
      </c>
      <c r="C293" s="579">
        <f>SUM(E293:P293)</f>
        <v>0</v>
      </c>
      <c r="D293" s="484"/>
      <c r="E293" s="586"/>
      <c r="F293" s="586"/>
      <c r="G293" s="586"/>
      <c r="H293" s="586"/>
      <c r="I293" s="586"/>
      <c r="J293" s="586"/>
      <c r="K293" s="586"/>
      <c r="L293" s="586"/>
      <c r="M293" s="586"/>
      <c r="N293" s="586"/>
      <c r="O293" s="586"/>
      <c r="P293" s="586"/>
    </row>
    <row r="294" ht="12.75" customHeight="1" spans="1:16">
      <c r="A294" s="578"/>
      <c r="B294" s="580" t="s">
        <v>230</v>
      </c>
      <c r="C294" s="579">
        <f>SUM(E294:P294)</f>
        <v>0</v>
      </c>
      <c r="D294" s="484"/>
      <c r="E294" s="586"/>
      <c r="F294" s="586"/>
      <c r="G294" s="586"/>
      <c r="H294" s="586"/>
      <c r="I294" s="586"/>
      <c r="J294" s="586"/>
      <c r="K294" s="586"/>
      <c r="L294" s="586"/>
      <c r="M294" s="586"/>
      <c r="N294" s="586"/>
      <c r="O294" s="586"/>
      <c r="P294" s="586"/>
    </row>
    <row r="295" ht="12.75" customHeight="1" spans="1:16">
      <c r="A295" s="578"/>
      <c r="B295" s="581" t="s">
        <v>75</v>
      </c>
      <c r="C295" s="484">
        <f>IF(C290=0,,C291/C290)</f>
        <v>0</v>
      </c>
      <c r="D295" s="484"/>
      <c r="E295" s="525">
        <f>IF(E290=0,,E291/E290)</f>
        <v>0</v>
      </c>
      <c r="F295" s="525">
        <f t="shared" ref="F295:P295" si="162">IF(F290=0,,F291/F290)</f>
        <v>0</v>
      </c>
      <c r="G295" s="525">
        <f t="shared" si="162"/>
        <v>0</v>
      </c>
      <c r="H295" s="525">
        <f t="shared" si="162"/>
        <v>0</v>
      </c>
      <c r="I295" s="525">
        <f t="shared" si="162"/>
        <v>0</v>
      </c>
      <c r="J295" s="525">
        <f t="shared" si="162"/>
        <v>0</v>
      </c>
      <c r="K295" s="525">
        <f t="shared" si="162"/>
        <v>0</v>
      </c>
      <c r="L295" s="525">
        <f t="shared" si="162"/>
        <v>0</v>
      </c>
      <c r="M295" s="525">
        <f t="shared" si="162"/>
        <v>0</v>
      </c>
      <c r="N295" s="525">
        <f t="shared" si="162"/>
        <v>0</v>
      </c>
      <c r="O295" s="525">
        <f t="shared" si="162"/>
        <v>0</v>
      </c>
      <c r="P295" s="525">
        <f t="shared" si="162"/>
        <v>0</v>
      </c>
    </row>
    <row r="296" ht="12.75" customHeight="1" spans="1:16">
      <c r="A296" s="578"/>
      <c r="B296" s="581" t="s">
        <v>76</v>
      </c>
      <c r="C296" s="484">
        <f>IF(C290=0,,C292/C290)</f>
        <v>0</v>
      </c>
      <c r="D296" s="484"/>
      <c r="E296" s="525">
        <f>IF(E290=0,,E292/E290)</f>
        <v>0</v>
      </c>
      <c r="F296" s="525">
        <f t="shared" ref="F296:P296" si="163">IF(F290=0,,F292/F290)</f>
        <v>0</v>
      </c>
      <c r="G296" s="525">
        <f t="shared" si="163"/>
        <v>0</v>
      </c>
      <c r="H296" s="525">
        <f t="shared" si="163"/>
        <v>0</v>
      </c>
      <c r="I296" s="525">
        <f t="shared" si="163"/>
        <v>0</v>
      </c>
      <c r="J296" s="525">
        <f t="shared" si="163"/>
        <v>0</v>
      </c>
      <c r="K296" s="525">
        <f t="shared" si="163"/>
        <v>0</v>
      </c>
      <c r="L296" s="525">
        <f t="shared" si="163"/>
        <v>0</v>
      </c>
      <c r="M296" s="525">
        <f t="shared" si="163"/>
        <v>0</v>
      </c>
      <c r="N296" s="525">
        <f t="shared" si="163"/>
        <v>0</v>
      </c>
      <c r="O296" s="525">
        <f t="shared" si="163"/>
        <v>0</v>
      </c>
      <c r="P296" s="525">
        <f t="shared" si="163"/>
        <v>0</v>
      </c>
    </row>
    <row r="297" ht="12.75" customHeight="1" spans="1:16">
      <c r="A297" s="578"/>
      <c r="B297" s="582" t="s">
        <v>77</v>
      </c>
      <c r="C297" s="579">
        <f>SUM(E297:P297)</f>
        <v>0</v>
      </c>
      <c r="D297" s="484"/>
      <c r="E297" s="588">
        <f>E291-E292</f>
        <v>0</v>
      </c>
      <c r="F297" s="588">
        <f t="shared" ref="F297:P297" si="164">F291-F292</f>
        <v>0</v>
      </c>
      <c r="G297" s="588">
        <f t="shared" si="164"/>
        <v>0</v>
      </c>
      <c r="H297" s="588">
        <f t="shared" si="164"/>
        <v>0</v>
      </c>
      <c r="I297" s="588">
        <f t="shared" si="164"/>
        <v>0</v>
      </c>
      <c r="J297" s="588">
        <f t="shared" si="164"/>
        <v>0</v>
      </c>
      <c r="K297" s="588">
        <f t="shared" si="164"/>
        <v>0</v>
      </c>
      <c r="L297" s="588">
        <f t="shared" si="164"/>
        <v>0</v>
      </c>
      <c r="M297" s="588">
        <f t="shared" si="164"/>
        <v>0</v>
      </c>
      <c r="N297" s="588">
        <f t="shared" si="164"/>
        <v>0</v>
      </c>
      <c r="O297" s="588">
        <f t="shared" si="164"/>
        <v>0</v>
      </c>
      <c r="P297" s="588">
        <f t="shared" si="164"/>
        <v>0</v>
      </c>
    </row>
    <row r="298" ht="12.75" customHeight="1" spans="1:16">
      <c r="A298" s="578"/>
      <c r="B298" s="583" t="s">
        <v>78</v>
      </c>
      <c r="C298" s="354">
        <f>IF(C291=0,,C297/C291)</f>
        <v>0</v>
      </c>
      <c r="D298" s="354"/>
      <c r="E298" s="524">
        <f>IF(E291=0,,E297/E291)</f>
        <v>0</v>
      </c>
      <c r="F298" s="524">
        <f t="shared" ref="F298:P298" si="165">IF(F291=0,,F297/F291)</f>
        <v>0</v>
      </c>
      <c r="G298" s="524">
        <f t="shared" si="165"/>
        <v>0</v>
      </c>
      <c r="H298" s="524">
        <f t="shared" si="165"/>
        <v>0</v>
      </c>
      <c r="I298" s="524">
        <f t="shared" si="165"/>
        <v>0</v>
      </c>
      <c r="J298" s="524">
        <f t="shared" si="165"/>
        <v>0</v>
      </c>
      <c r="K298" s="524">
        <f t="shared" si="165"/>
        <v>0</v>
      </c>
      <c r="L298" s="524">
        <f t="shared" si="165"/>
        <v>0</v>
      </c>
      <c r="M298" s="524">
        <f t="shared" si="165"/>
        <v>0</v>
      </c>
      <c r="N298" s="524">
        <f t="shared" si="165"/>
        <v>0</v>
      </c>
      <c r="O298" s="524">
        <f t="shared" si="165"/>
        <v>0</v>
      </c>
      <c r="P298" s="524">
        <f t="shared" si="165"/>
        <v>0</v>
      </c>
    </row>
    <row r="299" ht="12.75" customHeight="1" spans="1:16">
      <c r="A299" s="578"/>
      <c r="B299" s="582" t="s">
        <v>231</v>
      </c>
      <c r="C299" s="579">
        <f>SUM(E299:P299)</f>
        <v>0</v>
      </c>
      <c r="D299" s="484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</row>
    <row r="300" ht="12.75" customHeight="1" spans="1:16">
      <c r="A300" s="578"/>
      <c r="B300" s="583" t="s">
        <v>128</v>
      </c>
      <c r="C300" s="354">
        <f>IF((C291+C299)=0,,C299/(C291+C299))</f>
        <v>0</v>
      </c>
      <c r="D300" s="354"/>
      <c r="E300" s="524">
        <f>IF((E291+E299)=0,,E299/(E291+E299))</f>
        <v>0</v>
      </c>
      <c r="F300" s="524">
        <f t="shared" ref="F300:P300" si="166">IF((F291+F299)=0,,F299/(F291+F299))</f>
        <v>0</v>
      </c>
      <c r="G300" s="524">
        <f t="shared" si="166"/>
        <v>0</v>
      </c>
      <c r="H300" s="524">
        <f t="shared" si="166"/>
        <v>0</v>
      </c>
      <c r="I300" s="524">
        <f t="shared" si="166"/>
        <v>0</v>
      </c>
      <c r="J300" s="524">
        <f t="shared" si="166"/>
        <v>0</v>
      </c>
      <c r="K300" s="524">
        <f t="shared" si="166"/>
        <v>0</v>
      </c>
      <c r="L300" s="524">
        <f t="shared" si="166"/>
        <v>0</v>
      </c>
      <c r="M300" s="524">
        <f t="shared" si="166"/>
        <v>0</v>
      </c>
      <c r="N300" s="524">
        <f t="shared" si="166"/>
        <v>0</v>
      </c>
      <c r="O300" s="524">
        <f t="shared" si="166"/>
        <v>0</v>
      </c>
      <c r="P300" s="524">
        <f t="shared" si="166"/>
        <v>0</v>
      </c>
    </row>
    <row r="301" ht="12.75" customHeight="1" spans="1:16">
      <c r="A301" s="567" t="s">
        <v>146</v>
      </c>
      <c r="B301" s="568" t="s">
        <v>70</v>
      </c>
      <c r="C301" s="569">
        <f>SUM(E301:P301)</f>
        <v>0</v>
      </c>
      <c r="D301" s="570">
        <f>IF($C$2=0,,C301/$C$2)</f>
        <v>0</v>
      </c>
      <c r="E301" s="586"/>
      <c r="F301" s="586"/>
      <c r="G301" s="586"/>
      <c r="H301" s="586"/>
      <c r="I301" s="586"/>
      <c r="J301" s="586"/>
      <c r="K301" s="586"/>
      <c r="L301" s="586"/>
      <c r="M301" s="586"/>
      <c r="N301" s="586"/>
      <c r="O301" s="586"/>
      <c r="P301" s="586"/>
    </row>
    <row r="302" ht="12.75" customHeight="1" spans="1:16">
      <c r="A302" s="571"/>
      <c r="B302" s="568" t="s">
        <v>71</v>
      </c>
      <c r="C302" s="569">
        <f>SUM(E302:P302)</f>
        <v>0</v>
      </c>
      <c r="D302" s="572"/>
      <c r="E302" s="586"/>
      <c r="F302" s="586"/>
      <c r="G302" s="586"/>
      <c r="H302" s="586"/>
      <c r="I302" s="586"/>
      <c r="J302" s="586"/>
      <c r="K302" s="586"/>
      <c r="L302" s="586"/>
      <c r="M302" s="586"/>
      <c r="N302" s="586"/>
      <c r="O302" s="586"/>
      <c r="P302" s="586"/>
    </row>
    <row r="303" ht="12.75" customHeight="1" spans="1:16">
      <c r="A303" s="571"/>
      <c r="B303" s="568" t="s">
        <v>82</v>
      </c>
      <c r="C303" s="569">
        <f>SUM(E303:P303)</f>
        <v>0</v>
      </c>
      <c r="D303" s="572"/>
      <c r="E303" s="587">
        <f>E304+E305</f>
        <v>0</v>
      </c>
      <c r="F303" s="587">
        <f t="shared" ref="F303:P303" si="167">F304+F305</f>
        <v>0</v>
      </c>
      <c r="G303" s="587">
        <f t="shared" si="167"/>
        <v>0</v>
      </c>
      <c r="H303" s="587">
        <f t="shared" si="167"/>
        <v>0</v>
      </c>
      <c r="I303" s="587">
        <f t="shared" si="167"/>
        <v>0</v>
      </c>
      <c r="J303" s="587">
        <f t="shared" si="167"/>
        <v>0</v>
      </c>
      <c r="K303" s="587">
        <f t="shared" si="167"/>
        <v>0</v>
      </c>
      <c r="L303" s="587">
        <f t="shared" si="167"/>
        <v>0</v>
      </c>
      <c r="M303" s="587">
        <f t="shared" si="167"/>
        <v>0</v>
      </c>
      <c r="N303" s="587">
        <f t="shared" si="167"/>
        <v>0</v>
      </c>
      <c r="O303" s="587">
        <f t="shared" si="167"/>
        <v>0</v>
      </c>
      <c r="P303" s="587">
        <f t="shared" si="167"/>
        <v>0</v>
      </c>
    </row>
    <row r="304" ht="12.75" customHeight="1" spans="1:16">
      <c r="A304" s="571"/>
      <c r="B304" s="573" t="s">
        <v>212</v>
      </c>
      <c r="C304" s="569">
        <f>SUM(E304:P304)</f>
        <v>0</v>
      </c>
      <c r="D304" s="572"/>
      <c r="E304" s="586"/>
      <c r="F304" s="586"/>
      <c r="G304" s="586"/>
      <c r="H304" s="586"/>
      <c r="I304" s="586"/>
      <c r="J304" s="586"/>
      <c r="K304" s="586"/>
      <c r="L304" s="586"/>
      <c r="M304" s="586"/>
      <c r="N304" s="586"/>
      <c r="O304" s="586"/>
      <c r="P304" s="586"/>
    </row>
    <row r="305" ht="12.75" customHeight="1" spans="1:16">
      <c r="A305" s="571"/>
      <c r="B305" s="573" t="s">
        <v>213</v>
      </c>
      <c r="C305" s="569">
        <f>SUM(E305:P305)</f>
        <v>0</v>
      </c>
      <c r="D305" s="572"/>
      <c r="E305" s="586"/>
      <c r="F305" s="586"/>
      <c r="G305" s="586"/>
      <c r="H305" s="586"/>
      <c r="I305" s="586"/>
      <c r="J305" s="586"/>
      <c r="K305" s="586"/>
      <c r="L305" s="586"/>
      <c r="M305" s="586"/>
      <c r="N305" s="586"/>
      <c r="O305" s="586"/>
      <c r="P305" s="586"/>
    </row>
    <row r="306" ht="12.75" customHeight="1" spans="1:16">
      <c r="A306" s="571"/>
      <c r="B306" s="574" t="s">
        <v>75</v>
      </c>
      <c r="C306" s="526">
        <f>IF(C301=0,,C302/C301)</f>
        <v>0</v>
      </c>
      <c r="D306" s="572"/>
      <c r="E306" s="525">
        <f>IF(E301=0,,E302/E301)</f>
        <v>0</v>
      </c>
      <c r="F306" s="525">
        <f t="shared" ref="F306:P306" si="168">IF(F301=0,,F302/F301)</f>
        <v>0</v>
      </c>
      <c r="G306" s="525">
        <f t="shared" si="168"/>
        <v>0</v>
      </c>
      <c r="H306" s="525">
        <f t="shared" si="168"/>
        <v>0</v>
      </c>
      <c r="I306" s="525">
        <f t="shared" si="168"/>
        <v>0</v>
      </c>
      <c r="J306" s="525">
        <f t="shared" si="168"/>
        <v>0</v>
      </c>
      <c r="K306" s="525">
        <f t="shared" si="168"/>
        <v>0</v>
      </c>
      <c r="L306" s="525">
        <f t="shared" si="168"/>
        <v>0</v>
      </c>
      <c r="M306" s="525">
        <f t="shared" si="168"/>
        <v>0</v>
      </c>
      <c r="N306" s="525">
        <f t="shared" si="168"/>
        <v>0</v>
      </c>
      <c r="O306" s="525">
        <f t="shared" si="168"/>
        <v>0</v>
      </c>
      <c r="P306" s="525">
        <f t="shared" si="168"/>
        <v>0</v>
      </c>
    </row>
    <row r="307" ht="12.75" customHeight="1" spans="1:16">
      <c r="A307" s="571"/>
      <c r="B307" s="574" t="s">
        <v>228</v>
      </c>
      <c r="C307" s="526">
        <f>IF(C301=0,,C303/C301)</f>
        <v>0</v>
      </c>
      <c r="D307" s="572"/>
      <c r="E307" s="525">
        <f>IF(E301=0,,E303/E301)</f>
        <v>0</v>
      </c>
      <c r="F307" s="525">
        <f t="shared" ref="F307:P307" si="169">IF(F301=0,,F303/F301)</f>
        <v>0</v>
      </c>
      <c r="G307" s="525">
        <f t="shared" si="169"/>
        <v>0</v>
      </c>
      <c r="H307" s="525">
        <f t="shared" si="169"/>
        <v>0</v>
      </c>
      <c r="I307" s="525">
        <f t="shared" si="169"/>
        <v>0</v>
      </c>
      <c r="J307" s="525">
        <f t="shared" si="169"/>
        <v>0</v>
      </c>
      <c r="K307" s="525">
        <f t="shared" si="169"/>
        <v>0</v>
      </c>
      <c r="L307" s="525">
        <f t="shared" si="169"/>
        <v>0</v>
      </c>
      <c r="M307" s="525">
        <f t="shared" si="169"/>
        <v>0</v>
      </c>
      <c r="N307" s="525">
        <f t="shared" si="169"/>
        <v>0</v>
      </c>
      <c r="O307" s="525">
        <f t="shared" si="169"/>
        <v>0</v>
      </c>
      <c r="P307" s="525">
        <f t="shared" si="169"/>
        <v>0</v>
      </c>
    </row>
    <row r="308" ht="12.75" customHeight="1" spans="1:16">
      <c r="A308" s="571"/>
      <c r="B308" s="575" t="s">
        <v>77</v>
      </c>
      <c r="C308" s="569">
        <f>SUM(E308:P308)</f>
        <v>0</v>
      </c>
      <c r="D308" s="572"/>
      <c r="E308" s="588">
        <f>E302-E303</f>
        <v>0</v>
      </c>
      <c r="F308" s="588">
        <f t="shared" ref="F308:P308" si="170">F302-F303</f>
        <v>0</v>
      </c>
      <c r="G308" s="588">
        <f t="shared" si="170"/>
        <v>0</v>
      </c>
      <c r="H308" s="588">
        <f t="shared" si="170"/>
        <v>0</v>
      </c>
      <c r="I308" s="588">
        <f t="shared" si="170"/>
        <v>0</v>
      </c>
      <c r="J308" s="588">
        <f t="shared" si="170"/>
        <v>0</v>
      </c>
      <c r="K308" s="588">
        <f t="shared" si="170"/>
        <v>0</v>
      </c>
      <c r="L308" s="588">
        <f t="shared" si="170"/>
        <v>0</v>
      </c>
      <c r="M308" s="588">
        <f t="shared" si="170"/>
        <v>0</v>
      </c>
      <c r="N308" s="588">
        <f t="shared" si="170"/>
        <v>0</v>
      </c>
      <c r="O308" s="588">
        <f t="shared" si="170"/>
        <v>0</v>
      </c>
      <c r="P308" s="588">
        <f t="shared" si="170"/>
        <v>0</v>
      </c>
    </row>
    <row r="309" ht="12.75" customHeight="1" spans="1:16">
      <c r="A309" s="571"/>
      <c r="B309" s="576" t="s">
        <v>78</v>
      </c>
      <c r="C309" s="562">
        <f>IF(C302=0,,C308/C302)</f>
        <v>0</v>
      </c>
      <c r="D309" s="577"/>
      <c r="E309" s="524">
        <f>IF(E302=0,,E308/E302)</f>
        <v>0</v>
      </c>
      <c r="F309" s="524">
        <f t="shared" ref="F309:P309" si="171">IF(F302=0,,F308/F302)</f>
        <v>0</v>
      </c>
      <c r="G309" s="524">
        <f t="shared" si="171"/>
        <v>0</v>
      </c>
      <c r="H309" s="524">
        <f t="shared" si="171"/>
        <v>0</v>
      </c>
      <c r="I309" s="524">
        <f t="shared" si="171"/>
        <v>0</v>
      </c>
      <c r="J309" s="524">
        <f t="shared" si="171"/>
        <v>0</v>
      </c>
      <c r="K309" s="524">
        <f t="shared" si="171"/>
        <v>0</v>
      </c>
      <c r="L309" s="524">
        <f t="shared" si="171"/>
        <v>0</v>
      </c>
      <c r="M309" s="524">
        <f t="shared" si="171"/>
        <v>0</v>
      </c>
      <c r="N309" s="524">
        <f t="shared" si="171"/>
        <v>0</v>
      </c>
      <c r="O309" s="524">
        <f t="shared" si="171"/>
        <v>0</v>
      </c>
      <c r="P309" s="524">
        <f t="shared" si="171"/>
        <v>0</v>
      </c>
    </row>
    <row r="310" ht="12.75" customHeight="1" spans="1:16">
      <c r="A310" s="571"/>
      <c r="B310" s="575" t="s">
        <v>79</v>
      </c>
      <c r="C310" s="569">
        <f>SUM(E310:P310)</f>
        <v>0</v>
      </c>
      <c r="D310" s="572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</row>
    <row r="311" ht="12.75" customHeight="1" spans="1:16">
      <c r="A311" s="571"/>
      <c r="B311" s="576" t="s">
        <v>80</v>
      </c>
      <c r="C311" s="562">
        <f>IF((C302+C310)=0,,C310/(C302+C310))</f>
        <v>0</v>
      </c>
      <c r="D311" s="577"/>
      <c r="E311" s="524">
        <f>IF((E302+E310)=0,,E310/(E302+E310))</f>
        <v>0</v>
      </c>
      <c r="F311" s="524">
        <f t="shared" ref="F311:P311" si="172">IF((F302+F310)=0,,F310/(F302+F310))</f>
        <v>0</v>
      </c>
      <c r="G311" s="524">
        <f t="shared" si="172"/>
        <v>0</v>
      </c>
      <c r="H311" s="524">
        <f t="shared" si="172"/>
        <v>0</v>
      </c>
      <c r="I311" s="524">
        <f t="shared" si="172"/>
        <v>0</v>
      </c>
      <c r="J311" s="524">
        <f t="shared" si="172"/>
        <v>0</v>
      </c>
      <c r="K311" s="524">
        <f t="shared" si="172"/>
        <v>0</v>
      </c>
      <c r="L311" s="524">
        <f t="shared" si="172"/>
        <v>0</v>
      </c>
      <c r="M311" s="524">
        <f t="shared" si="172"/>
        <v>0</v>
      </c>
      <c r="N311" s="524">
        <f t="shared" si="172"/>
        <v>0</v>
      </c>
      <c r="O311" s="524">
        <f t="shared" si="172"/>
        <v>0</v>
      </c>
      <c r="P311" s="524">
        <f t="shared" si="172"/>
        <v>0</v>
      </c>
    </row>
    <row r="312" ht="12.75" customHeight="1" spans="1:16">
      <c r="A312" s="578" t="s">
        <v>148</v>
      </c>
      <c r="B312" s="483" t="s">
        <v>70</v>
      </c>
      <c r="C312" s="579">
        <f>SUM(E312:P312)</f>
        <v>0</v>
      </c>
      <c r="D312" s="570">
        <f>IF($C$2=0,,C312/$C$2)</f>
        <v>0</v>
      </c>
      <c r="E312" s="586"/>
      <c r="F312" s="586"/>
      <c r="G312" s="586"/>
      <c r="H312" s="586"/>
      <c r="I312" s="586"/>
      <c r="J312" s="586"/>
      <c r="K312" s="586"/>
      <c r="L312" s="586"/>
      <c r="M312" s="586"/>
      <c r="N312" s="586"/>
      <c r="O312" s="586"/>
      <c r="P312" s="586"/>
    </row>
    <row r="313" ht="12.75" customHeight="1" spans="1:16">
      <c r="A313" s="578"/>
      <c r="B313" s="483" t="s">
        <v>71</v>
      </c>
      <c r="C313" s="579">
        <f>SUM(E313:P313)</f>
        <v>0</v>
      </c>
      <c r="D313" s="484"/>
      <c r="E313" s="586"/>
      <c r="F313" s="586"/>
      <c r="G313" s="586"/>
      <c r="H313" s="586"/>
      <c r="I313" s="586"/>
      <c r="J313" s="586"/>
      <c r="K313" s="586"/>
      <c r="L313" s="586"/>
      <c r="M313" s="586"/>
      <c r="N313" s="586"/>
      <c r="O313" s="586"/>
      <c r="P313" s="586"/>
    </row>
    <row r="314" ht="12.75" customHeight="1" spans="1:16">
      <c r="A314" s="578"/>
      <c r="B314" s="483" t="s">
        <v>82</v>
      </c>
      <c r="C314" s="579">
        <f>SUM(E314:P314)</f>
        <v>0</v>
      </c>
      <c r="D314" s="484"/>
      <c r="E314" s="587">
        <f>E315+E316</f>
        <v>0</v>
      </c>
      <c r="F314" s="587">
        <f t="shared" ref="F314:P314" si="173">F315+F316</f>
        <v>0</v>
      </c>
      <c r="G314" s="587">
        <f t="shared" si="173"/>
        <v>0</v>
      </c>
      <c r="H314" s="587">
        <f t="shared" si="173"/>
        <v>0</v>
      </c>
      <c r="I314" s="587">
        <f t="shared" si="173"/>
        <v>0</v>
      </c>
      <c r="J314" s="587">
        <f t="shared" si="173"/>
        <v>0</v>
      </c>
      <c r="K314" s="587">
        <f t="shared" si="173"/>
        <v>0</v>
      </c>
      <c r="L314" s="587">
        <f t="shared" si="173"/>
        <v>0</v>
      </c>
      <c r="M314" s="587">
        <f t="shared" si="173"/>
        <v>0</v>
      </c>
      <c r="N314" s="587">
        <f t="shared" si="173"/>
        <v>0</v>
      </c>
      <c r="O314" s="587">
        <f t="shared" si="173"/>
        <v>0</v>
      </c>
      <c r="P314" s="587">
        <f t="shared" si="173"/>
        <v>0</v>
      </c>
    </row>
    <row r="315" ht="12.75" customHeight="1" spans="1:16">
      <c r="A315" s="578"/>
      <c r="B315" s="580" t="s">
        <v>229</v>
      </c>
      <c r="C315" s="579">
        <f>SUM(E315:P315)</f>
        <v>0</v>
      </c>
      <c r="D315" s="484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86"/>
      <c r="P315" s="586"/>
    </row>
    <row r="316" ht="12.75" customHeight="1" spans="1:16">
      <c r="A316" s="578"/>
      <c r="B316" s="580" t="s">
        <v>230</v>
      </c>
      <c r="C316" s="579">
        <f>SUM(E316:P316)</f>
        <v>0</v>
      </c>
      <c r="D316" s="484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6"/>
      <c r="P316" s="586"/>
    </row>
    <row r="317" ht="12.75" customHeight="1" spans="1:16">
      <c r="A317" s="578"/>
      <c r="B317" s="581" t="s">
        <v>75</v>
      </c>
      <c r="C317" s="484">
        <f>IF(C312=0,,C313/C312)</f>
        <v>0</v>
      </c>
      <c r="D317" s="484"/>
      <c r="E317" s="525">
        <f>IF(E312=0,,E313/E312)</f>
        <v>0</v>
      </c>
      <c r="F317" s="525">
        <f t="shared" ref="F317:P317" si="174">IF(F312=0,,F313/F312)</f>
        <v>0</v>
      </c>
      <c r="G317" s="525">
        <f t="shared" si="174"/>
        <v>0</v>
      </c>
      <c r="H317" s="525">
        <f t="shared" si="174"/>
        <v>0</v>
      </c>
      <c r="I317" s="525">
        <f t="shared" si="174"/>
        <v>0</v>
      </c>
      <c r="J317" s="525">
        <f t="shared" si="174"/>
        <v>0</v>
      </c>
      <c r="K317" s="525">
        <f t="shared" si="174"/>
        <v>0</v>
      </c>
      <c r="L317" s="525">
        <f t="shared" si="174"/>
        <v>0</v>
      </c>
      <c r="M317" s="525">
        <f t="shared" si="174"/>
        <v>0</v>
      </c>
      <c r="N317" s="525">
        <f t="shared" si="174"/>
        <v>0</v>
      </c>
      <c r="O317" s="525">
        <f t="shared" si="174"/>
        <v>0</v>
      </c>
      <c r="P317" s="525">
        <f t="shared" si="174"/>
        <v>0</v>
      </c>
    </row>
    <row r="318" ht="12.75" customHeight="1" spans="1:16">
      <c r="A318" s="578"/>
      <c r="B318" s="581" t="s">
        <v>76</v>
      </c>
      <c r="C318" s="484">
        <f>IF(C312=0,,C314/C312)</f>
        <v>0</v>
      </c>
      <c r="D318" s="484"/>
      <c r="E318" s="525">
        <f>IF(E312=0,,E314/E312)</f>
        <v>0</v>
      </c>
      <c r="F318" s="525">
        <f t="shared" ref="F318:P318" si="175">IF(F312=0,,F314/F312)</f>
        <v>0</v>
      </c>
      <c r="G318" s="525">
        <f t="shared" si="175"/>
        <v>0</v>
      </c>
      <c r="H318" s="525">
        <f t="shared" si="175"/>
        <v>0</v>
      </c>
      <c r="I318" s="525">
        <f t="shared" si="175"/>
        <v>0</v>
      </c>
      <c r="J318" s="525">
        <f t="shared" si="175"/>
        <v>0</v>
      </c>
      <c r="K318" s="525">
        <f t="shared" si="175"/>
        <v>0</v>
      </c>
      <c r="L318" s="525">
        <f t="shared" si="175"/>
        <v>0</v>
      </c>
      <c r="M318" s="525">
        <f t="shared" si="175"/>
        <v>0</v>
      </c>
      <c r="N318" s="525">
        <f t="shared" si="175"/>
        <v>0</v>
      </c>
      <c r="O318" s="525">
        <f t="shared" si="175"/>
        <v>0</v>
      </c>
      <c r="P318" s="525">
        <f t="shared" si="175"/>
        <v>0</v>
      </c>
    </row>
    <row r="319" ht="12.75" customHeight="1" spans="1:16">
      <c r="A319" s="578"/>
      <c r="B319" s="582" t="s">
        <v>77</v>
      </c>
      <c r="C319" s="579">
        <f>SUM(E319:P319)</f>
        <v>0</v>
      </c>
      <c r="D319" s="484"/>
      <c r="E319" s="588">
        <f>E313-E314</f>
        <v>0</v>
      </c>
      <c r="F319" s="588">
        <f t="shared" ref="F319:P319" si="176">F313-F314</f>
        <v>0</v>
      </c>
      <c r="G319" s="588">
        <f t="shared" si="176"/>
        <v>0</v>
      </c>
      <c r="H319" s="588">
        <f t="shared" si="176"/>
        <v>0</v>
      </c>
      <c r="I319" s="588">
        <f t="shared" si="176"/>
        <v>0</v>
      </c>
      <c r="J319" s="588">
        <f t="shared" si="176"/>
        <v>0</v>
      </c>
      <c r="K319" s="588">
        <f t="shared" si="176"/>
        <v>0</v>
      </c>
      <c r="L319" s="588">
        <f t="shared" si="176"/>
        <v>0</v>
      </c>
      <c r="M319" s="588">
        <f t="shared" si="176"/>
        <v>0</v>
      </c>
      <c r="N319" s="588">
        <f t="shared" si="176"/>
        <v>0</v>
      </c>
      <c r="O319" s="588">
        <f t="shared" si="176"/>
        <v>0</v>
      </c>
      <c r="P319" s="588">
        <f t="shared" si="176"/>
        <v>0</v>
      </c>
    </row>
    <row r="320" ht="12.75" customHeight="1" spans="1:16">
      <c r="A320" s="578"/>
      <c r="B320" s="583" t="s">
        <v>78</v>
      </c>
      <c r="C320" s="354">
        <f>IF(C313=0,,C319/C313)</f>
        <v>0</v>
      </c>
      <c r="D320" s="354"/>
      <c r="E320" s="524">
        <f>IF(E313=0,,E319/E313)</f>
        <v>0</v>
      </c>
      <c r="F320" s="524">
        <f t="shared" ref="F320:P320" si="177">IF(F313=0,,F319/F313)</f>
        <v>0</v>
      </c>
      <c r="G320" s="524">
        <f t="shared" si="177"/>
        <v>0</v>
      </c>
      <c r="H320" s="524">
        <f t="shared" si="177"/>
        <v>0</v>
      </c>
      <c r="I320" s="524">
        <f t="shared" si="177"/>
        <v>0</v>
      </c>
      <c r="J320" s="524">
        <f t="shared" si="177"/>
        <v>0</v>
      </c>
      <c r="K320" s="524">
        <f t="shared" si="177"/>
        <v>0</v>
      </c>
      <c r="L320" s="524">
        <f t="shared" si="177"/>
        <v>0</v>
      </c>
      <c r="M320" s="524">
        <f t="shared" si="177"/>
        <v>0</v>
      </c>
      <c r="N320" s="524">
        <f t="shared" si="177"/>
        <v>0</v>
      </c>
      <c r="O320" s="524">
        <f t="shared" si="177"/>
        <v>0</v>
      </c>
      <c r="P320" s="524">
        <f t="shared" si="177"/>
        <v>0</v>
      </c>
    </row>
    <row r="321" ht="12.75" customHeight="1" spans="1:16">
      <c r="A321" s="578"/>
      <c r="B321" s="582" t="s">
        <v>231</v>
      </c>
      <c r="C321" s="579">
        <f>SUM(E321:P321)</f>
        <v>0</v>
      </c>
      <c r="D321" s="484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86"/>
      <c r="P321" s="586"/>
    </row>
    <row r="322" ht="12.75" customHeight="1" spans="1:16">
      <c r="A322" s="578"/>
      <c r="B322" s="583" t="s">
        <v>128</v>
      </c>
      <c r="C322" s="354">
        <f>IF((C313+C321)=0,,C321/(C313+C321))</f>
        <v>0</v>
      </c>
      <c r="D322" s="354"/>
      <c r="E322" s="524">
        <f>IF((E313+E321)=0,,E321/(E313+E321))</f>
        <v>0</v>
      </c>
      <c r="F322" s="524">
        <f t="shared" ref="F322:P322" si="178">IF((F313+F321)=0,,F321/(F313+F321))</f>
        <v>0</v>
      </c>
      <c r="G322" s="524">
        <f t="shared" si="178"/>
        <v>0</v>
      </c>
      <c r="H322" s="524">
        <f t="shared" si="178"/>
        <v>0</v>
      </c>
      <c r="I322" s="524">
        <f t="shared" si="178"/>
        <v>0</v>
      </c>
      <c r="J322" s="524">
        <f t="shared" si="178"/>
        <v>0</v>
      </c>
      <c r="K322" s="524">
        <f t="shared" si="178"/>
        <v>0</v>
      </c>
      <c r="L322" s="524">
        <f t="shared" si="178"/>
        <v>0</v>
      </c>
      <c r="M322" s="524">
        <f t="shared" si="178"/>
        <v>0</v>
      </c>
      <c r="N322" s="524">
        <f t="shared" si="178"/>
        <v>0</v>
      </c>
      <c r="O322" s="524">
        <f t="shared" si="178"/>
        <v>0</v>
      </c>
      <c r="P322" s="524">
        <f t="shared" si="178"/>
        <v>0</v>
      </c>
    </row>
    <row r="323" ht="12.75" customHeight="1" spans="1:16">
      <c r="A323" s="567" t="s">
        <v>149</v>
      </c>
      <c r="B323" s="568" t="s">
        <v>70</v>
      </c>
      <c r="C323" s="569">
        <f>SUM(E323:P323)</f>
        <v>0</v>
      </c>
      <c r="D323" s="570">
        <f>IF($C$2=0,,C323/$C$2)</f>
        <v>0</v>
      </c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</row>
    <row r="324" ht="12.75" customHeight="1" spans="1:16">
      <c r="A324" s="571"/>
      <c r="B324" s="568" t="s">
        <v>71</v>
      </c>
      <c r="C324" s="569">
        <f>SUM(E324:P324)</f>
        <v>0</v>
      </c>
      <c r="D324" s="572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</row>
    <row r="325" ht="12.75" customHeight="1" spans="1:16">
      <c r="A325" s="571"/>
      <c r="B325" s="568" t="s">
        <v>82</v>
      </c>
      <c r="C325" s="569">
        <f>SUM(E325:P325)</f>
        <v>0</v>
      </c>
      <c r="D325" s="572"/>
      <c r="E325" s="587">
        <f>E326+E327</f>
        <v>0</v>
      </c>
      <c r="F325" s="587">
        <f t="shared" ref="F325:P325" si="179">F326+F327</f>
        <v>0</v>
      </c>
      <c r="G325" s="587">
        <f t="shared" si="179"/>
        <v>0</v>
      </c>
      <c r="H325" s="587">
        <f t="shared" si="179"/>
        <v>0</v>
      </c>
      <c r="I325" s="587">
        <f t="shared" si="179"/>
        <v>0</v>
      </c>
      <c r="J325" s="587">
        <f t="shared" si="179"/>
        <v>0</v>
      </c>
      <c r="K325" s="587">
        <f t="shared" si="179"/>
        <v>0</v>
      </c>
      <c r="L325" s="587">
        <f t="shared" si="179"/>
        <v>0</v>
      </c>
      <c r="M325" s="587">
        <f t="shared" si="179"/>
        <v>0</v>
      </c>
      <c r="N325" s="587">
        <f t="shared" si="179"/>
        <v>0</v>
      </c>
      <c r="O325" s="587">
        <f t="shared" si="179"/>
        <v>0</v>
      </c>
      <c r="P325" s="587">
        <f t="shared" si="179"/>
        <v>0</v>
      </c>
    </row>
    <row r="326" ht="12.75" customHeight="1" spans="1:16">
      <c r="A326" s="571"/>
      <c r="B326" s="573" t="s">
        <v>212</v>
      </c>
      <c r="C326" s="569">
        <f>SUM(E326:P326)</f>
        <v>0</v>
      </c>
      <c r="D326" s="572"/>
      <c r="E326" s="586"/>
      <c r="F326" s="586"/>
      <c r="G326" s="586"/>
      <c r="H326" s="586"/>
      <c r="I326" s="586"/>
      <c r="J326" s="586"/>
      <c r="K326" s="586"/>
      <c r="L326" s="586"/>
      <c r="M326" s="586"/>
      <c r="N326" s="586"/>
      <c r="O326" s="586"/>
      <c r="P326" s="586"/>
    </row>
    <row r="327" ht="12.75" customHeight="1" spans="1:16">
      <c r="A327" s="571"/>
      <c r="B327" s="573" t="s">
        <v>213</v>
      </c>
      <c r="C327" s="569">
        <f>SUM(E327:P327)</f>
        <v>0</v>
      </c>
      <c r="D327" s="572"/>
      <c r="E327" s="586"/>
      <c r="F327" s="586"/>
      <c r="G327" s="586"/>
      <c r="H327" s="586"/>
      <c r="I327" s="586"/>
      <c r="J327" s="586"/>
      <c r="K327" s="586"/>
      <c r="L327" s="586"/>
      <c r="M327" s="586"/>
      <c r="N327" s="586"/>
      <c r="O327" s="586"/>
      <c r="P327" s="586"/>
    </row>
    <row r="328" ht="12.75" customHeight="1" spans="1:16">
      <c r="A328" s="571"/>
      <c r="B328" s="574" t="s">
        <v>75</v>
      </c>
      <c r="C328" s="526">
        <f>IF(C323=0,,C324/C323)</f>
        <v>0</v>
      </c>
      <c r="D328" s="572"/>
      <c r="E328" s="525">
        <f>IF(E323=0,,E324/E323)</f>
        <v>0</v>
      </c>
      <c r="F328" s="525">
        <f t="shared" ref="F328:P328" si="180">IF(F323=0,,F324/F323)</f>
        <v>0</v>
      </c>
      <c r="G328" s="525">
        <f t="shared" si="180"/>
        <v>0</v>
      </c>
      <c r="H328" s="525">
        <f t="shared" si="180"/>
        <v>0</v>
      </c>
      <c r="I328" s="525">
        <f t="shared" si="180"/>
        <v>0</v>
      </c>
      <c r="J328" s="525">
        <f t="shared" si="180"/>
        <v>0</v>
      </c>
      <c r="K328" s="525">
        <f t="shared" si="180"/>
        <v>0</v>
      </c>
      <c r="L328" s="525">
        <f t="shared" si="180"/>
        <v>0</v>
      </c>
      <c r="M328" s="525">
        <f t="shared" si="180"/>
        <v>0</v>
      </c>
      <c r="N328" s="525">
        <f t="shared" si="180"/>
        <v>0</v>
      </c>
      <c r="O328" s="525">
        <f t="shared" si="180"/>
        <v>0</v>
      </c>
      <c r="P328" s="525">
        <f t="shared" si="180"/>
        <v>0</v>
      </c>
    </row>
    <row r="329" ht="12.75" customHeight="1" spans="1:16">
      <c r="A329" s="571"/>
      <c r="B329" s="574" t="s">
        <v>228</v>
      </c>
      <c r="C329" s="526">
        <f>IF(C323=0,,C325/C323)</f>
        <v>0</v>
      </c>
      <c r="D329" s="572"/>
      <c r="E329" s="525">
        <f>IF(E323=0,,E325/E323)</f>
        <v>0</v>
      </c>
      <c r="F329" s="525">
        <f t="shared" ref="F329:P329" si="181">IF(F323=0,,F325/F323)</f>
        <v>0</v>
      </c>
      <c r="G329" s="525">
        <f t="shared" si="181"/>
        <v>0</v>
      </c>
      <c r="H329" s="525">
        <f t="shared" si="181"/>
        <v>0</v>
      </c>
      <c r="I329" s="525">
        <f t="shared" si="181"/>
        <v>0</v>
      </c>
      <c r="J329" s="525">
        <f t="shared" si="181"/>
        <v>0</v>
      </c>
      <c r="K329" s="525">
        <f t="shared" si="181"/>
        <v>0</v>
      </c>
      <c r="L329" s="525">
        <f t="shared" si="181"/>
        <v>0</v>
      </c>
      <c r="M329" s="525">
        <f t="shared" si="181"/>
        <v>0</v>
      </c>
      <c r="N329" s="525">
        <f t="shared" si="181"/>
        <v>0</v>
      </c>
      <c r="O329" s="525">
        <f t="shared" si="181"/>
        <v>0</v>
      </c>
      <c r="P329" s="525">
        <f t="shared" si="181"/>
        <v>0</v>
      </c>
    </row>
    <row r="330" ht="12.75" customHeight="1" spans="1:16">
      <c r="A330" s="571"/>
      <c r="B330" s="575" t="s">
        <v>77</v>
      </c>
      <c r="C330" s="569">
        <f>SUM(E330:P330)</f>
        <v>0</v>
      </c>
      <c r="D330" s="572"/>
      <c r="E330" s="588">
        <f>E324-E325</f>
        <v>0</v>
      </c>
      <c r="F330" s="588">
        <f t="shared" ref="F330:P330" si="182">F324-F325</f>
        <v>0</v>
      </c>
      <c r="G330" s="588">
        <f t="shared" si="182"/>
        <v>0</v>
      </c>
      <c r="H330" s="588">
        <f t="shared" si="182"/>
        <v>0</v>
      </c>
      <c r="I330" s="588">
        <f t="shared" si="182"/>
        <v>0</v>
      </c>
      <c r="J330" s="588">
        <f t="shared" si="182"/>
        <v>0</v>
      </c>
      <c r="K330" s="588">
        <f t="shared" si="182"/>
        <v>0</v>
      </c>
      <c r="L330" s="588">
        <f t="shared" si="182"/>
        <v>0</v>
      </c>
      <c r="M330" s="588">
        <f t="shared" si="182"/>
        <v>0</v>
      </c>
      <c r="N330" s="588">
        <f t="shared" si="182"/>
        <v>0</v>
      </c>
      <c r="O330" s="588">
        <f t="shared" si="182"/>
        <v>0</v>
      </c>
      <c r="P330" s="588">
        <f t="shared" si="182"/>
        <v>0</v>
      </c>
    </row>
    <row r="331" ht="12.75" customHeight="1" spans="1:16">
      <c r="A331" s="571"/>
      <c r="B331" s="576" t="s">
        <v>78</v>
      </c>
      <c r="C331" s="562">
        <f>IF(C324=0,,C330/C324)</f>
        <v>0</v>
      </c>
      <c r="D331" s="577"/>
      <c r="E331" s="524">
        <f>IF(E324=0,,E330/E324)</f>
        <v>0</v>
      </c>
      <c r="F331" s="524">
        <f t="shared" ref="F331:P331" si="183">IF(F324=0,,F330/F324)</f>
        <v>0</v>
      </c>
      <c r="G331" s="524">
        <f t="shared" si="183"/>
        <v>0</v>
      </c>
      <c r="H331" s="524">
        <f t="shared" si="183"/>
        <v>0</v>
      </c>
      <c r="I331" s="524">
        <f t="shared" si="183"/>
        <v>0</v>
      </c>
      <c r="J331" s="524">
        <f t="shared" si="183"/>
        <v>0</v>
      </c>
      <c r="K331" s="524">
        <f t="shared" si="183"/>
        <v>0</v>
      </c>
      <c r="L331" s="524">
        <f t="shared" si="183"/>
        <v>0</v>
      </c>
      <c r="M331" s="524">
        <f t="shared" si="183"/>
        <v>0</v>
      </c>
      <c r="N331" s="524">
        <f t="shared" si="183"/>
        <v>0</v>
      </c>
      <c r="O331" s="524">
        <f t="shared" si="183"/>
        <v>0</v>
      </c>
      <c r="P331" s="524">
        <f t="shared" si="183"/>
        <v>0</v>
      </c>
    </row>
    <row r="332" ht="12.75" customHeight="1" spans="1:16">
      <c r="A332" s="571"/>
      <c r="B332" s="575" t="s">
        <v>79</v>
      </c>
      <c r="C332" s="569">
        <f>SUM(E332:P332)</f>
        <v>0</v>
      </c>
      <c r="D332" s="572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</row>
    <row r="333" ht="12.75" customHeight="1" spans="1:16">
      <c r="A333" s="571"/>
      <c r="B333" s="576" t="s">
        <v>80</v>
      </c>
      <c r="C333" s="562">
        <f>IF((C324+C332)=0,,C332/(C324+C332))</f>
        <v>0</v>
      </c>
      <c r="D333" s="577"/>
      <c r="E333" s="524">
        <f>IF((E324+E332)=0,,E332/(E324+E332))</f>
        <v>0</v>
      </c>
      <c r="F333" s="524">
        <f t="shared" ref="F333:P333" si="184">IF((F324+F332)=0,,F332/(F324+F332))</f>
        <v>0</v>
      </c>
      <c r="G333" s="524">
        <f t="shared" si="184"/>
        <v>0</v>
      </c>
      <c r="H333" s="524">
        <f t="shared" si="184"/>
        <v>0</v>
      </c>
      <c r="I333" s="524">
        <f t="shared" si="184"/>
        <v>0</v>
      </c>
      <c r="J333" s="524">
        <f t="shared" si="184"/>
        <v>0</v>
      </c>
      <c r="K333" s="524">
        <f t="shared" si="184"/>
        <v>0</v>
      </c>
      <c r="L333" s="524">
        <f t="shared" si="184"/>
        <v>0</v>
      </c>
      <c r="M333" s="524">
        <f t="shared" si="184"/>
        <v>0</v>
      </c>
      <c r="N333" s="524">
        <f t="shared" si="184"/>
        <v>0</v>
      </c>
      <c r="O333" s="524">
        <f t="shared" si="184"/>
        <v>0</v>
      </c>
      <c r="P333" s="524">
        <f t="shared" si="184"/>
        <v>0</v>
      </c>
    </row>
    <row r="334" ht="12.75" customHeight="1" spans="1:16">
      <c r="A334" s="578" t="s">
        <v>237</v>
      </c>
      <c r="B334" s="483" t="s">
        <v>70</v>
      </c>
      <c r="C334" s="579">
        <f>SUM(E334:P334)</f>
        <v>0</v>
      </c>
      <c r="D334" s="570">
        <f>IF($C$2=0,,C334/$C$2)</f>
        <v>0</v>
      </c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86"/>
      <c r="P334" s="586"/>
    </row>
    <row r="335" ht="12.75" customHeight="1" spans="1:16">
      <c r="A335" s="578"/>
      <c r="B335" s="483" t="s">
        <v>71</v>
      </c>
      <c r="C335" s="579">
        <f>SUM(E335:P335)</f>
        <v>0</v>
      </c>
      <c r="D335" s="484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86"/>
      <c r="P335" s="586"/>
    </row>
    <row r="336" ht="12.75" customHeight="1" spans="1:16">
      <c r="A336" s="578"/>
      <c r="B336" s="483" t="s">
        <v>82</v>
      </c>
      <c r="C336" s="579">
        <f>SUM(E336:P336)</f>
        <v>0</v>
      </c>
      <c r="D336" s="484"/>
      <c r="E336" s="587">
        <f>E337+E338</f>
        <v>0</v>
      </c>
      <c r="F336" s="587">
        <f t="shared" ref="F336:P336" si="185">F337+F338</f>
        <v>0</v>
      </c>
      <c r="G336" s="587">
        <f t="shared" si="185"/>
        <v>0</v>
      </c>
      <c r="H336" s="587">
        <f t="shared" si="185"/>
        <v>0</v>
      </c>
      <c r="I336" s="587">
        <f t="shared" si="185"/>
        <v>0</v>
      </c>
      <c r="J336" s="587">
        <f t="shared" si="185"/>
        <v>0</v>
      </c>
      <c r="K336" s="587">
        <f t="shared" si="185"/>
        <v>0</v>
      </c>
      <c r="L336" s="587">
        <f t="shared" si="185"/>
        <v>0</v>
      </c>
      <c r="M336" s="587">
        <f t="shared" si="185"/>
        <v>0</v>
      </c>
      <c r="N336" s="587">
        <f t="shared" si="185"/>
        <v>0</v>
      </c>
      <c r="O336" s="587">
        <f t="shared" si="185"/>
        <v>0</v>
      </c>
      <c r="P336" s="587">
        <f t="shared" si="185"/>
        <v>0</v>
      </c>
    </row>
    <row r="337" ht="12.75" customHeight="1" spans="1:16">
      <c r="A337" s="578"/>
      <c r="B337" s="580" t="s">
        <v>229</v>
      </c>
      <c r="C337" s="579">
        <f>SUM(E337:P337)</f>
        <v>0</v>
      </c>
      <c r="D337" s="484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</row>
    <row r="338" ht="12.75" customHeight="1" spans="1:16">
      <c r="A338" s="578"/>
      <c r="B338" s="580" t="s">
        <v>230</v>
      </c>
      <c r="C338" s="579">
        <f>SUM(E338:P338)</f>
        <v>0</v>
      </c>
      <c r="D338" s="484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</row>
    <row r="339" ht="12.75" customHeight="1" spans="1:16">
      <c r="A339" s="578"/>
      <c r="B339" s="581" t="s">
        <v>75</v>
      </c>
      <c r="C339" s="484">
        <f>IF(C334=0,,C335/C334)</f>
        <v>0</v>
      </c>
      <c r="D339" s="484"/>
      <c r="E339" s="525">
        <f>IF(E334=0,,E335/E334)</f>
        <v>0</v>
      </c>
      <c r="F339" s="525">
        <f t="shared" ref="F339:P339" si="186">IF(F334=0,,F335/F334)</f>
        <v>0</v>
      </c>
      <c r="G339" s="525">
        <f t="shared" si="186"/>
        <v>0</v>
      </c>
      <c r="H339" s="525">
        <f t="shared" si="186"/>
        <v>0</v>
      </c>
      <c r="I339" s="525">
        <f t="shared" si="186"/>
        <v>0</v>
      </c>
      <c r="J339" s="525">
        <f t="shared" si="186"/>
        <v>0</v>
      </c>
      <c r="K339" s="525">
        <f t="shared" si="186"/>
        <v>0</v>
      </c>
      <c r="L339" s="525">
        <f t="shared" si="186"/>
        <v>0</v>
      </c>
      <c r="M339" s="525">
        <f t="shared" si="186"/>
        <v>0</v>
      </c>
      <c r="N339" s="525">
        <f t="shared" si="186"/>
        <v>0</v>
      </c>
      <c r="O339" s="525">
        <f t="shared" si="186"/>
        <v>0</v>
      </c>
      <c r="P339" s="525">
        <f t="shared" si="186"/>
        <v>0</v>
      </c>
    </row>
    <row r="340" ht="12.75" customHeight="1" spans="1:16">
      <c r="A340" s="578"/>
      <c r="B340" s="581" t="s">
        <v>76</v>
      </c>
      <c r="C340" s="484">
        <f>IF(C334=0,,C336/C334)</f>
        <v>0</v>
      </c>
      <c r="D340" s="484"/>
      <c r="E340" s="525">
        <f>IF(E334=0,,E336/E334)</f>
        <v>0</v>
      </c>
      <c r="F340" s="525">
        <f t="shared" ref="F340:P340" si="187">IF(F334=0,,F336/F334)</f>
        <v>0</v>
      </c>
      <c r="G340" s="525">
        <f t="shared" si="187"/>
        <v>0</v>
      </c>
      <c r="H340" s="525">
        <f t="shared" si="187"/>
        <v>0</v>
      </c>
      <c r="I340" s="525">
        <f t="shared" si="187"/>
        <v>0</v>
      </c>
      <c r="J340" s="525">
        <f t="shared" si="187"/>
        <v>0</v>
      </c>
      <c r="K340" s="525">
        <f t="shared" si="187"/>
        <v>0</v>
      </c>
      <c r="L340" s="525">
        <f t="shared" si="187"/>
        <v>0</v>
      </c>
      <c r="M340" s="525">
        <f t="shared" si="187"/>
        <v>0</v>
      </c>
      <c r="N340" s="525">
        <f t="shared" si="187"/>
        <v>0</v>
      </c>
      <c r="O340" s="525">
        <f t="shared" si="187"/>
        <v>0</v>
      </c>
      <c r="P340" s="525">
        <f t="shared" si="187"/>
        <v>0</v>
      </c>
    </row>
    <row r="341" ht="12.75" customHeight="1" spans="1:16">
      <c r="A341" s="578"/>
      <c r="B341" s="582" t="s">
        <v>77</v>
      </c>
      <c r="C341" s="579">
        <f>SUM(E341:P341)</f>
        <v>0</v>
      </c>
      <c r="D341" s="484"/>
      <c r="E341" s="588">
        <f>E335-E336</f>
        <v>0</v>
      </c>
      <c r="F341" s="588">
        <f t="shared" ref="F341:P341" si="188">F335-F336</f>
        <v>0</v>
      </c>
      <c r="G341" s="588">
        <f t="shared" si="188"/>
        <v>0</v>
      </c>
      <c r="H341" s="588">
        <f t="shared" si="188"/>
        <v>0</v>
      </c>
      <c r="I341" s="588">
        <f t="shared" si="188"/>
        <v>0</v>
      </c>
      <c r="J341" s="588">
        <f t="shared" si="188"/>
        <v>0</v>
      </c>
      <c r="K341" s="588">
        <f t="shared" si="188"/>
        <v>0</v>
      </c>
      <c r="L341" s="588">
        <f t="shared" si="188"/>
        <v>0</v>
      </c>
      <c r="M341" s="588">
        <f t="shared" si="188"/>
        <v>0</v>
      </c>
      <c r="N341" s="588">
        <f t="shared" si="188"/>
        <v>0</v>
      </c>
      <c r="O341" s="588">
        <f t="shared" si="188"/>
        <v>0</v>
      </c>
      <c r="P341" s="588">
        <f t="shared" si="188"/>
        <v>0</v>
      </c>
    </row>
    <row r="342" ht="12.75" customHeight="1" spans="1:16">
      <c r="A342" s="578"/>
      <c r="B342" s="583" t="s">
        <v>78</v>
      </c>
      <c r="C342" s="354">
        <f>IF(C335=0,,C341/C335)</f>
        <v>0</v>
      </c>
      <c r="D342" s="354"/>
      <c r="E342" s="524">
        <f>IF(E335=0,,E341/E335)</f>
        <v>0</v>
      </c>
      <c r="F342" s="524">
        <f t="shared" ref="F342:P342" si="189">IF(F335=0,,F341/F335)</f>
        <v>0</v>
      </c>
      <c r="G342" s="524">
        <f t="shared" si="189"/>
        <v>0</v>
      </c>
      <c r="H342" s="524">
        <f t="shared" si="189"/>
        <v>0</v>
      </c>
      <c r="I342" s="524">
        <f t="shared" si="189"/>
        <v>0</v>
      </c>
      <c r="J342" s="524">
        <f t="shared" si="189"/>
        <v>0</v>
      </c>
      <c r="K342" s="524">
        <f t="shared" si="189"/>
        <v>0</v>
      </c>
      <c r="L342" s="524">
        <f t="shared" si="189"/>
        <v>0</v>
      </c>
      <c r="M342" s="524">
        <f t="shared" si="189"/>
        <v>0</v>
      </c>
      <c r="N342" s="524">
        <f t="shared" si="189"/>
        <v>0</v>
      </c>
      <c r="O342" s="524">
        <f t="shared" si="189"/>
        <v>0</v>
      </c>
      <c r="P342" s="524">
        <f t="shared" si="189"/>
        <v>0</v>
      </c>
    </row>
    <row r="343" ht="12.75" customHeight="1" spans="1:16">
      <c r="A343" s="578"/>
      <c r="B343" s="582" t="s">
        <v>231</v>
      </c>
      <c r="C343" s="579">
        <f>SUM(E343:P343)</f>
        <v>0</v>
      </c>
      <c r="D343" s="484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6"/>
      <c r="P343" s="586"/>
    </row>
    <row r="344" ht="12.75" customHeight="1" spans="1:16">
      <c r="A344" s="578"/>
      <c r="B344" s="583" t="s">
        <v>128</v>
      </c>
      <c r="C344" s="354">
        <f>IF((C335+C343)=0,,C343/(C335+C343))</f>
        <v>0</v>
      </c>
      <c r="D344" s="354"/>
      <c r="E344" s="524">
        <f>IF((E335+E343)=0,,E343/(E335+E343))</f>
        <v>0</v>
      </c>
      <c r="F344" s="524">
        <f t="shared" ref="F344:P344" si="190">IF((F335+F343)=0,,F343/(F335+F343))</f>
        <v>0</v>
      </c>
      <c r="G344" s="524">
        <f t="shared" si="190"/>
        <v>0</v>
      </c>
      <c r="H344" s="524">
        <f t="shared" si="190"/>
        <v>0</v>
      </c>
      <c r="I344" s="524">
        <f t="shared" si="190"/>
        <v>0</v>
      </c>
      <c r="J344" s="524">
        <f t="shared" si="190"/>
        <v>0</v>
      </c>
      <c r="K344" s="524">
        <f t="shared" si="190"/>
        <v>0</v>
      </c>
      <c r="L344" s="524">
        <f t="shared" si="190"/>
        <v>0</v>
      </c>
      <c r="M344" s="524">
        <f t="shared" si="190"/>
        <v>0</v>
      </c>
      <c r="N344" s="524">
        <f t="shared" si="190"/>
        <v>0</v>
      </c>
      <c r="O344" s="524">
        <f t="shared" si="190"/>
        <v>0</v>
      </c>
      <c r="P344" s="524">
        <f t="shared" si="190"/>
        <v>0</v>
      </c>
    </row>
    <row r="345" ht="12.75" customHeight="1" spans="1:16">
      <c r="A345" s="567" t="s">
        <v>161</v>
      </c>
      <c r="B345" s="568" t="s">
        <v>70</v>
      </c>
      <c r="C345" s="569">
        <f>SUM(E345:P345)</f>
        <v>0</v>
      </c>
      <c r="D345" s="570">
        <f>IF($C$2=0,,C345/$C$2)</f>
        <v>0</v>
      </c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</row>
    <row r="346" ht="12.75" customHeight="1" spans="1:16">
      <c r="A346" s="571"/>
      <c r="B346" s="568" t="s">
        <v>71</v>
      </c>
      <c r="C346" s="569">
        <f>SUM(E346:P346)</f>
        <v>0</v>
      </c>
      <c r="D346" s="572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</row>
    <row r="347" ht="12.75" customHeight="1" spans="1:16">
      <c r="A347" s="571"/>
      <c r="B347" s="568" t="s">
        <v>82</v>
      </c>
      <c r="C347" s="569">
        <f>SUM(E347:P347)</f>
        <v>0</v>
      </c>
      <c r="D347" s="572"/>
      <c r="E347" s="587">
        <f>E348+E349</f>
        <v>0</v>
      </c>
      <c r="F347" s="587">
        <f t="shared" ref="F347:P347" si="191">F348+F349</f>
        <v>0</v>
      </c>
      <c r="G347" s="587">
        <f t="shared" si="191"/>
        <v>0</v>
      </c>
      <c r="H347" s="587">
        <f t="shared" si="191"/>
        <v>0</v>
      </c>
      <c r="I347" s="587">
        <f t="shared" si="191"/>
        <v>0</v>
      </c>
      <c r="J347" s="587">
        <f t="shared" si="191"/>
        <v>0</v>
      </c>
      <c r="K347" s="587">
        <f t="shared" si="191"/>
        <v>0</v>
      </c>
      <c r="L347" s="587">
        <f t="shared" si="191"/>
        <v>0</v>
      </c>
      <c r="M347" s="587">
        <f t="shared" si="191"/>
        <v>0</v>
      </c>
      <c r="N347" s="587">
        <f t="shared" si="191"/>
        <v>0</v>
      </c>
      <c r="O347" s="587">
        <f t="shared" si="191"/>
        <v>0</v>
      </c>
      <c r="P347" s="587">
        <f t="shared" si="191"/>
        <v>0</v>
      </c>
    </row>
    <row r="348" ht="12.75" customHeight="1" spans="1:16">
      <c r="A348" s="571"/>
      <c r="B348" s="573" t="s">
        <v>229</v>
      </c>
      <c r="C348" s="569">
        <f>SUM(E348:P348)</f>
        <v>0</v>
      </c>
      <c r="D348" s="572"/>
      <c r="E348" s="586"/>
      <c r="F348" s="586"/>
      <c r="G348" s="586"/>
      <c r="H348" s="586"/>
      <c r="I348" s="586"/>
      <c r="J348" s="586"/>
      <c r="K348" s="586"/>
      <c r="L348" s="586"/>
      <c r="M348" s="586"/>
      <c r="N348" s="586"/>
      <c r="O348" s="586"/>
      <c r="P348" s="586"/>
    </row>
    <row r="349" ht="12.75" customHeight="1" spans="1:16">
      <c r="A349" s="571"/>
      <c r="B349" s="573" t="s">
        <v>230</v>
      </c>
      <c r="C349" s="569">
        <f>SUM(E349:P349)</f>
        <v>0</v>
      </c>
      <c r="D349" s="572"/>
      <c r="E349" s="586"/>
      <c r="F349" s="586"/>
      <c r="G349" s="586"/>
      <c r="H349" s="586"/>
      <c r="I349" s="586"/>
      <c r="J349" s="586"/>
      <c r="K349" s="586"/>
      <c r="L349" s="586"/>
      <c r="M349" s="586"/>
      <c r="N349" s="586"/>
      <c r="O349" s="586"/>
      <c r="P349" s="586"/>
    </row>
    <row r="350" ht="12.75" customHeight="1" spans="1:16">
      <c r="A350" s="571"/>
      <c r="B350" s="574" t="s">
        <v>75</v>
      </c>
      <c r="C350" s="526">
        <f>IF(C345=0,,C346/C345)</f>
        <v>0</v>
      </c>
      <c r="D350" s="572"/>
      <c r="E350" s="525">
        <f>IF(E345=0,,E346/E345)</f>
        <v>0</v>
      </c>
      <c r="F350" s="525">
        <f t="shared" ref="F350:P350" si="192">IF(F345=0,,F346/F345)</f>
        <v>0</v>
      </c>
      <c r="G350" s="525">
        <f t="shared" si="192"/>
        <v>0</v>
      </c>
      <c r="H350" s="525">
        <f t="shared" si="192"/>
        <v>0</v>
      </c>
      <c r="I350" s="525">
        <f t="shared" si="192"/>
        <v>0</v>
      </c>
      <c r="J350" s="525">
        <f t="shared" si="192"/>
        <v>0</v>
      </c>
      <c r="K350" s="525">
        <f t="shared" si="192"/>
        <v>0</v>
      </c>
      <c r="L350" s="525">
        <f t="shared" si="192"/>
        <v>0</v>
      </c>
      <c r="M350" s="525">
        <f t="shared" si="192"/>
        <v>0</v>
      </c>
      <c r="N350" s="525">
        <f t="shared" si="192"/>
        <v>0</v>
      </c>
      <c r="O350" s="525">
        <f t="shared" si="192"/>
        <v>0</v>
      </c>
      <c r="P350" s="525">
        <f t="shared" si="192"/>
        <v>0</v>
      </c>
    </row>
    <row r="351" ht="12.75" customHeight="1" spans="1:16">
      <c r="A351" s="571"/>
      <c r="B351" s="574" t="s">
        <v>76</v>
      </c>
      <c r="C351" s="526">
        <f>IF(C345=0,,C347/C345)</f>
        <v>0</v>
      </c>
      <c r="D351" s="572"/>
      <c r="E351" s="525">
        <f>IF(E345=0,,E347/E345)</f>
        <v>0</v>
      </c>
      <c r="F351" s="525">
        <f t="shared" ref="F351:P351" si="193">IF(F345=0,,F347/F345)</f>
        <v>0</v>
      </c>
      <c r="G351" s="525">
        <f t="shared" si="193"/>
        <v>0</v>
      </c>
      <c r="H351" s="525">
        <f t="shared" si="193"/>
        <v>0</v>
      </c>
      <c r="I351" s="525">
        <f t="shared" si="193"/>
        <v>0</v>
      </c>
      <c r="J351" s="525">
        <f t="shared" si="193"/>
        <v>0</v>
      </c>
      <c r="K351" s="525">
        <f t="shared" si="193"/>
        <v>0</v>
      </c>
      <c r="L351" s="525">
        <f t="shared" si="193"/>
        <v>0</v>
      </c>
      <c r="M351" s="525">
        <f t="shared" si="193"/>
        <v>0</v>
      </c>
      <c r="N351" s="525">
        <f t="shared" si="193"/>
        <v>0</v>
      </c>
      <c r="O351" s="525">
        <f t="shared" si="193"/>
        <v>0</v>
      </c>
      <c r="P351" s="525">
        <f t="shared" si="193"/>
        <v>0</v>
      </c>
    </row>
    <row r="352" ht="12.75" customHeight="1" spans="1:16">
      <c r="A352" s="571"/>
      <c r="B352" s="575" t="s">
        <v>77</v>
      </c>
      <c r="C352" s="569">
        <f>SUM(E352:P352)</f>
        <v>0</v>
      </c>
      <c r="D352" s="572"/>
      <c r="E352" s="588">
        <f>E346-E347</f>
        <v>0</v>
      </c>
      <c r="F352" s="588">
        <f t="shared" ref="F352:P352" si="194">F346-F347</f>
        <v>0</v>
      </c>
      <c r="G352" s="588">
        <f t="shared" si="194"/>
        <v>0</v>
      </c>
      <c r="H352" s="588">
        <f t="shared" si="194"/>
        <v>0</v>
      </c>
      <c r="I352" s="588">
        <f t="shared" si="194"/>
        <v>0</v>
      </c>
      <c r="J352" s="588">
        <f t="shared" si="194"/>
        <v>0</v>
      </c>
      <c r="K352" s="588">
        <f t="shared" si="194"/>
        <v>0</v>
      </c>
      <c r="L352" s="588">
        <f t="shared" si="194"/>
        <v>0</v>
      </c>
      <c r="M352" s="588">
        <f t="shared" si="194"/>
        <v>0</v>
      </c>
      <c r="N352" s="588">
        <f t="shared" si="194"/>
        <v>0</v>
      </c>
      <c r="O352" s="588">
        <f t="shared" si="194"/>
        <v>0</v>
      </c>
      <c r="P352" s="588">
        <f t="shared" si="194"/>
        <v>0</v>
      </c>
    </row>
    <row r="353" ht="12.75" customHeight="1" spans="1:16">
      <c r="A353" s="571"/>
      <c r="B353" s="576" t="s">
        <v>78</v>
      </c>
      <c r="C353" s="562">
        <f>IF(C346=0,,C352/C346)</f>
        <v>0</v>
      </c>
      <c r="D353" s="577"/>
      <c r="E353" s="524">
        <f>IF(E346=0,,E352/E346)</f>
        <v>0</v>
      </c>
      <c r="F353" s="524">
        <f t="shared" ref="F353:P353" si="195">IF(F346=0,,F352/F346)</f>
        <v>0</v>
      </c>
      <c r="G353" s="524">
        <f t="shared" si="195"/>
        <v>0</v>
      </c>
      <c r="H353" s="524">
        <f t="shared" si="195"/>
        <v>0</v>
      </c>
      <c r="I353" s="524">
        <f t="shared" si="195"/>
        <v>0</v>
      </c>
      <c r="J353" s="524">
        <f t="shared" si="195"/>
        <v>0</v>
      </c>
      <c r="K353" s="524">
        <f t="shared" si="195"/>
        <v>0</v>
      </c>
      <c r="L353" s="524">
        <f t="shared" si="195"/>
        <v>0</v>
      </c>
      <c r="M353" s="524">
        <f t="shared" si="195"/>
        <v>0</v>
      </c>
      <c r="N353" s="524">
        <f t="shared" si="195"/>
        <v>0</v>
      </c>
      <c r="O353" s="524">
        <f t="shared" si="195"/>
        <v>0</v>
      </c>
      <c r="P353" s="524">
        <f t="shared" si="195"/>
        <v>0</v>
      </c>
    </row>
    <row r="354" ht="12.75" customHeight="1" spans="1:16">
      <c r="A354" s="571"/>
      <c r="B354" s="575" t="s">
        <v>79</v>
      </c>
      <c r="C354" s="569">
        <f>SUM(E354:P354)</f>
        <v>0</v>
      </c>
      <c r="D354" s="572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86"/>
      <c r="P354" s="586"/>
    </row>
    <row r="355" ht="12.75" customHeight="1" spans="1:16">
      <c r="A355" s="571"/>
      <c r="B355" s="576" t="s">
        <v>128</v>
      </c>
      <c r="C355" s="562">
        <f>IF((C346+C354)=0,,C354/(C346+C354))</f>
        <v>0</v>
      </c>
      <c r="D355" s="577"/>
      <c r="E355" s="524">
        <f>IF((E346+E354)=0,,E354/(E346+E354))</f>
        <v>0</v>
      </c>
      <c r="F355" s="524">
        <f t="shared" ref="F355:P355" si="196">IF((F346+F354)=0,,F354/(F346+F354))</f>
        <v>0</v>
      </c>
      <c r="G355" s="524">
        <f t="shared" si="196"/>
        <v>0</v>
      </c>
      <c r="H355" s="524">
        <f t="shared" si="196"/>
        <v>0</v>
      </c>
      <c r="I355" s="524">
        <f t="shared" si="196"/>
        <v>0</v>
      </c>
      <c r="J355" s="524">
        <f t="shared" si="196"/>
        <v>0</v>
      </c>
      <c r="K355" s="524">
        <f t="shared" si="196"/>
        <v>0</v>
      </c>
      <c r="L355" s="524">
        <f t="shared" si="196"/>
        <v>0</v>
      </c>
      <c r="M355" s="524">
        <f t="shared" si="196"/>
        <v>0</v>
      </c>
      <c r="N355" s="524">
        <f t="shared" si="196"/>
        <v>0</v>
      </c>
      <c r="O355" s="524">
        <f t="shared" si="196"/>
        <v>0</v>
      </c>
      <c r="P355" s="524">
        <f t="shared" si="196"/>
        <v>0</v>
      </c>
    </row>
    <row r="356" ht="15" customHeight="1" spans="1:16">
      <c r="A356" s="565" t="s">
        <v>238</v>
      </c>
      <c r="B356" s="566"/>
      <c r="C356" s="566"/>
      <c r="D356" s="566"/>
      <c r="E356" s="566"/>
      <c r="F356" s="566"/>
      <c r="G356" s="566"/>
      <c r="H356" s="566"/>
      <c r="I356" s="566"/>
      <c r="J356" s="566"/>
      <c r="K356" s="566"/>
      <c r="L356" s="566"/>
      <c r="M356" s="566"/>
      <c r="N356" s="566"/>
      <c r="O356" s="566"/>
      <c r="P356" s="566"/>
    </row>
    <row r="357" ht="12.75" customHeight="1" spans="1:16">
      <c r="A357" s="567" t="s">
        <v>226</v>
      </c>
      <c r="B357" s="568" t="s">
        <v>70</v>
      </c>
      <c r="C357" s="569">
        <f>SUM(E357:P357)</f>
        <v>0</v>
      </c>
      <c r="D357" s="570">
        <f>IF($C$2=0,,C357/$C$2)</f>
        <v>0</v>
      </c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</row>
    <row r="358" ht="12.75" customHeight="1" spans="1:16">
      <c r="A358" s="571"/>
      <c r="B358" s="568" t="s">
        <v>71</v>
      </c>
      <c r="C358" s="569">
        <f>SUM(E358:P358)</f>
        <v>0</v>
      </c>
      <c r="D358" s="572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86"/>
      <c r="P358" s="586"/>
    </row>
    <row r="359" ht="12.75" customHeight="1" spans="1:16">
      <c r="A359" s="571"/>
      <c r="B359" s="568" t="s">
        <v>82</v>
      </c>
      <c r="C359" s="569">
        <f>SUM(E359:P359)</f>
        <v>0</v>
      </c>
      <c r="D359" s="572"/>
      <c r="E359" s="587">
        <f>E360+E361</f>
        <v>0</v>
      </c>
      <c r="F359" s="587">
        <f t="shared" ref="F359:P359" si="197">F360+F361</f>
        <v>0</v>
      </c>
      <c r="G359" s="587">
        <f t="shared" si="197"/>
        <v>0</v>
      </c>
      <c r="H359" s="587">
        <f t="shared" si="197"/>
        <v>0</v>
      </c>
      <c r="I359" s="587">
        <f t="shared" si="197"/>
        <v>0</v>
      </c>
      <c r="J359" s="587">
        <f t="shared" si="197"/>
        <v>0</v>
      </c>
      <c r="K359" s="587">
        <f t="shared" si="197"/>
        <v>0</v>
      </c>
      <c r="L359" s="587">
        <f t="shared" si="197"/>
        <v>0</v>
      </c>
      <c r="M359" s="587">
        <f t="shared" si="197"/>
        <v>0</v>
      </c>
      <c r="N359" s="587">
        <f t="shared" si="197"/>
        <v>0</v>
      </c>
      <c r="O359" s="587">
        <f t="shared" si="197"/>
        <v>0</v>
      </c>
      <c r="P359" s="587">
        <f t="shared" si="197"/>
        <v>0</v>
      </c>
    </row>
    <row r="360" ht="12.75" customHeight="1" spans="1:16">
      <c r="A360" s="571"/>
      <c r="B360" s="573" t="s">
        <v>212</v>
      </c>
      <c r="C360" s="569">
        <f>SUM(E360:P360)</f>
        <v>0</v>
      </c>
      <c r="D360" s="572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</row>
    <row r="361" ht="12.75" customHeight="1" spans="1:16">
      <c r="A361" s="571"/>
      <c r="B361" s="573" t="s">
        <v>213</v>
      </c>
      <c r="C361" s="569">
        <f>SUM(E361:P361)</f>
        <v>0</v>
      </c>
      <c r="D361" s="572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6"/>
      <c r="P361" s="586"/>
    </row>
    <row r="362" ht="12.75" customHeight="1" spans="1:16">
      <c r="A362" s="571"/>
      <c r="B362" s="574" t="s">
        <v>75</v>
      </c>
      <c r="C362" s="526">
        <f>IF(C357=0,,C358/C357)</f>
        <v>0</v>
      </c>
      <c r="D362" s="572"/>
      <c r="E362" s="525">
        <f>IF(E357=0,,E358/E357)</f>
        <v>0</v>
      </c>
      <c r="F362" s="525">
        <f t="shared" ref="F362:P362" si="198">IF(F357=0,,F358/F357)</f>
        <v>0</v>
      </c>
      <c r="G362" s="525">
        <f t="shared" si="198"/>
        <v>0</v>
      </c>
      <c r="H362" s="525">
        <f t="shared" si="198"/>
        <v>0</v>
      </c>
      <c r="I362" s="525">
        <f t="shared" si="198"/>
        <v>0</v>
      </c>
      <c r="J362" s="525">
        <f t="shared" si="198"/>
        <v>0</v>
      </c>
      <c r="K362" s="525">
        <f t="shared" si="198"/>
        <v>0</v>
      </c>
      <c r="L362" s="525">
        <f t="shared" si="198"/>
        <v>0</v>
      </c>
      <c r="M362" s="525">
        <f t="shared" si="198"/>
        <v>0</v>
      </c>
      <c r="N362" s="525">
        <f t="shared" si="198"/>
        <v>0</v>
      </c>
      <c r="O362" s="525">
        <f t="shared" si="198"/>
        <v>0</v>
      </c>
      <c r="P362" s="525">
        <f t="shared" si="198"/>
        <v>0</v>
      </c>
    </row>
    <row r="363" ht="12.75" customHeight="1" spans="1:16">
      <c r="A363" s="571"/>
      <c r="B363" s="574" t="s">
        <v>228</v>
      </c>
      <c r="C363" s="526">
        <f>IF(C357=0,,C359/C357)</f>
        <v>0</v>
      </c>
      <c r="D363" s="572"/>
      <c r="E363" s="525">
        <f>IF(E357=0,,E359/E357)</f>
        <v>0</v>
      </c>
      <c r="F363" s="525">
        <f t="shared" ref="F363:P363" si="199">IF(F357=0,,F359/F357)</f>
        <v>0</v>
      </c>
      <c r="G363" s="525">
        <f t="shared" si="199"/>
        <v>0</v>
      </c>
      <c r="H363" s="525">
        <f t="shared" si="199"/>
        <v>0</v>
      </c>
      <c r="I363" s="525">
        <f t="shared" si="199"/>
        <v>0</v>
      </c>
      <c r="J363" s="525">
        <f t="shared" si="199"/>
        <v>0</v>
      </c>
      <c r="K363" s="525">
        <f t="shared" si="199"/>
        <v>0</v>
      </c>
      <c r="L363" s="525">
        <f t="shared" si="199"/>
        <v>0</v>
      </c>
      <c r="M363" s="525">
        <f t="shared" si="199"/>
        <v>0</v>
      </c>
      <c r="N363" s="525">
        <f t="shared" si="199"/>
        <v>0</v>
      </c>
      <c r="O363" s="525">
        <f t="shared" si="199"/>
        <v>0</v>
      </c>
      <c r="P363" s="525">
        <f t="shared" si="199"/>
        <v>0</v>
      </c>
    </row>
    <row r="364" ht="12.75" customHeight="1" spans="1:16">
      <c r="A364" s="571"/>
      <c r="B364" s="575" t="s">
        <v>77</v>
      </c>
      <c r="C364" s="569">
        <f>SUM(E364:P364)</f>
        <v>0</v>
      </c>
      <c r="D364" s="572"/>
      <c r="E364" s="588">
        <f>E358-E359</f>
        <v>0</v>
      </c>
      <c r="F364" s="588">
        <f t="shared" ref="F364:P364" si="200">F358-F359</f>
        <v>0</v>
      </c>
      <c r="G364" s="588">
        <f t="shared" si="200"/>
        <v>0</v>
      </c>
      <c r="H364" s="588">
        <f t="shared" si="200"/>
        <v>0</v>
      </c>
      <c r="I364" s="588">
        <f t="shared" si="200"/>
        <v>0</v>
      </c>
      <c r="J364" s="588">
        <f t="shared" si="200"/>
        <v>0</v>
      </c>
      <c r="K364" s="588">
        <f t="shared" si="200"/>
        <v>0</v>
      </c>
      <c r="L364" s="588">
        <f t="shared" si="200"/>
        <v>0</v>
      </c>
      <c r="M364" s="588">
        <f t="shared" si="200"/>
        <v>0</v>
      </c>
      <c r="N364" s="588">
        <f t="shared" si="200"/>
        <v>0</v>
      </c>
      <c r="O364" s="588">
        <f t="shared" si="200"/>
        <v>0</v>
      </c>
      <c r="P364" s="588">
        <f t="shared" si="200"/>
        <v>0</v>
      </c>
    </row>
    <row r="365" ht="12.75" customHeight="1" spans="1:16">
      <c r="A365" s="571"/>
      <c r="B365" s="576" t="s">
        <v>78</v>
      </c>
      <c r="C365" s="562">
        <f>IF(C358=0,,C364/C358)</f>
        <v>0</v>
      </c>
      <c r="D365" s="577"/>
      <c r="E365" s="524">
        <f>IF(E358=0,,E364/E358)</f>
        <v>0</v>
      </c>
      <c r="F365" s="524">
        <f t="shared" ref="F365:P365" si="201">IF(F358=0,,F364/F358)</f>
        <v>0</v>
      </c>
      <c r="G365" s="524">
        <f t="shared" si="201"/>
        <v>0</v>
      </c>
      <c r="H365" s="524">
        <f t="shared" si="201"/>
        <v>0</v>
      </c>
      <c r="I365" s="524">
        <f t="shared" si="201"/>
        <v>0</v>
      </c>
      <c r="J365" s="524">
        <f t="shared" si="201"/>
        <v>0</v>
      </c>
      <c r="K365" s="524">
        <f t="shared" si="201"/>
        <v>0</v>
      </c>
      <c r="L365" s="524">
        <f t="shared" si="201"/>
        <v>0</v>
      </c>
      <c r="M365" s="524">
        <f t="shared" si="201"/>
        <v>0</v>
      </c>
      <c r="N365" s="524">
        <f t="shared" si="201"/>
        <v>0</v>
      </c>
      <c r="O365" s="524">
        <f t="shared" si="201"/>
        <v>0</v>
      </c>
      <c r="P365" s="524">
        <f t="shared" si="201"/>
        <v>0</v>
      </c>
    </row>
    <row r="366" ht="12.75" customHeight="1" spans="1:16">
      <c r="A366" s="571"/>
      <c r="B366" s="575" t="s">
        <v>79</v>
      </c>
      <c r="C366" s="569">
        <f>SUM(E366:P366)</f>
        <v>0</v>
      </c>
      <c r="D366" s="572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6"/>
      <c r="P366" s="586"/>
    </row>
    <row r="367" ht="12.75" customHeight="1" spans="1:16">
      <c r="A367" s="571"/>
      <c r="B367" s="576" t="s">
        <v>80</v>
      </c>
      <c r="C367" s="562">
        <f>IF((C358+C366)=0,,C366/(C358+C366))</f>
        <v>0</v>
      </c>
      <c r="D367" s="577"/>
      <c r="E367" s="524">
        <f>IF((E358+E366)=0,,E366/(E358+E366))</f>
        <v>0</v>
      </c>
      <c r="F367" s="524">
        <f t="shared" ref="F367:P367" si="202">IF((F358+F366)=0,,F366/(F358+F366))</f>
        <v>0</v>
      </c>
      <c r="G367" s="524">
        <f t="shared" si="202"/>
        <v>0</v>
      </c>
      <c r="H367" s="524">
        <f t="shared" si="202"/>
        <v>0</v>
      </c>
      <c r="I367" s="524">
        <f t="shared" si="202"/>
        <v>0</v>
      </c>
      <c r="J367" s="524">
        <f t="shared" si="202"/>
        <v>0</v>
      </c>
      <c r="K367" s="524">
        <f t="shared" si="202"/>
        <v>0</v>
      </c>
      <c r="L367" s="524">
        <f t="shared" si="202"/>
        <v>0</v>
      </c>
      <c r="M367" s="524">
        <f t="shared" si="202"/>
        <v>0</v>
      </c>
      <c r="N367" s="524">
        <f t="shared" si="202"/>
        <v>0</v>
      </c>
      <c r="O367" s="524">
        <f t="shared" si="202"/>
        <v>0</v>
      </c>
      <c r="P367" s="524">
        <f t="shared" si="202"/>
        <v>0</v>
      </c>
    </row>
    <row r="368" ht="12.75" customHeight="1" spans="1:16">
      <c r="A368" s="578" t="s">
        <v>227</v>
      </c>
      <c r="B368" s="483" t="s">
        <v>70</v>
      </c>
      <c r="C368" s="579">
        <f>SUM(E368:P368)</f>
        <v>0</v>
      </c>
      <c r="D368" s="570">
        <f>IF($C$2=0,,C368/$C$2)</f>
        <v>0</v>
      </c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86"/>
      <c r="P368" s="586"/>
    </row>
    <row r="369" ht="12.75" customHeight="1" spans="1:16">
      <c r="A369" s="578"/>
      <c r="B369" s="483" t="s">
        <v>71</v>
      </c>
      <c r="C369" s="579">
        <f>SUM(E369:P369)</f>
        <v>0</v>
      </c>
      <c r="D369" s="484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</row>
    <row r="370" ht="12.75" customHeight="1" spans="1:16">
      <c r="A370" s="578"/>
      <c r="B370" s="483" t="s">
        <v>82</v>
      </c>
      <c r="C370" s="579">
        <f>SUM(E370:P370)</f>
        <v>0</v>
      </c>
      <c r="D370" s="484"/>
      <c r="E370" s="587">
        <f>E371+E372</f>
        <v>0</v>
      </c>
      <c r="F370" s="587">
        <f t="shared" ref="F370:P370" si="203">F371+F372</f>
        <v>0</v>
      </c>
      <c r="G370" s="587">
        <f t="shared" si="203"/>
        <v>0</v>
      </c>
      <c r="H370" s="587">
        <f t="shared" si="203"/>
        <v>0</v>
      </c>
      <c r="I370" s="587">
        <f t="shared" si="203"/>
        <v>0</v>
      </c>
      <c r="J370" s="587">
        <f t="shared" si="203"/>
        <v>0</v>
      </c>
      <c r="K370" s="587">
        <f t="shared" si="203"/>
        <v>0</v>
      </c>
      <c r="L370" s="587">
        <f t="shared" si="203"/>
        <v>0</v>
      </c>
      <c r="M370" s="587">
        <f t="shared" si="203"/>
        <v>0</v>
      </c>
      <c r="N370" s="587">
        <f t="shared" si="203"/>
        <v>0</v>
      </c>
      <c r="O370" s="587">
        <f t="shared" si="203"/>
        <v>0</v>
      </c>
      <c r="P370" s="587">
        <f t="shared" si="203"/>
        <v>0</v>
      </c>
    </row>
    <row r="371" ht="12.75" customHeight="1" spans="1:16">
      <c r="A371" s="578"/>
      <c r="B371" s="580" t="s">
        <v>229</v>
      </c>
      <c r="C371" s="579">
        <f>SUM(E371:P371)</f>
        <v>0</v>
      </c>
      <c r="D371" s="484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</row>
    <row r="372" ht="12.75" customHeight="1" spans="1:16">
      <c r="A372" s="578"/>
      <c r="B372" s="580" t="s">
        <v>230</v>
      </c>
      <c r="C372" s="579">
        <f>SUM(E372:P372)</f>
        <v>0</v>
      </c>
      <c r="D372" s="484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</row>
    <row r="373" ht="12.75" customHeight="1" spans="1:16">
      <c r="A373" s="578"/>
      <c r="B373" s="581" t="s">
        <v>75</v>
      </c>
      <c r="C373" s="484">
        <f>IF(C368=0,,C369/C368)</f>
        <v>0</v>
      </c>
      <c r="D373" s="484"/>
      <c r="E373" s="525">
        <f>IF(E368=0,,E369/E368)</f>
        <v>0</v>
      </c>
      <c r="F373" s="525">
        <f t="shared" ref="F373:P373" si="204">IF(F368=0,,F369/F368)</f>
        <v>0</v>
      </c>
      <c r="G373" s="525">
        <f t="shared" si="204"/>
        <v>0</v>
      </c>
      <c r="H373" s="525">
        <f t="shared" si="204"/>
        <v>0</v>
      </c>
      <c r="I373" s="525">
        <f t="shared" si="204"/>
        <v>0</v>
      </c>
      <c r="J373" s="525">
        <f t="shared" si="204"/>
        <v>0</v>
      </c>
      <c r="K373" s="525">
        <f t="shared" si="204"/>
        <v>0</v>
      </c>
      <c r="L373" s="525">
        <f t="shared" si="204"/>
        <v>0</v>
      </c>
      <c r="M373" s="525">
        <f t="shared" si="204"/>
        <v>0</v>
      </c>
      <c r="N373" s="525">
        <f t="shared" si="204"/>
        <v>0</v>
      </c>
      <c r="O373" s="525">
        <f t="shared" si="204"/>
        <v>0</v>
      </c>
      <c r="P373" s="525">
        <f t="shared" si="204"/>
        <v>0</v>
      </c>
    </row>
    <row r="374" ht="12.75" customHeight="1" spans="1:16">
      <c r="A374" s="578"/>
      <c r="B374" s="581" t="s">
        <v>76</v>
      </c>
      <c r="C374" s="484">
        <f>IF(C368=0,,C370/C368)</f>
        <v>0</v>
      </c>
      <c r="D374" s="484"/>
      <c r="E374" s="525">
        <f>IF(E368=0,,E370/E368)</f>
        <v>0</v>
      </c>
      <c r="F374" s="525">
        <f t="shared" ref="F374:P374" si="205">IF(F368=0,,F370/F368)</f>
        <v>0</v>
      </c>
      <c r="G374" s="525">
        <f t="shared" si="205"/>
        <v>0</v>
      </c>
      <c r="H374" s="525">
        <f t="shared" si="205"/>
        <v>0</v>
      </c>
      <c r="I374" s="525">
        <f t="shared" si="205"/>
        <v>0</v>
      </c>
      <c r="J374" s="525">
        <f t="shared" si="205"/>
        <v>0</v>
      </c>
      <c r="K374" s="525">
        <f t="shared" si="205"/>
        <v>0</v>
      </c>
      <c r="L374" s="525">
        <f t="shared" si="205"/>
        <v>0</v>
      </c>
      <c r="M374" s="525">
        <f t="shared" si="205"/>
        <v>0</v>
      </c>
      <c r="N374" s="525">
        <f t="shared" si="205"/>
        <v>0</v>
      </c>
      <c r="O374" s="525">
        <f t="shared" si="205"/>
        <v>0</v>
      </c>
      <c r="P374" s="525">
        <f t="shared" si="205"/>
        <v>0</v>
      </c>
    </row>
    <row r="375" ht="12.75" customHeight="1" spans="1:16">
      <c r="A375" s="578"/>
      <c r="B375" s="582" t="s">
        <v>77</v>
      </c>
      <c r="C375" s="579">
        <f>SUM(E375:P375)</f>
        <v>0</v>
      </c>
      <c r="D375" s="484"/>
      <c r="E375" s="588">
        <f>E369-E370</f>
        <v>0</v>
      </c>
      <c r="F375" s="588">
        <f t="shared" ref="F375:P375" si="206">F369-F370</f>
        <v>0</v>
      </c>
      <c r="G375" s="588">
        <f t="shared" si="206"/>
        <v>0</v>
      </c>
      <c r="H375" s="588">
        <f t="shared" si="206"/>
        <v>0</v>
      </c>
      <c r="I375" s="588">
        <f t="shared" si="206"/>
        <v>0</v>
      </c>
      <c r="J375" s="588">
        <f t="shared" si="206"/>
        <v>0</v>
      </c>
      <c r="K375" s="588">
        <f t="shared" si="206"/>
        <v>0</v>
      </c>
      <c r="L375" s="588">
        <f t="shared" si="206"/>
        <v>0</v>
      </c>
      <c r="M375" s="588">
        <f t="shared" si="206"/>
        <v>0</v>
      </c>
      <c r="N375" s="588">
        <f t="shared" si="206"/>
        <v>0</v>
      </c>
      <c r="O375" s="588">
        <f t="shared" si="206"/>
        <v>0</v>
      </c>
      <c r="P375" s="588">
        <f t="shared" si="206"/>
        <v>0</v>
      </c>
    </row>
    <row r="376" ht="12.75" customHeight="1" spans="1:16">
      <c r="A376" s="578"/>
      <c r="B376" s="583" t="s">
        <v>78</v>
      </c>
      <c r="C376" s="354">
        <f>IF(C369=0,,C375/C369)</f>
        <v>0</v>
      </c>
      <c r="D376" s="354"/>
      <c r="E376" s="524">
        <f>IF(E369=0,,E375/E369)</f>
        <v>0</v>
      </c>
      <c r="F376" s="524">
        <f t="shared" ref="F376:P376" si="207">IF(F369=0,,F375/F369)</f>
        <v>0</v>
      </c>
      <c r="G376" s="524">
        <f t="shared" si="207"/>
        <v>0</v>
      </c>
      <c r="H376" s="524">
        <f t="shared" si="207"/>
        <v>0</v>
      </c>
      <c r="I376" s="524">
        <f t="shared" si="207"/>
        <v>0</v>
      </c>
      <c r="J376" s="524">
        <f t="shared" si="207"/>
        <v>0</v>
      </c>
      <c r="K376" s="524">
        <f t="shared" si="207"/>
        <v>0</v>
      </c>
      <c r="L376" s="524">
        <f t="shared" si="207"/>
        <v>0</v>
      </c>
      <c r="M376" s="524">
        <f t="shared" si="207"/>
        <v>0</v>
      </c>
      <c r="N376" s="524">
        <f t="shared" si="207"/>
        <v>0</v>
      </c>
      <c r="O376" s="524">
        <f t="shared" si="207"/>
        <v>0</v>
      </c>
      <c r="P376" s="524">
        <f t="shared" si="207"/>
        <v>0</v>
      </c>
    </row>
    <row r="377" ht="12.75" customHeight="1" spans="1:16">
      <c r="A377" s="578"/>
      <c r="B377" s="582" t="s">
        <v>231</v>
      </c>
      <c r="C377" s="579">
        <f>SUM(E377:P377)</f>
        <v>0</v>
      </c>
      <c r="D377" s="484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</row>
    <row r="378" ht="12.75" customHeight="1" spans="1:16">
      <c r="A378" s="578"/>
      <c r="B378" s="583" t="s">
        <v>128</v>
      </c>
      <c r="C378" s="354">
        <f>IF((C369+C377)=0,,C377/(C369+C377))</f>
        <v>0</v>
      </c>
      <c r="D378" s="354"/>
      <c r="E378" s="524">
        <f>IF((E369+E377)=0,,E377/(E369+E377))</f>
        <v>0</v>
      </c>
      <c r="F378" s="524">
        <f t="shared" ref="F378:P378" si="208">IF((F369+F377)=0,,F377/(F369+F377))</f>
        <v>0</v>
      </c>
      <c r="G378" s="524">
        <f t="shared" si="208"/>
        <v>0</v>
      </c>
      <c r="H378" s="524">
        <f t="shared" si="208"/>
        <v>0</v>
      </c>
      <c r="I378" s="524">
        <f t="shared" si="208"/>
        <v>0</v>
      </c>
      <c r="J378" s="524">
        <f t="shared" si="208"/>
        <v>0</v>
      </c>
      <c r="K378" s="524">
        <f t="shared" si="208"/>
        <v>0</v>
      </c>
      <c r="L378" s="524">
        <f t="shared" si="208"/>
        <v>0</v>
      </c>
      <c r="M378" s="524">
        <f t="shared" si="208"/>
        <v>0</v>
      </c>
      <c r="N378" s="524">
        <f t="shared" si="208"/>
        <v>0</v>
      </c>
      <c r="O378" s="524">
        <f t="shared" si="208"/>
        <v>0</v>
      </c>
      <c r="P378" s="524">
        <f t="shared" si="208"/>
        <v>0</v>
      </c>
    </row>
    <row r="379" ht="12.75" customHeight="1" spans="1:16">
      <c r="A379" s="567" t="s">
        <v>130</v>
      </c>
      <c r="B379" s="568" t="s">
        <v>70</v>
      </c>
      <c r="C379" s="569">
        <f>SUM(E379:P379)</f>
        <v>0</v>
      </c>
      <c r="D379" s="570">
        <f>IF($C$2=0,,C379/$C$2)</f>
        <v>0</v>
      </c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</row>
    <row r="380" ht="12.75" customHeight="1" spans="1:16">
      <c r="A380" s="571"/>
      <c r="B380" s="568" t="s">
        <v>71</v>
      </c>
      <c r="C380" s="569">
        <f>SUM(E380:P380)</f>
        <v>0</v>
      </c>
      <c r="D380" s="572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86"/>
      <c r="P380" s="586"/>
    </row>
    <row r="381" ht="12.75" customHeight="1" spans="1:16">
      <c r="A381" s="571"/>
      <c r="B381" s="568" t="s">
        <v>82</v>
      </c>
      <c r="C381" s="569">
        <f>SUM(E381:P381)</f>
        <v>0</v>
      </c>
      <c r="D381" s="572"/>
      <c r="E381" s="587">
        <f>E382+E383</f>
        <v>0</v>
      </c>
      <c r="F381" s="587">
        <f t="shared" ref="F381:P381" si="209">F382+F383</f>
        <v>0</v>
      </c>
      <c r="G381" s="587">
        <f t="shared" si="209"/>
        <v>0</v>
      </c>
      <c r="H381" s="587">
        <f t="shared" si="209"/>
        <v>0</v>
      </c>
      <c r="I381" s="587">
        <f t="shared" si="209"/>
        <v>0</v>
      </c>
      <c r="J381" s="587">
        <f t="shared" si="209"/>
        <v>0</v>
      </c>
      <c r="K381" s="587">
        <f t="shared" si="209"/>
        <v>0</v>
      </c>
      <c r="L381" s="587">
        <f t="shared" si="209"/>
        <v>0</v>
      </c>
      <c r="M381" s="587">
        <f t="shared" si="209"/>
        <v>0</v>
      </c>
      <c r="N381" s="587">
        <f t="shared" si="209"/>
        <v>0</v>
      </c>
      <c r="O381" s="587">
        <f t="shared" si="209"/>
        <v>0</v>
      </c>
      <c r="P381" s="587">
        <f t="shared" si="209"/>
        <v>0</v>
      </c>
    </row>
    <row r="382" ht="12.75" customHeight="1" spans="1:16">
      <c r="A382" s="571"/>
      <c r="B382" s="573" t="s">
        <v>212</v>
      </c>
      <c r="C382" s="569">
        <f>SUM(E382:P382)</f>
        <v>0</v>
      </c>
      <c r="D382" s="572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6"/>
      <c r="P382" s="586"/>
    </row>
    <row r="383" ht="12.75" customHeight="1" spans="1:16">
      <c r="A383" s="571"/>
      <c r="B383" s="573" t="s">
        <v>213</v>
      </c>
      <c r="C383" s="569">
        <f>SUM(E383:P383)</f>
        <v>0</v>
      </c>
      <c r="D383" s="572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</row>
    <row r="384" ht="12.75" customHeight="1" spans="1:16">
      <c r="A384" s="571"/>
      <c r="B384" s="574" t="s">
        <v>75</v>
      </c>
      <c r="C384" s="526">
        <f>IF(C379=0,,C380/C379)</f>
        <v>0</v>
      </c>
      <c r="D384" s="572"/>
      <c r="E384" s="525">
        <f>IF(E379=0,,E380/E379)</f>
        <v>0</v>
      </c>
      <c r="F384" s="525">
        <f t="shared" ref="F384:P384" si="210">IF(F379=0,,F380/F379)</f>
        <v>0</v>
      </c>
      <c r="G384" s="525">
        <f t="shared" si="210"/>
        <v>0</v>
      </c>
      <c r="H384" s="525">
        <f t="shared" si="210"/>
        <v>0</v>
      </c>
      <c r="I384" s="525">
        <f t="shared" si="210"/>
        <v>0</v>
      </c>
      <c r="J384" s="525">
        <f t="shared" si="210"/>
        <v>0</v>
      </c>
      <c r="K384" s="525">
        <f t="shared" si="210"/>
        <v>0</v>
      </c>
      <c r="L384" s="525">
        <f t="shared" si="210"/>
        <v>0</v>
      </c>
      <c r="M384" s="525">
        <f t="shared" si="210"/>
        <v>0</v>
      </c>
      <c r="N384" s="525">
        <f t="shared" si="210"/>
        <v>0</v>
      </c>
      <c r="O384" s="525">
        <f t="shared" si="210"/>
        <v>0</v>
      </c>
      <c r="P384" s="525">
        <f t="shared" si="210"/>
        <v>0</v>
      </c>
    </row>
    <row r="385" ht="12.75" customHeight="1" spans="1:16">
      <c r="A385" s="571"/>
      <c r="B385" s="574" t="s">
        <v>228</v>
      </c>
      <c r="C385" s="526">
        <f>IF(C379=0,,C381/C379)</f>
        <v>0</v>
      </c>
      <c r="D385" s="572"/>
      <c r="E385" s="525">
        <f>IF(E379=0,,E381/E379)</f>
        <v>0</v>
      </c>
      <c r="F385" s="525">
        <f t="shared" ref="F385:P385" si="211">IF(F379=0,,F381/F379)</f>
        <v>0</v>
      </c>
      <c r="G385" s="525">
        <f t="shared" si="211"/>
        <v>0</v>
      </c>
      <c r="H385" s="525">
        <f t="shared" si="211"/>
        <v>0</v>
      </c>
      <c r="I385" s="525">
        <f t="shared" si="211"/>
        <v>0</v>
      </c>
      <c r="J385" s="525">
        <f t="shared" si="211"/>
        <v>0</v>
      </c>
      <c r="K385" s="525">
        <f t="shared" si="211"/>
        <v>0</v>
      </c>
      <c r="L385" s="525">
        <f t="shared" si="211"/>
        <v>0</v>
      </c>
      <c r="M385" s="525">
        <f t="shared" si="211"/>
        <v>0</v>
      </c>
      <c r="N385" s="525">
        <f t="shared" si="211"/>
        <v>0</v>
      </c>
      <c r="O385" s="525">
        <f t="shared" si="211"/>
        <v>0</v>
      </c>
      <c r="P385" s="525">
        <f t="shared" si="211"/>
        <v>0</v>
      </c>
    </row>
    <row r="386" ht="12.75" customHeight="1" spans="1:16">
      <c r="A386" s="571"/>
      <c r="B386" s="575" t="s">
        <v>77</v>
      </c>
      <c r="C386" s="569">
        <f>SUM(E386:P386)</f>
        <v>0</v>
      </c>
      <c r="D386" s="572"/>
      <c r="E386" s="588">
        <f>E380-E381</f>
        <v>0</v>
      </c>
      <c r="F386" s="588">
        <f t="shared" ref="F386:P386" si="212">F380-F381</f>
        <v>0</v>
      </c>
      <c r="G386" s="588">
        <f t="shared" si="212"/>
        <v>0</v>
      </c>
      <c r="H386" s="588">
        <f t="shared" si="212"/>
        <v>0</v>
      </c>
      <c r="I386" s="588">
        <f t="shared" si="212"/>
        <v>0</v>
      </c>
      <c r="J386" s="588">
        <f t="shared" si="212"/>
        <v>0</v>
      </c>
      <c r="K386" s="588">
        <f t="shared" si="212"/>
        <v>0</v>
      </c>
      <c r="L386" s="588">
        <f t="shared" si="212"/>
        <v>0</v>
      </c>
      <c r="M386" s="588">
        <f t="shared" si="212"/>
        <v>0</v>
      </c>
      <c r="N386" s="588">
        <f t="shared" si="212"/>
        <v>0</v>
      </c>
      <c r="O386" s="588">
        <f t="shared" si="212"/>
        <v>0</v>
      </c>
      <c r="P386" s="588">
        <f t="shared" si="212"/>
        <v>0</v>
      </c>
    </row>
    <row r="387" ht="12.75" customHeight="1" spans="1:16">
      <c r="A387" s="571"/>
      <c r="B387" s="576" t="s">
        <v>78</v>
      </c>
      <c r="C387" s="562">
        <f>IF(C380=0,,C386/C380)</f>
        <v>0</v>
      </c>
      <c r="D387" s="577"/>
      <c r="E387" s="524">
        <f>IF(E380=0,,E386/E380)</f>
        <v>0</v>
      </c>
      <c r="F387" s="524">
        <f t="shared" ref="F387:P387" si="213">IF(F380=0,,F386/F380)</f>
        <v>0</v>
      </c>
      <c r="G387" s="524">
        <f t="shared" si="213"/>
        <v>0</v>
      </c>
      <c r="H387" s="524">
        <f t="shared" si="213"/>
        <v>0</v>
      </c>
      <c r="I387" s="524">
        <f t="shared" si="213"/>
        <v>0</v>
      </c>
      <c r="J387" s="524">
        <f t="shared" si="213"/>
        <v>0</v>
      </c>
      <c r="K387" s="524">
        <f t="shared" si="213"/>
        <v>0</v>
      </c>
      <c r="L387" s="524">
        <f t="shared" si="213"/>
        <v>0</v>
      </c>
      <c r="M387" s="524">
        <f t="shared" si="213"/>
        <v>0</v>
      </c>
      <c r="N387" s="524">
        <f t="shared" si="213"/>
        <v>0</v>
      </c>
      <c r="O387" s="524">
        <f t="shared" si="213"/>
        <v>0</v>
      </c>
      <c r="P387" s="524">
        <f t="shared" si="213"/>
        <v>0</v>
      </c>
    </row>
    <row r="388" ht="12.75" customHeight="1" spans="1:16">
      <c r="A388" s="571"/>
      <c r="B388" s="575" t="s">
        <v>79</v>
      </c>
      <c r="C388" s="569">
        <f>SUM(E388:P388)</f>
        <v>0</v>
      </c>
      <c r="D388" s="572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</row>
    <row r="389" ht="12.75" customHeight="1" spans="1:16">
      <c r="A389" s="571"/>
      <c r="B389" s="576" t="s">
        <v>80</v>
      </c>
      <c r="C389" s="562">
        <f>IF((C380+C388)=0,,C388/(C380+C388))</f>
        <v>0</v>
      </c>
      <c r="D389" s="577"/>
      <c r="E389" s="524">
        <f>IF((E380+E388)=0,,E388/(E380+E388))</f>
        <v>0</v>
      </c>
      <c r="F389" s="524">
        <f t="shared" ref="F389:P389" si="214">IF((F380+F388)=0,,F388/(F380+F388))</f>
        <v>0</v>
      </c>
      <c r="G389" s="524">
        <f t="shared" si="214"/>
        <v>0</v>
      </c>
      <c r="H389" s="524">
        <f t="shared" si="214"/>
        <v>0</v>
      </c>
      <c r="I389" s="524">
        <f t="shared" si="214"/>
        <v>0</v>
      </c>
      <c r="J389" s="524">
        <f t="shared" si="214"/>
        <v>0</v>
      </c>
      <c r="K389" s="524">
        <f t="shared" si="214"/>
        <v>0</v>
      </c>
      <c r="L389" s="524">
        <f t="shared" si="214"/>
        <v>0</v>
      </c>
      <c r="M389" s="524">
        <f t="shared" si="214"/>
        <v>0</v>
      </c>
      <c r="N389" s="524">
        <f t="shared" si="214"/>
        <v>0</v>
      </c>
      <c r="O389" s="524">
        <f t="shared" si="214"/>
        <v>0</v>
      </c>
      <c r="P389" s="524">
        <f t="shared" si="214"/>
        <v>0</v>
      </c>
    </row>
    <row r="390" ht="12.75" customHeight="1" spans="1:16">
      <c r="A390" s="578" t="s">
        <v>131</v>
      </c>
      <c r="B390" s="483" t="s">
        <v>70</v>
      </c>
      <c r="C390" s="579">
        <f>SUM(E390:P390)</f>
        <v>0</v>
      </c>
      <c r="D390" s="570">
        <f>IF($C$2=0,,C390/$C$2)</f>
        <v>0</v>
      </c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6"/>
      <c r="P390" s="586"/>
    </row>
    <row r="391" ht="12.75" customHeight="1" spans="1:16">
      <c r="A391" s="578"/>
      <c r="B391" s="483" t="s">
        <v>71</v>
      </c>
      <c r="C391" s="579">
        <f>SUM(E391:P391)</f>
        <v>0</v>
      </c>
      <c r="D391" s="484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</row>
    <row r="392" ht="12.75" customHeight="1" spans="1:16">
      <c r="A392" s="578"/>
      <c r="B392" s="483" t="s">
        <v>82</v>
      </c>
      <c r="C392" s="579">
        <f>SUM(E392:P392)</f>
        <v>0</v>
      </c>
      <c r="D392" s="484"/>
      <c r="E392" s="587">
        <f>E393+E394</f>
        <v>0</v>
      </c>
      <c r="F392" s="587">
        <f t="shared" ref="F392:P392" si="215">F393+F394</f>
        <v>0</v>
      </c>
      <c r="G392" s="587">
        <f t="shared" si="215"/>
        <v>0</v>
      </c>
      <c r="H392" s="587">
        <f t="shared" si="215"/>
        <v>0</v>
      </c>
      <c r="I392" s="587">
        <f t="shared" si="215"/>
        <v>0</v>
      </c>
      <c r="J392" s="587">
        <f t="shared" si="215"/>
        <v>0</v>
      </c>
      <c r="K392" s="587">
        <f t="shared" si="215"/>
        <v>0</v>
      </c>
      <c r="L392" s="587">
        <f t="shared" si="215"/>
        <v>0</v>
      </c>
      <c r="M392" s="587">
        <f t="shared" si="215"/>
        <v>0</v>
      </c>
      <c r="N392" s="587">
        <f t="shared" si="215"/>
        <v>0</v>
      </c>
      <c r="O392" s="587">
        <f t="shared" si="215"/>
        <v>0</v>
      </c>
      <c r="P392" s="587">
        <f t="shared" si="215"/>
        <v>0</v>
      </c>
    </row>
    <row r="393" ht="12.75" customHeight="1" spans="1:16">
      <c r="A393" s="578"/>
      <c r="B393" s="580" t="s">
        <v>229</v>
      </c>
      <c r="C393" s="579">
        <f>SUM(E393:P393)</f>
        <v>0</v>
      </c>
      <c r="D393" s="484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</row>
    <row r="394" ht="12.75" customHeight="1" spans="1:16">
      <c r="A394" s="578"/>
      <c r="B394" s="580" t="s">
        <v>230</v>
      </c>
      <c r="C394" s="579">
        <f>SUM(E394:P394)</f>
        <v>0</v>
      </c>
      <c r="D394" s="484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</row>
    <row r="395" ht="12.75" customHeight="1" spans="1:16">
      <c r="A395" s="578"/>
      <c r="B395" s="581" t="s">
        <v>75</v>
      </c>
      <c r="C395" s="484">
        <f>IF(C390=0,,C391/C390)</f>
        <v>0</v>
      </c>
      <c r="D395" s="484"/>
      <c r="E395" s="525">
        <f>IF(E390=0,,E391/E390)</f>
        <v>0</v>
      </c>
      <c r="F395" s="525">
        <f t="shared" ref="F395:P395" si="216">IF(F390=0,,F391/F390)</f>
        <v>0</v>
      </c>
      <c r="G395" s="525">
        <f t="shared" si="216"/>
        <v>0</v>
      </c>
      <c r="H395" s="525">
        <f t="shared" si="216"/>
        <v>0</v>
      </c>
      <c r="I395" s="525">
        <f t="shared" si="216"/>
        <v>0</v>
      </c>
      <c r="J395" s="525">
        <f t="shared" si="216"/>
        <v>0</v>
      </c>
      <c r="K395" s="525">
        <f t="shared" si="216"/>
        <v>0</v>
      </c>
      <c r="L395" s="525">
        <f t="shared" si="216"/>
        <v>0</v>
      </c>
      <c r="M395" s="525">
        <f t="shared" si="216"/>
        <v>0</v>
      </c>
      <c r="N395" s="525">
        <f t="shared" si="216"/>
        <v>0</v>
      </c>
      <c r="O395" s="525">
        <f t="shared" si="216"/>
        <v>0</v>
      </c>
      <c r="P395" s="525">
        <f t="shared" si="216"/>
        <v>0</v>
      </c>
    </row>
    <row r="396" ht="12.75" customHeight="1" spans="1:16">
      <c r="A396" s="578"/>
      <c r="B396" s="581" t="s">
        <v>76</v>
      </c>
      <c r="C396" s="484">
        <f>IF(C390=0,,C392/C390)</f>
        <v>0</v>
      </c>
      <c r="D396" s="484"/>
      <c r="E396" s="525">
        <f>IF(E390=0,,E392/E390)</f>
        <v>0</v>
      </c>
      <c r="F396" s="525">
        <f t="shared" ref="F396:P396" si="217">IF(F390=0,,F392/F390)</f>
        <v>0</v>
      </c>
      <c r="G396" s="525">
        <f t="shared" si="217"/>
        <v>0</v>
      </c>
      <c r="H396" s="525">
        <f t="shared" si="217"/>
        <v>0</v>
      </c>
      <c r="I396" s="525">
        <f t="shared" si="217"/>
        <v>0</v>
      </c>
      <c r="J396" s="525">
        <f t="shared" si="217"/>
        <v>0</v>
      </c>
      <c r="K396" s="525">
        <f t="shared" si="217"/>
        <v>0</v>
      </c>
      <c r="L396" s="525">
        <f t="shared" si="217"/>
        <v>0</v>
      </c>
      <c r="M396" s="525">
        <f t="shared" si="217"/>
        <v>0</v>
      </c>
      <c r="N396" s="525">
        <f t="shared" si="217"/>
        <v>0</v>
      </c>
      <c r="O396" s="525">
        <f t="shared" si="217"/>
        <v>0</v>
      </c>
      <c r="P396" s="525">
        <f t="shared" si="217"/>
        <v>0</v>
      </c>
    </row>
    <row r="397" ht="12.75" customHeight="1" spans="1:16">
      <c r="A397" s="578"/>
      <c r="B397" s="582" t="s">
        <v>77</v>
      </c>
      <c r="C397" s="579">
        <f>SUM(E397:P397)</f>
        <v>0</v>
      </c>
      <c r="D397" s="484"/>
      <c r="E397" s="588">
        <f>E391-E392</f>
        <v>0</v>
      </c>
      <c r="F397" s="588">
        <f t="shared" ref="F397:P397" si="218">F391-F392</f>
        <v>0</v>
      </c>
      <c r="G397" s="588">
        <f t="shared" si="218"/>
        <v>0</v>
      </c>
      <c r="H397" s="588">
        <f t="shared" si="218"/>
        <v>0</v>
      </c>
      <c r="I397" s="588">
        <f t="shared" si="218"/>
        <v>0</v>
      </c>
      <c r="J397" s="588">
        <f t="shared" si="218"/>
        <v>0</v>
      </c>
      <c r="K397" s="588">
        <f t="shared" si="218"/>
        <v>0</v>
      </c>
      <c r="L397" s="588">
        <f t="shared" si="218"/>
        <v>0</v>
      </c>
      <c r="M397" s="588">
        <f t="shared" si="218"/>
        <v>0</v>
      </c>
      <c r="N397" s="588">
        <f t="shared" si="218"/>
        <v>0</v>
      </c>
      <c r="O397" s="588">
        <f t="shared" si="218"/>
        <v>0</v>
      </c>
      <c r="P397" s="588">
        <f t="shared" si="218"/>
        <v>0</v>
      </c>
    </row>
    <row r="398" ht="12.75" customHeight="1" spans="1:16">
      <c r="A398" s="578"/>
      <c r="B398" s="583" t="s">
        <v>78</v>
      </c>
      <c r="C398" s="354">
        <f>IF(C391=0,,C397/C391)</f>
        <v>0</v>
      </c>
      <c r="D398" s="354"/>
      <c r="E398" s="524">
        <f>IF(E391=0,,E397/E391)</f>
        <v>0</v>
      </c>
      <c r="F398" s="524">
        <f t="shared" ref="F398:P398" si="219">IF(F391=0,,F397/F391)</f>
        <v>0</v>
      </c>
      <c r="G398" s="524">
        <f t="shared" si="219"/>
        <v>0</v>
      </c>
      <c r="H398" s="524">
        <f t="shared" si="219"/>
        <v>0</v>
      </c>
      <c r="I398" s="524">
        <f t="shared" si="219"/>
        <v>0</v>
      </c>
      <c r="J398" s="524">
        <f t="shared" si="219"/>
        <v>0</v>
      </c>
      <c r="K398" s="524">
        <f t="shared" si="219"/>
        <v>0</v>
      </c>
      <c r="L398" s="524">
        <f t="shared" si="219"/>
        <v>0</v>
      </c>
      <c r="M398" s="524">
        <f t="shared" si="219"/>
        <v>0</v>
      </c>
      <c r="N398" s="524">
        <f t="shared" si="219"/>
        <v>0</v>
      </c>
      <c r="O398" s="524">
        <f t="shared" si="219"/>
        <v>0</v>
      </c>
      <c r="P398" s="524">
        <f t="shared" si="219"/>
        <v>0</v>
      </c>
    </row>
    <row r="399" ht="12.75" customHeight="1" spans="1:16">
      <c r="A399" s="578"/>
      <c r="B399" s="582" t="s">
        <v>231</v>
      </c>
      <c r="C399" s="579">
        <f>SUM(E399:P399)</f>
        <v>0</v>
      </c>
      <c r="D399" s="484"/>
      <c r="E399" s="586"/>
      <c r="F399" s="586"/>
      <c r="G399" s="586"/>
      <c r="H399" s="586"/>
      <c r="I399" s="586"/>
      <c r="J399" s="586"/>
      <c r="K399" s="586"/>
      <c r="L399" s="586"/>
      <c r="M399" s="586"/>
      <c r="N399" s="586"/>
      <c r="O399" s="586"/>
      <c r="P399" s="586"/>
    </row>
    <row r="400" ht="12.75" customHeight="1" spans="1:16">
      <c r="A400" s="578"/>
      <c r="B400" s="583" t="s">
        <v>128</v>
      </c>
      <c r="C400" s="354">
        <f>IF((C391+C399)=0,,C399/(C391+C399))</f>
        <v>0</v>
      </c>
      <c r="D400" s="354"/>
      <c r="E400" s="524">
        <f>IF((E391+E399)=0,,E399/(E391+E399))</f>
        <v>0</v>
      </c>
      <c r="F400" s="524">
        <f t="shared" ref="F400:P400" si="220">IF((F391+F399)=0,,F399/(F391+F399))</f>
        <v>0</v>
      </c>
      <c r="G400" s="524">
        <f t="shared" si="220"/>
        <v>0</v>
      </c>
      <c r="H400" s="524">
        <f t="shared" si="220"/>
        <v>0</v>
      </c>
      <c r="I400" s="524">
        <f t="shared" si="220"/>
        <v>0</v>
      </c>
      <c r="J400" s="524">
        <f t="shared" si="220"/>
        <v>0</v>
      </c>
      <c r="K400" s="524">
        <f t="shared" si="220"/>
        <v>0</v>
      </c>
      <c r="L400" s="524">
        <f t="shared" si="220"/>
        <v>0</v>
      </c>
      <c r="M400" s="524">
        <f t="shared" si="220"/>
        <v>0</v>
      </c>
      <c r="N400" s="524">
        <f t="shared" si="220"/>
        <v>0</v>
      </c>
      <c r="O400" s="524">
        <f t="shared" si="220"/>
        <v>0</v>
      </c>
      <c r="P400" s="524">
        <f t="shared" si="220"/>
        <v>0</v>
      </c>
    </row>
    <row r="401" ht="12.75" customHeight="1" spans="1:16">
      <c r="A401" s="567" t="s">
        <v>132</v>
      </c>
      <c r="B401" s="568" t="s">
        <v>70</v>
      </c>
      <c r="C401" s="569">
        <f>SUM(E401:P401)</f>
        <v>0</v>
      </c>
      <c r="D401" s="570">
        <f>IF($C$2=0,,C401/$C$2)</f>
        <v>0</v>
      </c>
      <c r="E401" s="586"/>
      <c r="F401" s="586"/>
      <c r="G401" s="586"/>
      <c r="H401" s="586"/>
      <c r="I401" s="586"/>
      <c r="J401" s="586"/>
      <c r="K401" s="586"/>
      <c r="L401" s="586"/>
      <c r="M401" s="586"/>
      <c r="N401" s="586"/>
      <c r="O401" s="586"/>
      <c r="P401" s="586"/>
    </row>
    <row r="402" ht="12.75" customHeight="1" spans="1:16">
      <c r="A402" s="571"/>
      <c r="B402" s="568" t="s">
        <v>71</v>
      </c>
      <c r="C402" s="569">
        <f>SUM(E402:P402)</f>
        <v>0</v>
      </c>
      <c r="D402" s="572"/>
      <c r="E402" s="586"/>
      <c r="F402" s="586"/>
      <c r="G402" s="586"/>
      <c r="H402" s="586"/>
      <c r="I402" s="586"/>
      <c r="J402" s="586"/>
      <c r="K402" s="586"/>
      <c r="L402" s="586"/>
      <c r="M402" s="586"/>
      <c r="N402" s="586"/>
      <c r="O402" s="586"/>
      <c r="P402" s="586"/>
    </row>
    <row r="403" ht="12.75" customHeight="1" spans="1:16">
      <c r="A403" s="571"/>
      <c r="B403" s="568" t="s">
        <v>82</v>
      </c>
      <c r="C403" s="569">
        <f>SUM(E403:P403)</f>
        <v>0</v>
      </c>
      <c r="D403" s="572"/>
      <c r="E403" s="587">
        <f>E404+E405</f>
        <v>0</v>
      </c>
      <c r="F403" s="587">
        <f t="shared" ref="F403:P403" si="221">F404+F405</f>
        <v>0</v>
      </c>
      <c r="G403" s="587">
        <f t="shared" si="221"/>
        <v>0</v>
      </c>
      <c r="H403" s="587">
        <f t="shared" si="221"/>
        <v>0</v>
      </c>
      <c r="I403" s="587">
        <f t="shared" si="221"/>
        <v>0</v>
      </c>
      <c r="J403" s="587">
        <f t="shared" si="221"/>
        <v>0</v>
      </c>
      <c r="K403" s="587">
        <f t="shared" si="221"/>
        <v>0</v>
      </c>
      <c r="L403" s="587">
        <f t="shared" si="221"/>
        <v>0</v>
      </c>
      <c r="M403" s="587">
        <f t="shared" si="221"/>
        <v>0</v>
      </c>
      <c r="N403" s="587">
        <f t="shared" si="221"/>
        <v>0</v>
      </c>
      <c r="O403" s="587">
        <f t="shared" si="221"/>
        <v>0</v>
      </c>
      <c r="P403" s="587">
        <f t="shared" si="221"/>
        <v>0</v>
      </c>
    </row>
    <row r="404" ht="12.75" customHeight="1" spans="1:16">
      <c r="A404" s="571"/>
      <c r="B404" s="573" t="s">
        <v>212</v>
      </c>
      <c r="C404" s="569">
        <f>SUM(E404:P404)</f>
        <v>0</v>
      </c>
      <c r="D404" s="572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86"/>
      <c r="P404" s="586"/>
    </row>
    <row r="405" ht="12.75" customHeight="1" spans="1:16">
      <c r="A405" s="571"/>
      <c r="B405" s="573" t="s">
        <v>213</v>
      </c>
      <c r="C405" s="569">
        <f>SUM(E405:P405)</f>
        <v>0</v>
      </c>
      <c r="D405" s="572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</row>
    <row r="406" ht="12.75" customHeight="1" spans="1:16">
      <c r="A406" s="571"/>
      <c r="B406" s="574" t="s">
        <v>75</v>
      </c>
      <c r="C406" s="526">
        <f>IF(C401=0,,C402/C401)</f>
        <v>0</v>
      </c>
      <c r="D406" s="572"/>
      <c r="E406" s="525">
        <f>IF(E401=0,,E402/E401)</f>
        <v>0</v>
      </c>
      <c r="F406" s="525">
        <f t="shared" ref="F406:P406" si="222">IF(F401=0,,F402/F401)</f>
        <v>0</v>
      </c>
      <c r="G406" s="525">
        <f t="shared" si="222"/>
        <v>0</v>
      </c>
      <c r="H406" s="525">
        <f t="shared" si="222"/>
        <v>0</v>
      </c>
      <c r="I406" s="525">
        <f t="shared" si="222"/>
        <v>0</v>
      </c>
      <c r="J406" s="525">
        <f t="shared" si="222"/>
        <v>0</v>
      </c>
      <c r="K406" s="525">
        <f t="shared" si="222"/>
        <v>0</v>
      </c>
      <c r="L406" s="525">
        <f t="shared" si="222"/>
        <v>0</v>
      </c>
      <c r="M406" s="525">
        <f t="shared" si="222"/>
        <v>0</v>
      </c>
      <c r="N406" s="525">
        <f t="shared" si="222"/>
        <v>0</v>
      </c>
      <c r="O406" s="525">
        <f t="shared" si="222"/>
        <v>0</v>
      </c>
      <c r="P406" s="525">
        <f t="shared" si="222"/>
        <v>0</v>
      </c>
    </row>
    <row r="407" ht="12.75" customHeight="1" spans="1:16">
      <c r="A407" s="571"/>
      <c r="B407" s="574" t="s">
        <v>228</v>
      </c>
      <c r="C407" s="526">
        <f>IF(C401=0,,C403/C401)</f>
        <v>0</v>
      </c>
      <c r="D407" s="572"/>
      <c r="E407" s="525">
        <f>IF(E401=0,,E403/E401)</f>
        <v>0</v>
      </c>
      <c r="F407" s="525">
        <f t="shared" ref="F407:P407" si="223">IF(F401=0,,F403/F401)</f>
        <v>0</v>
      </c>
      <c r="G407" s="525">
        <f t="shared" si="223"/>
        <v>0</v>
      </c>
      <c r="H407" s="525">
        <f t="shared" si="223"/>
        <v>0</v>
      </c>
      <c r="I407" s="525">
        <f t="shared" si="223"/>
        <v>0</v>
      </c>
      <c r="J407" s="525">
        <f t="shared" si="223"/>
        <v>0</v>
      </c>
      <c r="K407" s="525">
        <f t="shared" si="223"/>
        <v>0</v>
      </c>
      <c r="L407" s="525">
        <f t="shared" si="223"/>
        <v>0</v>
      </c>
      <c r="M407" s="525">
        <f t="shared" si="223"/>
        <v>0</v>
      </c>
      <c r="N407" s="525">
        <f t="shared" si="223"/>
        <v>0</v>
      </c>
      <c r="O407" s="525">
        <f t="shared" si="223"/>
        <v>0</v>
      </c>
      <c r="P407" s="525">
        <f t="shared" si="223"/>
        <v>0</v>
      </c>
    </row>
    <row r="408" ht="12.75" customHeight="1" spans="1:16">
      <c r="A408" s="571"/>
      <c r="B408" s="575" t="s">
        <v>77</v>
      </c>
      <c r="C408" s="569">
        <f>SUM(E408:P408)</f>
        <v>0</v>
      </c>
      <c r="D408" s="572"/>
      <c r="E408" s="588">
        <f>E402-E403</f>
        <v>0</v>
      </c>
      <c r="F408" s="588">
        <f t="shared" ref="F408:P408" si="224">F402-F403</f>
        <v>0</v>
      </c>
      <c r="G408" s="588">
        <f t="shared" si="224"/>
        <v>0</v>
      </c>
      <c r="H408" s="588">
        <f t="shared" si="224"/>
        <v>0</v>
      </c>
      <c r="I408" s="588">
        <f t="shared" si="224"/>
        <v>0</v>
      </c>
      <c r="J408" s="588">
        <f t="shared" si="224"/>
        <v>0</v>
      </c>
      <c r="K408" s="588">
        <f t="shared" si="224"/>
        <v>0</v>
      </c>
      <c r="L408" s="588">
        <f t="shared" si="224"/>
        <v>0</v>
      </c>
      <c r="M408" s="588">
        <f t="shared" si="224"/>
        <v>0</v>
      </c>
      <c r="N408" s="588">
        <f t="shared" si="224"/>
        <v>0</v>
      </c>
      <c r="O408" s="588">
        <f t="shared" si="224"/>
        <v>0</v>
      </c>
      <c r="P408" s="588">
        <f t="shared" si="224"/>
        <v>0</v>
      </c>
    </row>
    <row r="409" ht="12.75" customHeight="1" spans="1:16">
      <c r="A409" s="571"/>
      <c r="B409" s="576" t="s">
        <v>78</v>
      </c>
      <c r="C409" s="562">
        <f>IF(C402=0,,C408/C402)</f>
        <v>0</v>
      </c>
      <c r="D409" s="577"/>
      <c r="E409" s="524">
        <f>IF(E402=0,,E408/E402)</f>
        <v>0</v>
      </c>
      <c r="F409" s="524">
        <f t="shared" ref="F409:P409" si="225">IF(F402=0,,F408/F402)</f>
        <v>0</v>
      </c>
      <c r="G409" s="524">
        <f t="shared" si="225"/>
        <v>0</v>
      </c>
      <c r="H409" s="524">
        <f t="shared" si="225"/>
        <v>0</v>
      </c>
      <c r="I409" s="524">
        <f t="shared" si="225"/>
        <v>0</v>
      </c>
      <c r="J409" s="524">
        <f t="shared" si="225"/>
        <v>0</v>
      </c>
      <c r="K409" s="524">
        <f t="shared" si="225"/>
        <v>0</v>
      </c>
      <c r="L409" s="524">
        <f t="shared" si="225"/>
        <v>0</v>
      </c>
      <c r="M409" s="524">
        <f t="shared" si="225"/>
        <v>0</v>
      </c>
      <c r="N409" s="524">
        <f t="shared" si="225"/>
        <v>0</v>
      </c>
      <c r="O409" s="524">
        <f t="shared" si="225"/>
        <v>0</v>
      </c>
      <c r="P409" s="524">
        <f t="shared" si="225"/>
        <v>0</v>
      </c>
    </row>
    <row r="410" ht="12.75" customHeight="1" spans="1:16">
      <c r="A410" s="571"/>
      <c r="B410" s="575" t="s">
        <v>79</v>
      </c>
      <c r="C410" s="569">
        <f>SUM(E410:P410)</f>
        <v>0</v>
      </c>
      <c r="D410" s="572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</row>
    <row r="411" ht="12.75" customHeight="1" spans="1:16">
      <c r="A411" s="571"/>
      <c r="B411" s="576" t="s">
        <v>80</v>
      </c>
      <c r="C411" s="562">
        <f>IF((C402+C410)=0,,C410/(C402+C410))</f>
        <v>0</v>
      </c>
      <c r="D411" s="577"/>
      <c r="E411" s="524">
        <f>IF((E402+E410)=0,,E410/(E402+E410))</f>
        <v>0</v>
      </c>
      <c r="F411" s="524">
        <f t="shared" ref="F411:P411" si="226">IF((F402+F410)=0,,F410/(F402+F410))</f>
        <v>0</v>
      </c>
      <c r="G411" s="524">
        <f t="shared" si="226"/>
        <v>0</v>
      </c>
      <c r="H411" s="524">
        <f t="shared" si="226"/>
        <v>0</v>
      </c>
      <c r="I411" s="524">
        <f t="shared" si="226"/>
        <v>0</v>
      </c>
      <c r="J411" s="524">
        <f t="shared" si="226"/>
        <v>0</v>
      </c>
      <c r="K411" s="524">
        <f t="shared" si="226"/>
        <v>0</v>
      </c>
      <c r="L411" s="524">
        <f t="shared" si="226"/>
        <v>0</v>
      </c>
      <c r="M411" s="524">
        <f t="shared" si="226"/>
        <v>0</v>
      </c>
      <c r="N411" s="524">
        <f t="shared" si="226"/>
        <v>0</v>
      </c>
      <c r="O411" s="524">
        <f t="shared" si="226"/>
        <v>0</v>
      </c>
      <c r="P411" s="524">
        <f t="shared" si="226"/>
        <v>0</v>
      </c>
    </row>
    <row r="412" ht="12.75" customHeight="1" spans="1:16">
      <c r="A412" s="578" t="s">
        <v>232</v>
      </c>
      <c r="B412" s="483" t="s">
        <v>70</v>
      </c>
      <c r="C412" s="579">
        <f>SUM(E412:P412)</f>
        <v>0</v>
      </c>
      <c r="D412" s="570">
        <f>IF($C$2=0,,C412/$C$2)</f>
        <v>0</v>
      </c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</row>
    <row r="413" ht="12.75" customHeight="1" spans="1:16">
      <c r="A413" s="578"/>
      <c r="B413" s="483" t="s">
        <v>71</v>
      </c>
      <c r="C413" s="579">
        <f>SUM(E413:P413)</f>
        <v>0</v>
      </c>
      <c r="D413" s="484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</row>
    <row r="414" ht="12.75" customHeight="1" spans="1:16">
      <c r="A414" s="578"/>
      <c r="B414" s="483" t="s">
        <v>82</v>
      </c>
      <c r="C414" s="579">
        <f>SUM(E414:P414)</f>
        <v>0</v>
      </c>
      <c r="D414" s="484"/>
      <c r="E414" s="587">
        <f>E415+E416</f>
        <v>0</v>
      </c>
      <c r="F414" s="587">
        <f t="shared" ref="F414:P414" si="227">F415+F416</f>
        <v>0</v>
      </c>
      <c r="G414" s="587">
        <f t="shared" si="227"/>
        <v>0</v>
      </c>
      <c r="H414" s="587">
        <f t="shared" si="227"/>
        <v>0</v>
      </c>
      <c r="I414" s="587">
        <f t="shared" si="227"/>
        <v>0</v>
      </c>
      <c r="J414" s="587">
        <f t="shared" si="227"/>
        <v>0</v>
      </c>
      <c r="K414" s="587">
        <f t="shared" si="227"/>
        <v>0</v>
      </c>
      <c r="L414" s="587">
        <f t="shared" si="227"/>
        <v>0</v>
      </c>
      <c r="M414" s="587">
        <f t="shared" si="227"/>
        <v>0</v>
      </c>
      <c r="N414" s="587">
        <f t="shared" si="227"/>
        <v>0</v>
      </c>
      <c r="O414" s="587">
        <f t="shared" si="227"/>
        <v>0</v>
      </c>
      <c r="P414" s="587">
        <f t="shared" si="227"/>
        <v>0</v>
      </c>
    </row>
    <row r="415" ht="12.75" customHeight="1" spans="1:16">
      <c r="A415" s="578"/>
      <c r="B415" s="580" t="s">
        <v>229</v>
      </c>
      <c r="C415" s="579">
        <f>SUM(E415:P415)</f>
        <v>0</v>
      </c>
      <c r="D415" s="484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</row>
    <row r="416" ht="12.75" customHeight="1" spans="1:16">
      <c r="A416" s="578"/>
      <c r="B416" s="580" t="s">
        <v>230</v>
      </c>
      <c r="C416" s="579">
        <f>SUM(E416:P416)</f>
        <v>0</v>
      </c>
      <c r="D416" s="484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6"/>
      <c r="P416" s="586"/>
    </row>
    <row r="417" ht="12.75" customHeight="1" spans="1:16">
      <c r="A417" s="578"/>
      <c r="B417" s="581" t="s">
        <v>75</v>
      </c>
      <c r="C417" s="484">
        <f>IF(C412=0,,C413/C412)</f>
        <v>0</v>
      </c>
      <c r="D417" s="484"/>
      <c r="E417" s="525">
        <f>IF(E412=0,,E413/E412)</f>
        <v>0</v>
      </c>
      <c r="F417" s="525">
        <f t="shared" ref="F417:P417" si="228">IF(F412=0,,F413/F412)</f>
        <v>0</v>
      </c>
      <c r="G417" s="525">
        <f t="shared" si="228"/>
        <v>0</v>
      </c>
      <c r="H417" s="525">
        <f t="shared" si="228"/>
        <v>0</v>
      </c>
      <c r="I417" s="525">
        <f t="shared" si="228"/>
        <v>0</v>
      </c>
      <c r="J417" s="525">
        <f t="shared" si="228"/>
        <v>0</v>
      </c>
      <c r="K417" s="525">
        <f t="shared" si="228"/>
        <v>0</v>
      </c>
      <c r="L417" s="525">
        <f t="shared" si="228"/>
        <v>0</v>
      </c>
      <c r="M417" s="525">
        <f t="shared" si="228"/>
        <v>0</v>
      </c>
      <c r="N417" s="525">
        <f t="shared" si="228"/>
        <v>0</v>
      </c>
      <c r="O417" s="525">
        <f t="shared" si="228"/>
        <v>0</v>
      </c>
      <c r="P417" s="525">
        <f t="shared" si="228"/>
        <v>0</v>
      </c>
    </row>
    <row r="418" ht="12.75" customHeight="1" spans="1:16">
      <c r="A418" s="578"/>
      <c r="B418" s="581" t="s">
        <v>76</v>
      </c>
      <c r="C418" s="484">
        <f>IF(C412=0,,C414/C412)</f>
        <v>0</v>
      </c>
      <c r="D418" s="484"/>
      <c r="E418" s="525">
        <f>IF(E412=0,,E414/E412)</f>
        <v>0</v>
      </c>
      <c r="F418" s="525">
        <f t="shared" ref="F418:P418" si="229">IF(F412=0,,F414/F412)</f>
        <v>0</v>
      </c>
      <c r="G418" s="525">
        <f t="shared" si="229"/>
        <v>0</v>
      </c>
      <c r="H418" s="525">
        <f t="shared" si="229"/>
        <v>0</v>
      </c>
      <c r="I418" s="525">
        <f t="shared" si="229"/>
        <v>0</v>
      </c>
      <c r="J418" s="525">
        <f t="shared" si="229"/>
        <v>0</v>
      </c>
      <c r="K418" s="525">
        <f t="shared" si="229"/>
        <v>0</v>
      </c>
      <c r="L418" s="525">
        <f t="shared" si="229"/>
        <v>0</v>
      </c>
      <c r="M418" s="525">
        <f t="shared" si="229"/>
        <v>0</v>
      </c>
      <c r="N418" s="525">
        <f t="shared" si="229"/>
        <v>0</v>
      </c>
      <c r="O418" s="525">
        <f t="shared" si="229"/>
        <v>0</v>
      </c>
      <c r="P418" s="525">
        <f t="shared" si="229"/>
        <v>0</v>
      </c>
    </row>
    <row r="419" ht="12.75" customHeight="1" spans="1:16">
      <c r="A419" s="578"/>
      <c r="B419" s="582" t="s">
        <v>77</v>
      </c>
      <c r="C419" s="579">
        <f>SUM(E419:P419)</f>
        <v>0</v>
      </c>
      <c r="D419" s="484"/>
      <c r="E419" s="588">
        <f>E413-E414</f>
        <v>0</v>
      </c>
      <c r="F419" s="588">
        <f t="shared" ref="F419:P419" si="230">F413-F414</f>
        <v>0</v>
      </c>
      <c r="G419" s="588">
        <f t="shared" si="230"/>
        <v>0</v>
      </c>
      <c r="H419" s="588">
        <f t="shared" si="230"/>
        <v>0</v>
      </c>
      <c r="I419" s="588">
        <f t="shared" si="230"/>
        <v>0</v>
      </c>
      <c r="J419" s="588">
        <f t="shared" si="230"/>
        <v>0</v>
      </c>
      <c r="K419" s="588">
        <f t="shared" si="230"/>
        <v>0</v>
      </c>
      <c r="L419" s="588">
        <f t="shared" si="230"/>
        <v>0</v>
      </c>
      <c r="M419" s="588">
        <f t="shared" si="230"/>
        <v>0</v>
      </c>
      <c r="N419" s="588">
        <f t="shared" si="230"/>
        <v>0</v>
      </c>
      <c r="O419" s="588">
        <f t="shared" si="230"/>
        <v>0</v>
      </c>
      <c r="P419" s="588">
        <f t="shared" si="230"/>
        <v>0</v>
      </c>
    </row>
    <row r="420" ht="12.75" customHeight="1" spans="1:16">
      <c r="A420" s="578"/>
      <c r="B420" s="583" t="s">
        <v>78</v>
      </c>
      <c r="C420" s="354">
        <f>IF(C413=0,,C419/C413)</f>
        <v>0</v>
      </c>
      <c r="D420" s="354"/>
      <c r="E420" s="524">
        <f>IF(E413=0,,E419/E413)</f>
        <v>0</v>
      </c>
      <c r="F420" s="524">
        <f t="shared" ref="F420:P420" si="231">IF(F413=0,,F419/F413)</f>
        <v>0</v>
      </c>
      <c r="G420" s="524">
        <f t="shared" si="231"/>
        <v>0</v>
      </c>
      <c r="H420" s="524">
        <f t="shared" si="231"/>
        <v>0</v>
      </c>
      <c r="I420" s="524">
        <f t="shared" si="231"/>
        <v>0</v>
      </c>
      <c r="J420" s="524">
        <f t="shared" si="231"/>
        <v>0</v>
      </c>
      <c r="K420" s="524">
        <f t="shared" si="231"/>
        <v>0</v>
      </c>
      <c r="L420" s="524">
        <f t="shared" si="231"/>
        <v>0</v>
      </c>
      <c r="M420" s="524">
        <f t="shared" si="231"/>
        <v>0</v>
      </c>
      <c r="N420" s="524">
        <f t="shared" si="231"/>
        <v>0</v>
      </c>
      <c r="O420" s="524">
        <f t="shared" si="231"/>
        <v>0</v>
      </c>
      <c r="P420" s="524">
        <f t="shared" si="231"/>
        <v>0</v>
      </c>
    </row>
    <row r="421" ht="12.75" customHeight="1" spans="1:16">
      <c r="A421" s="578"/>
      <c r="B421" s="582" t="s">
        <v>231</v>
      </c>
      <c r="C421" s="579">
        <f>SUM(E421:P421)</f>
        <v>0</v>
      </c>
      <c r="D421" s="484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86"/>
      <c r="P421" s="586"/>
    </row>
    <row r="422" ht="12.75" customHeight="1" spans="1:16">
      <c r="A422" s="578"/>
      <c r="B422" s="583" t="s">
        <v>128</v>
      </c>
      <c r="C422" s="354">
        <f>IF((C413+C421)=0,,C421/(C413+C421))</f>
        <v>0</v>
      </c>
      <c r="D422" s="354"/>
      <c r="E422" s="524">
        <f>IF((E413+E421)=0,,E421/(E413+E421))</f>
        <v>0</v>
      </c>
      <c r="F422" s="524">
        <f t="shared" ref="F422:P422" si="232">IF((F413+F421)=0,,F421/(F413+F421))</f>
        <v>0</v>
      </c>
      <c r="G422" s="524">
        <f t="shared" si="232"/>
        <v>0</v>
      </c>
      <c r="H422" s="524">
        <f t="shared" si="232"/>
        <v>0</v>
      </c>
      <c r="I422" s="524">
        <f t="shared" si="232"/>
        <v>0</v>
      </c>
      <c r="J422" s="524">
        <f t="shared" si="232"/>
        <v>0</v>
      </c>
      <c r="K422" s="524">
        <f t="shared" si="232"/>
        <v>0</v>
      </c>
      <c r="L422" s="524">
        <f t="shared" si="232"/>
        <v>0</v>
      </c>
      <c r="M422" s="524">
        <f t="shared" si="232"/>
        <v>0</v>
      </c>
      <c r="N422" s="524">
        <f t="shared" si="232"/>
        <v>0</v>
      </c>
      <c r="O422" s="524">
        <f t="shared" si="232"/>
        <v>0</v>
      </c>
      <c r="P422" s="524">
        <f t="shared" si="232"/>
        <v>0</v>
      </c>
    </row>
    <row r="423" ht="12.75" customHeight="1" spans="1:16">
      <c r="A423" s="567" t="s">
        <v>136</v>
      </c>
      <c r="B423" s="568" t="s">
        <v>70</v>
      </c>
      <c r="C423" s="569">
        <f>SUM(E423:P423)</f>
        <v>0</v>
      </c>
      <c r="D423" s="570">
        <f>IF($C$2=0,,C423/$C$2)</f>
        <v>0</v>
      </c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</row>
    <row r="424" ht="12.75" customHeight="1" spans="1:16">
      <c r="A424" s="571"/>
      <c r="B424" s="568" t="s">
        <v>71</v>
      </c>
      <c r="C424" s="569">
        <f>SUM(E424:P424)</f>
        <v>0</v>
      </c>
      <c r="D424" s="572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6"/>
      <c r="P424" s="586"/>
    </row>
    <row r="425" ht="12.75" customHeight="1" spans="1:16">
      <c r="A425" s="571"/>
      <c r="B425" s="568" t="s">
        <v>82</v>
      </c>
      <c r="C425" s="569">
        <f>SUM(E425:P425)</f>
        <v>0</v>
      </c>
      <c r="D425" s="572"/>
      <c r="E425" s="587">
        <f>E426+E427</f>
        <v>0</v>
      </c>
      <c r="F425" s="587">
        <f t="shared" ref="F425:P425" si="233">F426+F427</f>
        <v>0</v>
      </c>
      <c r="G425" s="587">
        <f t="shared" si="233"/>
        <v>0</v>
      </c>
      <c r="H425" s="587">
        <f t="shared" si="233"/>
        <v>0</v>
      </c>
      <c r="I425" s="587">
        <f t="shared" si="233"/>
        <v>0</v>
      </c>
      <c r="J425" s="587">
        <f t="shared" si="233"/>
        <v>0</v>
      </c>
      <c r="K425" s="587">
        <f t="shared" si="233"/>
        <v>0</v>
      </c>
      <c r="L425" s="587">
        <f t="shared" si="233"/>
        <v>0</v>
      </c>
      <c r="M425" s="587">
        <f t="shared" si="233"/>
        <v>0</v>
      </c>
      <c r="N425" s="587">
        <f t="shared" si="233"/>
        <v>0</v>
      </c>
      <c r="O425" s="587">
        <f t="shared" si="233"/>
        <v>0</v>
      </c>
      <c r="P425" s="587">
        <f t="shared" si="233"/>
        <v>0</v>
      </c>
    </row>
    <row r="426" ht="12.75" customHeight="1" spans="1:16">
      <c r="A426" s="571"/>
      <c r="B426" s="573" t="s">
        <v>212</v>
      </c>
      <c r="C426" s="569">
        <f>SUM(E426:P426)</f>
        <v>0</v>
      </c>
      <c r="D426" s="572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</row>
    <row r="427" ht="12.75" customHeight="1" spans="1:16">
      <c r="A427" s="571"/>
      <c r="B427" s="573" t="s">
        <v>213</v>
      </c>
      <c r="C427" s="569">
        <f>SUM(E427:P427)</f>
        <v>0</v>
      </c>
      <c r="D427" s="572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</row>
    <row r="428" ht="12.75" customHeight="1" spans="1:16">
      <c r="A428" s="571"/>
      <c r="B428" s="574" t="s">
        <v>75</v>
      </c>
      <c r="C428" s="526">
        <f>IF(C423=0,,C424/C423)</f>
        <v>0</v>
      </c>
      <c r="D428" s="572"/>
      <c r="E428" s="525">
        <f>IF(E423=0,,E424/E423)</f>
        <v>0</v>
      </c>
      <c r="F428" s="525">
        <f t="shared" ref="F428:P428" si="234">IF(F423=0,,F424/F423)</f>
        <v>0</v>
      </c>
      <c r="G428" s="525">
        <f t="shared" si="234"/>
        <v>0</v>
      </c>
      <c r="H428" s="525">
        <f t="shared" si="234"/>
        <v>0</v>
      </c>
      <c r="I428" s="525">
        <f t="shared" si="234"/>
        <v>0</v>
      </c>
      <c r="J428" s="525">
        <f t="shared" si="234"/>
        <v>0</v>
      </c>
      <c r="K428" s="525">
        <f t="shared" si="234"/>
        <v>0</v>
      </c>
      <c r="L428" s="525">
        <f t="shared" si="234"/>
        <v>0</v>
      </c>
      <c r="M428" s="525">
        <f t="shared" si="234"/>
        <v>0</v>
      </c>
      <c r="N428" s="525">
        <f t="shared" si="234"/>
        <v>0</v>
      </c>
      <c r="O428" s="525">
        <f t="shared" si="234"/>
        <v>0</v>
      </c>
      <c r="P428" s="525">
        <f t="shared" si="234"/>
        <v>0</v>
      </c>
    </row>
    <row r="429" ht="12.75" customHeight="1" spans="1:16">
      <c r="A429" s="571"/>
      <c r="B429" s="574" t="s">
        <v>228</v>
      </c>
      <c r="C429" s="526">
        <f>IF(C423=0,,C425/C423)</f>
        <v>0</v>
      </c>
      <c r="D429" s="572"/>
      <c r="E429" s="525">
        <f>IF(E423=0,,E425/E423)</f>
        <v>0</v>
      </c>
      <c r="F429" s="525">
        <f t="shared" ref="F429:P429" si="235">IF(F423=0,,F425/F423)</f>
        <v>0</v>
      </c>
      <c r="G429" s="525">
        <f t="shared" si="235"/>
        <v>0</v>
      </c>
      <c r="H429" s="525">
        <f t="shared" si="235"/>
        <v>0</v>
      </c>
      <c r="I429" s="525">
        <f t="shared" si="235"/>
        <v>0</v>
      </c>
      <c r="J429" s="525">
        <f t="shared" si="235"/>
        <v>0</v>
      </c>
      <c r="K429" s="525">
        <f t="shared" si="235"/>
        <v>0</v>
      </c>
      <c r="L429" s="525">
        <f t="shared" si="235"/>
        <v>0</v>
      </c>
      <c r="M429" s="525">
        <f t="shared" si="235"/>
        <v>0</v>
      </c>
      <c r="N429" s="525">
        <f t="shared" si="235"/>
        <v>0</v>
      </c>
      <c r="O429" s="525">
        <f t="shared" si="235"/>
        <v>0</v>
      </c>
      <c r="P429" s="525">
        <f t="shared" si="235"/>
        <v>0</v>
      </c>
    </row>
    <row r="430" ht="12.75" customHeight="1" spans="1:16">
      <c r="A430" s="571"/>
      <c r="B430" s="575" t="s">
        <v>77</v>
      </c>
      <c r="C430" s="569">
        <f>SUM(E430:P430)</f>
        <v>0</v>
      </c>
      <c r="D430" s="572"/>
      <c r="E430" s="588">
        <f>E424-E425</f>
        <v>0</v>
      </c>
      <c r="F430" s="588">
        <f t="shared" ref="F430:P430" si="236">F424-F425</f>
        <v>0</v>
      </c>
      <c r="G430" s="588">
        <f t="shared" si="236"/>
        <v>0</v>
      </c>
      <c r="H430" s="588">
        <f t="shared" si="236"/>
        <v>0</v>
      </c>
      <c r="I430" s="588">
        <f t="shared" si="236"/>
        <v>0</v>
      </c>
      <c r="J430" s="588">
        <f t="shared" si="236"/>
        <v>0</v>
      </c>
      <c r="K430" s="588">
        <f t="shared" si="236"/>
        <v>0</v>
      </c>
      <c r="L430" s="588">
        <f t="shared" si="236"/>
        <v>0</v>
      </c>
      <c r="M430" s="588">
        <f t="shared" si="236"/>
        <v>0</v>
      </c>
      <c r="N430" s="588">
        <f t="shared" si="236"/>
        <v>0</v>
      </c>
      <c r="O430" s="588">
        <f t="shared" si="236"/>
        <v>0</v>
      </c>
      <c r="P430" s="588">
        <f t="shared" si="236"/>
        <v>0</v>
      </c>
    </row>
    <row r="431" ht="12.75" customHeight="1" spans="1:16">
      <c r="A431" s="571"/>
      <c r="B431" s="576" t="s">
        <v>78</v>
      </c>
      <c r="C431" s="562">
        <f>IF(C424=0,,C430/C424)</f>
        <v>0</v>
      </c>
      <c r="D431" s="577"/>
      <c r="E431" s="524">
        <f>IF(E424=0,,E430/E424)</f>
        <v>0</v>
      </c>
      <c r="F431" s="524">
        <f t="shared" ref="F431:P431" si="237">IF(F424=0,,F430/F424)</f>
        <v>0</v>
      </c>
      <c r="G431" s="524">
        <f t="shared" si="237"/>
        <v>0</v>
      </c>
      <c r="H431" s="524">
        <f t="shared" si="237"/>
        <v>0</v>
      </c>
      <c r="I431" s="524">
        <f t="shared" si="237"/>
        <v>0</v>
      </c>
      <c r="J431" s="524">
        <f t="shared" si="237"/>
        <v>0</v>
      </c>
      <c r="K431" s="524">
        <f t="shared" si="237"/>
        <v>0</v>
      </c>
      <c r="L431" s="524">
        <f t="shared" si="237"/>
        <v>0</v>
      </c>
      <c r="M431" s="524">
        <f t="shared" si="237"/>
        <v>0</v>
      </c>
      <c r="N431" s="524">
        <f t="shared" si="237"/>
        <v>0</v>
      </c>
      <c r="O431" s="524">
        <f t="shared" si="237"/>
        <v>0</v>
      </c>
      <c r="P431" s="524">
        <f t="shared" si="237"/>
        <v>0</v>
      </c>
    </row>
    <row r="432" ht="12.75" customHeight="1" spans="1:16">
      <c r="A432" s="571"/>
      <c r="B432" s="575" t="s">
        <v>79</v>
      </c>
      <c r="C432" s="569">
        <f>SUM(E432:P432)</f>
        <v>0</v>
      </c>
      <c r="D432" s="572"/>
      <c r="E432" s="586"/>
      <c r="F432" s="586"/>
      <c r="G432" s="586"/>
      <c r="H432" s="586"/>
      <c r="I432" s="586"/>
      <c r="J432" s="586"/>
      <c r="K432" s="586"/>
      <c r="L432" s="586"/>
      <c r="M432" s="586"/>
      <c r="N432" s="586"/>
      <c r="O432" s="586"/>
      <c r="P432" s="586"/>
    </row>
    <row r="433" ht="12.75" customHeight="1" spans="1:16">
      <c r="A433" s="571"/>
      <c r="B433" s="576" t="s">
        <v>80</v>
      </c>
      <c r="C433" s="562">
        <f>IF((C424+C432)=0,,C432/(C424+C432))</f>
        <v>0</v>
      </c>
      <c r="D433" s="577"/>
      <c r="E433" s="524">
        <f>IF((E424+E432)=0,,E432/(E424+E432))</f>
        <v>0</v>
      </c>
      <c r="F433" s="524">
        <f t="shared" ref="F433:P433" si="238">IF((F424+F432)=0,,F432/(F424+F432))</f>
        <v>0</v>
      </c>
      <c r="G433" s="524">
        <f t="shared" si="238"/>
        <v>0</v>
      </c>
      <c r="H433" s="524">
        <f t="shared" si="238"/>
        <v>0</v>
      </c>
      <c r="I433" s="524">
        <f t="shared" si="238"/>
        <v>0</v>
      </c>
      <c r="J433" s="524">
        <f t="shared" si="238"/>
        <v>0</v>
      </c>
      <c r="K433" s="524">
        <f t="shared" si="238"/>
        <v>0</v>
      </c>
      <c r="L433" s="524">
        <f t="shared" si="238"/>
        <v>0</v>
      </c>
      <c r="M433" s="524">
        <f t="shared" si="238"/>
        <v>0</v>
      </c>
      <c r="N433" s="524">
        <f t="shared" si="238"/>
        <v>0</v>
      </c>
      <c r="O433" s="524">
        <f t="shared" si="238"/>
        <v>0</v>
      </c>
      <c r="P433" s="524">
        <f t="shared" si="238"/>
        <v>0</v>
      </c>
    </row>
    <row r="434" ht="12.75" customHeight="1" spans="1:16">
      <c r="A434" s="578" t="s">
        <v>233</v>
      </c>
      <c r="B434" s="483" t="s">
        <v>70</v>
      </c>
      <c r="C434" s="579">
        <f>SUM(E434:P434)</f>
        <v>0</v>
      </c>
      <c r="D434" s="570">
        <f>IF($C$2=0,,C434/$C$2)</f>
        <v>0</v>
      </c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</row>
    <row r="435" ht="12.75" customHeight="1" spans="1:16">
      <c r="A435" s="578"/>
      <c r="B435" s="483" t="s">
        <v>71</v>
      </c>
      <c r="C435" s="579">
        <f>SUM(E435:P435)</f>
        <v>0</v>
      </c>
      <c r="D435" s="484"/>
      <c r="E435" s="586"/>
      <c r="F435" s="586"/>
      <c r="G435" s="586"/>
      <c r="H435" s="586"/>
      <c r="I435" s="586"/>
      <c r="J435" s="586"/>
      <c r="K435" s="586"/>
      <c r="L435" s="586"/>
      <c r="M435" s="586"/>
      <c r="N435" s="586"/>
      <c r="O435" s="586"/>
      <c r="P435" s="586"/>
    </row>
    <row r="436" ht="12.75" customHeight="1" spans="1:16">
      <c r="A436" s="578"/>
      <c r="B436" s="483" t="s">
        <v>82</v>
      </c>
      <c r="C436" s="579">
        <f>SUM(E436:P436)</f>
        <v>0</v>
      </c>
      <c r="D436" s="484"/>
      <c r="E436" s="587">
        <f>E437+E438</f>
        <v>0</v>
      </c>
      <c r="F436" s="587">
        <f t="shared" ref="F436:P436" si="239">F437+F438</f>
        <v>0</v>
      </c>
      <c r="G436" s="587">
        <f t="shared" si="239"/>
        <v>0</v>
      </c>
      <c r="H436" s="587">
        <f t="shared" si="239"/>
        <v>0</v>
      </c>
      <c r="I436" s="587">
        <f t="shared" si="239"/>
        <v>0</v>
      </c>
      <c r="J436" s="587">
        <f t="shared" si="239"/>
        <v>0</v>
      </c>
      <c r="K436" s="587">
        <f t="shared" si="239"/>
        <v>0</v>
      </c>
      <c r="L436" s="587">
        <f t="shared" si="239"/>
        <v>0</v>
      </c>
      <c r="M436" s="587">
        <f t="shared" si="239"/>
        <v>0</v>
      </c>
      <c r="N436" s="587">
        <f t="shared" si="239"/>
        <v>0</v>
      </c>
      <c r="O436" s="587">
        <f t="shared" si="239"/>
        <v>0</v>
      </c>
      <c r="P436" s="587">
        <f t="shared" si="239"/>
        <v>0</v>
      </c>
    </row>
    <row r="437" ht="12.75" customHeight="1" spans="1:16">
      <c r="A437" s="578"/>
      <c r="B437" s="580" t="s">
        <v>229</v>
      </c>
      <c r="C437" s="579">
        <f>SUM(E437:P437)</f>
        <v>0</v>
      </c>
      <c r="D437" s="484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</row>
    <row r="438" ht="12.75" customHeight="1" spans="1:16">
      <c r="A438" s="578"/>
      <c r="B438" s="580" t="s">
        <v>230</v>
      </c>
      <c r="C438" s="579">
        <f>SUM(E438:P438)</f>
        <v>0</v>
      </c>
      <c r="D438" s="484"/>
      <c r="E438" s="586"/>
      <c r="F438" s="586"/>
      <c r="G438" s="586"/>
      <c r="H438" s="586"/>
      <c r="I438" s="586"/>
      <c r="J438" s="586"/>
      <c r="K438" s="586"/>
      <c r="L438" s="586"/>
      <c r="M438" s="586"/>
      <c r="N438" s="586"/>
      <c r="O438" s="586"/>
      <c r="P438" s="586"/>
    </row>
    <row r="439" ht="12.75" customHeight="1" spans="1:16">
      <c r="A439" s="578"/>
      <c r="B439" s="581" t="s">
        <v>75</v>
      </c>
      <c r="C439" s="484">
        <f>IF(C434=0,,C435/C434)</f>
        <v>0</v>
      </c>
      <c r="D439" s="484"/>
      <c r="E439" s="525">
        <f>IF(E434=0,,E435/E434)</f>
        <v>0</v>
      </c>
      <c r="F439" s="525">
        <f t="shared" ref="F439:P439" si="240">IF(F434=0,,F435/F434)</f>
        <v>0</v>
      </c>
      <c r="G439" s="525">
        <f t="shared" si="240"/>
        <v>0</v>
      </c>
      <c r="H439" s="525">
        <f t="shared" si="240"/>
        <v>0</v>
      </c>
      <c r="I439" s="525">
        <f t="shared" si="240"/>
        <v>0</v>
      </c>
      <c r="J439" s="525">
        <f t="shared" si="240"/>
        <v>0</v>
      </c>
      <c r="K439" s="525">
        <f t="shared" si="240"/>
        <v>0</v>
      </c>
      <c r="L439" s="525">
        <f t="shared" si="240"/>
        <v>0</v>
      </c>
      <c r="M439" s="525">
        <f t="shared" si="240"/>
        <v>0</v>
      </c>
      <c r="N439" s="525">
        <f t="shared" si="240"/>
        <v>0</v>
      </c>
      <c r="O439" s="525">
        <f t="shared" si="240"/>
        <v>0</v>
      </c>
      <c r="P439" s="525">
        <f t="shared" si="240"/>
        <v>0</v>
      </c>
    </row>
    <row r="440" ht="12.75" customHeight="1" spans="1:16">
      <c r="A440" s="578"/>
      <c r="B440" s="581" t="s">
        <v>76</v>
      </c>
      <c r="C440" s="484">
        <f>IF(C434=0,,C436/C434)</f>
        <v>0</v>
      </c>
      <c r="D440" s="484"/>
      <c r="E440" s="525">
        <f>IF(E434=0,,E436/E434)</f>
        <v>0</v>
      </c>
      <c r="F440" s="525">
        <f t="shared" ref="F440:P440" si="241">IF(F434=0,,F436/F434)</f>
        <v>0</v>
      </c>
      <c r="G440" s="525">
        <f t="shared" si="241"/>
        <v>0</v>
      </c>
      <c r="H440" s="525">
        <f t="shared" si="241"/>
        <v>0</v>
      </c>
      <c r="I440" s="525">
        <f t="shared" si="241"/>
        <v>0</v>
      </c>
      <c r="J440" s="525">
        <f t="shared" si="241"/>
        <v>0</v>
      </c>
      <c r="K440" s="525">
        <f t="shared" si="241"/>
        <v>0</v>
      </c>
      <c r="L440" s="525">
        <f t="shared" si="241"/>
        <v>0</v>
      </c>
      <c r="M440" s="525">
        <f t="shared" si="241"/>
        <v>0</v>
      </c>
      <c r="N440" s="525">
        <f t="shared" si="241"/>
        <v>0</v>
      </c>
      <c r="O440" s="525">
        <f t="shared" si="241"/>
        <v>0</v>
      </c>
      <c r="P440" s="525">
        <f t="shared" si="241"/>
        <v>0</v>
      </c>
    </row>
    <row r="441" ht="12.75" customHeight="1" spans="1:16">
      <c r="A441" s="578"/>
      <c r="B441" s="582" t="s">
        <v>77</v>
      </c>
      <c r="C441" s="579">
        <f>SUM(E441:P441)</f>
        <v>0</v>
      </c>
      <c r="D441" s="484"/>
      <c r="E441" s="588">
        <f>E435-E436</f>
        <v>0</v>
      </c>
      <c r="F441" s="588">
        <f t="shared" ref="F441:P441" si="242">F435-F436</f>
        <v>0</v>
      </c>
      <c r="G441" s="588">
        <f t="shared" si="242"/>
        <v>0</v>
      </c>
      <c r="H441" s="588">
        <f t="shared" si="242"/>
        <v>0</v>
      </c>
      <c r="I441" s="588">
        <f t="shared" si="242"/>
        <v>0</v>
      </c>
      <c r="J441" s="588">
        <f t="shared" si="242"/>
        <v>0</v>
      </c>
      <c r="K441" s="588">
        <f t="shared" si="242"/>
        <v>0</v>
      </c>
      <c r="L441" s="588">
        <f t="shared" si="242"/>
        <v>0</v>
      </c>
      <c r="M441" s="588">
        <f t="shared" si="242"/>
        <v>0</v>
      </c>
      <c r="N441" s="588">
        <f t="shared" si="242"/>
        <v>0</v>
      </c>
      <c r="O441" s="588">
        <f t="shared" si="242"/>
        <v>0</v>
      </c>
      <c r="P441" s="588">
        <f t="shared" si="242"/>
        <v>0</v>
      </c>
    </row>
    <row r="442" ht="12.75" customHeight="1" spans="1:16">
      <c r="A442" s="578"/>
      <c r="B442" s="583" t="s">
        <v>78</v>
      </c>
      <c r="C442" s="354">
        <f>IF(C435=0,,C441/C435)</f>
        <v>0</v>
      </c>
      <c r="D442" s="354"/>
      <c r="E442" s="524">
        <f>IF(E435=0,,E441/E435)</f>
        <v>0</v>
      </c>
      <c r="F442" s="524">
        <f t="shared" ref="F442:P442" si="243">IF(F435=0,,F441/F435)</f>
        <v>0</v>
      </c>
      <c r="G442" s="524">
        <f t="shared" si="243"/>
        <v>0</v>
      </c>
      <c r="H442" s="524">
        <f t="shared" si="243"/>
        <v>0</v>
      </c>
      <c r="I442" s="524">
        <f t="shared" si="243"/>
        <v>0</v>
      </c>
      <c r="J442" s="524">
        <f t="shared" si="243"/>
        <v>0</v>
      </c>
      <c r="K442" s="524">
        <f t="shared" si="243"/>
        <v>0</v>
      </c>
      <c r="L442" s="524">
        <f t="shared" si="243"/>
        <v>0</v>
      </c>
      <c r="M442" s="524">
        <f t="shared" si="243"/>
        <v>0</v>
      </c>
      <c r="N442" s="524">
        <f t="shared" si="243"/>
        <v>0</v>
      </c>
      <c r="O442" s="524">
        <f t="shared" si="243"/>
        <v>0</v>
      </c>
      <c r="P442" s="524">
        <f t="shared" si="243"/>
        <v>0</v>
      </c>
    </row>
    <row r="443" ht="12.75" customHeight="1" spans="1:16">
      <c r="A443" s="578"/>
      <c r="B443" s="582" t="s">
        <v>231</v>
      </c>
      <c r="C443" s="579">
        <f>SUM(E443:P443)</f>
        <v>0</v>
      </c>
      <c r="D443" s="484"/>
      <c r="E443" s="586"/>
      <c r="F443" s="586"/>
      <c r="G443" s="586"/>
      <c r="H443" s="586"/>
      <c r="I443" s="586"/>
      <c r="J443" s="586"/>
      <c r="K443" s="586"/>
      <c r="L443" s="586"/>
      <c r="M443" s="586"/>
      <c r="N443" s="586"/>
      <c r="O443" s="586"/>
      <c r="P443" s="586"/>
    </row>
    <row r="444" ht="12.75" customHeight="1" spans="1:16">
      <c r="A444" s="578"/>
      <c r="B444" s="583" t="s">
        <v>128</v>
      </c>
      <c r="C444" s="354">
        <f>IF((C435+C443)=0,,C443/(C435+C443))</f>
        <v>0</v>
      </c>
      <c r="D444" s="354"/>
      <c r="E444" s="524">
        <f>IF((E435+E443)=0,,E443/(E435+E443))</f>
        <v>0</v>
      </c>
      <c r="F444" s="524">
        <f t="shared" ref="F444:P444" si="244">IF((F435+F443)=0,,F443/(F435+F443))</f>
        <v>0</v>
      </c>
      <c r="G444" s="524">
        <f t="shared" si="244"/>
        <v>0</v>
      </c>
      <c r="H444" s="524">
        <f t="shared" si="244"/>
        <v>0</v>
      </c>
      <c r="I444" s="524">
        <f t="shared" si="244"/>
        <v>0</v>
      </c>
      <c r="J444" s="524">
        <f t="shared" si="244"/>
        <v>0</v>
      </c>
      <c r="K444" s="524">
        <f t="shared" si="244"/>
        <v>0</v>
      </c>
      <c r="L444" s="524">
        <f t="shared" si="244"/>
        <v>0</v>
      </c>
      <c r="M444" s="524">
        <f t="shared" si="244"/>
        <v>0</v>
      </c>
      <c r="N444" s="524">
        <f t="shared" si="244"/>
        <v>0</v>
      </c>
      <c r="O444" s="524">
        <f t="shared" si="244"/>
        <v>0</v>
      </c>
      <c r="P444" s="524">
        <f t="shared" si="244"/>
        <v>0</v>
      </c>
    </row>
    <row r="445" ht="12.75" customHeight="1" spans="1:16">
      <c r="A445" s="567" t="s">
        <v>234</v>
      </c>
      <c r="B445" s="568" t="s">
        <v>70</v>
      </c>
      <c r="C445" s="569">
        <f>SUM(E445:P445)</f>
        <v>0</v>
      </c>
      <c r="D445" s="570">
        <f>IF($C$2=0,,C445/$C$2)</f>
        <v>0</v>
      </c>
      <c r="E445" s="586"/>
      <c r="F445" s="586"/>
      <c r="G445" s="586"/>
      <c r="H445" s="586"/>
      <c r="I445" s="586"/>
      <c r="J445" s="586"/>
      <c r="K445" s="586"/>
      <c r="L445" s="586"/>
      <c r="M445" s="586"/>
      <c r="N445" s="586"/>
      <c r="O445" s="586"/>
      <c r="P445" s="586"/>
    </row>
    <row r="446" ht="12.75" customHeight="1" spans="1:16">
      <c r="A446" s="571"/>
      <c r="B446" s="568" t="s">
        <v>71</v>
      </c>
      <c r="C446" s="569">
        <f>SUM(E446:P446)</f>
        <v>0</v>
      </c>
      <c r="D446" s="572"/>
      <c r="E446" s="586"/>
      <c r="F446" s="586"/>
      <c r="G446" s="586"/>
      <c r="H446" s="586"/>
      <c r="I446" s="586"/>
      <c r="J446" s="586"/>
      <c r="K446" s="586"/>
      <c r="L446" s="586"/>
      <c r="M446" s="586"/>
      <c r="N446" s="586"/>
      <c r="O446" s="586"/>
      <c r="P446" s="586"/>
    </row>
    <row r="447" ht="12.75" customHeight="1" spans="1:16">
      <c r="A447" s="571"/>
      <c r="B447" s="568" t="s">
        <v>82</v>
      </c>
      <c r="C447" s="569">
        <f>SUM(E447:P447)</f>
        <v>0</v>
      </c>
      <c r="D447" s="572"/>
      <c r="E447" s="587">
        <f>E448+E449</f>
        <v>0</v>
      </c>
      <c r="F447" s="587">
        <f t="shared" ref="F447:P447" si="245">F448+F449</f>
        <v>0</v>
      </c>
      <c r="G447" s="587">
        <f t="shared" si="245"/>
        <v>0</v>
      </c>
      <c r="H447" s="587">
        <f t="shared" si="245"/>
        <v>0</v>
      </c>
      <c r="I447" s="587">
        <f t="shared" si="245"/>
        <v>0</v>
      </c>
      <c r="J447" s="587">
        <f t="shared" si="245"/>
        <v>0</v>
      </c>
      <c r="K447" s="587">
        <f t="shared" si="245"/>
        <v>0</v>
      </c>
      <c r="L447" s="587">
        <f t="shared" si="245"/>
        <v>0</v>
      </c>
      <c r="M447" s="587">
        <f t="shared" si="245"/>
        <v>0</v>
      </c>
      <c r="N447" s="587">
        <f t="shared" si="245"/>
        <v>0</v>
      </c>
      <c r="O447" s="587">
        <f t="shared" si="245"/>
        <v>0</v>
      </c>
      <c r="P447" s="587">
        <f t="shared" si="245"/>
        <v>0</v>
      </c>
    </row>
    <row r="448" ht="12.75" customHeight="1" spans="1:16">
      <c r="A448" s="571"/>
      <c r="B448" s="573" t="s">
        <v>212</v>
      </c>
      <c r="C448" s="569">
        <f>SUM(E448:P448)</f>
        <v>0</v>
      </c>
      <c r="D448" s="572"/>
      <c r="E448" s="586"/>
      <c r="F448" s="586"/>
      <c r="G448" s="586"/>
      <c r="H448" s="586"/>
      <c r="I448" s="586"/>
      <c r="J448" s="586"/>
      <c r="K448" s="586"/>
      <c r="L448" s="586"/>
      <c r="M448" s="586"/>
      <c r="N448" s="586"/>
      <c r="O448" s="586"/>
      <c r="P448" s="586"/>
    </row>
    <row r="449" ht="12.75" customHeight="1" spans="1:16">
      <c r="A449" s="571"/>
      <c r="B449" s="573" t="s">
        <v>213</v>
      </c>
      <c r="C449" s="569">
        <f>SUM(E449:P449)</f>
        <v>0</v>
      </c>
      <c r="D449" s="572"/>
      <c r="E449" s="586"/>
      <c r="F449" s="586"/>
      <c r="G449" s="586"/>
      <c r="H449" s="586"/>
      <c r="I449" s="586"/>
      <c r="J449" s="586"/>
      <c r="K449" s="586"/>
      <c r="L449" s="586"/>
      <c r="M449" s="586"/>
      <c r="N449" s="586"/>
      <c r="O449" s="586"/>
      <c r="P449" s="586"/>
    </row>
    <row r="450" ht="12.75" customHeight="1" spans="1:16">
      <c r="A450" s="571"/>
      <c r="B450" s="574" t="s">
        <v>75</v>
      </c>
      <c r="C450" s="526">
        <f>IF(C445=0,,C446/C445)</f>
        <v>0</v>
      </c>
      <c r="D450" s="572"/>
      <c r="E450" s="525">
        <f>IF(E445=0,,E446/E445)</f>
        <v>0</v>
      </c>
      <c r="F450" s="525">
        <f t="shared" ref="F450:P450" si="246">IF(F445=0,,F446/F445)</f>
        <v>0</v>
      </c>
      <c r="G450" s="525">
        <f t="shared" si="246"/>
        <v>0</v>
      </c>
      <c r="H450" s="525">
        <f t="shared" si="246"/>
        <v>0</v>
      </c>
      <c r="I450" s="525">
        <f t="shared" si="246"/>
        <v>0</v>
      </c>
      <c r="J450" s="525">
        <f t="shared" si="246"/>
        <v>0</v>
      </c>
      <c r="K450" s="525">
        <f t="shared" si="246"/>
        <v>0</v>
      </c>
      <c r="L450" s="525">
        <f t="shared" si="246"/>
        <v>0</v>
      </c>
      <c r="M450" s="525">
        <f t="shared" si="246"/>
        <v>0</v>
      </c>
      <c r="N450" s="525">
        <f t="shared" si="246"/>
        <v>0</v>
      </c>
      <c r="O450" s="525">
        <f t="shared" si="246"/>
        <v>0</v>
      </c>
      <c r="P450" s="525">
        <f t="shared" si="246"/>
        <v>0</v>
      </c>
    </row>
    <row r="451" ht="12.75" customHeight="1" spans="1:16">
      <c r="A451" s="571"/>
      <c r="B451" s="574" t="s">
        <v>228</v>
      </c>
      <c r="C451" s="526">
        <f>IF(C445=0,,C447/C445)</f>
        <v>0</v>
      </c>
      <c r="D451" s="572"/>
      <c r="E451" s="525">
        <f>IF(E445=0,,E447/E445)</f>
        <v>0</v>
      </c>
      <c r="F451" s="525">
        <f t="shared" ref="F451:P451" si="247">IF(F445=0,,F447/F445)</f>
        <v>0</v>
      </c>
      <c r="G451" s="525">
        <f t="shared" si="247"/>
        <v>0</v>
      </c>
      <c r="H451" s="525">
        <f t="shared" si="247"/>
        <v>0</v>
      </c>
      <c r="I451" s="525">
        <f t="shared" si="247"/>
        <v>0</v>
      </c>
      <c r="J451" s="525">
        <f t="shared" si="247"/>
        <v>0</v>
      </c>
      <c r="K451" s="525">
        <f t="shared" si="247"/>
        <v>0</v>
      </c>
      <c r="L451" s="525">
        <f t="shared" si="247"/>
        <v>0</v>
      </c>
      <c r="M451" s="525">
        <f t="shared" si="247"/>
        <v>0</v>
      </c>
      <c r="N451" s="525">
        <f t="shared" si="247"/>
        <v>0</v>
      </c>
      <c r="O451" s="525">
        <f t="shared" si="247"/>
        <v>0</v>
      </c>
      <c r="P451" s="525">
        <f t="shared" si="247"/>
        <v>0</v>
      </c>
    </row>
    <row r="452" ht="12.75" customHeight="1" spans="1:16">
      <c r="A452" s="571"/>
      <c r="B452" s="575" t="s">
        <v>77</v>
      </c>
      <c r="C452" s="569">
        <f>SUM(E452:P452)</f>
        <v>0</v>
      </c>
      <c r="D452" s="572"/>
      <c r="E452" s="588">
        <f>E446-E447</f>
        <v>0</v>
      </c>
      <c r="F452" s="588">
        <f t="shared" ref="F452:P452" si="248">F446-F447</f>
        <v>0</v>
      </c>
      <c r="G452" s="588">
        <f t="shared" si="248"/>
        <v>0</v>
      </c>
      <c r="H452" s="588">
        <f t="shared" si="248"/>
        <v>0</v>
      </c>
      <c r="I452" s="588">
        <f t="shared" si="248"/>
        <v>0</v>
      </c>
      <c r="J452" s="588">
        <f t="shared" si="248"/>
        <v>0</v>
      </c>
      <c r="K452" s="588">
        <f t="shared" si="248"/>
        <v>0</v>
      </c>
      <c r="L452" s="588">
        <f t="shared" si="248"/>
        <v>0</v>
      </c>
      <c r="M452" s="588">
        <f t="shared" si="248"/>
        <v>0</v>
      </c>
      <c r="N452" s="588">
        <f t="shared" si="248"/>
        <v>0</v>
      </c>
      <c r="O452" s="588">
        <f t="shared" si="248"/>
        <v>0</v>
      </c>
      <c r="P452" s="588">
        <f t="shared" si="248"/>
        <v>0</v>
      </c>
    </row>
    <row r="453" ht="12.75" customHeight="1" spans="1:16">
      <c r="A453" s="571"/>
      <c r="B453" s="576" t="s">
        <v>78</v>
      </c>
      <c r="C453" s="562">
        <f>IF(C446=0,,C452/C446)</f>
        <v>0</v>
      </c>
      <c r="D453" s="577"/>
      <c r="E453" s="524">
        <f>IF(E446=0,,E452/E446)</f>
        <v>0</v>
      </c>
      <c r="F453" s="524">
        <f t="shared" ref="F453:P453" si="249">IF(F446=0,,F452/F446)</f>
        <v>0</v>
      </c>
      <c r="G453" s="524">
        <f t="shared" si="249"/>
        <v>0</v>
      </c>
      <c r="H453" s="524">
        <f t="shared" si="249"/>
        <v>0</v>
      </c>
      <c r="I453" s="524">
        <f t="shared" si="249"/>
        <v>0</v>
      </c>
      <c r="J453" s="524">
        <f t="shared" si="249"/>
        <v>0</v>
      </c>
      <c r="K453" s="524">
        <f t="shared" si="249"/>
        <v>0</v>
      </c>
      <c r="L453" s="524">
        <f t="shared" si="249"/>
        <v>0</v>
      </c>
      <c r="M453" s="524">
        <f t="shared" si="249"/>
        <v>0</v>
      </c>
      <c r="N453" s="524">
        <f t="shared" si="249"/>
        <v>0</v>
      </c>
      <c r="O453" s="524">
        <f t="shared" si="249"/>
        <v>0</v>
      </c>
      <c r="P453" s="524">
        <f t="shared" si="249"/>
        <v>0</v>
      </c>
    </row>
    <row r="454" ht="12.75" customHeight="1" spans="1:16">
      <c r="A454" s="571"/>
      <c r="B454" s="575" t="s">
        <v>79</v>
      </c>
      <c r="C454" s="569">
        <f>SUM(E454:P454)</f>
        <v>0</v>
      </c>
      <c r="D454" s="572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6"/>
      <c r="P454" s="586"/>
    </row>
    <row r="455" ht="12.75" customHeight="1" spans="1:16">
      <c r="A455" s="571"/>
      <c r="B455" s="576" t="s">
        <v>80</v>
      </c>
      <c r="C455" s="562">
        <f>IF((C446+C454)=0,,C454/(C446+C454))</f>
        <v>0</v>
      </c>
      <c r="D455" s="577"/>
      <c r="E455" s="524">
        <f>IF((E446+E454)=0,,E454/(E446+E454))</f>
        <v>0</v>
      </c>
      <c r="F455" s="524">
        <f t="shared" ref="F455:P455" si="250">IF((F446+F454)=0,,F454/(F446+F454))</f>
        <v>0</v>
      </c>
      <c r="G455" s="524">
        <f t="shared" si="250"/>
        <v>0</v>
      </c>
      <c r="H455" s="524">
        <f t="shared" si="250"/>
        <v>0</v>
      </c>
      <c r="I455" s="524">
        <f t="shared" si="250"/>
        <v>0</v>
      </c>
      <c r="J455" s="524">
        <f t="shared" si="250"/>
        <v>0</v>
      </c>
      <c r="K455" s="524">
        <f t="shared" si="250"/>
        <v>0</v>
      </c>
      <c r="L455" s="524">
        <f t="shared" si="250"/>
        <v>0</v>
      </c>
      <c r="M455" s="524">
        <f t="shared" si="250"/>
        <v>0</v>
      </c>
      <c r="N455" s="524">
        <f t="shared" si="250"/>
        <v>0</v>
      </c>
      <c r="O455" s="524">
        <f t="shared" si="250"/>
        <v>0</v>
      </c>
      <c r="P455" s="524">
        <f t="shared" si="250"/>
        <v>0</v>
      </c>
    </row>
    <row r="456" ht="12.75" customHeight="1" spans="1:16">
      <c r="A456" s="578" t="s">
        <v>235</v>
      </c>
      <c r="B456" s="483" t="s">
        <v>70</v>
      </c>
      <c r="C456" s="579">
        <f>SUM(E456:P456)</f>
        <v>0</v>
      </c>
      <c r="D456" s="570">
        <f>IF($C$2=0,,C456/$C$2)</f>
        <v>0</v>
      </c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86"/>
      <c r="P456" s="586"/>
    </row>
    <row r="457" ht="12.75" customHeight="1" spans="1:16">
      <c r="A457" s="578"/>
      <c r="B457" s="483" t="s">
        <v>71</v>
      </c>
      <c r="C457" s="579">
        <f>SUM(E457:P457)</f>
        <v>0</v>
      </c>
      <c r="D457" s="484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86"/>
      <c r="P457" s="586"/>
    </row>
    <row r="458" ht="12.75" customHeight="1" spans="1:16">
      <c r="A458" s="578"/>
      <c r="B458" s="483" t="s">
        <v>82</v>
      </c>
      <c r="C458" s="579">
        <f>SUM(E458:P458)</f>
        <v>0</v>
      </c>
      <c r="D458" s="484"/>
      <c r="E458" s="587">
        <f>E459+E460</f>
        <v>0</v>
      </c>
      <c r="F458" s="587">
        <f t="shared" ref="F458:P458" si="251">F459+F460</f>
        <v>0</v>
      </c>
      <c r="G458" s="587">
        <f t="shared" si="251"/>
        <v>0</v>
      </c>
      <c r="H458" s="587">
        <f t="shared" si="251"/>
        <v>0</v>
      </c>
      <c r="I458" s="587">
        <f t="shared" si="251"/>
        <v>0</v>
      </c>
      <c r="J458" s="587">
        <f t="shared" si="251"/>
        <v>0</v>
      </c>
      <c r="K458" s="587">
        <f t="shared" si="251"/>
        <v>0</v>
      </c>
      <c r="L458" s="587">
        <f t="shared" si="251"/>
        <v>0</v>
      </c>
      <c r="M458" s="587">
        <f t="shared" si="251"/>
        <v>0</v>
      </c>
      <c r="N458" s="587">
        <f t="shared" si="251"/>
        <v>0</v>
      </c>
      <c r="O458" s="587">
        <f t="shared" si="251"/>
        <v>0</v>
      </c>
      <c r="P458" s="587">
        <f t="shared" si="251"/>
        <v>0</v>
      </c>
    </row>
    <row r="459" ht="12.75" customHeight="1" spans="1:16">
      <c r="A459" s="578"/>
      <c r="B459" s="580" t="s">
        <v>229</v>
      </c>
      <c r="C459" s="579">
        <f>SUM(E459:P459)</f>
        <v>0</v>
      </c>
      <c r="D459" s="484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6"/>
      <c r="P459" s="586"/>
    </row>
    <row r="460" ht="12.75" customHeight="1" spans="1:16">
      <c r="A460" s="578"/>
      <c r="B460" s="580" t="s">
        <v>230</v>
      </c>
      <c r="C460" s="579">
        <f>SUM(E460:P460)</f>
        <v>0</v>
      </c>
      <c r="D460" s="484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6"/>
      <c r="P460" s="586"/>
    </row>
    <row r="461" ht="12.75" customHeight="1" spans="1:16">
      <c r="A461" s="578"/>
      <c r="B461" s="581" t="s">
        <v>75</v>
      </c>
      <c r="C461" s="484">
        <f>IF(C456=0,,C457/C456)</f>
        <v>0</v>
      </c>
      <c r="D461" s="484"/>
      <c r="E461" s="525">
        <f>IF(E456=0,,E457/E456)</f>
        <v>0</v>
      </c>
      <c r="F461" s="525">
        <f t="shared" ref="F461:P461" si="252">IF(F456=0,,F457/F456)</f>
        <v>0</v>
      </c>
      <c r="G461" s="525">
        <f t="shared" si="252"/>
        <v>0</v>
      </c>
      <c r="H461" s="525">
        <f t="shared" si="252"/>
        <v>0</v>
      </c>
      <c r="I461" s="525">
        <f t="shared" si="252"/>
        <v>0</v>
      </c>
      <c r="J461" s="525">
        <f t="shared" si="252"/>
        <v>0</v>
      </c>
      <c r="K461" s="525">
        <f t="shared" si="252"/>
        <v>0</v>
      </c>
      <c r="L461" s="525">
        <f t="shared" si="252"/>
        <v>0</v>
      </c>
      <c r="M461" s="525">
        <f t="shared" si="252"/>
        <v>0</v>
      </c>
      <c r="N461" s="525">
        <f t="shared" si="252"/>
        <v>0</v>
      </c>
      <c r="O461" s="525">
        <f t="shared" si="252"/>
        <v>0</v>
      </c>
      <c r="P461" s="525">
        <f t="shared" si="252"/>
        <v>0</v>
      </c>
    </row>
    <row r="462" ht="12.75" customHeight="1" spans="1:16">
      <c r="A462" s="578"/>
      <c r="B462" s="581" t="s">
        <v>76</v>
      </c>
      <c r="C462" s="484">
        <f>IF(C456=0,,C458/C456)</f>
        <v>0</v>
      </c>
      <c r="D462" s="484"/>
      <c r="E462" s="525">
        <f>IF(E456=0,,E458/E456)</f>
        <v>0</v>
      </c>
      <c r="F462" s="525">
        <f t="shared" ref="F462:P462" si="253">IF(F456=0,,F458/F456)</f>
        <v>0</v>
      </c>
      <c r="G462" s="525">
        <f t="shared" si="253"/>
        <v>0</v>
      </c>
      <c r="H462" s="525">
        <f t="shared" si="253"/>
        <v>0</v>
      </c>
      <c r="I462" s="525">
        <f t="shared" si="253"/>
        <v>0</v>
      </c>
      <c r="J462" s="525">
        <f t="shared" si="253"/>
        <v>0</v>
      </c>
      <c r="K462" s="525">
        <f t="shared" si="253"/>
        <v>0</v>
      </c>
      <c r="L462" s="525">
        <f t="shared" si="253"/>
        <v>0</v>
      </c>
      <c r="M462" s="525">
        <f t="shared" si="253"/>
        <v>0</v>
      </c>
      <c r="N462" s="525">
        <f t="shared" si="253"/>
        <v>0</v>
      </c>
      <c r="O462" s="525">
        <f t="shared" si="253"/>
        <v>0</v>
      </c>
      <c r="P462" s="525">
        <f t="shared" si="253"/>
        <v>0</v>
      </c>
    </row>
    <row r="463" ht="12.75" customHeight="1" spans="1:16">
      <c r="A463" s="578"/>
      <c r="B463" s="582" t="s">
        <v>77</v>
      </c>
      <c r="C463" s="579">
        <f>SUM(E463:P463)</f>
        <v>0</v>
      </c>
      <c r="D463" s="484"/>
      <c r="E463" s="588">
        <f>E457-E458</f>
        <v>0</v>
      </c>
      <c r="F463" s="588">
        <f t="shared" ref="F463:P463" si="254">F457-F458</f>
        <v>0</v>
      </c>
      <c r="G463" s="588">
        <f t="shared" si="254"/>
        <v>0</v>
      </c>
      <c r="H463" s="588">
        <f t="shared" si="254"/>
        <v>0</v>
      </c>
      <c r="I463" s="588">
        <f t="shared" si="254"/>
        <v>0</v>
      </c>
      <c r="J463" s="588">
        <f t="shared" si="254"/>
        <v>0</v>
      </c>
      <c r="K463" s="588">
        <f t="shared" si="254"/>
        <v>0</v>
      </c>
      <c r="L463" s="588">
        <f t="shared" si="254"/>
        <v>0</v>
      </c>
      <c r="M463" s="588">
        <f t="shared" si="254"/>
        <v>0</v>
      </c>
      <c r="N463" s="588">
        <f t="shared" si="254"/>
        <v>0</v>
      </c>
      <c r="O463" s="588">
        <f t="shared" si="254"/>
        <v>0</v>
      </c>
      <c r="P463" s="588">
        <f t="shared" si="254"/>
        <v>0</v>
      </c>
    </row>
    <row r="464" ht="12.75" customHeight="1" spans="1:16">
      <c r="A464" s="578"/>
      <c r="B464" s="583" t="s">
        <v>78</v>
      </c>
      <c r="C464" s="354">
        <f>IF(C457=0,,C463/C457)</f>
        <v>0</v>
      </c>
      <c r="D464" s="354"/>
      <c r="E464" s="524">
        <f>IF(E457=0,,E463/E457)</f>
        <v>0</v>
      </c>
      <c r="F464" s="524">
        <f t="shared" ref="F464:P464" si="255">IF(F457=0,,F463/F457)</f>
        <v>0</v>
      </c>
      <c r="G464" s="524">
        <f t="shared" si="255"/>
        <v>0</v>
      </c>
      <c r="H464" s="524">
        <f t="shared" si="255"/>
        <v>0</v>
      </c>
      <c r="I464" s="524">
        <f t="shared" si="255"/>
        <v>0</v>
      </c>
      <c r="J464" s="524">
        <f t="shared" si="255"/>
        <v>0</v>
      </c>
      <c r="K464" s="524">
        <f t="shared" si="255"/>
        <v>0</v>
      </c>
      <c r="L464" s="524">
        <f t="shared" si="255"/>
        <v>0</v>
      </c>
      <c r="M464" s="524">
        <f t="shared" si="255"/>
        <v>0</v>
      </c>
      <c r="N464" s="524">
        <f t="shared" si="255"/>
        <v>0</v>
      </c>
      <c r="O464" s="524">
        <f t="shared" si="255"/>
        <v>0</v>
      </c>
      <c r="P464" s="524">
        <f t="shared" si="255"/>
        <v>0</v>
      </c>
    </row>
    <row r="465" ht="12.75" customHeight="1" spans="1:16">
      <c r="A465" s="578"/>
      <c r="B465" s="582" t="s">
        <v>231</v>
      </c>
      <c r="C465" s="579">
        <f>SUM(E465:P465)</f>
        <v>0</v>
      </c>
      <c r="D465" s="484"/>
      <c r="E465" s="586"/>
      <c r="F465" s="586"/>
      <c r="G465" s="586"/>
      <c r="H465" s="586"/>
      <c r="I465" s="586"/>
      <c r="J465" s="586"/>
      <c r="K465" s="586"/>
      <c r="L465" s="586"/>
      <c r="M465" s="586"/>
      <c r="N465" s="586"/>
      <c r="O465" s="586"/>
      <c r="P465" s="586"/>
    </row>
    <row r="466" ht="12.75" customHeight="1" spans="1:16">
      <c r="A466" s="578"/>
      <c r="B466" s="583" t="s">
        <v>128</v>
      </c>
      <c r="C466" s="354">
        <f>IF((C457+C465)=0,,C465/(C457+C465))</f>
        <v>0</v>
      </c>
      <c r="D466" s="354"/>
      <c r="E466" s="524">
        <f>IF((E457+E465)=0,,E465/(E457+E465))</f>
        <v>0</v>
      </c>
      <c r="F466" s="524">
        <f t="shared" ref="F466:P466" si="256">IF((F457+F465)=0,,F465/(F457+F465))</f>
        <v>0</v>
      </c>
      <c r="G466" s="524">
        <f t="shared" si="256"/>
        <v>0</v>
      </c>
      <c r="H466" s="524">
        <f t="shared" si="256"/>
        <v>0</v>
      </c>
      <c r="I466" s="524">
        <f t="shared" si="256"/>
        <v>0</v>
      </c>
      <c r="J466" s="524">
        <f t="shared" si="256"/>
        <v>0</v>
      </c>
      <c r="K466" s="524">
        <f t="shared" si="256"/>
        <v>0</v>
      </c>
      <c r="L466" s="524">
        <f t="shared" si="256"/>
        <v>0</v>
      </c>
      <c r="M466" s="524">
        <f t="shared" si="256"/>
        <v>0</v>
      </c>
      <c r="N466" s="524">
        <f t="shared" si="256"/>
        <v>0</v>
      </c>
      <c r="O466" s="524">
        <f t="shared" si="256"/>
        <v>0</v>
      </c>
      <c r="P466" s="524">
        <f t="shared" si="256"/>
        <v>0</v>
      </c>
    </row>
    <row r="467" ht="12.75" customHeight="1" spans="1:16">
      <c r="A467" s="567" t="s">
        <v>236</v>
      </c>
      <c r="B467" s="568" t="s">
        <v>70</v>
      </c>
      <c r="C467" s="569">
        <f>SUM(E467:P467)</f>
        <v>0</v>
      </c>
      <c r="D467" s="570">
        <f>IF($C$2=0,,C467/$C$2)</f>
        <v>0</v>
      </c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86"/>
      <c r="P467" s="586"/>
    </row>
    <row r="468" ht="12.75" customHeight="1" spans="1:16">
      <c r="A468" s="571"/>
      <c r="B468" s="568" t="s">
        <v>71</v>
      </c>
      <c r="C468" s="569">
        <f>SUM(E468:P468)</f>
        <v>0</v>
      </c>
      <c r="D468" s="572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</row>
    <row r="469" ht="12.75" customHeight="1" spans="1:16">
      <c r="A469" s="571"/>
      <c r="B469" s="568" t="s">
        <v>82</v>
      </c>
      <c r="C469" s="569">
        <f>SUM(E469:P469)</f>
        <v>0</v>
      </c>
      <c r="D469" s="572"/>
      <c r="E469" s="587">
        <f>E470+E471</f>
        <v>0</v>
      </c>
      <c r="F469" s="587">
        <f t="shared" ref="F469:P469" si="257">F470+F471</f>
        <v>0</v>
      </c>
      <c r="G469" s="587">
        <f t="shared" si="257"/>
        <v>0</v>
      </c>
      <c r="H469" s="587">
        <f t="shared" si="257"/>
        <v>0</v>
      </c>
      <c r="I469" s="587">
        <f t="shared" si="257"/>
        <v>0</v>
      </c>
      <c r="J469" s="587">
        <f t="shared" si="257"/>
        <v>0</v>
      </c>
      <c r="K469" s="587">
        <f t="shared" si="257"/>
        <v>0</v>
      </c>
      <c r="L469" s="587">
        <f t="shared" si="257"/>
        <v>0</v>
      </c>
      <c r="M469" s="587">
        <f t="shared" si="257"/>
        <v>0</v>
      </c>
      <c r="N469" s="587">
        <f t="shared" si="257"/>
        <v>0</v>
      </c>
      <c r="O469" s="587">
        <f t="shared" si="257"/>
        <v>0</v>
      </c>
      <c r="P469" s="587">
        <f t="shared" si="257"/>
        <v>0</v>
      </c>
    </row>
    <row r="470" ht="12.75" customHeight="1" spans="1:16">
      <c r="A470" s="571"/>
      <c r="B470" s="573" t="s">
        <v>212</v>
      </c>
      <c r="C470" s="569">
        <f>SUM(E470:P470)</f>
        <v>0</v>
      </c>
      <c r="D470" s="572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6"/>
      <c r="P470" s="586"/>
    </row>
    <row r="471" ht="12.75" customHeight="1" spans="1:16">
      <c r="A471" s="571"/>
      <c r="B471" s="573" t="s">
        <v>213</v>
      </c>
      <c r="C471" s="569">
        <f>SUM(E471:P471)</f>
        <v>0</v>
      </c>
      <c r="D471" s="572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</row>
    <row r="472" ht="12.75" customHeight="1" spans="1:16">
      <c r="A472" s="571"/>
      <c r="B472" s="574" t="s">
        <v>75</v>
      </c>
      <c r="C472" s="526">
        <f>IF(C467=0,,C468/C467)</f>
        <v>0</v>
      </c>
      <c r="D472" s="572"/>
      <c r="E472" s="525">
        <f>IF(E467=0,,E468/E467)</f>
        <v>0</v>
      </c>
      <c r="F472" s="525">
        <f t="shared" ref="F472:P472" si="258">IF(F467=0,,F468/F467)</f>
        <v>0</v>
      </c>
      <c r="G472" s="525">
        <f t="shared" si="258"/>
        <v>0</v>
      </c>
      <c r="H472" s="525">
        <f t="shared" si="258"/>
        <v>0</v>
      </c>
      <c r="I472" s="525">
        <f t="shared" si="258"/>
        <v>0</v>
      </c>
      <c r="J472" s="525">
        <f t="shared" si="258"/>
        <v>0</v>
      </c>
      <c r="K472" s="525">
        <f t="shared" si="258"/>
        <v>0</v>
      </c>
      <c r="L472" s="525">
        <f t="shared" si="258"/>
        <v>0</v>
      </c>
      <c r="M472" s="525">
        <f t="shared" si="258"/>
        <v>0</v>
      </c>
      <c r="N472" s="525">
        <f t="shared" si="258"/>
        <v>0</v>
      </c>
      <c r="O472" s="525">
        <f t="shared" si="258"/>
        <v>0</v>
      </c>
      <c r="P472" s="525">
        <f t="shared" si="258"/>
        <v>0</v>
      </c>
    </row>
    <row r="473" ht="12.75" customHeight="1" spans="1:16">
      <c r="A473" s="571"/>
      <c r="B473" s="574" t="s">
        <v>228</v>
      </c>
      <c r="C473" s="526">
        <f>IF(C467=0,,C469/C467)</f>
        <v>0</v>
      </c>
      <c r="D473" s="572"/>
      <c r="E473" s="525">
        <f>IF(E467=0,,E469/E467)</f>
        <v>0</v>
      </c>
      <c r="F473" s="525">
        <f t="shared" ref="F473:P473" si="259">IF(F467=0,,F469/F467)</f>
        <v>0</v>
      </c>
      <c r="G473" s="525">
        <f t="shared" si="259"/>
        <v>0</v>
      </c>
      <c r="H473" s="525">
        <f t="shared" si="259"/>
        <v>0</v>
      </c>
      <c r="I473" s="525">
        <f t="shared" si="259"/>
        <v>0</v>
      </c>
      <c r="J473" s="525">
        <f t="shared" si="259"/>
        <v>0</v>
      </c>
      <c r="K473" s="525">
        <f t="shared" si="259"/>
        <v>0</v>
      </c>
      <c r="L473" s="525">
        <f t="shared" si="259"/>
        <v>0</v>
      </c>
      <c r="M473" s="525">
        <f t="shared" si="259"/>
        <v>0</v>
      </c>
      <c r="N473" s="525">
        <f t="shared" si="259"/>
        <v>0</v>
      </c>
      <c r="O473" s="525">
        <f t="shared" si="259"/>
        <v>0</v>
      </c>
      <c r="P473" s="525">
        <f t="shared" si="259"/>
        <v>0</v>
      </c>
    </row>
    <row r="474" ht="12.75" customHeight="1" spans="1:16">
      <c r="A474" s="571"/>
      <c r="B474" s="575" t="s">
        <v>77</v>
      </c>
      <c r="C474" s="569">
        <f>SUM(E474:P474)</f>
        <v>0</v>
      </c>
      <c r="D474" s="572"/>
      <c r="E474" s="588">
        <f>E468-E469</f>
        <v>0</v>
      </c>
      <c r="F474" s="588">
        <f t="shared" ref="F474:P474" si="260">F468-F469</f>
        <v>0</v>
      </c>
      <c r="G474" s="588">
        <f t="shared" si="260"/>
        <v>0</v>
      </c>
      <c r="H474" s="588">
        <f t="shared" si="260"/>
        <v>0</v>
      </c>
      <c r="I474" s="588">
        <f t="shared" si="260"/>
        <v>0</v>
      </c>
      <c r="J474" s="588">
        <f t="shared" si="260"/>
        <v>0</v>
      </c>
      <c r="K474" s="588">
        <f t="shared" si="260"/>
        <v>0</v>
      </c>
      <c r="L474" s="588">
        <f t="shared" si="260"/>
        <v>0</v>
      </c>
      <c r="M474" s="588">
        <f t="shared" si="260"/>
        <v>0</v>
      </c>
      <c r="N474" s="588">
        <f t="shared" si="260"/>
        <v>0</v>
      </c>
      <c r="O474" s="588">
        <f t="shared" si="260"/>
        <v>0</v>
      </c>
      <c r="P474" s="588">
        <f t="shared" si="260"/>
        <v>0</v>
      </c>
    </row>
    <row r="475" ht="12.75" customHeight="1" spans="1:16">
      <c r="A475" s="571"/>
      <c r="B475" s="576" t="s">
        <v>78</v>
      </c>
      <c r="C475" s="562">
        <f>IF(C468=0,,C474/C468)</f>
        <v>0</v>
      </c>
      <c r="D475" s="577"/>
      <c r="E475" s="524">
        <f>IF(E468=0,,E474/E468)</f>
        <v>0</v>
      </c>
      <c r="F475" s="524">
        <f t="shared" ref="F475:P475" si="261">IF(F468=0,,F474/F468)</f>
        <v>0</v>
      </c>
      <c r="G475" s="524">
        <f t="shared" si="261"/>
        <v>0</v>
      </c>
      <c r="H475" s="524">
        <f t="shared" si="261"/>
        <v>0</v>
      </c>
      <c r="I475" s="524">
        <f t="shared" si="261"/>
        <v>0</v>
      </c>
      <c r="J475" s="524">
        <f t="shared" si="261"/>
        <v>0</v>
      </c>
      <c r="K475" s="524">
        <f t="shared" si="261"/>
        <v>0</v>
      </c>
      <c r="L475" s="524">
        <f t="shared" si="261"/>
        <v>0</v>
      </c>
      <c r="M475" s="524">
        <f t="shared" si="261"/>
        <v>0</v>
      </c>
      <c r="N475" s="524">
        <f t="shared" si="261"/>
        <v>0</v>
      </c>
      <c r="O475" s="524">
        <f t="shared" si="261"/>
        <v>0</v>
      </c>
      <c r="P475" s="524">
        <f t="shared" si="261"/>
        <v>0</v>
      </c>
    </row>
    <row r="476" ht="12.75" customHeight="1" spans="1:16">
      <c r="A476" s="571"/>
      <c r="B476" s="575" t="s">
        <v>79</v>
      </c>
      <c r="C476" s="569">
        <f>SUM(E476:P476)</f>
        <v>0</v>
      </c>
      <c r="D476" s="572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</row>
    <row r="477" ht="12.75" customHeight="1" spans="1:16">
      <c r="A477" s="571"/>
      <c r="B477" s="576" t="s">
        <v>80</v>
      </c>
      <c r="C477" s="562">
        <f>IF((C468+C476)=0,,C476/(C468+C476))</f>
        <v>0</v>
      </c>
      <c r="D477" s="577"/>
      <c r="E477" s="524">
        <f>IF((E468+E476)=0,,E476/(E468+E476))</f>
        <v>0</v>
      </c>
      <c r="F477" s="524">
        <f t="shared" ref="F477:P477" si="262">IF((F468+F476)=0,,F476/(F468+F476))</f>
        <v>0</v>
      </c>
      <c r="G477" s="524">
        <f t="shared" si="262"/>
        <v>0</v>
      </c>
      <c r="H477" s="524">
        <f t="shared" si="262"/>
        <v>0</v>
      </c>
      <c r="I477" s="524">
        <f t="shared" si="262"/>
        <v>0</v>
      </c>
      <c r="J477" s="524">
        <f t="shared" si="262"/>
        <v>0</v>
      </c>
      <c r="K477" s="524">
        <f t="shared" si="262"/>
        <v>0</v>
      </c>
      <c r="L477" s="524">
        <f t="shared" si="262"/>
        <v>0</v>
      </c>
      <c r="M477" s="524">
        <f t="shared" si="262"/>
        <v>0</v>
      </c>
      <c r="N477" s="524">
        <f t="shared" si="262"/>
        <v>0</v>
      </c>
      <c r="O477" s="524">
        <f t="shared" si="262"/>
        <v>0</v>
      </c>
      <c r="P477" s="524">
        <f t="shared" si="262"/>
        <v>0</v>
      </c>
    </row>
    <row r="478" ht="12.75" customHeight="1" spans="1:16">
      <c r="A478" s="578" t="s">
        <v>142</v>
      </c>
      <c r="B478" s="483" t="s">
        <v>70</v>
      </c>
      <c r="C478" s="579">
        <f>SUM(E478:P478)</f>
        <v>0</v>
      </c>
      <c r="D478" s="570">
        <f>IF($C$2=0,,C478/$C$2)</f>
        <v>0</v>
      </c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</row>
    <row r="479" ht="12.75" customHeight="1" spans="1:16">
      <c r="A479" s="578"/>
      <c r="B479" s="483" t="s">
        <v>71</v>
      </c>
      <c r="C479" s="579">
        <f>SUM(E479:P479)</f>
        <v>0</v>
      </c>
      <c r="D479" s="484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</row>
    <row r="480" ht="12.75" customHeight="1" spans="1:16">
      <c r="A480" s="578"/>
      <c r="B480" s="483" t="s">
        <v>82</v>
      </c>
      <c r="C480" s="579">
        <f>SUM(E480:P480)</f>
        <v>0</v>
      </c>
      <c r="D480" s="484"/>
      <c r="E480" s="587">
        <f>E481+E482</f>
        <v>0</v>
      </c>
      <c r="F480" s="587">
        <f t="shared" ref="F480:P480" si="263">F481+F482</f>
        <v>0</v>
      </c>
      <c r="G480" s="587">
        <f t="shared" si="263"/>
        <v>0</v>
      </c>
      <c r="H480" s="587">
        <f t="shared" si="263"/>
        <v>0</v>
      </c>
      <c r="I480" s="587">
        <f t="shared" si="263"/>
        <v>0</v>
      </c>
      <c r="J480" s="587">
        <f t="shared" si="263"/>
        <v>0</v>
      </c>
      <c r="K480" s="587">
        <f t="shared" si="263"/>
        <v>0</v>
      </c>
      <c r="L480" s="587">
        <f t="shared" si="263"/>
        <v>0</v>
      </c>
      <c r="M480" s="587">
        <f t="shared" si="263"/>
        <v>0</v>
      </c>
      <c r="N480" s="587">
        <f t="shared" si="263"/>
        <v>0</v>
      </c>
      <c r="O480" s="587">
        <f t="shared" si="263"/>
        <v>0</v>
      </c>
      <c r="P480" s="587">
        <f t="shared" si="263"/>
        <v>0</v>
      </c>
    </row>
    <row r="481" ht="12.75" customHeight="1" spans="1:16">
      <c r="A481" s="578"/>
      <c r="B481" s="580" t="s">
        <v>229</v>
      </c>
      <c r="C481" s="579">
        <f>SUM(E481:P481)</f>
        <v>0</v>
      </c>
      <c r="D481" s="484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86"/>
      <c r="P481" s="586"/>
    </row>
    <row r="482" ht="12.75" customHeight="1" spans="1:16">
      <c r="A482" s="578"/>
      <c r="B482" s="580" t="s">
        <v>230</v>
      </c>
      <c r="C482" s="579">
        <f>SUM(E482:P482)</f>
        <v>0</v>
      </c>
      <c r="D482" s="484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86"/>
      <c r="P482" s="586"/>
    </row>
    <row r="483" ht="12.75" customHeight="1" spans="1:16">
      <c r="A483" s="578"/>
      <c r="B483" s="581" t="s">
        <v>75</v>
      </c>
      <c r="C483" s="484">
        <f>IF(C478=0,,C479/C478)</f>
        <v>0</v>
      </c>
      <c r="D483" s="484"/>
      <c r="E483" s="525">
        <f>IF(E478=0,,E479/E478)</f>
        <v>0</v>
      </c>
      <c r="F483" s="525">
        <f t="shared" ref="F483:P483" si="264">IF(F478=0,,F479/F478)</f>
        <v>0</v>
      </c>
      <c r="G483" s="525">
        <f t="shared" si="264"/>
        <v>0</v>
      </c>
      <c r="H483" s="525">
        <f t="shared" si="264"/>
        <v>0</v>
      </c>
      <c r="I483" s="525">
        <f t="shared" si="264"/>
        <v>0</v>
      </c>
      <c r="J483" s="525">
        <f t="shared" si="264"/>
        <v>0</v>
      </c>
      <c r="K483" s="525">
        <f t="shared" si="264"/>
        <v>0</v>
      </c>
      <c r="L483" s="525">
        <f t="shared" si="264"/>
        <v>0</v>
      </c>
      <c r="M483" s="525">
        <f t="shared" si="264"/>
        <v>0</v>
      </c>
      <c r="N483" s="525">
        <f t="shared" si="264"/>
        <v>0</v>
      </c>
      <c r="O483" s="525">
        <f t="shared" si="264"/>
        <v>0</v>
      </c>
      <c r="P483" s="525">
        <f t="shared" si="264"/>
        <v>0</v>
      </c>
    </row>
    <row r="484" ht="12.75" customHeight="1" spans="1:16">
      <c r="A484" s="578"/>
      <c r="B484" s="581" t="s">
        <v>76</v>
      </c>
      <c r="C484" s="484">
        <f>IF(C478=0,,C480/C478)</f>
        <v>0</v>
      </c>
      <c r="D484" s="484"/>
      <c r="E484" s="525">
        <f>IF(E478=0,,E480/E478)</f>
        <v>0</v>
      </c>
      <c r="F484" s="525">
        <f t="shared" ref="F484:P484" si="265">IF(F478=0,,F480/F478)</f>
        <v>0</v>
      </c>
      <c r="G484" s="525">
        <f t="shared" si="265"/>
        <v>0</v>
      </c>
      <c r="H484" s="525">
        <f t="shared" si="265"/>
        <v>0</v>
      </c>
      <c r="I484" s="525">
        <f t="shared" si="265"/>
        <v>0</v>
      </c>
      <c r="J484" s="525">
        <f t="shared" si="265"/>
        <v>0</v>
      </c>
      <c r="K484" s="525">
        <f t="shared" si="265"/>
        <v>0</v>
      </c>
      <c r="L484" s="525">
        <f t="shared" si="265"/>
        <v>0</v>
      </c>
      <c r="M484" s="525">
        <f t="shared" si="265"/>
        <v>0</v>
      </c>
      <c r="N484" s="525">
        <f t="shared" si="265"/>
        <v>0</v>
      </c>
      <c r="O484" s="525">
        <f t="shared" si="265"/>
        <v>0</v>
      </c>
      <c r="P484" s="525">
        <f t="shared" si="265"/>
        <v>0</v>
      </c>
    </row>
    <row r="485" ht="12.75" customHeight="1" spans="1:16">
      <c r="A485" s="578"/>
      <c r="B485" s="582" t="s">
        <v>77</v>
      </c>
      <c r="C485" s="579">
        <f>SUM(E485:P485)</f>
        <v>0</v>
      </c>
      <c r="D485" s="484"/>
      <c r="E485" s="588">
        <f>E479-E480</f>
        <v>0</v>
      </c>
      <c r="F485" s="588">
        <f t="shared" ref="F485:P485" si="266">F479-F480</f>
        <v>0</v>
      </c>
      <c r="G485" s="588">
        <f t="shared" si="266"/>
        <v>0</v>
      </c>
      <c r="H485" s="588">
        <f t="shared" si="266"/>
        <v>0</v>
      </c>
      <c r="I485" s="588">
        <f t="shared" si="266"/>
        <v>0</v>
      </c>
      <c r="J485" s="588">
        <f t="shared" si="266"/>
        <v>0</v>
      </c>
      <c r="K485" s="588">
        <f t="shared" si="266"/>
        <v>0</v>
      </c>
      <c r="L485" s="588">
        <f t="shared" si="266"/>
        <v>0</v>
      </c>
      <c r="M485" s="588">
        <f t="shared" si="266"/>
        <v>0</v>
      </c>
      <c r="N485" s="588">
        <f t="shared" si="266"/>
        <v>0</v>
      </c>
      <c r="O485" s="588">
        <f t="shared" si="266"/>
        <v>0</v>
      </c>
      <c r="P485" s="588">
        <f t="shared" si="266"/>
        <v>0</v>
      </c>
    </row>
    <row r="486" ht="12.75" customHeight="1" spans="1:16">
      <c r="A486" s="578"/>
      <c r="B486" s="583" t="s">
        <v>78</v>
      </c>
      <c r="C486" s="354">
        <f>IF(C479=0,,C485/C479)</f>
        <v>0</v>
      </c>
      <c r="D486" s="354"/>
      <c r="E486" s="524">
        <f>IF(E479=0,,E485/E479)</f>
        <v>0</v>
      </c>
      <c r="F486" s="524">
        <f t="shared" ref="F486:P486" si="267">IF(F479=0,,F485/F479)</f>
        <v>0</v>
      </c>
      <c r="G486" s="524">
        <f t="shared" si="267"/>
        <v>0</v>
      </c>
      <c r="H486" s="524">
        <f t="shared" si="267"/>
        <v>0</v>
      </c>
      <c r="I486" s="524">
        <f t="shared" si="267"/>
        <v>0</v>
      </c>
      <c r="J486" s="524">
        <f t="shared" si="267"/>
        <v>0</v>
      </c>
      <c r="K486" s="524">
        <f t="shared" si="267"/>
        <v>0</v>
      </c>
      <c r="L486" s="524">
        <f t="shared" si="267"/>
        <v>0</v>
      </c>
      <c r="M486" s="524">
        <f t="shared" si="267"/>
        <v>0</v>
      </c>
      <c r="N486" s="524">
        <f t="shared" si="267"/>
        <v>0</v>
      </c>
      <c r="O486" s="524">
        <f t="shared" si="267"/>
        <v>0</v>
      </c>
      <c r="P486" s="524">
        <f t="shared" si="267"/>
        <v>0</v>
      </c>
    </row>
    <row r="487" ht="12.75" customHeight="1" spans="1:16">
      <c r="A487" s="578"/>
      <c r="B487" s="582" t="s">
        <v>231</v>
      </c>
      <c r="C487" s="579">
        <f>SUM(E487:P487)</f>
        <v>0</v>
      </c>
      <c r="D487" s="484"/>
      <c r="E487" s="586"/>
      <c r="F487" s="586"/>
      <c r="G487" s="586"/>
      <c r="H487" s="586"/>
      <c r="I487" s="586"/>
      <c r="J487" s="586"/>
      <c r="K487" s="586"/>
      <c r="L487" s="586"/>
      <c r="M487" s="586"/>
      <c r="N487" s="586"/>
      <c r="O487" s="586"/>
      <c r="P487" s="586"/>
    </row>
    <row r="488" ht="12.75" customHeight="1" spans="1:16">
      <c r="A488" s="578"/>
      <c r="B488" s="583" t="s">
        <v>128</v>
      </c>
      <c r="C488" s="354">
        <f>IF((C479+C487)=0,,C487/(C479+C487))</f>
        <v>0</v>
      </c>
      <c r="D488" s="354"/>
      <c r="E488" s="524">
        <f>IF((E479+E487)=0,,E487/(E479+E487))</f>
        <v>0</v>
      </c>
      <c r="F488" s="524">
        <f t="shared" ref="F488:P488" si="268">IF((F479+F487)=0,,F487/(F479+F487))</f>
        <v>0</v>
      </c>
      <c r="G488" s="524">
        <f t="shared" si="268"/>
        <v>0</v>
      </c>
      <c r="H488" s="524">
        <f t="shared" si="268"/>
        <v>0</v>
      </c>
      <c r="I488" s="524">
        <f t="shared" si="268"/>
        <v>0</v>
      </c>
      <c r="J488" s="524">
        <f t="shared" si="268"/>
        <v>0</v>
      </c>
      <c r="K488" s="524">
        <f t="shared" si="268"/>
        <v>0</v>
      </c>
      <c r="L488" s="524">
        <f t="shared" si="268"/>
        <v>0</v>
      </c>
      <c r="M488" s="524">
        <f t="shared" si="268"/>
        <v>0</v>
      </c>
      <c r="N488" s="524">
        <f t="shared" si="268"/>
        <v>0</v>
      </c>
      <c r="O488" s="524">
        <f t="shared" si="268"/>
        <v>0</v>
      </c>
      <c r="P488" s="524">
        <f t="shared" si="268"/>
        <v>0</v>
      </c>
    </row>
    <row r="489" ht="12.75" customHeight="1" spans="1:16">
      <c r="A489" s="567" t="s">
        <v>144</v>
      </c>
      <c r="B489" s="568" t="s">
        <v>70</v>
      </c>
      <c r="C489" s="569">
        <f>SUM(E489:P489)</f>
        <v>0</v>
      </c>
      <c r="D489" s="570">
        <f>IF($C$2=0,,C489/$C$2)</f>
        <v>0</v>
      </c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86"/>
      <c r="P489" s="586"/>
    </row>
    <row r="490" ht="12.75" customHeight="1" spans="1:16">
      <c r="A490" s="571"/>
      <c r="B490" s="568" t="s">
        <v>71</v>
      </c>
      <c r="C490" s="569">
        <f>SUM(E490:P490)</f>
        <v>0</v>
      </c>
      <c r="D490" s="572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</row>
    <row r="491" ht="12.75" customHeight="1" spans="1:16">
      <c r="A491" s="571"/>
      <c r="B491" s="568" t="s">
        <v>82</v>
      </c>
      <c r="C491" s="569">
        <f>SUM(E491:P491)</f>
        <v>0</v>
      </c>
      <c r="D491" s="572"/>
      <c r="E491" s="587">
        <f>E492+E493</f>
        <v>0</v>
      </c>
      <c r="F491" s="587">
        <f t="shared" ref="F491:P491" si="269">F492+F493</f>
        <v>0</v>
      </c>
      <c r="G491" s="587">
        <f t="shared" si="269"/>
        <v>0</v>
      </c>
      <c r="H491" s="587">
        <f t="shared" si="269"/>
        <v>0</v>
      </c>
      <c r="I491" s="587">
        <f t="shared" si="269"/>
        <v>0</v>
      </c>
      <c r="J491" s="587">
        <f t="shared" si="269"/>
        <v>0</v>
      </c>
      <c r="K491" s="587">
        <f t="shared" si="269"/>
        <v>0</v>
      </c>
      <c r="L491" s="587">
        <f t="shared" si="269"/>
        <v>0</v>
      </c>
      <c r="M491" s="587">
        <f t="shared" si="269"/>
        <v>0</v>
      </c>
      <c r="N491" s="587">
        <f t="shared" si="269"/>
        <v>0</v>
      </c>
      <c r="O491" s="587">
        <f t="shared" si="269"/>
        <v>0</v>
      </c>
      <c r="P491" s="587">
        <f t="shared" si="269"/>
        <v>0</v>
      </c>
    </row>
    <row r="492" ht="12.75" customHeight="1" spans="1:16">
      <c r="A492" s="571"/>
      <c r="B492" s="573" t="s">
        <v>212</v>
      </c>
      <c r="C492" s="569">
        <f>SUM(E492:P492)</f>
        <v>0</v>
      </c>
      <c r="D492" s="572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6"/>
      <c r="P492" s="586"/>
    </row>
    <row r="493" ht="12.75" customHeight="1" spans="1:16">
      <c r="A493" s="571"/>
      <c r="B493" s="573" t="s">
        <v>213</v>
      </c>
      <c r="C493" s="569">
        <f>SUM(E493:P493)</f>
        <v>0</v>
      </c>
      <c r="D493" s="572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</row>
    <row r="494" ht="12.75" customHeight="1" spans="1:16">
      <c r="A494" s="571"/>
      <c r="B494" s="574" t="s">
        <v>75</v>
      </c>
      <c r="C494" s="526">
        <f>IF(C489=0,,C490/C489)</f>
        <v>0</v>
      </c>
      <c r="D494" s="572"/>
      <c r="E494" s="525">
        <f>IF(E489=0,,E490/E489)</f>
        <v>0</v>
      </c>
      <c r="F494" s="525">
        <f t="shared" ref="F494:P494" si="270">IF(F489=0,,F490/F489)</f>
        <v>0</v>
      </c>
      <c r="G494" s="525">
        <f t="shared" si="270"/>
        <v>0</v>
      </c>
      <c r="H494" s="525">
        <f t="shared" si="270"/>
        <v>0</v>
      </c>
      <c r="I494" s="525">
        <f t="shared" si="270"/>
        <v>0</v>
      </c>
      <c r="J494" s="525">
        <f t="shared" si="270"/>
        <v>0</v>
      </c>
      <c r="K494" s="525">
        <f t="shared" si="270"/>
        <v>0</v>
      </c>
      <c r="L494" s="525">
        <f t="shared" si="270"/>
        <v>0</v>
      </c>
      <c r="M494" s="525">
        <f t="shared" si="270"/>
        <v>0</v>
      </c>
      <c r="N494" s="525">
        <f t="shared" si="270"/>
        <v>0</v>
      </c>
      <c r="O494" s="525">
        <f t="shared" si="270"/>
        <v>0</v>
      </c>
      <c r="P494" s="525">
        <f t="shared" si="270"/>
        <v>0</v>
      </c>
    </row>
    <row r="495" ht="12.75" customHeight="1" spans="1:16">
      <c r="A495" s="571"/>
      <c r="B495" s="574" t="s">
        <v>228</v>
      </c>
      <c r="C495" s="526">
        <f>IF(C489=0,,C491/C489)</f>
        <v>0</v>
      </c>
      <c r="D495" s="572"/>
      <c r="E495" s="525">
        <f>IF(E489=0,,E491/E489)</f>
        <v>0</v>
      </c>
      <c r="F495" s="525">
        <f t="shared" ref="F495:P495" si="271">IF(F489=0,,F491/F489)</f>
        <v>0</v>
      </c>
      <c r="G495" s="525">
        <f t="shared" si="271"/>
        <v>0</v>
      </c>
      <c r="H495" s="525">
        <f t="shared" si="271"/>
        <v>0</v>
      </c>
      <c r="I495" s="525">
        <f t="shared" si="271"/>
        <v>0</v>
      </c>
      <c r="J495" s="525">
        <f t="shared" si="271"/>
        <v>0</v>
      </c>
      <c r="K495" s="525">
        <f t="shared" si="271"/>
        <v>0</v>
      </c>
      <c r="L495" s="525">
        <f t="shared" si="271"/>
        <v>0</v>
      </c>
      <c r="M495" s="525">
        <f t="shared" si="271"/>
        <v>0</v>
      </c>
      <c r="N495" s="525">
        <f t="shared" si="271"/>
        <v>0</v>
      </c>
      <c r="O495" s="525">
        <f t="shared" si="271"/>
        <v>0</v>
      </c>
      <c r="P495" s="525">
        <f t="shared" si="271"/>
        <v>0</v>
      </c>
    </row>
    <row r="496" ht="12.75" customHeight="1" spans="1:16">
      <c r="A496" s="571"/>
      <c r="B496" s="575" t="s">
        <v>77</v>
      </c>
      <c r="C496" s="569">
        <f>SUM(E496:P496)</f>
        <v>0</v>
      </c>
      <c r="D496" s="572"/>
      <c r="E496" s="588">
        <f>E490-E491</f>
        <v>0</v>
      </c>
      <c r="F496" s="588">
        <f t="shared" ref="F496:P496" si="272">F490-F491</f>
        <v>0</v>
      </c>
      <c r="G496" s="588">
        <f t="shared" si="272"/>
        <v>0</v>
      </c>
      <c r="H496" s="588">
        <f t="shared" si="272"/>
        <v>0</v>
      </c>
      <c r="I496" s="588">
        <f t="shared" si="272"/>
        <v>0</v>
      </c>
      <c r="J496" s="588">
        <f t="shared" si="272"/>
        <v>0</v>
      </c>
      <c r="K496" s="588">
        <f t="shared" si="272"/>
        <v>0</v>
      </c>
      <c r="L496" s="588">
        <f t="shared" si="272"/>
        <v>0</v>
      </c>
      <c r="M496" s="588">
        <f t="shared" si="272"/>
        <v>0</v>
      </c>
      <c r="N496" s="588">
        <f t="shared" si="272"/>
        <v>0</v>
      </c>
      <c r="O496" s="588">
        <f t="shared" si="272"/>
        <v>0</v>
      </c>
      <c r="P496" s="588">
        <f t="shared" si="272"/>
        <v>0</v>
      </c>
    </row>
    <row r="497" ht="12.75" customHeight="1" spans="1:16">
      <c r="A497" s="571"/>
      <c r="B497" s="576" t="s">
        <v>78</v>
      </c>
      <c r="C497" s="562">
        <f>IF(C490=0,,C496/C490)</f>
        <v>0</v>
      </c>
      <c r="D497" s="577"/>
      <c r="E497" s="524">
        <f>IF(E490=0,,E496/E490)</f>
        <v>0</v>
      </c>
      <c r="F497" s="524">
        <f t="shared" ref="F497:P497" si="273">IF(F490=0,,F496/F490)</f>
        <v>0</v>
      </c>
      <c r="G497" s="524">
        <f t="shared" si="273"/>
        <v>0</v>
      </c>
      <c r="H497" s="524">
        <f t="shared" si="273"/>
        <v>0</v>
      </c>
      <c r="I497" s="524">
        <f t="shared" si="273"/>
        <v>0</v>
      </c>
      <c r="J497" s="524">
        <f t="shared" si="273"/>
        <v>0</v>
      </c>
      <c r="K497" s="524">
        <f t="shared" si="273"/>
        <v>0</v>
      </c>
      <c r="L497" s="524">
        <f t="shared" si="273"/>
        <v>0</v>
      </c>
      <c r="M497" s="524">
        <f t="shared" si="273"/>
        <v>0</v>
      </c>
      <c r="N497" s="524">
        <f t="shared" si="273"/>
        <v>0</v>
      </c>
      <c r="O497" s="524">
        <f t="shared" si="273"/>
        <v>0</v>
      </c>
      <c r="P497" s="524">
        <f t="shared" si="273"/>
        <v>0</v>
      </c>
    </row>
    <row r="498" ht="12.75" customHeight="1" spans="1:16">
      <c r="A498" s="571"/>
      <c r="B498" s="575" t="s">
        <v>79</v>
      </c>
      <c r="C498" s="569">
        <f>SUM(E498:P498)</f>
        <v>0</v>
      </c>
      <c r="D498" s="572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</row>
    <row r="499" ht="12.75" customHeight="1" spans="1:16">
      <c r="A499" s="571"/>
      <c r="B499" s="576" t="s">
        <v>80</v>
      </c>
      <c r="C499" s="562">
        <f>IF((C490+C498)=0,,C498/(C490+C498))</f>
        <v>0</v>
      </c>
      <c r="D499" s="577"/>
      <c r="E499" s="524">
        <f>IF((E490+E498)=0,,E498/(E490+E498))</f>
        <v>0</v>
      </c>
      <c r="F499" s="524">
        <f t="shared" ref="F499:P499" si="274">IF((F490+F498)=0,,F498/(F490+F498))</f>
        <v>0</v>
      </c>
      <c r="G499" s="524">
        <f t="shared" si="274"/>
        <v>0</v>
      </c>
      <c r="H499" s="524">
        <f t="shared" si="274"/>
        <v>0</v>
      </c>
      <c r="I499" s="524">
        <f t="shared" si="274"/>
        <v>0</v>
      </c>
      <c r="J499" s="524">
        <f t="shared" si="274"/>
        <v>0</v>
      </c>
      <c r="K499" s="524">
        <f t="shared" si="274"/>
        <v>0</v>
      </c>
      <c r="L499" s="524">
        <f t="shared" si="274"/>
        <v>0</v>
      </c>
      <c r="M499" s="524">
        <f t="shared" si="274"/>
        <v>0</v>
      </c>
      <c r="N499" s="524">
        <f t="shared" si="274"/>
        <v>0</v>
      </c>
      <c r="O499" s="524">
        <f t="shared" si="274"/>
        <v>0</v>
      </c>
      <c r="P499" s="524">
        <f t="shared" si="274"/>
        <v>0</v>
      </c>
    </row>
    <row r="500" ht="12.75" customHeight="1" spans="1:16">
      <c r="A500" s="578" t="s">
        <v>145</v>
      </c>
      <c r="B500" s="483" t="s">
        <v>70</v>
      </c>
      <c r="C500" s="579">
        <f>SUM(E500:P500)</f>
        <v>0</v>
      </c>
      <c r="D500" s="570">
        <f>IF($C$2=0,,C500/$C$2)</f>
        <v>0</v>
      </c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</row>
    <row r="501" ht="12.75" customHeight="1" spans="1:16">
      <c r="A501" s="578"/>
      <c r="B501" s="483" t="s">
        <v>71</v>
      </c>
      <c r="C501" s="579">
        <f>SUM(E501:P501)</f>
        <v>0</v>
      </c>
      <c r="D501" s="484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6"/>
      <c r="P501" s="586"/>
    </row>
    <row r="502" ht="12.75" customHeight="1" spans="1:16">
      <c r="A502" s="578"/>
      <c r="B502" s="483" t="s">
        <v>82</v>
      </c>
      <c r="C502" s="579">
        <f>SUM(E502:P502)</f>
        <v>0</v>
      </c>
      <c r="D502" s="484"/>
      <c r="E502" s="587">
        <f>E503+E504</f>
        <v>0</v>
      </c>
      <c r="F502" s="587">
        <f t="shared" ref="F502:P502" si="275">F503+F504</f>
        <v>0</v>
      </c>
      <c r="G502" s="587">
        <f t="shared" si="275"/>
        <v>0</v>
      </c>
      <c r="H502" s="587">
        <f t="shared" si="275"/>
        <v>0</v>
      </c>
      <c r="I502" s="587">
        <f t="shared" si="275"/>
        <v>0</v>
      </c>
      <c r="J502" s="587">
        <f t="shared" si="275"/>
        <v>0</v>
      </c>
      <c r="K502" s="587">
        <f t="shared" si="275"/>
        <v>0</v>
      </c>
      <c r="L502" s="587">
        <f t="shared" si="275"/>
        <v>0</v>
      </c>
      <c r="M502" s="587">
        <f t="shared" si="275"/>
        <v>0</v>
      </c>
      <c r="N502" s="587">
        <f t="shared" si="275"/>
        <v>0</v>
      </c>
      <c r="O502" s="587">
        <f t="shared" si="275"/>
        <v>0</v>
      </c>
      <c r="P502" s="587">
        <f t="shared" si="275"/>
        <v>0</v>
      </c>
    </row>
    <row r="503" ht="12.75" customHeight="1" spans="1:16">
      <c r="A503" s="578"/>
      <c r="B503" s="580" t="s">
        <v>229</v>
      </c>
      <c r="C503" s="579">
        <f>SUM(E503:P503)</f>
        <v>0</v>
      </c>
      <c r="D503" s="484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</row>
    <row r="504" ht="12.75" customHeight="1" spans="1:16">
      <c r="A504" s="578"/>
      <c r="B504" s="580" t="s">
        <v>230</v>
      </c>
      <c r="C504" s="579">
        <f>SUM(E504:P504)</f>
        <v>0</v>
      </c>
      <c r="D504" s="484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86"/>
      <c r="P504" s="586"/>
    </row>
    <row r="505" ht="12.75" customHeight="1" spans="1:16">
      <c r="A505" s="578"/>
      <c r="B505" s="581" t="s">
        <v>75</v>
      </c>
      <c r="C505" s="484">
        <f>IF(C500=0,,C501/C500)</f>
        <v>0</v>
      </c>
      <c r="D505" s="484"/>
      <c r="E505" s="525">
        <f>IF(E500=0,,E501/E500)</f>
        <v>0</v>
      </c>
      <c r="F505" s="525">
        <f t="shared" ref="F505:P505" si="276">IF(F500=0,,F501/F500)</f>
        <v>0</v>
      </c>
      <c r="G505" s="525">
        <f t="shared" si="276"/>
        <v>0</v>
      </c>
      <c r="H505" s="525">
        <f t="shared" si="276"/>
        <v>0</v>
      </c>
      <c r="I505" s="525">
        <f t="shared" si="276"/>
        <v>0</v>
      </c>
      <c r="J505" s="525">
        <f t="shared" si="276"/>
        <v>0</v>
      </c>
      <c r="K505" s="525">
        <f t="shared" si="276"/>
        <v>0</v>
      </c>
      <c r="L505" s="525">
        <f t="shared" si="276"/>
        <v>0</v>
      </c>
      <c r="M505" s="525">
        <f t="shared" si="276"/>
        <v>0</v>
      </c>
      <c r="N505" s="525">
        <f t="shared" si="276"/>
        <v>0</v>
      </c>
      <c r="O505" s="525">
        <f t="shared" si="276"/>
        <v>0</v>
      </c>
      <c r="P505" s="525">
        <f t="shared" si="276"/>
        <v>0</v>
      </c>
    </row>
    <row r="506" ht="12.75" customHeight="1" spans="1:16">
      <c r="A506" s="578"/>
      <c r="B506" s="581" t="s">
        <v>76</v>
      </c>
      <c r="C506" s="484">
        <f>IF(C500=0,,C502/C500)</f>
        <v>0</v>
      </c>
      <c r="D506" s="484"/>
      <c r="E506" s="525">
        <f>IF(E500=0,,E502/E500)</f>
        <v>0</v>
      </c>
      <c r="F506" s="525">
        <f t="shared" ref="F506:P506" si="277">IF(F500=0,,F502/F500)</f>
        <v>0</v>
      </c>
      <c r="G506" s="525">
        <f t="shared" si="277"/>
        <v>0</v>
      </c>
      <c r="H506" s="525">
        <f t="shared" si="277"/>
        <v>0</v>
      </c>
      <c r="I506" s="525">
        <f t="shared" si="277"/>
        <v>0</v>
      </c>
      <c r="J506" s="525">
        <f t="shared" si="277"/>
        <v>0</v>
      </c>
      <c r="K506" s="525">
        <f t="shared" si="277"/>
        <v>0</v>
      </c>
      <c r="L506" s="525">
        <f t="shared" si="277"/>
        <v>0</v>
      </c>
      <c r="M506" s="525">
        <f t="shared" si="277"/>
        <v>0</v>
      </c>
      <c r="N506" s="525">
        <f t="shared" si="277"/>
        <v>0</v>
      </c>
      <c r="O506" s="525">
        <f t="shared" si="277"/>
        <v>0</v>
      </c>
      <c r="P506" s="525">
        <f t="shared" si="277"/>
        <v>0</v>
      </c>
    </row>
    <row r="507" ht="12.75" customHeight="1" spans="1:16">
      <c r="A507" s="578"/>
      <c r="B507" s="582" t="s">
        <v>77</v>
      </c>
      <c r="C507" s="579">
        <f>SUM(E507:P507)</f>
        <v>0</v>
      </c>
      <c r="D507" s="484"/>
      <c r="E507" s="588">
        <f>E501-E502</f>
        <v>0</v>
      </c>
      <c r="F507" s="588">
        <f t="shared" ref="F507:P507" si="278">F501-F502</f>
        <v>0</v>
      </c>
      <c r="G507" s="588">
        <f t="shared" si="278"/>
        <v>0</v>
      </c>
      <c r="H507" s="588">
        <f t="shared" si="278"/>
        <v>0</v>
      </c>
      <c r="I507" s="588">
        <f t="shared" si="278"/>
        <v>0</v>
      </c>
      <c r="J507" s="588">
        <f t="shared" si="278"/>
        <v>0</v>
      </c>
      <c r="K507" s="588">
        <f t="shared" si="278"/>
        <v>0</v>
      </c>
      <c r="L507" s="588">
        <f t="shared" si="278"/>
        <v>0</v>
      </c>
      <c r="M507" s="588">
        <f t="shared" si="278"/>
        <v>0</v>
      </c>
      <c r="N507" s="588">
        <f t="shared" si="278"/>
        <v>0</v>
      </c>
      <c r="O507" s="588">
        <f t="shared" si="278"/>
        <v>0</v>
      </c>
      <c r="P507" s="588">
        <f t="shared" si="278"/>
        <v>0</v>
      </c>
    </row>
    <row r="508" ht="12.75" customHeight="1" spans="1:16">
      <c r="A508" s="578"/>
      <c r="B508" s="583" t="s">
        <v>78</v>
      </c>
      <c r="C508" s="354">
        <f>IF(C501=0,,C507/C501)</f>
        <v>0</v>
      </c>
      <c r="D508" s="354"/>
      <c r="E508" s="524">
        <f>IF(E501=0,,E507/E501)</f>
        <v>0</v>
      </c>
      <c r="F508" s="524">
        <f t="shared" ref="F508:P508" si="279">IF(F501=0,,F507/F501)</f>
        <v>0</v>
      </c>
      <c r="G508" s="524">
        <f t="shared" si="279"/>
        <v>0</v>
      </c>
      <c r="H508" s="524">
        <f t="shared" si="279"/>
        <v>0</v>
      </c>
      <c r="I508" s="524">
        <f t="shared" si="279"/>
        <v>0</v>
      </c>
      <c r="J508" s="524">
        <f t="shared" si="279"/>
        <v>0</v>
      </c>
      <c r="K508" s="524">
        <f t="shared" si="279"/>
        <v>0</v>
      </c>
      <c r="L508" s="524">
        <f t="shared" si="279"/>
        <v>0</v>
      </c>
      <c r="M508" s="524">
        <f t="shared" si="279"/>
        <v>0</v>
      </c>
      <c r="N508" s="524">
        <f t="shared" si="279"/>
        <v>0</v>
      </c>
      <c r="O508" s="524">
        <f t="shared" si="279"/>
        <v>0</v>
      </c>
      <c r="P508" s="524">
        <f t="shared" si="279"/>
        <v>0</v>
      </c>
    </row>
    <row r="509" ht="12.75" customHeight="1" spans="1:16">
      <c r="A509" s="578"/>
      <c r="B509" s="582" t="s">
        <v>231</v>
      </c>
      <c r="C509" s="579">
        <f>SUM(E509:P509)</f>
        <v>0</v>
      </c>
      <c r="D509" s="484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</row>
    <row r="510" ht="12.75" customHeight="1" spans="1:16">
      <c r="A510" s="578"/>
      <c r="B510" s="583" t="s">
        <v>128</v>
      </c>
      <c r="C510" s="354">
        <f>IF((C501+C509)=0,,C509/(C501+C509))</f>
        <v>0</v>
      </c>
      <c r="D510" s="354"/>
      <c r="E510" s="524">
        <f>IF((E501+E509)=0,,E509/(E501+E509))</f>
        <v>0</v>
      </c>
      <c r="F510" s="524">
        <f t="shared" ref="F510:P510" si="280">IF((F501+F509)=0,,F509/(F501+F509))</f>
        <v>0</v>
      </c>
      <c r="G510" s="524">
        <f t="shared" si="280"/>
        <v>0</v>
      </c>
      <c r="H510" s="524">
        <f t="shared" si="280"/>
        <v>0</v>
      </c>
      <c r="I510" s="524">
        <f t="shared" si="280"/>
        <v>0</v>
      </c>
      <c r="J510" s="524">
        <f t="shared" si="280"/>
        <v>0</v>
      </c>
      <c r="K510" s="524">
        <f t="shared" si="280"/>
        <v>0</v>
      </c>
      <c r="L510" s="524">
        <f t="shared" si="280"/>
        <v>0</v>
      </c>
      <c r="M510" s="524">
        <f t="shared" si="280"/>
        <v>0</v>
      </c>
      <c r="N510" s="524">
        <f t="shared" si="280"/>
        <v>0</v>
      </c>
      <c r="O510" s="524">
        <f t="shared" si="280"/>
        <v>0</v>
      </c>
      <c r="P510" s="524">
        <f t="shared" si="280"/>
        <v>0</v>
      </c>
    </row>
    <row r="511" ht="12.75" customHeight="1" spans="1:16">
      <c r="A511" s="567" t="s">
        <v>146</v>
      </c>
      <c r="B511" s="568" t="s">
        <v>70</v>
      </c>
      <c r="C511" s="569">
        <f>SUM(E511:P511)</f>
        <v>0</v>
      </c>
      <c r="D511" s="570">
        <f>IF($C$2=0,,C511/$C$2)</f>
        <v>0</v>
      </c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6"/>
      <c r="P511" s="586"/>
    </row>
    <row r="512" ht="12.75" customHeight="1" spans="1:16">
      <c r="A512" s="571"/>
      <c r="B512" s="568" t="s">
        <v>71</v>
      </c>
      <c r="C512" s="569">
        <f>SUM(E512:P512)</f>
        <v>0</v>
      </c>
      <c r="D512" s="572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6"/>
      <c r="P512" s="586"/>
    </row>
    <row r="513" ht="12.75" customHeight="1" spans="1:16">
      <c r="A513" s="571"/>
      <c r="B513" s="568" t="s">
        <v>82</v>
      </c>
      <c r="C513" s="569">
        <f>SUM(E513:P513)</f>
        <v>0</v>
      </c>
      <c r="D513" s="572"/>
      <c r="E513" s="587">
        <f>E514+E515</f>
        <v>0</v>
      </c>
      <c r="F513" s="587">
        <f t="shared" ref="F513:P513" si="281">F514+F515</f>
        <v>0</v>
      </c>
      <c r="G513" s="587">
        <f t="shared" si="281"/>
        <v>0</v>
      </c>
      <c r="H513" s="587">
        <f t="shared" si="281"/>
        <v>0</v>
      </c>
      <c r="I513" s="587">
        <f t="shared" si="281"/>
        <v>0</v>
      </c>
      <c r="J513" s="587">
        <f t="shared" si="281"/>
        <v>0</v>
      </c>
      <c r="K513" s="587">
        <f t="shared" si="281"/>
        <v>0</v>
      </c>
      <c r="L513" s="587">
        <f t="shared" si="281"/>
        <v>0</v>
      </c>
      <c r="M513" s="587">
        <f t="shared" si="281"/>
        <v>0</v>
      </c>
      <c r="N513" s="587">
        <f t="shared" si="281"/>
        <v>0</v>
      </c>
      <c r="O513" s="587">
        <f t="shared" si="281"/>
        <v>0</v>
      </c>
      <c r="P513" s="587">
        <f t="shared" si="281"/>
        <v>0</v>
      </c>
    </row>
    <row r="514" ht="12.75" customHeight="1" spans="1:16">
      <c r="A514" s="571"/>
      <c r="B514" s="573" t="s">
        <v>212</v>
      </c>
      <c r="C514" s="569">
        <f>SUM(E514:P514)</f>
        <v>0</v>
      </c>
      <c r="D514" s="572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586"/>
      <c r="P514" s="586"/>
    </row>
    <row r="515" ht="12.75" customHeight="1" spans="1:16">
      <c r="A515" s="571"/>
      <c r="B515" s="573" t="s">
        <v>213</v>
      </c>
      <c r="C515" s="569">
        <f>SUM(E515:P515)</f>
        <v>0</v>
      </c>
      <c r="D515" s="572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86"/>
      <c r="P515" s="586"/>
    </row>
    <row r="516" ht="12.75" customHeight="1" spans="1:16">
      <c r="A516" s="571"/>
      <c r="B516" s="574" t="s">
        <v>75</v>
      </c>
      <c r="C516" s="526">
        <f>IF(C511=0,,C512/C511)</f>
        <v>0</v>
      </c>
      <c r="D516" s="572"/>
      <c r="E516" s="525">
        <f>IF(E511=0,,E512/E511)</f>
        <v>0</v>
      </c>
      <c r="F516" s="525">
        <f t="shared" ref="F516:P516" si="282">IF(F511=0,,F512/F511)</f>
        <v>0</v>
      </c>
      <c r="G516" s="525">
        <f t="shared" si="282"/>
        <v>0</v>
      </c>
      <c r="H516" s="525">
        <f t="shared" si="282"/>
        <v>0</v>
      </c>
      <c r="I516" s="525">
        <f t="shared" si="282"/>
        <v>0</v>
      </c>
      <c r="J516" s="525">
        <f t="shared" si="282"/>
        <v>0</v>
      </c>
      <c r="K516" s="525">
        <f t="shared" si="282"/>
        <v>0</v>
      </c>
      <c r="L516" s="525">
        <f t="shared" si="282"/>
        <v>0</v>
      </c>
      <c r="M516" s="525">
        <f t="shared" si="282"/>
        <v>0</v>
      </c>
      <c r="N516" s="525">
        <f t="shared" si="282"/>
        <v>0</v>
      </c>
      <c r="O516" s="525">
        <f t="shared" si="282"/>
        <v>0</v>
      </c>
      <c r="P516" s="525">
        <f t="shared" si="282"/>
        <v>0</v>
      </c>
    </row>
    <row r="517" ht="12.75" customHeight="1" spans="1:16">
      <c r="A517" s="571"/>
      <c r="B517" s="574" t="s">
        <v>228</v>
      </c>
      <c r="C517" s="526">
        <f>IF(C511=0,,C513/C511)</f>
        <v>0</v>
      </c>
      <c r="D517" s="572"/>
      <c r="E517" s="525">
        <f>IF(E511=0,,E513/E511)</f>
        <v>0</v>
      </c>
      <c r="F517" s="525">
        <f t="shared" ref="F517:P517" si="283">IF(F511=0,,F513/F511)</f>
        <v>0</v>
      </c>
      <c r="G517" s="525">
        <f t="shared" si="283"/>
        <v>0</v>
      </c>
      <c r="H517" s="525">
        <f t="shared" si="283"/>
        <v>0</v>
      </c>
      <c r="I517" s="525">
        <f t="shared" si="283"/>
        <v>0</v>
      </c>
      <c r="J517" s="525">
        <f t="shared" si="283"/>
        <v>0</v>
      </c>
      <c r="K517" s="525">
        <f t="shared" si="283"/>
        <v>0</v>
      </c>
      <c r="L517" s="525">
        <f t="shared" si="283"/>
        <v>0</v>
      </c>
      <c r="M517" s="525">
        <f t="shared" si="283"/>
        <v>0</v>
      </c>
      <c r="N517" s="525">
        <f t="shared" si="283"/>
        <v>0</v>
      </c>
      <c r="O517" s="525">
        <f t="shared" si="283"/>
        <v>0</v>
      </c>
      <c r="P517" s="525">
        <f t="shared" si="283"/>
        <v>0</v>
      </c>
    </row>
    <row r="518" ht="12.75" customHeight="1" spans="1:16">
      <c r="A518" s="571"/>
      <c r="B518" s="575" t="s">
        <v>77</v>
      </c>
      <c r="C518" s="569">
        <f>SUM(E518:P518)</f>
        <v>0</v>
      </c>
      <c r="D518" s="572"/>
      <c r="E518" s="588">
        <f>E512-E513</f>
        <v>0</v>
      </c>
      <c r="F518" s="588">
        <f t="shared" ref="F518:P518" si="284">F512-F513</f>
        <v>0</v>
      </c>
      <c r="G518" s="588">
        <f t="shared" si="284"/>
        <v>0</v>
      </c>
      <c r="H518" s="588">
        <f t="shared" si="284"/>
        <v>0</v>
      </c>
      <c r="I518" s="588">
        <f t="shared" si="284"/>
        <v>0</v>
      </c>
      <c r="J518" s="588">
        <f t="shared" si="284"/>
        <v>0</v>
      </c>
      <c r="K518" s="588">
        <f t="shared" si="284"/>
        <v>0</v>
      </c>
      <c r="L518" s="588">
        <f t="shared" si="284"/>
        <v>0</v>
      </c>
      <c r="M518" s="588">
        <f t="shared" si="284"/>
        <v>0</v>
      </c>
      <c r="N518" s="588">
        <f t="shared" si="284"/>
        <v>0</v>
      </c>
      <c r="O518" s="588">
        <f t="shared" si="284"/>
        <v>0</v>
      </c>
      <c r="P518" s="588">
        <f t="shared" si="284"/>
        <v>0</v>
      </c>
    </row>
    <row r="519" ht="12.75" customHeight="1" spans="1:16">
      <c r="A519" s="571"/>
      <c r="B519" s="576" t="s">
        <v>78</v>
      </c>
      <c r="C519" s="562">
        <f>IF(C512=0,,C518/C512)</f>
        <v>0</v>
      </c>
      <c r="D519" s="577"/>
      <c r="E519" s="524">
        <f>IF(E512=0,,E518/E512)</f>
        <v>0</v>
      </c>
      <c r="F519" s="524">
        <f t="shared" ref="F519:P519" si="285">IF(F512=0,,F518/F512)</f>
        <v>0</v>
      </c>
      <c r="G519" s="524">
        <f t="shared" si="285"/>
        <v>0</v>
      </c>
      <c r="H519" s="524">
        <f t="shared" si="285"/>
        <v>0</v>
      </c>
      <c r="I519" s="524">
        <f t="shared" si="285"/>
        <v>0</v>
      </c>
      <c r="J519" s="524">
        <f t="shared" si="285"/>
        <v>0</v>
      </c>
      <c r="K519" s="524">
        <f t="shared" si="285"/>
        <v>0</v>
      </c>
      <c r="L519" s="524">
        <f t="shared" si="285"/>
        <v>0</v>
      </c>
      <c r="M519" s="524">
        <f t="shared" si="285"/>
        <v>0</v>
      </c>
      <c r="N519" s="524">
        <f t="shared" si="285"/>
        <v>0</v>
      </c>
      <c r="O519" s="524">
        <f t="shared" si="285"/>
        <v>0</v>
      </c>
      <c r="P519" s="524">
        <f t="shared" si="285"/>
        <v>0</v>
      </c>
    </row>
    <row r="520" ht="12.75" customHeight="1" spans="1:16">
      <c r="A520" s="571"/>
      <c r="B520" s="575" t="s">
        <v>79</v>
      </c>
      <c r="C520" s="569">
        <f>SUM(E520:P520)</f>
        <v>0</v>
      </c>
      <c r="D520" s="572"/>
      <c r="E520" s="586"/>
      <c r="F520" s="586"/>
      <c r="G520" s="586"/>
      <c r="H520" s="586"/>
      <c r="I520" s="586"/>
      <c r="J520" s="586"/>
      <c r="K520" s="586"/>
      <c r="L520" s="586"/>
      <c r="M520" s="586"/>
      <c r="N520" s="586"/>
      <c r="O520" s="586"/>
      <c r="P520" s="586"/>
    </row>
    <row r="521" ht="12.75" customHeight="1" spans="1:16">
      <c r="A521" s="571"/>
      <c r="B521" s="576" t="s">
        <v>80</v>
      </c>
      <c r="C521" s="562">
        <f>IF((C512+C520)=0,,C520/(C512+C520))</f>
        <v>0</v>
      </c>
      <c r="D521" s="577"/>
      <c r="E521" s="524">
        <f>IF((E512+E520)=0,,E520/(E512+E520))</f>
        <v>0</v>
      </c>
      <c r="F521" s="524">
        <f t="shared" ref="F521:P521" si="286">IF((F512+F520)=0,,F520/(F512+F520))</f>
        <v>0</v>
      </c>
      <c r="G521" s="524">
        <f t="shared" si="286"/>
        <v>0</v>
      </c>
      <c r="H521" s="524">
        <f t="shared" si="286"/>
        <v>0</v>
      </c>
      <c r="I521" s="524">
        <f t="shared" si="286"/>
        <v>0</v>
      </c>
      <c r="J521" s="524">
        <f t="shared" si="286"/>
        <v>0</v>
      </c>
      <c r="K521" s="524">
        <f t="shared" si="286"/>
        <v>0</v>
      </c>
      <c r="L521" s="524">
        <f t="shared" si="286"/>
        <v>0</v>
      </c>
      <c r="M521" s="524">
        <f t="shared" si="286"/>
        <v>0</v>
      </c>
      <c r="N521" s="524">
        <f t="shared" si="286"/>
        <v>0</v>
      </c>
      <c r="O521" s="524">
        <f t="shared" si="286"/>
        <v>0</v>
      </c>
      <c r="P521" s="524">
        <f t="shared" si="286"/>
        <v>0</v>
      </c>
    </row>
    <row r="522" ht="12.75" customHeight="1" spans="1:16">
      <c r="A522" s="578" t="s">
        <v>148</v>
      </c>
      <c r="B522" s="483" t="s">
        <v>70</v>
      </c>
      <c r="C522" s="579">
        <f>SUM(E522:P522)</f>
        <v>0</v>
      </c>
      <c r="D522" s="570">
        <f>IF($C$2=0,,C522/$C$2)</f>
        <v>0</v>
      </c>
      <c r="E522" s="586"/>
      <c r="F522" s="586"/>
      <c r="G522" s="586"/>
      <c r="H522" s="586"/>
      <c r="I522" s="586"/>
      <c r="J522" s="586"/>
      <c r="K522" s="586"/>
      <c r="L522" s="586"/>
      <c r="M522" s="586"/>
      <c r="N522" s="586"/>
      <c r="O522" s="586"/>
      <c r="P522" s="586"/>
    </row>
    <row r="523" ht="12.75" customHeight="1" spans="1:16">
      <c r="A523" s="578"/>
      <c r="B523" s="483" t="s">
        <v>71</v>
      </c>
      <c r="C523" s="579">
        <f>SUM(E523:P523)</f>
        <v>0</v>
      </c>
      <c r="D523" s="484"/>
      <c r="E523" s="586"/>
      <c r="F523" s="586"/>
      <c r="G523" s="586"/>
      <c r="H523" s="586"/>
      <c r="I523" s="586"/>
      <c r="J523" s="586"/>
      <c r="K523" s="586"/>
      <c r="L523" s="586"/>
      <c r="M523" s="586"/>
      <c r="N523" s="586"/>
      <c r="O523" s="586"/>
      <c r="P523" s="586"/>
    </row>
    <row r="524" ht="12.75" customHeight="1" spans="1:16">
      <c r="A524" s="578"/>
      <c r="B524" s="483" t="s">
        <v>82</v>
      </c>
      <c r="C524" s="579">
        <f>SUM(E524:P524)</f>
        <v>0</v>
      </c>
      <c r="D524" s="484"/>
      <c r="E524" s="587">
        <f>E525+E526</f>
        <v>0</v>
      </c>
      <c r="F524" s="587">
        <f t="shared" ref="F524:P524" si="287">F525+F526</f>
        <v>0</v>
      </c>
      <c r="G524" s="587">
        <f t="shared" si="287"/>
        <v>0</v>
      </c>
      <c r="H524" s="587">
        <f t="shared" si="287"/>
        <v>0</v>
      </c>
      <c r="I524" s="587">
        <f t="shared" si="287"/>
        <v>0</v>
      </c>
      <c r="J524" s="587">
        <f t="shared" si="287"/>
        <v>0</v>
      </c>
      <c r="K524" s="587">
        <f t="shared" si="287"/>
        <v>0</v>
      </c>
      <c r="L524" s="587">
        <f t="shared" si="287"/>
        <v>0</v>
      </c>
      <c r="M524" s="587">
        <f t="shared" si="287"/>
        <v>0</v>
      </c>
      <c r="N524" s="587">
        <f t="shared" si="287"/>
        <v>0</v>
      </c>
      <c r="O524" s="587">
        <f t="shared" si="287"/>
        <v>0</v>
      </c>
      <c r="P524" s="587">
        <f t="shared" si="287"/>
        <v>0</v>
      </c>
    </row>
    <row r="525" ht="12.75" customHeight="1" spans="1:16">
      <c r="A525" s="578"/>
      <c r="B525" s="580" t="s">
        <v>229</v>
      </c>
      <c r="C525" s="579">
        <f>SUM(E525:P525)</f>
        <v>0</v>
      </c>
      <c r="D525" s="484"/>
      <c r="E525" s="586"/>
      <c r="F525" s="586"/>
      <c r="G525" s="586"/>
      <c r="H525" s="586"/>
      <c r="I525" s="586"/>
      <c r="J525" s="586"/>
      <c r="K525" s="586"/>
      <c r="L525" s="586"/>
      <c r="M525" s="586"/>
      <c r="N525" s="586"/>
      <c r="O525" s="586"/>
      <c r="P525" s="586"/>
    </row>
    <row r="526" ht="12.75" customHeight="1" spans="1:16">
      <c r="A526" s="578"/>
      <c r="B526" s="580" t="s">
        <v>230</v>
      </c>
      <c r="C526" s="579">
        <f>SUM(E526:P526)</f>
        <v>0</v>
      </c>
      <c r="D526" s="484"/>
      <c r="E526" s="586"/>
      <c r="F526" s="586"/>
      <c r="G526" s="586"/>
      <c r="H526" s="586"/>
      <c r="I526" s="586"/>
      <c r="J526" s="586"/>
      <c r="K526" s="586"/>
      <c r="L526" s="586"/>
      <c r="M526" s="586"/>
      <c r="N526" s="586"/>
      <c r="O526" s="586"/>
      <c r="P526" s="586"/>
    </row>
    <row r="527" ht="12.75" customHeight="1" spans="1:16">
      <c r="A527" s="578"/>
      <c r="B527" s="581" t="s">
        <v>75</v>
      </c>
      <c r="C527" s="484">
        <f>IF(C522=0,,C523/C522)</f>
        <v>0</v>
      </c>
      <c r="D527" s="484"/>
      <c r="E527" s="525">
        <f>IF(E522=0,,E523/E522)</f>
        <v>0</v>
      </c>
      <c r="F527" s="525">
        <f t="shared" ref="F527:P527" si="288">IF(F522=0,,F523/F522)</f>
        <v>0</v>
      </c>
      <c r="G527" s="525">
        <f t="shared" si="288"/>
        <v>0</v>
      </c>
      <c r="H527" s="525">
        <f t="shared" si="288"/>
        <v>0</v>
      </c>
      <c r="I527" s="525">
        <f t="shared" si="288"/>
        <v>0</v>
      </c>
      <c r="J527" s="525">
        <f t="shared" si="288"/>
        <v>0</v>
      </c>
      <c r="K527" s="525">
        <f t="shared" si="288"/>
        <v>0</v>
      </c>
      <c r="L527" s="525">
        <f t="shared" si="288"/>
        <v>0</v>
      </c>
      <c r="M527" s="525">
        <f t="shared" si="288"/>
        <v>0</v>
      </c>
      <c r="N527" s="525">
        <f t="shared" si="288"/>
        <v>0</v>
      </c>
      <c r="O527" s="525">
        <f t="shared" si="288"/>
        <v>0</v>
      </c>
      <c r="P527" s="525">
        <f t="shared" si="288"/>
        <v>0</v>
      </c>
    </row>
    <row r="528" ht="12.75" customHeight="1" spans="1:16">
      <c r="A528" s="578"/>
      <c r="B528" s="581" t="s">
        <v>76</v>
      </c>
      <c r="C528" s="484">
        <f>IF(C522=0,,C524/C522)</f>
        <v>0</v>
      </c>
      <c r="D528" s="484"/>
      <c r="E528" s="525">
        <f>IF(E522=0,,E524/E522)</f>
        <v>0</v>
      </c>
      <c r="F528" s="525">
        <f t="shared" ref="F528:P528" si="289">IF(F522=0,,F524/F522)</f>
        <v>0</v>
      </c>
      <c r="G528" s="525">
        <f t="shared" si="289"/>
        <v>0</v>
      </c>
      <c r="H528" s="525">
        <f t="shared" si="289"/>
        <v>0</v>
      </c>
      <c r="I528" s="525">
        <f t="shared" si="289"/>
        <v>0</v>
      </c>
      <c r="J528" s="525">
        <f t="shared" si="289"/>
        <v>0</v>
      </c>
      <c r="K528" s="525">
        <f t="shared" si="289"/>
        <v>0</v>
      </c>
      <c r="L528" s="525">
        <f t="shared" si="289"/>
        <v>0</v>
      </c>
      <c r="M528" s="525">
        <f t="shared" si="289"/>
        <v>0</v>
      </c>
      <c r="N528" s="525">
        <f t="shared" si="289"/>
        <v>0</v>
      </c>
      <c r="O528" s="525">
        <f t="shared" si="289"/>
        <v>0</v>
      </c>
      <c r="P528" s="525">
        <f t="shared" si="289"/>
        <v>0</v>
      </c>
    </row>
    <row r="529" ht="12.75" customHeight="1" spans="1:16">
      <c r="A529" s="578"/>
      <c r="B529" s="582" t="s">
        <v>77</v>
      </c>
      <c r="C529" s="579">
        <f>SUM(E529:P529)</f>
        <v>0</v>
      </c>
      <c r="D529" s="484"/>
      <c r="E529" s="588">
        <f>E523-E524</f>
        <v>0</v>
      </c>
      <c r="F529" s="588">
        <f t="shared" ref="F529:P529" si="290">F523-F524</f>
        <v>0</v>
      </c>
      <c r="G529" s="588">
        <f t="shared" si="290"/>
        <v>0</v>
      </c>
      <c r="H529" s="588">
        <f t="shared" si="290"/>
        <v>0</v>
      </c>
      <c r="I529" s="588">
        <f t="shared" si="290"/>
        <v>0</v>
      </c>
      <c r="J529" s="588">
        <f t="shared" si="290"/>
        <v>0</v>
      </c>
      <c r="K529" s="588">
        <f t="shared" si="290"/>
        <v>0</v>
      </c>
      <c r="L529" s="588">
        <f t="shared" si="290"/>
        <v>0</v>
      </c>
      <c r="M529" s="588">
        <f t="shared" si="290"/>
        <v>0</v>
      </c>
      <c r="N529" s="588">
        <f t="shared" si="290"/>
        <v>0</v>
      </c>
      <c r="O529" s="588">
        <f t="shared" si="290"/>
        <v>0</v>
      </c>
      <c r="P529" s="588">
        <f t="shared" si="290"/>
        <v>0</v>
      </c>
    </row>
    <row r="530" ht="12.75" customHeight="1" spans="1:16">
      <c r="A530" s="578"/>
      <c r="B530" s="583" t="s">
        <v>78</v>
      </c>
      <c r="C530" s="354">
        <f>IF(C523=0,,C529/C523)</f>
        <v>0</v>
      </c>
      <c r="D530" s="354"/>
      <c r="E530" s="524">
        <f>IF(E523=0,,E529/E523)</f>
        <v>0</v>
      </c>
      <c r="F530" s="524">
        <f t="shared" ref="F530:P530" si="291">IF(F523=0,,F529/F523)</f>
        <v>0</v>
      </c>
      <c r="G530" s="524">
        <f t="shared" si="291"/>
        <v>0</v>
      </c>
      <c r="H530" s="524">
        <f t="shared" si="291"/>
        <v>0</v>
      </c>
      <c r="I530" s="524">
        <f t="shared" si="291"/>
        <v>0</v>
      </c>
      <c r="J530" s="524">
        <f t="shared" si="291"/>
        <v>0</v>
      </c>
      <c r="K530" s="524">
        <f t="shared" si="291"/>
        <v>0</v>
      </c>
      <c r="L530" s="524">
        <f t="shared" si="291"/>
        <v>0</v>
      </c>
      <c r="M530" s="524">
        <f t="shared" si="291"/>
        <v>0</v>
      </c>
      <c r="N530" s="524">
        <f t="shared" si="291"/>
        <v>0</v>
      </c>
      <c r="O530" s="524">
        <f t="shared" si="291"/>
        <v>0</v>
      </c>
      <c r="P530" s="524">
        <f t="shared" si="291"/>
        <v>0</v>
      </c>
    </row>
    <row r="531" ht="12.75" customHeight="1" spans="1:16">
      <c r="A531" s="578"/>
      <c r="B531" s="582" t="s">
        <v>231</v>
      </c>
      <c r="C531" s="579">
        <f>SUM(E531:P531)</f>
        <v>0</v>
      </c>
      <c r="D531" s="484"/>
      <c r="E531" s="586"/>
      <c r="F531" s="586"/>
      <c r="G531" s="586"/>
      <c r="H531" s="586"/>
      <c r="I531" s="586"/>
      <c r="J531" s="586"/>
      <c r="K531" s="586"/>
      <c r="L531" s="586"/>
      <c r="M531" s="586"/>
      <c r="N531" s="586"/>
      <c r="O531" s="586"/>
      <c r="P531" s="586"/>
    </row>
    <row r="532" ht="12.75" customHeight="1" spans="1:16">
      <c r="A532" s="578"/>
      <c r="B532" s="583" t="s">
        <v>128</v>
      </c>
      <c r="C532" s="354">
        <f>IF((C523+C531)=0,,C531/(C523+C531))</f>
        <v>0</v>
      </c>
      <c r="D532" s="354"/>
      <c r="E532" s="524">
        <f>IF((E523+E531)=0,,E531/(E523+E531))</f>
        <v>0</v>
      </c>
      <c r="F532" s="524">
        <f t="shared" ref="F532:P532" si="292">IF((F523+F531)=0,,F531/(F523+F531))</f>
        <v>0</v>
      </c>
      <c r="G532" s="524">
        <f t="shared" si="292"/>
        <v>0</v>
      </c>
      <c r="H532" s="524">
        <f t="shared" si="292"/>
        <v>0</v>
      </c>
      <c r="I532" s="524">
        <f t="shared" si="292"/>
        <v>0</v>
      </c>
      <c r="J532" s="524">
        <f t="shared" si="292"/>
        <v>0</v>
      </c>
      <c r="K532" s="524">
        <f t="shared" si="292"/>
        <v>0</v>
      </c>
      <c r="L532" s="524">
        <f t="shared" si="292"/>
        <v>0</v>
      </c>
      <c r="M532" s="524">
        <f t="shared" si="292"/>
        <v>0</v>
      </c>
      <c r="N532" s="524">
        <f t="shared" si="292"/>
        <v>0</v>
      </c>
      <c r="O532" s="524">
        <f t="shared" si="292"/>
        <v>0</v>
      </c>
      <c r="P532" s="524">
        <f t="shared" si="292"/>
        <v>0</v>
      </c>
    </row>
    <row r="533" ht="12.75" customHeight="1" spans="1:16">
      <c r="A533" s="567" t="s">
        <v>149</v>
      </c>
      <c r="B533" s="568" t="s">
        <v>70</v>
      </c>
      <c r="C533" s="569">
        <f>SUM(E533:P533)</f>
        <v>0</v>
      </c>
      <c r="D533" s="570">
        <f>IF($C$2=0,,C533/$C$2)</f>
        <v>0</v>
      </c>
      <c r="E533" s="586"/>
      <c r="F533" s="586"/>
      <c r="G533" s="586"/>
      <c r="H533" s="586"/>
      <c r="I533" s="586"/>
      <c r="J533" s="586"/>
      <c r="K533" s="586"/>
      <c r="L533" s="586"/>
      <c r="M533" s="586"/>
      <c r="N533" s="586"/>
      <c r="O533" s="586"/>
      <c r="P533" s="586"/>
    </row>
    <row r="534" ht="12.75" customHeight="1" spans="1:16">
      <c r="A534" s="571"/>
      <c r="B534" s="568" t="s">
        <v>71</v>
      </c>
      <c r="C534" s="569">
        <f>SUM(E534:P534)</f>
        <v>0</v>
      </c>
      <c r="D534" s="572"/>
      <c r="E534" s="586"/>
      <c r="F534" s="586"/>
      <c r="G534" s="586"/>
      <c r="H534" s="586"/>
      <c r="I534" s="586"/>
      <c r="J534" s="586"/>
      <c r="K534" s="586"/>
      <c r="L534" s="586"/>
      <c r="M534" s="586"/>
      <c r="N534" s="586"/>
      <c r="O534" s="586"/>
      <c r="P534" s="586"/>
    </row>
    <row r="535" ht="12.75" customHeight="1" spans="1:16">
      <c r="A535" s="571"/>
      <c r="B535" s="568" t="s">
        <v>82</v>
      </c>
      <c r="C535" s="569">
        <f>SUM(E535:P535)</f>
        <v>0</v>
      </c>
      <c r="D535" s="572"/>
      <c r="E535" s="587">
        <f>E536+E537</f>
        <v>0</v>
      </c>
      <c r="F535" s="587">
        <f t="shared" ref="F535:P535" si="293">F536+F537</f>
        <v>0</v>
      </c>
      <c r="G535" s="587">
        <f t="shared" si="293"/>
        <v>0</v>
      </c>
      <c r="H535" s="587">
        <f t="shared" si="293"/>
        <v>0</v>
      </c>
      <c r="I535" s="587">
        <f t="shared" si="293"/>
        <v>0</v>
      </c>
      <c r="J535" s="587">
        <f t="shared" si="293"/>
        <v>0</v>
      </c>
      <c r="K535" s="587">
        <f t="shared" si="293"/>
        <v>0</v>
      </c>
      <c r="L535" s="587">
        <f t="shared" si="293"/>
        <v>0</v>
      </c>
      <c r="M535" s="587">
        <f t="shared" si="293"/>
        <v>0</v>
      </c>
      <c r="N535" s="587">
        <f t="shared" si="293"/>
        <v>0</v>
      </c>
      <c r="O535" s="587">
        <f t="shared" si="293"/>
        <v>0</v>
      </c>
      <c r="P535" s="587">
        <f t="shared" si="293"/>
        <v>0</v>
      </c>
    </row>
    <row r="536" ht="12.75" customHeight="1" spans="1:16">
      <c r="A536" s="571"/>
      <c r="B536" s="573" t="s">
        <v>212</v>
      </c>
      <c r="C536" s="569">
        <f>SUM(E536:P536)</f>
        <v>0</v>
      </c>
      <c r="D536" s="572"/>
      <c r="E536" s="586"/>
      <c r="F536" s="586"/>
      <c r="G536" s="586"/>
      <c r="H536" s="586"/>
      <c r="I536" s="586"/>
      <c r="J536" s="586"/>
      <c r="K536" s="586"/>
      <c r="L536" s="586"/>
      <c r="M536" s="586"/>
      <c r="N536" s="586"/>
      <c r="O536" s="586"/>
      <c r="P536" s="586"/>
    </row>
    <row r="537" ht="12.75" customHeight="1" spans="1:16">
      <c r="A537" s="571"/>
      <c r="B537" s="573" t="s">
        <v>213</v>
      </c>
      <c r="C537" s="569">
        <f>SUM(E537:P537)</f>
        <v>0</v>
      </c>
      <c r="D537" s="572"/>
      <c r="E537" s="586"/>
      <c r="F537" s="586"/>
      <c r="G537" s="586"/>
      <c r="H537" s="586"/>
      <c r="I537" s="586"/>
      <c r="J537" s="586"/>
      <c r="K537" s="586"/>
      <c r="L537" s="586"/>
      <c r="M537" s="586"/>
      <c r="N537" s="586"/>
      <c r="O537" s="586"/>
      <c r="P537" s="586"/>
    </row>
    <row r="538" ht="12.75" customHeight="1" spans="1:16">
      <c r="A538" s="571"/>
      <c r="B538" s="574" t="s">
        <v>75</v>
      </c>
      <c r="C538" s="526">
        <f>IF(C533=0,,C534/C533)</f>
        <v>0</v>
      </c>
      <c r="D538" s="572"/>
      <c r="E538" s="525">
        <f>IF(E533=0,,E534/E533)</f>
        <v>0</v>
      </c>
      <c r="F538" s="525">
        <f t="shared" ref="F538:P538" si="294">IF(F533=0,,F534/F533)</f>
        <v>0</v>
      </c>
      <c r="G538" s="525">
        <f t="shared" si="294"/>
        <v>0</v>
      </c>
      <c r="H538" s="525">
        <f t="shared" si="294"/>
        <v>0</v>
      </c>
      <c r="I538" s="525">
        <f t="shared" si="294"/>
        <v>0</v>
      </c>
      <c r="J538" s="525">
        <f t="shared" si="294"/>
        <v>0</v>
      </c>
      <c r="K538" s="525">
        <f t="shared" si="294"/>
        <v>0</v>
      </c>
      <c r="L538" s="525">
        <f t="shared" si="294"/>
        <v>0</v>
      </c>
      <c r="M538" s="525">
        <f t="shared" si="294"/>
        <v>0</v>
      </c>
      <c r="N538" s="525">
        <f t="shared" si="294"/>
        <v>0</v>
      </c>
      <c r="O538" s="525">
        <f t="shared" si="294"/>
        <v>0</v>
      </c>
      <c r="P538" s="525">
        <f t="shared" si="294"/>
        <v>0</v>
      </c>
    </row>
    <row r="539" ht="12.75" customHeight="1" spans="1:16">
      <c r="A539" s="571"/>
      <c r="B539" s="574" t="s">
        <v>228</v>
      </c>
      <c r="C539" s="526">
        <f>IF(C533=0,,C535/C533)</f>
        <v>0</v>
      </c>
      <c r="D539" s="572"/>
      <c r="E539" s="525">
        <f>IF(E533=0,,E535/E533)</f>
        <v>0</v>
      </c>
      <c r="F539" s="525">
        <f t="shared" ref="F539:P539" si="295">IF(F533=0,,F535/F533)</f>
        <v>0</v>
      </c>
      <c r="G539" s="525">
        <f t="shared" si="295"/>
        <v>0</v>
      </c>
      <c r="H539" s="525">
        <f t="shared" si="295"/>
        <v>0</v>
      </c>
      <c r="I539" s="525">
        <f t="shared" si="295"/>
        <v>0</v>
      </c>
      <c r="J539" s="525">
        <f t="shared" si="295"/>
        <v>0</v>
      </c>
      <c r="K539" s="525">
        <f t="shared" si="295"/>
        <v>0</v>
      </c>
      <c r="L539" s="525">
        <f t="shared" si="295"/>
        <v>0</v>
      </c>
      <c r="M539" s="525">
        <f t="shared" si="295"/>
        <v>0</v>
      </c>
      <c r="N539" s="525">
        <f t="shared" si="295"/>
        <v>0</v>
      </c>
      <c r="O539" s="525">
        <f t="shared" si="295"/>
        <v>0</v>
      </c>
      <c r="P539" s="525">
        <f t="shared" si="295"/>
        <v>0</v>
      </c>
    </row>
    <row r="540" ht="12.75" customHeight="1" spans="1:16">
      <c r="A540" s="571"/>
      <c r="B540" s="575" t="s">
        <v>77</v>
      </c>
      <c r="C540" s="569">
        <f>SUM(E540:P540)</f>
        <v>0</v>
      </c>
      <c r="D540" s="572"/>
      <c r="E540" s="588">
        <f>E534-E535</f>
        <v>0</v>
      </c>
      <c r="F540" s="588">
        <f t="shared" ref="F540:P540" si="296">F534-F535</f>
        <v>0</v>
      </c>
      <c r="G540" s="588">
        <f t="shared" si="296"/>
        <v>0</v>
      </c>
      <c r="H540" s="588">
        <f t="shared" si="296"/>
        <v>0</v>
      </c>
      <c r="I540" s="588">
        <f t="shared" si="296"/>
        <v>0</v>
      </c>
      <c r="J540" s="588">
        <f t="shared" si="296"/>
        <v>0</v>
      </c>
      <c r="K540" s="588">
        <f t="shared" si="296"/>
        <v>0</v>
      </c>
      <c r="L540" s="588">
        <f t="shared" si="296"/>
        <v>0</v>
      </c>
      <c r="M540" s="588">
        <f t="shared" si="296"/>
        <v>0</v>
      </c>
      <c r="N540" s="588">
        <f t="shared" si="296"/>
        <v>0</v>
      </c>
      <c r="O540" s="588">
        <f t="shared" si="296"/>
        <v>0</v>
      </c>
      <c r="P540" s="588">
        <f t="shared" si="296"/>
        <v>0</v>
      </c>
    </row>
    <row r="541" ht="12.75" customHeight="1" spans="1:16">
      <c r="A541" s="571"/>
      <c r="B541" s="576" t="s">
        <v>78</v>
      </c>
      <c r="C541" s="562">
        <f>IF(C534=0,,C540/C534)</f>
        <v>0</v>
      </c>
      <c r="D541" s="577"/>
      <c r="E541" s="524">
        <f>IF(E534=0,,E540/E534)</f>
        <v>0</v>
      </c>
      <c r="F541" s="524">
        <f t="shared" ref="F541:P541" si="297">IF(F534=0,,F540/F534)</f>
        <v>0</v>
      </c>
      <c r="G541" s="524">
        <f t="shared" si="297"/>
        <v>0</v>
      </c>
      <c r="H541" s="524">
        <f t="shared" si="297"/>
        <v>0</v>
      </c>
      <c r="I541" s="524">
        <f t="shared" si="297"/>
        <v>0</v>
      </c>
      <c r="J541" s="524">
        <f t="shared" si="297"/>
        <v>0</v>
      </c>
      <c r="K541" s="524">
        <f t="shared" si="297"/>
        <v>0</v>
      </c>
      <c r="L541" s="524">
        <f t="shared" si="297"/>
        <v>0</v>
      </c>
      <c r="M541" s="524">
        <f t="shared" si="297"/>
        <v>0</v>
      </c>
      <c r="N541" s="524">
        <f t="shared" si="297"/>
        <v>0</v>
      </c>
      <c r="O541" s="524">
        <f t="shared" si="297"/>
        <v>0</v>
      </c>
      <c r="P541" s="524">
        <f t="shared" si="297"/>
        <v>0</v>
      </c>
    </row>
    <row r="542" ht="12.75" customHeight="1" spans="1:16">
      <c r="A542" s="571"/>
      <c r="B542" s="575" t="s">
        <v>79</v>
      </c>
      <c r="C542" s="569">
        <f>SUM(E542:P542)</f>
        <v>0</v>
      </c>
      <c r="D542" s="572"/>
      <c r="E542" s="586"/>
      <c r="F542" s="586"/>
      <c r="G542" s="586"/>
      <c r="H542" s="586"/>
      <c r="I542" s="586"/>
      <c r="J542" s="586"/>
      <c r="K542" s="586"/>
      <c r="L542" s="586"/>
      <c r="M542" s="586"/>
      <c r="N542" s="586"/>
      <c r="O542" s="586"/>
      <c r="P542" s="586"/>
    </row>
    <row r="543" ht="12.75" customHeight="1" spans="1:16">
      <c r="A543" s="571"/>
      <c r="B543" s="576" t="s">
        <v>80</v>
      </c>
      <c r="C543" s="562">
        <f>IF((C534+C542)=0,,C542/(C534+C542))</f>
        <v>0</v>
      </c>
      <c r="D543" s="577"/>
      <c r="E543" s="524">
        <f>IF((E534+E542)=0,,E542/(E534+E542))</f>
        <v>0</v>
      </c>
      <c r="F543" s="524">
        <f t="shared" ref="F543:P543" si="298">IF((F534+F542)=0,,F542/(F534+F542))</f>
        <v>0</v>
      </c>
      <c r="G543" s="524">
        <f t="shared" si="298"/>
        <v>0</v>
      </c>
      <c r="H543" s="524">
        <f t="shared" si="298"/>
        <v>0</v>
      </c>
      <c r="I543" s="524">
        <f t="shared" si="298"/>
        <v>0</v>
      </c>
      <c r="J543" s="524">
        <f t="shared" si="298"/>
        <v>0</v>
      </c>
      <c r="K543" s="524">
        <f t="shared" si="298"/>
        <v>0</v>
      </c>
      <c r="L543" s="524">
        <f t="shared" si="298"/>
        <v>0</v>
      </c>
      <c r="M543" s="524">
        <f t="shared" si="298"/>
        <v>0</v>
      </c>
      <c r="N543" s="524">
        <f t="shared" si="298"/>
        <v>0</v>
      </c>
      <c r="O543" s="524">
        <f t="shared" si="298"/>
        <v>0</v>
      </c>
      <c r="P543" s="524">
        <f t="shared" si="298"/>
        <v>0</v>
      </c>
    </row>
    <row r="544" ht="12.75" customHeight="1" spans="1:16">
      <c r="A544" s="578" t="s">
        <v>172</v>
      </c>
      <c r="B544" s="483" t="s">
        <v>70</v>
      </c>
      <c r="C544" s="579">
        <f>SUM(E544:P544)</f>
        <v>0</v>
      </c>
      <c r="D544" s="570">
        <f>IF($C$2=0,,C544/$C$2)</f>
        <v>0</v>
      </c>
      <c r="E544" s="586"/>
      <c r="F544" s="586"/>
      <c r="G544" s="586"/>
      <c r="H544" s="586"/>
      <c r="I544" s="586"/>
      <c r="J544" s="586"/>
      <c r="K544" s="586"/>
      <c r="L544" s="586"/>
      <c r="M544" s="586"/>
      <c r="N544" s="586"/>
      <c r="O544" s="586"/>
      <c r="P544" s="586"/>
    </row>
    <row r="545" ht="12.75" customHeight="1" spans="1:16">
      <c r="A545" s="578"/>
      <c r="B545" s="483" t="s">
        <v>71</v>
      </c>
      <c r="C545" s="579">
        <f>SUM(E545:P545)</f>
        <v>0</v>
      </c>
      <c r="D545" s="484"/>
      <c r="E545" s="586"/>
      <c r="F545" s="586"/>
      <c r="G545" s="586"/>
      <c r="H545" s="586"/>
      <c r="I545" s="586"/>
      <c r="J545" s="586"/>
      <c r="K545" s="586"/>
      <c r="L545" s="586"/>
      <c r="M545" s="586"/>
      <c r="N545" s="586"/>
      <c r="O545" s="586"/>
      <c r="P545" s="586"/>
    </row>
    <row r="546" ht="12.75" customHeight="1" spans="1:16">
      <c r="A546" s="578"/>
      <c r="B546" s="483" t="s">
        <v>82</v>
      </c>
      <c r="C546" s="579">
        <f>SUM(E546:P546)</f>
        <v>0</v>
      </c>
      <c r="D546" s="484"/>
      <c r="E546" s="587">
        <f>E547+E548</f>
        <v>0</v>
      </c>
      <c r="F546" s="587">
        <f t="shared" ref="F546:P546" si="299">F547+F548</f>
        <v>0</v>
      </c>
      <c r="G546" s="587">
        <f t="shared" si="299"/>
        <v>0</v>
      </c>
      <c r="H546" s="587">
        <f t="shared" si="299"/>
        <v>0</v>
      </c>
      <c r="I546" s="587">
        <f t="shared" si="299"/>
        <v>0</v>
      </c>
      <c r="J546" s="587">
        <f t="shared" si="299"/>
        <v>0</v>
      </c>
      <c r="K546" s="587">
        <f t="shared" si="299"/>
        <v>0</v>
      </c>
      <c r="L546" s="587">
        <f t="shared" si="299"/>
        <v>0</v>
      </c>
      <c r="M546" s="587">
        <f t="shared" si="299"/>
        <v>0</v>
      </c>
      <c r="N546" s="587">
        <f t="shared" si="299"/>
        <v>0</v>
      </c>
      <c r="O546" s="587">
        <f t="shared" si="299"/>
        <v>0</v>
      </c>
      <c r="P546" s="587">
        <f t="shared" si="299"/>
        <v>0</v>
      </c>
    </row>
    <row r="547" ht="12.75" customHeight="1" spans="1:16">
      <c r="A547" s="578"/>
      <c r="B547" s="580" t="s">
        <v>229</v>
      </c>
      <c r="C547" s="579">
        <f>SUM(E547:P547)</f>
        <v>0</v>
      </c>
      <c r="D547" s="484"/>
      <c r="E547" s="586"/>
      <c r="F547" s="586"/>
      <c r="G547" s="586"/>
      <c r="H547" s="586"/>
      <c r="I547" s="586"/>
      <c r="J547" s="586"/>
      <c r="K547" s="586"/>
      <c r="L547" s="586"/>
      <c r="M547" s="586"/>
      <c r="N547" s="586"/>
      <c r="O547" s="586"/>
      <c r="P547" s="586"/>
    </row>
    <row r="548" ht="12.75" customHeight="1" spans="1:16">
      <c r="A548" s="578"/>
      <c r="B548" s="580" t="s">
        <v>230</v>
      </c>
      <c r="C548" s="579">
        <f>SUM(E548:P548)</f>
        <v>0</v>
      </c>
      <c r="D548" s="484"/>
      <c r="E548" s="586"/>
      <c r="F548" s="586"/>
      <c r="G548" s="586"/>
      <c r="H548" s="586"/>
      <c r="I548" s="586"/>
      <c r="J548" s="586"/>
      <c r="K548" s="586"/>
      <c r="L548" s="586"/>
      <c r="M548" s="586"/>
      <c r="N548" s="586"/>
      <c r="O548" s="586"/>
      <c r="P548" s="586"/>
    </row>
    <row r="549" ht="12.75" customHeight="1" spans="1:16">
      <c r="A549" s="578"/>
      <c r="B549" s="581" t="s">
        <v>75</v>
      </c>
      <c r="C549" s="484">
        <f>IF(C544=0,,C545/C544)</f>
        <v>0</v>
      </c>
      <c r="D549" s="484"/>
      <c r="E549" s="525">
        <f>IF(E544=0,,E545/E544)</f>
        <v>0</v>
      </c>
      <c r="F549" s="525">
        <f t="shared" ref="F549:P549" si="300">IF(F544=0,,F545/F544)</f>
        <v>0</v>
      </c>
      <c r="G549" s="525">
        <f t="shared" si="300"/>
        <v>0</v>
      </c>
      <c r="H549" s="525">
        <f t="shared" si="300"/>
        <v>0</v>
      </c>
      <c r="I549" s="525">
        <f t="shared" si="300"/>
        <v>0</v>
      </c>
      <c r="J549" s="525">
        <f t="shared" si="300"/>
        <v>0</v>
      </c>
      <c r="K549" s="525">
        <f t="shared" si="300"/>
        <v>0</v>
      </c>
      <c r="L549" s="525">
        <f t="shared" si="300"/>
        <v>0</v>
      </c>
      <c r="M549" s="525">
        <f t="shared" si="300"/>
        <v>0</v>
      </c>
      <c r="N549" s="525">
        <f t="shared" si="300"/>
        <v>0</v>
      </c>
      <c r="O549" s="525">
        <f t="shared" si="300"/>
        <v>0</v>
      </c>
      <c r="P549" s="525">
        <f t="shared" si="300"/>
        <v>0</v>
      </c>
    </row>
    <row r="550" ht="12.75" customHeight="1" spans="1:16">
      <c r="A550" s="578"/>
      <c r="B550" s="581" t="s">
        <v>76</v>
      </c>
      <c r="C550" s="484">
        <f>IF(C544=0,,C546/C544)</f>
        <v>0</v>
      </c>
      <c r="D550" s="484"/>
      <c r="E550" s="525">
        <f>IF(E544=0,,E546/E544)</f>
        <v>0</v>
      </c>
      <c r="F550" s="525">
        <f t="shared" ref="F550:P550" si="301">IF(F544=0,,F546/F544)</f>
        <v>0</v>
      </c>
      <c r="G550" s="525">
        <f t="shared" si="301"/>
        <v>0</v>
      </c>
      <c r="H550" s="525">
        <f t="shared" si="301"/>
        <v>0</v>
      </c>
      <c r="I550" s="525">
        <f t="shared" si="301"/>
        <v>0</v>
      </c>
      <c r="J550" s="525">
        <f t="shared" si="301"/>
        <v>0</v>
      </c>
      <c r="K550" s="525">
        <f t="shared" si="301"/>
        <v>0</v>
      </c>
      <c r="L550" s="525">
        <f t="shared" si="301"/>
        <v>0</v>
      </c>
      <c r="M550" s="525">
        <f t="shared" si="301"/>
        <v>0</v>
      </c>
      <c r="N550" s="525">
        <f t="shared" si="301"/>
        <v>0</v>
      </c>
      <c r="O550" s="525">
        <f t="shared" si="301"/>
        <v>0</v>
      </c>
      <c r="P550" s="525">
        <f t="shared" si="301"/>
        <v>0</v>
      </c>
    </row>
    <row r="551" ht="12.75" customHeight="1" spans="1:16">
      <c r="A551" s="578"/>
      <c r="B551" s="582" t="s">
        <v>77</v>
      </c>
      <c r="C551" s="579">
        <f>SUM(E551:P551)</f>
        <v>0</v>
      </c>
      <c r="D551" s="484"/>
      <c r="E551" s="588">
        <f>E545-E546</f>
        <v>0</v>
      </c>
      <c r="F551" s="588">
        <f t="shared" ref="F551:P551" si="302">F545-F546</f>
        <v>0</v>
      </c>
      <c r="G551" s="588">
        <f t="shared" si="302"/>
        <v>0</v>
      </c>
      <c r="H551" s="588">
        <f t="shared" si="302"/>
        <v>0</v>
      </c>
      <c r="I551" s="588">
        <f t="shared" si="302"/>
        <v>0</v>
      </c>
      <c r="J551" s="588">
        <f t="shared" si="302"/>
        <v>0</v>
      </c>
      <c r="K551" s="588">
        <f t="shared" si="302"/>
        <v>0</v>
      </c>
      <c r="L551" s="588">
        <f t="shared" si="302"/>
        <v>0</v>
      </c>
      <c r="M551" s="588">
        <f t="shared" si="302"/>
        <v>0</v>
      </c>
      <c r="N551" s="588">
        <f t="shared" si="302"/>
        <v>0</v>
      </c>
      <c r="O551" s="588">
        <f t="shared" si="302"/>
        <v>0</v>
      </c>
      <c r="P551" s="588">
        <f t="shared" si="302"/>
        <v>0</v>
      </c>
    </row>
    <row r="552" ht="12.75" customHeight="1" spans="1:16">
      <c r="A552" s="578"/>
      <c r="B552" s="583" t="s">
        <v>78</v>
      </c>
      <c r="C552" s="354">
        <f>IF(C545=0,,C551/C545)</f>
        <v>0</v>
      </c>
      <c r="D552" s="354"/>
      <c r="E552" s="524">
        <f>IF(E545=0,,E551/E545)</f>
        <v>0</v>
      </c>
      <c r="F552" s="524">
        <f t="shared" ref="F552:P552" si="303">IF(F545=0,,F551/F545)</f>
        <v>0</v>
      </c>
      <c r="G552" s="524">
        <f t="shared" si="303"/>
        <v>0</v>
      </c>
      <c r="H552" s="524">
        <f t="shared" si="303"/>
        <v>0</v>
      </c>
      <c r="I552" s="524">
        <f t="shared" si="303"/>
        <v>0</v>
      </c>
      <c r="J552" s="524">
        <f t="shared" si="303"/>
        <v>0</v>
      </c>
      <c r="K552" s="524">
        <f t="shared" si="303"/>
        <v>0</v>
      </c>
      <c r="L552" s="524">
        <f t="shared" si="303"/>
        <v>0</v>
      </c>
      <c r="M552" s="524">
        <f t="shared" si="303"/>
        <v>0</v>
      </c>
      <c r="N552" s="524">
        <f t="shared" si="303"/>
        <v>0</v>
      </c>
      <c r="O552" s="524">
        <f t="shared" si="303"/>
        <v>0</v>
      </c>
      <c r="P552" s="524">
        <f t="shared" si="303"/>
        <v>0</v>
      </c>
    </row>
    <row r="553" ht="12.75" customHeight="1" spans="1:16">
      <c r="A553" s="578"/>
      <c r="B553" s="582" t="s">
        <v>231</v>
      </c>
      <c r="C553" s="579">
        <f>SUM(E553:P553)</f>
        <v>0</v>
      </c>
      <c r="D553" s="484"/>
      <c r="E553" s="586"/>
      <c r="F553" s="586"/>
      <c r="G553" s="586"/>
      <c r="H553" s="586"/>
      <c r="I553" s="586"/>
      <c r="J553" s="586"/>
      <c r="K553" s="586"/>
      <c r="L553" s="586"/>
      <c r="M553" s="586"/>
      <c r="N553" s="586"/>
      <c r="O553" s="586"/>
      <c r="P553" s="586"/>
    </row>
    <row r="554" ht="12.75" customHeight="1" spans="1:16">
      <c r="A554" s="578"/>
      <c r="B554" s="583" t="s">
        <v>128</v>
      </c>
      <c r="C554" s="354">
        <f>IF((C545+C553)=0,,C553/(C545+C553))</f>
        <v>0</v>
      </c>
      <c r="D554" s="354"/>
      <c r="E554" s="524">
        <f>IF((E545+E553)=0,,E553/(E545+E553))</f>
        <v>0</v>
      </c>
      <c r="F554" s="524">
        <f t="shared" ref="F554:P554" si="304">IF((F545+F553)=0,,F553/(F545+F553))</f>
        <v>0</v>
      </c>
      <c r="G554" s="524">
        <f t="shared" si="304"/>
        <v>0</v>
      </c>
      <c r="H554" s="524">
        <f t="shared" si="304"/>
        <v>0</v>
      </c>
      <c r="I554" s="524">
        <f t="shared" si="304"/>
        <v>0</v>
      </c>
      <c r="J554" s="524">
        <f t="shared" si="304"/>
        <v>0</v>
      </c>
      <c r="K554" s="524">
        <f t="shared" si="304"/>
        <v>0</v>
      </c>
      <c r="L554" s="524">
        <f t="shared" si="304"/>
        <v>0</v>
      </c>
      <c r="M554" s="524">
        <f t="shared" si="304"/>
        <v>0</v>
      </c>
      <c r="N554" s="524">
        <f t="shared" si="304"/>
        <v>0</v>
      </c>
      <c r="O554" s="524">
        <f t="shared" si="304"/>
        <v>0</v>
      </c>
      <c r="P554" s="524">
        <f t="shared" si="304"/>
        <v>0</v>
      </c>
    </row>
    <row r="555" ht="12.75" customHeight="1" spans="1:16">
      <c r="A555" s="567" t="s">
        <v>161</v>
      </c>
      <c r="B555" s="568" t="s">
        <v>70</v>
      </c>
      <c r="C555" s="569">
        <f>SUM(E555:P555)</f>
        <v>0</v>
      </c>
      <c r="D555" s="570">
        <f>IF($C$2=0,,C555/$C$2)</f>
        <v>0</v>
      </c>
      <c r="E555" s="586"/>
      <c r="F555" s="586"/>
      <c r="G555" s="586"/>
      <c r="H555" s="586"/>
      <c r="I555" s="586"/>
      <c r="J555" s="586"/>
      <c r="K555" s="586"/>
      <c r="L555" s="586"/>
      <c r="M555" s="586"/>
      <c r="N555" s="586"/>
      <c r="O555" s="586"/>
      <c r="P555" s="586"/>
    </row>
    <row r="556" ht="12.75" customHeight="1" spans="1:16">
      <c r="A556" s="571"/>
      <c r="B556" s="568" t="s">
        <v>71</v>
      </c>
      <c r="C556" s="569">
        <f>SUM(E556:P556)</f>
        <v>0</v>
      </c>
      <c r="D556" s="572"/>
      <c r="E556" s="586"/>
      <c r="F556" s="586"/>
      <c r="G556" s="586"/>
      <c r="H556" s="586"/>
      <c r="I556" s="586"/>
      <c r="J556" s="586"/>
      <c r="K556" s="586"/>
      <c r="L556" s="586"/>
      <c r="M556" s="586"/>
      <c r="N556" s="586"/>
      <c r="O556" s="586"/>
      <c r="P556" s="586"/>
    </row>
    <row r="557" ht="12.75" customHeight="1" spans="1:16">
      <c r="A557" s="571"/>
      <c r="B557" s="568" t="s">
        <v>82</v>
      </c>
      <c r="C557" s="569">
        <f>SUM(E557:P557)</f>
        <v>0</v>
      </c>
      <c r="D557" s="572"/>
      <c r="E557" s="587">
        <f>E558+E559</f>
        <v>0</v>
      </c>
      <c r="F557" s="587">
        <f t="shared" ref="F557:P557" si="305">F558+F559</f>
        <v>0</v>
      </c>
      <c r="G557" s="587">
        <f t="shared" si="305"/>
        <v>0</v>
      </c>
      <c r="H557" s="587">
        <f t="shared" si="305"/>
        <v>0</v>
      </c>
      <c r="I557" s="587">
        <f t="shared" si="305"/>
        <v>0</v>
      </c>
      <c r="J557" s="587">
        <f t="shared" si="305"/>
        <v>0</v>
      </c>
      <c r="K557" s="587">
        <f t="shared" si="305"/>
        <v>0</v>
      </c>
      <c r="L557" s="587">
        <f t="shared" si="305"/>
        <v>0</v>
      </c>
      <c r="M557" s="587">
        <f t="shared" si="305"/>
        <v>0</v>
      </c>
      <c r="N557" s="587">
        <f t="shared" si="305"/>
        <v>0</v>
      </c>
      <c r="O557" s="587">
        <f t="shared" si="305"/>
        <v>0</v>
      </c>
      <c r="P557" s="587">
        <f t="shared" si="305"/>
        <v>0</v>
      </c>
    </row>
    <row r="558" ht="12.75" customHeight="1" spans="1:16">
      <c r="A558" s="571"/>
      <c r="B558" s="573" t="s">
        <v>229</v>
      </c>
      <c r="C558" s="569">
        <f>SUM(E558:P558)</f>
        <v>0</v>
      </c>
      <c r="D558" s="572"/>
      <c r="E558" s="586"/>
      <c r="F558" s="586"/>
      <c r="G558" s="586"/>
      <c r="H558" s="586"/>
      <c r="I558" s="586"/>
      <c r="J558" s="586"/>
      <c r="K558" s="586"/>
      <c r="L558" s="586"/>
      <c r="M558" s="586"/>
      <c r="N558" s="586"/>
      <c r="O558" s="586"/>
      <c r="P558" s="586"/>
    </row>
    <row r="559" ht="12.75" customHeight="1" spans="1:16">
      <c r="A559" s="571"/>
      <c r="B559" s="573" t="s">
        <v>230</v>
      </c>
      <c r="C559" s="569">
        <f>SUM(E559:P559)</f>
        <v>0</v>
      </c>
      <c r="D559" s="572"/>
      <c r="E559" s="586"/>
      <c r="F559" s="586"/>
      <c r="G559" s="586"/>
      <c r="H559" s="586"/>
      <c r="I559" s="586"/>
      <c r="J559" s="586"/>
      <c r="K559" s="586"/>
      <c r="L559" s="586"/>
      <c r="M559" s="586"/>
      <c r="N559" s="586"/>
      <c r="O559" s="586"/>
      <c r="P559" s="586"/>
    </row>
    <row r="560" ht="12.75" customHeight="1" spans="1:16">
      <c r="A560" s="571"/>
      <c r="B560" s="574" t="s">
        <v>75</v>
      </c>
      <c r="C560" s="526">
        <f>IF(C555=0,,C556/C555)</f>
        <v>0</v>
      </c>
      <c r="D560" s="572"/>
      <c r="E560" s="525">
        <f>IF(E555=0,,E556/E555)</f>
        <v>0</v>
      </c>
      <c r="F560" s="525">
        <f t="shared" ref="F560:P560" si="306">IF(F555=0,,F556/F555)</f>
        <v>0</v>
      </c>
      <c r="G560" s="525">
        <f t="shared" si="306"/>
        <v>0</v>
      </c>
      <c r="H560" s="525">
        <f t="shared" si="306"/>
        <v>0</v>
      </c>
      <c r="I560" s="525">
        <f t="shared" si="306"/>
        <v>0</v>
      </c>
      <c r="J560" s="525">
        <f t="shared" si="306"/>
        <v>0</v>
      </c>
      <c r="K560" s="525">
        <f t="shared" si="306"/>
        <v>0</v>
      </c>
      <c r="L560" s="525">
        <f t="shared" si="306"/>
        <v>0</v>
      </c>
      <c r="M560" s="525">
        <f t="shared" si="306"/>
        <v>0</v>
      </c>
      <c r="N560" s="525">
        <f t="shared" si="306"/>
        <v>0</v>
      </c>
      <c r="O560" s="525">
        <f t="shared" si="306"/>
        <v>0</v>
      </c>
      <c r="P560" s="525">
        <f t="shared" si="306"/>
        <v>0</v>
      </c>
    </row>
    <row r="561" ht="12.75" customHeight="1" spans="1:16">
      <c r="A561" s="571"/>
      <c r="B561" s="574" t="s">
        <v>76</v>
      </c>
      <c r="C561" s="526">
        <f>IF(C555=0,,C557/C555)</f>
        <v>0</v>
      </c>
      <c r="D561" s="572"/>
      <c r="E561" s="525">
        <f>IF(E555=0,,E557/E555)</f>
        <v>0</v>
      </c>
      <c r="F561" s="525">
        <f t="shared" ref="F561:P561" si="307">IF(F555=0,,F557/F555)</f>
        <v>0</v>
      </c>
      <c r="G561" s="525">
        <f t="shared" si="307"/>
        <v>0</v>
      </c>
      <c r="H561" s="525">
        <f t="shared" si="307"/>
        <v>0</v>
      </c>
      <c r="I561" s="525">
        <f t="shared" si="307"/>
        <v>0</v>
      </c>
      <c r="J561" s="525">
        <f t="shared" si="307"/>
        <v>0</v>
      </c>
      <c r="K561" s="525">
        <f t="shared" si="307"/>
        <v>0</v>
      </c>
      <c r="L561" s="525">
        <f t="shared" si="307"/>
        <v>0</v>
      </c>
      <c r="M561" s="525">
        <f t="shared" si="307"/>
        <v>0</v>
      </c>
      <c r="N561" s="525">
        <f t="shared" si="307"/>
        <v>0</v>
      </c>
      <c r="O561" s="525">
        <f t="shared" si="307"/>
        <v>0</v>
      </c>
      <c r="P561" s="525">
        <f t="shared" si="307"/>
        <v>0</v>
      </c>
    </row>
    <row r="562" ht="12.75" customHeight="1" spans="1:16">
      <c r="A562" s="571"/>
      <c r="B562" s="575" t="s">
        <v>77</v>
      </c>
      <c r="C562" s="569">
        <f>SUM(E562:P562)</f>
        <v>0</v>
      </c>
      <c r="D562" s="572"/>
      <c r="E562" s="588">
        <f>E556-E557</f>
        <v>0</v>
      </c>
      <c r="F562" s="588">
        <f t="shared" ref="F562:P562" si="308">F556-F557</f>
        <v>0</v>
      </c>
      <c r="G562" s="588">
        <f t="shared" si="308"/>
        <v>0</v>
      </c>
      <c r="H562" s="588">
        <f t="shared" si="308"/>
        <v>0</v>
      </c>
      <c r="I562" s="588">
        <f t="shared" si="308"/>
        <v>0</v>
      </c>
      <c r="J562" s="588">
        <f t="shared" si="308"/>
        <v>0</v>
      </c>
      <c r="K562" s="588">
        <f t="shared" si="308"/>
        <v>0</v>
      </c>
      <c r="L562" s="588">
        <f t="shared" si="308"/>
        <v>0</v>
      </c>
      <c r="M562" s="588">
        <f t="shared" si="308"/>
        <v>0</v>
      </c>
      <c r="N562" s="588">
        <f t="shared" si="308"/>
        <v>0</v>
      </c>
      <c r="O562" s="588">
        <f t="shared" si="308"/>
        <v>0</v>
      </c>
      <c r="P562" s="588">
        <f t="shared" si="308"/>
        <v>0</v>
      </c>
    </row>
    <row r="563" ht="12.75" customHeight="1" spans="1:16">
      <c r="A563" s="571"/>
      <c r="B563" s="576" t="s">
        <v>78</v>
      </c>
      <c r="C563" s="562">
        <f>IF(C556=0,,C562/C556)</f>
        <v>0</v>
      </c>
      <c r="D563" s="577"/>
      <c r="E563" s="524">
        <f>IF(E556=0,,E562/E556)</f>
        <v>0</v>
      </c>
      <c r="F563" s="524">
        <f t="shared" ref="F563:P563" si="309">IF(F556=0,,F562/F556)</f>
        <v>0</v>
      </c>
      <c r="G563" s="524">
        <f t="shared" si="309"/>
        <v>0</v>
      </c>
      <c r="H563" s="524">
        <f t="shared" si="309"/>
        <v>0</v>
      </c>
      <c r="I563" s="524">
        <f t="shared" si="309"/>
        <v>0</v>
      </c>
      <c r="J563" s="524">
        <f t="shared" si="309"/>
        <v>0</v>
      </c>
      <c r="K563" s="524">
        <f t="shared" si="309"/>
        <v>0</v>
      </c>
      <c r="L563" s="524">
        <f t="shared" si="309"/>
        <v>0</v>
      </c>
      <c r="M563" s="524">
        <f t="shared" si="309"/>
        <v>0</v>
      </c>
      <c r="N563" s="524">
        <f t="shared" si="309"/>
        <v>0</v>
      </c>
      <c r="O563" s="524">
        <f t="shared" si="309"/>
        <v>0</v>
      </c>
      <c r="P563" s="524">
        <f t="shared" si="309"/>
        <v>0</v>
      </c>
    </row>
    <row r="564" ht="12.75" customHeight="1" spans="1:16">
      <c r="A564" s="571"/>
      <c r="B564" s="575" t="s">
        <v>79</v>
      </c>
      <c r="C564" s="569">
        <f>SUM(E564:P564)</f>
        <v>0</v>
      </c>
      <c r="D564" s="572"/>
      <c r="E564" s="586"/>
      <c r="F564" s="586"/>
      <c r="G564" s="586"/>
      <c r="H564" s="586"/>
      <c r="I564" s="586"/>
      <c r="J564" s="586"/>
      <c r="K564" s="586"/>
      <c r="L564" s="586"/>
      <c r="M564" s="586"/>
      <c r="N564" s="586"/>
      <c r="O564" s="586"/>
      <c r="P564" s="586"/>
    </row>
    <row r="565" ht="12.75" customHeight="1" spans="1:16">
      <c r="A565" s="571"/>
      <c r="B565" s="576" t="s">
        <v>128</v>
      </c>
      <c r="C565" s="562">
        <f>IF((C556+C564)=0,,C564/(C556+C564))</f>
        <v>0</v>
      </c>
      <c r="D565" s="577"/>
      <c r="E565" s="524">
        <f>IF((E556+E564)=0,,E564/(E556+E564))</f>
        <v>0</v>
      </c>
      <c r="F565" s="524">
        <f t="shared" ref="F565:P565" si="310">IF((F556+F564)=0,,F564/(F556+F564))</f>
        <v>0</v>
      </c>
      <c r="G565" s="524">
        <f t="shared" si="310"/>
        <v>0</v>
      </c>
      <c r="H565" s="524">
        <f t="shared" si="310"/>
        <v>0</v>
      </c>
      <c r="I565" s="524">
        <f t="shared" si="310"/>
        <v>0</v>
      </c>
      <c r="J565" s="524">
        <f t="shared" si="310"/>
        <v>0</v>
      </c>
      <c r="K565" s="524">
        <f t="shared" si="310"/>
        <v>0</v>
      </c>
      <c r="L565" s="524">
        <f t="shared" si="310"/>
        <v>0</v>
      </c>
      <c r="M565" s="524">
        <f t="shared" si="310"/>
        <v>0</v>
      </c>
      <c r="N565" s="524">
        <f t="shared" si="310"/>
        <v>0</v>
      </c>
      <c r="O565" s="524">
        <f t="shared" si="310"/>
        <v>0</v>
      </c>
      <c r="P565" s="524">
        <f t="shared" si="310"/>
        <v>0</v>
      </c>
    </row>
    <row r="566" ht="15" customHeight="1" spans="1:16">
      <c r="A566" s="565" t="s">
        <v>239</v>
      </c>
      <c r="B566" s="566"/>
      <c r="C566" s="566"/>
      <c r="D566" s="566"/>
      <c r="E566" s="566"/>
      <c r="F566" s="566"/>
      <c r="G566" s="566"/>
      <c r="H566" s="566"/>
      <c r="I566" s="566"/>
      <c r="J566" s="566"/>
      <c r="K566" s="566"/>
      <c r="L566" s="566"/>
      <c r="M566" s="566"/>
      <c r="N566" s="566"/>
      <c r="O566" s="566"/>
      <c r="P566" s="566"/>
    </row>
    <row r="567" ht="12.75" customHeight="1" spans="1:16">
      <c r="A567" s="567" t="s">
        <v>226</v>
      </c>
      <c r="B567" s="568" t="s">
        <v>70</v>
      </c>
      <c r="C567" s="569">
        <f>SUM(E567:P567)</f>
        <v>0</v>
      </c>
      <c r="D567" s="570">
        <f>IF($C$2=0,,C567/$C$2)</f>
        <v>0</v>
      </c>
      <c r="E567" s="586"/>
      <c r="F567" s="586"/>
      <c r="G567" s="586"/>
      <c r="H567" s="586"/>
      <c r="I567" s="586"/>
      <c r="J567" s="586"/>
      <c r="K567" s="586"/>
      <c r="L567" s="586"/>
      <c r="M567" s="586"/>
      <c r="N567" s="586"/>
      <c r="O567" s="586"/>
      <c r="P567" s="586"/>
    </row>
    <row r="568" ht="12.75" customHeight="1" spans="1:16">
      <c r="A568" s="571"/>
      <c r="B568" s="568" t="s">
        <v>71</v>
      </c>
      <c r="C568" s="569">
        <f>SUM(E568:P568)</f>
        <v>0</v>
      </c>
      <c r="D568" s="572"/>
      <c r="E568" s="586"/>
      <c r="F568" s="586"/>
      <c r="G568" s="586"/>
      <c r="H568" s="586"/>
      <c r="I568" s="586"/>
      <c r="J568" s="586"/>
      <c r="K568" s="586"/>
      <c r="L568" s="586"/>
      <c r="M568" s="586"/>
      <c r="N568" s="586"/>
      <c r="O568" s="586"/>
      <c r="P568" s="586"/>
    </row>
    <row r="569" ht="12.75" customHeight="1" spans="1:16">
      <c r="A569" s="571"/>
      <c r="B569" s="568" t="s">
        <v>82</v>
      </c>
      <c r="C569" s="569">
        <f>SUM(E569:P569)</f>
        <v>0</v>
      </c>
      <c r="D569" s="572"/>
      <c r="E569" s="587">
        <f>E570+E571</f>
        <v>0</v>
      </c>
      <c r="F569" s="587">
        <f t="shared" ref="F569:P569" si="311">F570+F571</f>
        <v>0</v>
      </c>
      <c r="G569" s="587">
        <f t="shared" si="311"/>
        <v>0</v>
      </c>
      <c r="H569" s="587">
        <f t="shared" si="311"/>
        <v>0</v>
      </c>
      <c r="I569" s="587">
        <f t="shared" si="311"/>
        <v>0</v>
      </c>
      <c r="J569" s="587">
        <f t="shared" si="311"/>
        <v>0</v>
      </c>
      <c r="K569" s="587">
        <f t="shared" si="311"/>
        <v>0</v>
      </c>
      <c r="L569" s="587">
        <f t="shared" si="311"/>
        <v>0</v>
      </c>
      <c r="M569" s="587">
        <f t="shared" si="311"/>
        <v>0</v>
      </c>
      <c r="N569" s="587">
        <f t="shared" si="311"/>
        <v>0</v>
      </c>
      <c r="O569" s="587">
        <f t="shared" si="311"/>
        <v>0</v>
      </c>
      <c r="P569" s="587">
        <f t="shared" si="311"/>
        <v>0</v>
      </c>
    </row>
    <row r="570" ht="12.75" customHeight="1" spans="1:16">
      <c r="A570" s="571"/>
      <c r="B570" s="573" t="s">
        <v>212</v>
      </c>
      <c r="C570" s="569">
        <f>SUM(E570:P570)</f>
        <v>0</v>
      </c>
      <c r="D570" s="572"/>
      <c r="E570" s="586"/>
      <c r="F570" s="586"/>
      <c r="G570" s="586"/>
      <c r="H570" s="586"/>
      <c r="I570" s="586"/>
      <c r="J570" s="586"/>
      <c r="K570" s="586"/>
      <c r="L570" s="586"/>
      <c r="M570" s="586"/>
      <c r="N570" s="586"/>
      <c r="O570" s="586"/>
      <c r="P570" s="586"/>
    </row>
    <row r="571" ht="12.75" customHeight="1" spans="1:16">
      <c r="A571" s="571"/>
      <c r="B571" s="573" t="s">
        <v>213</v>
      </c>
      <c r="C571" s="569">
        <f>SUM(E571:P571)</f>
        <v>0</v>
      </c>
      <c r="D571" s="572"/>
      <c r="E571" s="586"/>
      <c r="F571" s="586"/>
      <c r="G571" s="586"/>
      <c r="H571" s="586"/>
      <c r="I571" s="586"/>
      <c r="J571" s="586"/>
      <c r="K571" s="586"/>
      <c r="L571" s="586"/>
      <c r="M571" s="586"/>
      <c r="N571" s="586"/>
      <c r="O571" s="586"/>
      <c r="P571" s="586"/>
    </row>
    <row r="572" ht="12.75" customHeight="1" spans="1:16">
      <c r="A572" s="571"/>
      <c r="B572" s="574" t="s">
        <v>75</v>
      </c>
      <c r="C572" s="526">
        <f>IF(C567=0,,C568/C567)</f>
        <v>0</v>
      </c>
      <c r="D572" s="572"/>
      <c r="E572" s="525">
        <f>IF(E567=0,,E568/E567)</f>
        <v>0</v>
      </c>
      <c r="F572" s="525">
        <f t="shared" ref="F572:P572" si="312">IF(F567=0,,F568/F567)</f>
        <v>0</v>
      </c>
      <c r="G572" s="525">
        <f t="shared" si="312"/>
        <v>0</v>
      </c>
      <c r="H572" s="525">
        <f t="shared" si="312"/>
        <v>0</v>
      </c>
      <c r="I572" s="525">
        <f t="shared" si="312"/>
        <v>0</v>
      </c>
      <c r="J572" s="525">
        <f t="shared" si="312"/>
        <v>0</v>
      </c>
      <c r="K572" s="525">
        <f t="shared" si="312"/>
        <v>0</v>
      </c>
      <c r="L572" s="525">
        <f t="shared" si="312"/>
        <v>0</v>
      </c>
      <c r="M572" s="525">
        <f t="shared" si="312"/>
        <v>0</v>
      </c>
      <c r="N572" s="525">
        <f t="shared" si="312"/>
        <v>0</v>
      </c>
      <c r="O572" s="525">
        <f t="shared" si="312"/>
        <v>0</v>
      </c>
      <c r="P572" s="525">
        <f t="shared" si="312"/>
        <v>0</v>
      </c>
    </row>
    <row r="573" ht="12.75" customHeight="1" spans="1:16">
      <c r="A573" s="571"/>
      <c r="B573" s="574" t="s">
        <v>228</v>
      </c>
      <c r="C573" s="526">
        <f>IF(C567=0,,C569/C567)</f>
        <v>0</v>
      </c>
      <c r="D573" s="572"/>
      <c r="E573" s="525">
        <f>IF(E567=0,,E569/E567)</f>
        <v>0</v>
      </c>
      <c r="F573" s="525">
        <f t="shared" ref="F573:P573" si="313">IF(F567=0,,F569/F567)</f>
        <v>0</v>
      </c>
      <c r="G573" s="525">
        <f t="shared" si="313"/>
        <v>0</v>
      </c>
      <c r="H573" s="525">
        <f t="shared" si="313"/>
        <v>0</v>
      </c>
      <c r="I573" s="525">
        <f t="shared" si="313"/>
        <v>0</v>
      </c>
      <c r="J573" s="525">
        <f t="shared" si="313"/>
        <v>0</v>
      </c>
      <c r="K573" s="525">
        <f t="shared" si="313"/>
        <v>0</v>
      </c>
      <c r="L573" s="525">
        <f t="shared" si="313"/>
        <v>0</v>
      </c>
      <c r="M573" s="525">
        <f t="shared" si="313"/>
        <v>0</v>
      </c>
      <c r="N573" s="525">
        <f t="shared" si="313"/>
        <v>0</v>
      </c>
      <c r="O573" s="525">
        <f t="shared" si="313"/>
        <v>0</v>
      </c>
      <c r="P573" s="525">
        <f t="shared" si="313"/>
        <v>0</v>
      </c>
    </row>
    <row r="574" ht="12.75" customHeight="1" spans="1:16">
      <c r="A574" s="571"/>
      <c r="B574" s="575" t="s">
        <v>77</v>
      </c>
      <c r="C574" s="569">
        <f>SUM(E574:P574)</f>
        <v>0</v>
      </c>
      <c r="D574" s="572"/>
      <c r="E574" s="588">
        <f>E568-E569</f>
        <v>0</v>
      </c>
      <c r="F574" s="588">
        <f t="shared" ref="F574:P574" si="314">F568-F569</f>
        <v>0</v>
      </c>
      <c r="G574" s="588">
        <f t="shared" si="314"/>
        <v>0</v>
      </c>
      <c r="H574" s="588">
        <f t="shared" si="314"/>
        <v>0</v>
      </c>
      <c r="I574" s="588">
        <f t="shared" si="314"/>
        <v>0</v>
      </c>
      <c r="J574" s="588">
        <f t="shared" si="314"/>
        <v>0</v>
      </c>
      <c r="K574" s="588">
        <f t="shared" si="314"/>
        <v>0</v>
      </c>
      <c r="L574" s="588">
        <f t="shared" si="314"/>
        <v>0</v>
      </c>
      <c r="M574" s="588">
        <f t="shared" si="314"/>
        <v>0</v>
      </c>
      <c r="N574" s="588">
        <f t="shared" si="314"/>
        <v>0</v>
      </c>
      <c r="O574" s="588">
        <f t="shared" si="314"/>
        <v>0</v>
      </c>
      <c r="P574" s="588">
        <f t="shared" si="314"/>
        <v>0</v>
      </c>
    </row>
    <row r="575" ht="12.75" customHeight="1" spans="1:16">
      <c r="A575" s="571"/>
      <c r="B575" s="576" t="s">
        <v>78</v>
      </c>
      <c r="C575" s="562">
        <f>IF(C568=0,,C574/C568)</f>
        <v>0</v>
      </c>
      <c r="D575" s="577"/>
      <c r="E575" s="524">
        <f>IF(E568=0,,E574/E568)</f>
        <v>0</v>
      </c>
      <c r="F575" s="524">
        <f t="shared" ref="F575:P575" si="315">IF(F568=0,,F574/F568)</f>
        <v>0</v>
      </c>
      <c r="G575" s="524">
        <f t="shared" si="315"/>
        <v>0</v>
      </c>
      <c r="H575" s="524">
        <f t="shared" si="315"/>
        <v>0</v>
      </c>
      <c r="I575" s="524">
        <f t="shared" si="315"/>
        <v>0</v>
      </c>
      <c r="J575" s="524">
        <f t="shared" si="315"/>
        <v>0</v>
      </c>
      <c r="K575" s="524">
        <f t="shared" si="315"/>
        <v>0</v>
      </c>
      <c r="L575" s="524">
        <f t="shared" si="315"/>
        <v>0</v>
      </c>
      <c r="M575" s="524">
        <f t="shared" si="315"/>
        <v>0</v>
      </c>
      <c r="N575" s="524">
        <f t="shared" si="315"/>
        <v>0</v>
      </c>
      <c r="O575" s="524">
        <f t="shared" si="315"/>
        <v>0</v>
      </c>
      <c r="P575" s="524">
        <f t="shared" si="315"/>
        <v>0</v>
      </c>
    </row>
    <row r="576" ht="12.75" customHeight="1" spans="1:16">
      <c r="A576" s="571"/>
      <c r="B576" s="575" t="s">
        <v>79</v>
      </c>
      <c r="C576" s="569">
        <f>SUM(E576:P576)</f>
        <v>0</v>
      </c>
      <c r="D576" s="572"/>
      <c r="E576" s="586"/>
      <c r="F576" s="586"/>
      <c r="G576" s="586"/>
      <c r="H576" s="586"/>
      <c r="I576" s="586"/>
      <c r="J576" s="586"/>
      <c r="K576" s="586"/>
      <c r="L576" s="586"/>
      <c r="M576" s="586"/>
      <c r="N576" s="586"/>
      <c r="O576" s="586"/>
      <c r="P576" s="586"/>
    </row>
    <row r="577" ht="12.75" customHeight="1" spans="1:16">
      <c r="A577" s="571"/>
      <c r="B577" s="576" t="s">
        <v>80</v>
      </c>
      <c r="C577" s="562">
        <f>IF((C568+C576)=0,,C576/(C568+C576))</f>
        <v>0</v>
      </c>
      <c r="D577" s="577"/>
      <c r="E577" s="524">
        <f>IF((E568+E576)=0,,E576/(E568+E576))</f>
        <v>0</v>
      </c>
      <c r="F577" s="524">
        <f t="shared" ref="F577:P577" si="316">IF((F568+F576)=0,,F576/(F568+F576))</f>
        <v>0</v>
      </c>
      <c r="G577" s="524">
        <f t="shared" si="316"/>
        <v>0</v>
      </c>
      <c r="H577" s="524">
        <f t="shared" si="316"/>
        <v>0</v>
      </c>
      <c r="I577" s="524">
        <f t="shared" si="316"/>
        <v>0</v>
      </c>
      <c r="J577" s="524">
        <f t="shared" si="316"/>
        <v>0</v>
      </c>
      <c r="K577" s="524">
        <f t="shared" si="316"/>
        <v>0</v>
      </c>
      <c r="L577" s="524">
        <f t="shared" si="316"/>
        <v>0</v>
      </c>
      <c r="M577" s="524">
        <f t="shared" si="316"/>
        <v>0</v>
      </c>
      <c r="N577" s="524">
        <f t="shared" si="316"/>
        <v>0</v>
      </c>
      <c r="O577" s="524">
        <f t="shared" si="316"/>
        <v>0</v>
      </c>
      <c r="P577" s="524">
        <f t="shared" si="316"/>
        <v>0</v>
      </c>
    </row>
    <row r="578" ht="12.75" customHeight="1" spans="1:16">
      <c r="A578" s="578" t="s">
        <v>227</v>
      </c>
      <c r="B578" s="483" t="s">
        <v>70</v>
      </c>
      <c r="C578" s="579">
        <f>SUM(E578:P578)</f>
        <v>0</v>
      </c>
      <c r="D578" s="570">
        <f>IF($C$2=0,,C578/$C$2)</f>
        <v>0</v>
      </c>
      <c r="E578" s="586"/>
      <c r="F578" s="586"/>
      <c r="G578" s="586"/>
      <c r="H578" s="586"/>
      <c r="I578" s="586"/>
      <c r="J578" s="586"/>
      <c r="K578" s="586"/>
      <c r="L578" s="586"/>
      <c r="M578" s="586"/>
      <c r="N578" s="586"/>
      <c r="O578" s="586"/>
      <c r="P578" s="586"/>
    </row>
    <row r="579" ht="12.75" customHeight="1" spans="1:16">
      <c r="A579" s="578"/>
      <c r="B579" s="483" t="s">
        <v>71</v>
      </c>
      <c r="C579" s="579">
        <f>SUM(E579:P579)</f>
        <v>0</v>
      </c>
      <c r="D579" s="484"/>
      <c r="E579" s="586"/>
      <c r="F579" s="586"/>
      <c r="G579" s="586"/>
      <c r="H579" s="586"/>
      <c r="I579" s="586"/>
      <c r="J579" s="586"/>
      <c r="K579" s="586"/>
      <c r="L579" s="586"/>
      <c r="M579" s="586"/>
      <c r="N579" s="586"/>
      <c r="O579" s="586"/>
      <c r="P579" s="586"/>
    </row>
    <row r="580" ht="12.75" customHeight="1" spans="1:16">
      <c r="A580" s="578"/>
      <c r="B580" s="483" t="s">
        <v>82</v>
      </c>
      <c r="C580" s="579">
        <f>SUM(E580:P580)</f>
        <v>0</v>
      </c>
      <c r="D580" s="484"/>
      <c r="E580" s="587">
        <f>E581+E582</f>
        <v>0</v>
      </c>
      <c r="F580" s="587">
        <f t="shared" ref="F580:P580" si="317">F581+F582</f>
        <v>0</v>
      </c>
      <c r="G580" s="587">
        <f t="shared" si="317"/>
        <v>0</v>
      </c>
      <c r="H580" s="587">
        <f t="shared" si="317"/>
        <v>0</v>
      </c>
      <c r="I580" s="587">
        <f t="shared" si="317"/>
        <v>0</v>
      </c>
      <c r="J580" s="587">
        <f t="shared" si="317"/>
        <v>0</v>
      </c>
      <c r="K580" s="587">
        <f t="shared" si="317"/>
        <v>0</v>
      </c>
      <c r="L580" s="587">
        <f t="shared" si="317"/>
        <v>0</v>
      </c>
      <c r="M580" s="587">
        <f t="shared" si="317"/>
        <v>0</v>
      </c>
      <c r="N580" s="587">
        <f t="shared" si="317"/>
        <v>0</v>
      </c>
      <c r="O580" s="587">
        <f t="shared" si="317"/>
        <v>0</v>
      </c>
      <c r="P580" s="587">
        <f t="shared" si="317"/>
        <v>0</v>
      </c>
    </row>
    <row r="581" ht="12.75" customHeight="1" spans="1:16">
      <c r="A581" s="578"/>
      <c r="B581" s="580" t="s">
        <v>229</v>
      </c>
      <c r="C581" s="579">
        <f>SUM(E581:P581)</f>
        <v>0</v>
      </c>
      <c r="D581" s="484"/>
      <c r="E581" s="586"/>
      <c r="F581" s="586"/>
      <c r="G581" s="586"/>
      <c r="H581" s="586"/>
      <c r="I581" s="586"/>
      <c r="J581" s="586"/>
      <c r="K581" s="586"/>
      <c r="L581" s="586"/>
      <c r="M581" s="586"/>
      <c r="N581" s="586"/>
      <c r="O581" s="586"/>
      <c r="P581" s="586"/>
    </row>
    <row r="582" ht="12.75" customHeight="1" spans="1:16">
      <c r="A582" s="578"/>
      <c r="B582" s="580" t="s">
        <v>230</v>
      </c>
      <c r="C582" s="579">
        <f>SUM(E582:P582)</f>
        <v>0</v>
      </c>
      <c r="D582" s="484"/>
      <c r="E582" s="586"/>
      <c r="F582" s="586"/>
      <c r="G582" s="586"/>
      <c r="H582" s="586"/>
      <c r="I582" s="586"/>
      <c r="J582" s="586"/>
      <c r="K582" s="586"/>
      <c r="L582" s="586"/>
      <c r="M582" s="586"/>
      <c r="N582" s="586"/>
      <c r="O582" s="586"/>
      <c r="P582" s="586"/>
    </row>
    <row r="583" ht="12.75" customHeight="1" spans="1:16">
      <c r="A583" s="578"/>
      <c r="B583" s="581" t="s">
        <v>75</v>
      </c>
      <c r="C583" s="484">
        <f>IF(C578=0,,C579/C578)</f>
        <v>0</v>
      </c>
      <c r="D583" s="484"/>
      <c r="E583" s="525">
        <f>IF(E578=0,,E579/E578)</f>
        <v>0</v>
      </c>
      <c r="F583" s="525">
        <f t="shared" ref="F583:P583" si="318">IF(F578=0,,F579/F578)</f>
        <v>0</v>
      </c>
      <c r="G583" s="525">
        <f t="shared" si="318"/>
        <v>0</v>
      </c>
      <c r="H583" s="525">
        <f t="shared" si="318"/>
        <v>0</v>
      </c>
      <c r="I583" s="525">
        <f t="shared" si="318"/>
        <v>0</v>
      </c>
      <c r="J583" s="525">
        <f t="shared" si="318"/>
        <v>0</v>
      </c>
      <c r="K583" s="525">
        <f t="shared" si="318"/>
        <v>0</v>
      </c>
      <c r="L583" s="525">
        <f t="shared" si="318"/>
        <v>0</v>
      </c>
      <c r="M583" s="525">
        <f t="shared" si="318"/>
        <v>0</v>
      </c>
      <c r="N583" s="525">
        <f t="shared" si="318"/>
        <v>0</v>
      </c>
      <c r="O583" s="525">
        <f t="shared" si="318"/>
        <v>0</v>
      </c>
      <c r="P583" s="525">
        <f t="shared" si="318"/>
        <v>0</v>
      </c>
    </row>
    <row r="584" ht="12.75" customHeight="1" spans="1:16">
      <c r="A584" s="578"/>
      <c r="B584" s="581" t="s">
        <v>76</v>
      </c>
      <c r="C584" s="484">
        <f>IF(C578=0,,C580/C578)</f>
        <v>0</v>
      </c>
      <c r="D584" s="484"/>
      <c r="E584" s="525">
        <f>IF(E578=0,,E580/E578)</f>
        <v>0</v>
      </c>
      <c r="F584" s="525">
        <f t="shared" ref="F584:P584" si="319">IF(F578=0,,F580/F578)</f>
        <v>0</v>
      </c>
      <c r="G584" s="525">
        <f t="shared" si="319"/>
        <v>0</v>
      </c>
      <c r="H584" s="525">
        <f t="shared" si="319"/>
        <v>0</v>
      </c>
      <c r="I584" s="525">
        <f t="shared" si="319"/>
        <v>0</v>
      </c>
      <c r="J584" s="525">
        <f t="shared" si="319"/>
        <v>0</v>
      </c>
      <c r="K584" s="525">
        <f t="shared" si="319"/>
        <v>0</v>
      </c>
      <c r="L584" s="525">
        <f t="shared" si="319"/>
        <v>0</v>
      </c>
      <c r="M584" s="525">
        <f t="shared" si="319"/>
        <v>0</v>
      </c>
      <c r="N584" s="525">
        <f t="shared" si="319"/>
        <v>0</v>
      </c>
      <c r="O584" s="525">
        <f t="shared" si="319"/>
        <v>0</v>
      </c>
      <c r="P584" s="525">
        <f t="shared" si="319"/>
        <v>0</v>
      </c>
    </row>
    <row r="585" ht="12.75" customHeight="1" spans="1:16">
      <c r="A585" s="578"/>
      <c r="B585" s="582" t="s">
        <v>77</v>
      </c>
      <c r="C585" s="579">
        <f>SUM(E585:P585)</f>
        <v>0</v>
      </c>
      <c r="D585" s="484"/>
      <c r="E585" s="588">
        <f>E579-E580</f>
        <v>0</v>
      </c>
      <c r="F585" s="588">
        <f t="shared" ref="F585:P585" si="320">F579-F580</f>
        <v>0</v>
      </c>
      <c r="G585" s="588">
        <f t="shared" si="320"/>
        <v>0</v>
      </c>
      <c r="H585" s="588">
        <f t="shared" si="320"/>
        <v>0</v>
      </c>
      <c r="I585" s="588">
        <f t="shared" si="320"/>
        <v>0</v>
      </c>
      <c r="J585" s="588">
        <f t="shared" si="320"/>
        <v>0</v>
      </c>
      <c r="K585" s="588">
        <f t="shared" si="320"/>
        <v>0</v>
      </c>
      <c r="L585" s="588">
        <f t="shared" si="320"/>
        <v>0</v>
      </c>
      <c r="M585" s="588">
        <f t="shared" si="320"/>
        <v>0</v>
      </c>
      <c r="N585" s="588">
        <f t="shared" si="320"/>
        <v>0</v>
      </c>
      <c r="O585" s="588">
        <f t="shared" si="320"/>
        <v>0</v>
      </c>
      <c r="P585" s="588">
        <f t="shared" si="320"/>
        <v>0</v>
      </c>
    </row>
    <row r="586" ht="12.75" customHeight="1" spans="1:16">
      <c r="A586" s="578"/>
      <c r="B586" s="583" t="s">
        <v>78</v>
      </c>
      <c r="C586" s="354">
        <f>IF(C579=0,,C585/C579)</f>
        <v>0</v>
      </c>
      <c r="D586" s="354"/>
      <c r="E586" s="524">
        <f>IF(E579=0,,E585/E579)</f>
        <v>0</v>
      </c>
      <c r="F586" s="524">
        <f t="shared" ref="F586:P586" si="321">IF(F579=0,,F585/F579)</f>
        <v>0</v>
      </c>
      <c r="G586" s="524">
        <f t="shared" si="321"/>
        <v>0</v>
      </c>
      <c r="H586" s="524">
        <f t="shared" si="321"/>
        <v>0</v>
      </c>
      <c r="I586" s="524">
        <f t="shared" si="321"/>
        <v>0</v>
      </c>
      <c r="J586" s="524">
        <f t="shared" si="321"/>
        <v>0</v>
      </c>
      <c r="K586" s="524">
        <f t="shared" si="321"/>
        <v>0</v>
      </c>
      <c r="L586" s="524">
        <f t="shared" si="321"/>
        <v>0</v>
      </c>
      <c r="M586" s="524">
        <f t="shared" si="321"/>
        <v>0</v>
      </c>
      <c r="N586" s="524">
        <f t="shared" si="321"/>
        <v>0</v>
      </c>
      <c r="O586" s="524">
        <f t="shared" si="321"/>
        <v>0</v>
      </c>
      <c r="P586" s="524">
        <f t="shared" si="321"/>
        <v>0</v>
      </c>
    </row>
    <row r="587" ht="12.75" customHeight="1" spans="1:16">
      <c r="A587" s="578"/>
      <c r="B587" s="582" t="s">
        <v>231</v>
      </c>
      <c r="C587" s="579">
        <f>SUM(E587:P587)</f>
        <v>0</v>
      </c>
      <c r="D587" s="484"/>
      <c r="E587" s="586"/>
      <c r="F587" s="586"/>
      <c r="G587" s="586"/>
      <c r="H587" s="586"/>
      <c r="I587" s="586"/>
      <c r="J587" s="586"/>
      <c r="K587" s="586"/>
      <c r="L587" s="586"/>
      <c r="M587" s="586"/>
      <c r="N587" s="586"/>
      <c r="O587" s="586"/>
      <c r="P587" s="586"/>
    </row>
    <row r="588" ht="12.75" customHeight="1" spans="1:16">
      <c r="A588" s="578"/>
      <c r="B588" s="583" t="s">
        <v>128</v>
      </c>
      <c r="C588" s="354">
        <f>IF((C579+C587)=0,,C587/(C579+C587))</f>
        <v>0</v>
      </c>
      <c r="D588" s="354"/>
      <c r="E588" s="524">
        <f>IF((E579+E587)=0,,E587/(E579+E587))</f>
        <v>0</v>
      </c>
      <c r="F588" s="524">
        <f t="shared" ref="F588:P588" si="322">IF((F579+F587)=0,,F587/(F579+F587))</f>
        <v>0</v>
      </c>
      <c r="G588" s="524">
        <f t="shared" si="322"/>
        <v>0</v>
      </c>
      <c r="H588" s="524">
        <f t="shared" si="322"/>
        <v>0</v>
      </c>
      <c r="I588" s="524">
        <f t="shared" si="322"/>
        <v>0</v>
      </c>
      <c r="J588" s="524">
        <f t="shared" si="322"/>
        <v>0</v>
      </c>
      <c r="K588" s="524">
        <f t="shared" si="322"/>
        <v>0</v>
      </c>
      <c r="L588" s="524">
        <f t="shared" si="322"/>
        <v>0</v>
      </c>
      <c r="M588" s="524">
        <f t="shared" si="322"/>
        <v>0</v>
      </c>
      <c r="N588" s="524">
        <f t="shared" si="322"/>
        <v>0</v>
      </c>
      <c r="O588" s="524">
        <f t="shared" si="322"/>
        <v>0</v>
      </c>
      <c r="P588" s="524">
        <f t="shared" si="322"/>
        <v>0</v>
      </c>
    </row>
    <row r="589" ht="12.75" customHeight="1" spans="1:16">
      <c r="A589" s="567" t="s">
        <v>130</v>
      </c>
      <c r="B589" s="568" t="s">
        <v>70</v>
      </c>
      <c r="C589" s="569">
        <f>SUM(E589:P589)</f>
        <v>0</v>
      </c>
      <c r="D589" s="570">
        <f>IF($C$2=0,,C589/$C$2)</f>
        <v>0</v>
      </c>
      <c r="E589" s="586"/>
      <c r="F589" s="586"/>
      <c r="G589" s="586"/>
      <c r="H589" s="586"/>
      <c r="I589" s="586"/>
      <c r="J589" s="586"/>
      <c r="K589" s="586"/>
      <c r="L589" s="586"/>
      <c r="M589" s="586"/>
      <c r="N589" s="586"/>
      <c r="O589" s="586"/>
      <c r="P589" s="586"/>
    </row>
    <row r="590" ht="12.75" customHeight="1" spans="1:16">
      <c r="A590" s="571"/>
      <c r="B590" s="568" t="s">
        <v>71</v>
      </c>
      <c r="C590" s="569">
        <f>SUM(E590:P590)</f>
        <v>0</v>
      </c>
      <c r="D590" s="572"/>
      <c r="E590" s="586"/>
      <c r="F590" s="586"/>
      <c r="G590" s="586"/>
      <c r="H590" s="586"/>
      <c r="I590" s="586"/>
      <c r="J590" s="586"/>
      <c r="K590" s="586"/>
      <c r="L590" s="586"/>
      <c r="M590" s="586"/>
      <c r="N590" s="586"/>
      <c r="O590" s="586"/>
      <c r="P590" s="586"/>
    </row>
    <row r="591" ht="12.75" customHeight="1" spans="1:16">
      <c r="A591" s="571"/>
      <c r="B591" s="568" t="s">
        <v>82</v>
      </c>
      <c r="C591" s="569">
        <f>SUM(E591:P591)</f>
        <v>0</v>
      </c>
      <c r="D591" s="572"/>
      <c r="E591" s="587">
        <f>E592+E593</f>
        <v>0</v>
      </c>
      <c r="F591" s="587">
        <f t="shared" ref="F591:P591" si="323">F592+F593</f>
        <v>0</v>
      </c>
      <c r="G591" s="587">
        <f t="shared" si="323"/>
        <v>0</v>
      </c>
      <c r="H591" s="587">
        <f t="shared" si="323"/>
        <v>0</v>
      </c>
      <c r="I591" s="587">
        <f t="shared" si="323"/>
        <v>0</v>
      </c>
      <c r="J591" s="587">
        <f t="shared" si="323"/>
        <v>0</v>
      </c>
      <c r="K591" s="587">
        <f t="shared" si="323"/>
        <v>0</v>
      </c>
      <c r="L591" s="587">
        <f t="shared" si="323"/>
        <v>0</v>
      </c>
      <c r="M591" s="587">
        <f t="shared" si="323"/>
        <v>0</v>
      </c>
      <c r="N591" s="587">
        <f t="shared" si="323"/>
        <v>0</v>
      </c>
      <c r="O591" s="587">
        <f t="shared" si="323"/>
        <v>0</v>
      </c>
      <c r="P591" s="587">
        <f t="shared" si="323"/>
        <v>0</v>
      </c>
    </row>
    <row r="592" ht="12.75" customHeight="1" spans="1:16">
      <c r="A592" s="571"/>
      <c r="B592" s="573" t="s">
        <v>212</v>
      </c>
      <c r="C592" s="569">
        <f>SUM(E592:P592)</f>
        <v>0</v>
      </c>
      <c r="D592" s="572"/>
      <c r="E592" s="586"/>
      <c r="F592" s="586"/>
      <c r="G592" s="586"/>
      <c r="H592" s="586"/>
      <c r="I592" s="586"/>
      <c r="J592" s="586"/>
      <c r="K592" s="586"/>
      <c r="L592" s="586"/>
      <c r="M592" s="586"/>
      <c r="N592" s="586"/>
      <c r="O592" s="586"/>
      <c r="P592" s="586"/>
    </row>
    <row r="593" ht="12.75" customHeight="1" spans="1:16">
      <c r="A593" s="571"/>
      <c r="B593" s="573" t="s">
        <v>213</v>
      </c>
      <c r="C593" s="569">
        <f>SUM(E593:P593)</f>
        <v>0</v>
      </c>
      <c r="D593" s="572"/>
      <c r="E593" s="586"/>
      <c r="F593" s="586"/>
      <c r="G593" s="586"/>
      <c r="H593" s="586"/>
      <c r="I593" s="586"/>
      <c r="J593" s="586"/>
      <c r="K593" s="586"/>
      <c r="L593" s="586"/>
      <c r="M593" s="586"/>
      <c r="N593" s="586"/>
      <c r="O593" s="586"/>
      <c r="P593" s="586"/>
    </row>
    <row r="594" ht="12.75" customHeight="1" spans="1:16">
      <c r="A594" s="571"/>
      <c r="B594" s="574" t="s">
        <v>75</v>
      </c>
      <c r="C594" s="526">
        <f>IF(C589=0,,C590/C589)</f>
        <v>0</v>
      </c>
      <c r="D594" s="572"/>
      <c r="E594" s="525">
        <f>IF(E589=0,,E590/E589)</f>
        <v>0</v>
      </c>
      <c r="F594" s="525">
        <f t="shared" ref="F594:P594" si="324">IF(F589=0,,F590/F589)</f>
        <v>0</v>
      </c>
      <c r="G594" s="525">
        <f t="shared" si="324"/>
        <v>0</v>
      </c>
      <c r="H594" s="525">
        <f t="shared" si="324"/>
        <v>0</v>
      </c>
      <c r="I594" s="525">
        <f t="shared" si="324"/>
        <v>0</v>
      </c>
      <c r="J594" s="525">
        <f t="shared" si="324"/>
        <v>0</v>
      </c>
      <c r="K594" s="525">
        <f t="shared" si="324"/>
        <v>0</v>
      </c>
      <c r="L594" s="525">
        <f t="shared" si="324"/>
        <v>0</v>
      </c>
      <c r="M594" s="525">
        <f t="shared" si="324"/>
        <v>0</v>
      </c>
      <c r="N594" s="525">
        <f t="shared" si="324"/>
        <v>0</v>
      </c>
      <c r="O594" s="525">
        <f t="shared" si="324"/>
        <v>0</v>
      </c>
      <c r="P594" s="525">
        <f t="shared" si="324"/>
        <v>0</v>
      </c>
    </row>
    <row r="595" ht="12.75" customHeight="1" spans="1:16">
      <c r="A595" s="571"/>
      <c r="B595" s="574" t="s">
        <v>228</v>
      </c>
      <c r="C595" s="526">
        <f>IF(C589=0,,C591/C589)</f>
        <v>0</v>
      </c>
      <c r="D595" s="572"/>
      <c r="E595" s="525">
        <f>IF(E589=0,,E591/E589)</f>
        <v>0</v>
      </c>
      <c r="F595" s="525">
        <f t="shared" ref="F595:P595" si="325">IF(F589=0,,F591/F589)</f>
        <v>0</v>
      </c>
      <c r="G595" s="525">
        <f t="shared" si="325"/>
        <v>0</v>
      </c>
      <c r="H595" s="525">
        <f t="shared" si="325"/>
        <v>0</v>
      </c>
      <c r="I595" s="525">
        <f t="shared" si="325"/>
        <v>0</v>
      </c>
      <c r="J595" s="525">
        <f t="shared" si="325"/>
        <v>0</v>
      </c>
      <c r="K595" s="525">
        <f t="shared" si="325"/>
        <v>0</v>
      </c>
      <c r="L595" s="525">
        <f t="shared" si="325"/>
        <v>0</v>
      </c>
      <c r="M595" s="525">
        <f t="shared" si="325"/>
        <v>0</v>
      </c>
      <c r="N595" s="525">
        <f t="shared" si="325"/>
        <v>0</v>
      </c>
      <c r="O595" s="525">
        <f t="shared" si="325"/>
        <v>0</v>
      </c>
      <c r="P595" s="525">
        <f t="shared" si="325"/>
        <v>0</v>
      </c>
    </row>
    <row r="596" ht="12.75" customHeight="1" spans="1:16">
      <c r="A596" s="571"/>
      <c r="B596" s="575" t="s">
        <v>77</v>
      </c>
      <c r="C596" s="569">
        <f>SUM(E596:P596)</f>
        <v>0</v>
      </c>
      <c r="D596" s="572"/>
      <c r="E596" s="588">
        <f>E590-E591</f>
        <v>0</v>
      </c>
      <c r="F596" s="588">
        <f t="shared" ref="F596:P596" si="326">F590-F591</f>
        <v>0</v>
      </c>
      <c r="G596" s="588">
        <f t="shared" si="326"/>
        <v>0</v>
      </c>
      <c r="H596" s="588">
        <f t="shared" si="326"/>
        <v>0</v>
      </c>
      <c r="I596" s="588">
        <f t="shared" si="326"/>
        <v>0</v>
      </c>
      <c r="J596" s="588">
        <f t="shared" si="326"/>
        <v>0</v>
      </c>
      <c r="K596" s="588">
        <f t="shared" si="326"/>
        <v>0</v>
      </c>
      <c r="L596" s="588">
        <f t="shared" si="326"/>
        <v>0</v>
      </c>
      <c r="M596" s="588">
        <f t="shared" si="326"/>
        <v>0</v>
      </c>
      <c r="N596" s="588">
        <f t="shared" si="326"/>
        <v>0</v>
      </c>
      <c r="O596" s="588">
        <f t="shared" si="326"/>
        <v>0</v>
      </c>
      <c r="P596" s="588">
        <f t="shared" si="326"/>
        <v>0</v>
      </c>
    </row>
    <row r="597" ht="12.75" customHeight="1" spans="1:16">
      <c r="A597" s="571"/>
      <c r="B597" s="576" t="s">
        <v>78</v>
      </c>
      <c r="C597" s="562">
        <f>IF(C590=0,,C596/C590)</f>
        <v>0</v>
      </c>
      <c r="D597" s="577"/>
      <c r="E597" s="524">
        <f>IF(E590=0,,E596/E590)</f>
        <v>0</v>
      </c>
      <c r="F597" s="524">
        <f t="shared" ref="F597:P597" si="327">IF(F590=0,,F596/F590)</f>
        <v>0</v>
      </c>
      <c r="G597" s="524">
        <f t="shared" si="327"/>
        <v>0</v>
      </c>
      <c r="H597" s="524">
        <f t="shared" si="327"/>
        <v>0</v>
      </c>
      <c r="I597" s="524">
        <f t="shared" si="327"/>
        <v>0</v>
      </c>
      <c r="J597" s="524">
        <f t="shared" si="327"/>
        <v>0</v>
      </c>
      <c r="K597" s="524">
        <f t="shared" si="327"/>
        <v>0</v>
      </c>
      <c r="L597" s="524">
        <f t="shared" si="327"/>
        <v>0</v>
      </c>
      <c r="M597" s="524">
        <f t="shared" si="327"/>
        <v>0</v>
      </c>
      <c r="N597" s="524">
        <f t="shared" si="327"/>
        <v>0</v>
      </c>
      <c r="O597" s="524">
        <f t="shared" si="327"/>
        <v>0</v>
      </c>
      <c r="P597" s="524">
        <f t="shared" si="327"/>
        <v>0</v>
      </c>
    </row>
    <row r="598" ht="12.75" customHeight="1" spans="1:16">
      <c r="A598" s="571"/>
      <c r="B598" s="575" t="s">
        <v>79</v>
      </c>
      <c r="C598" s="569">
        <f>SUM(E598:P598)</f>
        <v>0</v>
      </c>
      <c r="D598" s="572"/>
      <c r="E598" s="586"/>
      <c r="F598" s="586"/>
      <c r="G598" s="586"/>
      <c r="H598" s="586"/>
      <c r="I598" s="586"/>
      <c r="J598" s="586"/>
      <c r="K598" s="586"/>
      <c r="L598" s="586"/>
      <c r="M598" s="586"/>
      <c r="N598" s="586"/>
      <c r="O598" s="586"/>
      <c r="P598" s="586"/>
    </row>
    <row r="599" ht="12.75" customHeight="1" spans="1:16">
      <c r="A599" s="571"/>
      <c r="B599" s="576" t="s">
        <v>80</v>
      </c>
      <c r="C599" s="562">
        <f>IF((C590+C598)=0,,C598/(C590+C598))</f>
        <v>0</v>
      </c>
      <c r="D599" s="577"/>
      <c r="E599" s="524">
        <f>IF((E590+E598)=0,,E598/(E590+E598))</f>
        <v>0</v>
      </c>
      <c r="F599" s="524">
        <f t="shared" ref="F599:P599" si="328">IF((F590+F598)=0,,F598/(F590+F598))</f>
        <v>0</v>
      </c>
      <c r="G599" s="524">
        <f t="shared" si="328"/>
        <v>0</v>
      </c>
      <c r="H599" s="524">
        <f t="shared" si="328"/>
        <v>0</v>
      </c>
      <c r="I599" s="524">
        <f t="shared" si="328"/>
        <v>0</v>
      </c>
      <c r="J599" s="524">
        <f t="shared" si="328"/>
        <v>0</v>
      </c>
      <c r="K599" s="524">
        <f t="shared" si="328"/>
        <v>0</v>
      </c>
      <c r="L599" s="524">
        <f t="shared" si="328"/>
        <v>0</v>
      </c>
      <c r="M599" s="524">
        <f t="shared" si="328"/>
        <v>0</v>
      </c>
      <c r="N599" s="524">
        <f t="shared" si="328"/>
        <v>0</v>
      </c>
      <c r="O599" s="524">
        <f t="shared" si="328"/>
        <v>0</v>
      </c>
      <c r="P599" s="524">
        <f t="shared" si="328"/>
        <v>0</v>
      </c>
    </row>
    <row r="600" ht="12.75" customHeight="1" spans="1:16">
      <c r="A600" s="578" t="s">
        <v>131</v>
      </c>
      <c r="B600" s="483" t="s">
        <v>70</v>
      </c>
      <c r="C600" s="579">
        <f>SUM(E600:P600)</f>
        <v>0</v>
      </c>
      <c r="D600" s="570">
        <f>IF($C$2=0,,C600/$C$2)</f>
        <v>0</v>
      </c>
      <c r="E600" s="586"/>
      <c r="F600" s="586"/>
      <c r="G600" s="586"/>
      <c r="H600" s="586"/>
      <c r="I600" s="586"/>
      <c r="J600" s="586"/>
      <c r="K600" s="586"/>
      <c r="L600" s="586"/>
      <c r="M600" s="586"/>
      <c r="N600" s="586"/>
      <c r="O600" s="586"/>
      <c r="P600" s="586"/>
    </row>
    <row r="601" ht="12.75" customHeight="1" spans="1:16">
      <c r="A601" s="578"/>
      <c r="B601" s="483" t="s">
        <v>71</v>
      </c>
      <c r="C601" s="579">
        <f>SUM(E601:P601)</f>
        <v>0</v>
      </c>
      <c r="D601" s="484"/>
      <c r="E601" s="586"/>
      <c r="F601" s="586"/>
      <c r="G601" s="586"/>
      <c r="H601" s="586"/>
      <c r="I601" s="586"/>
      <c r="J601" s="586"/>
      <c r="K601" s="586"/>
      <c r="L601" s="586"/>
      <c r="M601" s="586"/>
      <c r="N601" s="586"/>
      <c r="O601" s="586"/>
      <c r="P601" s="586"/>
    </row>
    <row r="602" ht="12.75" customHeight="1" spans="1:16">
      <c r="A602" s="578"/>
      <c r="B602" s="483" t="s">
        <v>82</v>
      </c>
      <c r="C602" s="579">
        <f>SUM(E602:P602)</f>
        <v>0</v>
      </c>
      <c r="D602" s="484"/>
      <c r="E602" s="587">
        <f>E603+E604</f>
        <v>0</v>
      </c>
      <c r="F602" s="587">
        <f t="shared" ref="F602:P602" si="329">F603+F604</f>
        <v>0</v>
      </c>
      <c r="G602" s="587">
        <f t="shared" si="329"/>
        <v>0</v>
      </c>
      <c r="H602" s="587">
        <f t="shared" si="329"/>
        <v>0</v>
      </c>
      <c r="I602" s="587">
        <f t="shared" si="329"/>
        <v>0</v>
      </c>
      <c r="J602" s="587">
        <f t="shared" si="329"/>
        <v>0</v>
      </c>
      <c r="K602" s="587">
        <f t="shared" si="329"/>
        <v>0</v>
      </c>
      <c r="L602" s="587">
        <f t="shared" si="329"/>
        <v>0</v>
      </c>
      <c r="M602" s="587">
        <f t="shared" si="329"/>
        <v>0</v>
      </c>
      <c r="N602" s="587">
        <f t="shared" si="329"/>
        <v>0</v>
      </c>
      <c r="O602" s="587">
        <f t="shared" si="329"/>
        <v>0</v>
      </c>
      <c r="P602" s="587">
        <f t="shared" si="329"/>
        <v>0</v>
      </c>
    </row>
    <row r="603" ht="12.75" customHeight="1" spans="1:16">
      <c r="A603" s="578"/>
      <c r="B603" s="580" t="s">
        <v>229</v>
      </c>
      <c r="C603" s="579">
        <f>SUM(E603:P603)</f>
        <v>0</v>
      </c>
      <c r="D603" s="484"/>
      <c r="E603" s="586"/>
      <c r="F603" s="586"/>
      <c r="G603" s="586"/>
      <c r="H603" s="586"/>
      <c r="I603" s="586"/>
      <c r="J603" s="586"/>
      <c r="K603" s="586"/>
      <c r="L603" s="586"/>
      <c r="M603" s="586"/>
      <c r="N603" s="586"/>
      <c r="O603" s="586"/>
      <c r="P603" s="586"/>
    </row>
    <row r="604" ht="12.75" customHeight="1" spans="1:16">
      <c r="A604" s="578"/>
      <c r="B604" s="580" t="s">
        <v>230</v>
      </c>
      <c r="C604" s="579">
        <f>SUM(E604:P604)</f>
        <v>0</v>
      </c>
      <c r="D604" s="484"/>
      <c r="E604" s="586"/>
      <c r="F604" s="586"/>
      <c r="G604" s="586"/>
      <c r="H604" s="586"/>
      <c r="I604" s="586"/>
      <c r="J604" s="586"/>
      <c r="K604" s="586"/>
      <c r="L604" s="586"/>
      <c r="M604" s="586"/>
      <c r="N604" s="586"/>
      <c r="O604" s="586"/>
      <c r="P604" s="586"/>
    </row>
    <row r="605" ht="12.75" customHeight="1" spans="1:16">
      <c r="A605" s="578"/>
      <c r="B605" s="581" t="s">
        <v>75</v>
      </c>
      <c r="C605" s="484">
        <f>IF(C600=0,,C601/C600)</f>
        <v>0</v>
      </c>
      <c r="D605" s="484"/>
      <c r="E605" s="525">
        <f>IF(E600=0,,E601/E600)</f>
        <v>0</v>
      </c>
      <c r="F605" s="525">
        <f t="shared" ref="F605:P605" si="330">IF(F600=0,,F601/F600)</f>
        <v>0</v>
      </c>
      <c r="G605" s="525">
        <f t="shared" si="330"/>
        <v>0</v>
      </c>
      <c r="H605" s="525">
        <f t="shared" si="330"/>
        <v>0</v>
      </c>
      <c r="I605" s="525">
        <f t="shared" si="330"/>
        <v>0</v>
      </c>
      <c r="J605" s="525">
        <f t="shared" si="330"/>
        <v>0</v>
      </c>
      <c r="K605" s="525">
        <f t="shared" si="330"/>
        <v>0</v>
      </c>
      <c r="L605" s="525">
        <f t="shared" si="330"/>
        <v>0</v>
      </c>
      <c r="M605" s="525">
        <f t="shared" si="330"/>
        <v>0</v>
      </c>
      <c r="N605" s="525">
        <f t="shared" si="330"/>
        <v>0</v>
      </c>
      <c r="O605" s="525">
        <f t="shared" si="330"/>
        <v>0</v>
      </c>
      <c r="P605" s="525">
        <f t="shared" si="330"/>
        <v>0</v>
      </c>
    </row>
    <row r="606" ht="12.75" customHeight="1" spans="1:16">
      <c r="A606" s="578"/>
      <c r="B606" s="581" t="s">
        <v>76</v>
      </c>
      <c r="C606" s="484">
        <f>IF(C600=0,,C602/C600)</f>
        <v>0</v>
      </c>
      <c r="D606" s="484"/>
      <c r="E606" s="525">
        <f>IF(E600=0,,E602/E600)</f>
        <v>0</v>
      </c>
      <c r="F606" s="525">
        <f t="shared" ref="F606:P606" si="331">IF(F600=0,,F602/F600)</f>
        <v>0</v>
      </c>
      <c r="G606" s="525">
        <f t="shared" si="331"/>
        <v>0</v>
      </c>
      <c r="H606" s="525">
        <f t="shared" si="331"/>
        <v>0</v>
      </c>
      <c r="I606" s="525">
        <f t="shared" si="331"/>
        <v>0</v>
      </c>
      <c r="J606" s="525">
        <f t="shared" si="331"/>
        <v>0</v>
      </c>
      <c r="K606" s="525">
        <f t="shared" si="331"/>
        <v>0</v>
      </c>
      <c r="L606" s="525">
        <f t="shared" si="331"/>
        <v>0</v>
      </c>
      <c r="M606" s="525">
        <f t="shared" si="331"/>
        <v>0</v>
      </c>
      <c r="N606" s="525">
        <f t="shared" si="331"/>
        <v>0</v>
      </c>
      <c r="O606" s="525">
        <f t="shared" si="331"/>
        <v>0</v>
      </c>
      <c r="P606" s="525">
        <f t="shared" si="331"/>
        <v>0</v>
      </c>
    </row>
    <row r="607" ht="12.75" customHeight="1" spans="1:16">
      <c r="A607" s="578"/>
      <c r="B607" s="582" t="s">
        <v>77</v>
      </c>
      <c r="C607" s="579">
        <f>SUM(E607:P607)</f>
        <v>0</v>
      </c>
      <c r="D607" s="484"/>
      <c r="E607" s="588">
        <f>E601-E602</f>
        <v>0</v>
      </c>
      <c r="F607" s="588">
        <f t="shared" ref="F607:P607" si="332">F601-F602</f>
        <v>0</v>
      </c>
      <c r="G607" s="588">
        <f t="shared" si="332"/>
        <v>0</v>
      </c>
      <c r="H607" s="588">
        <f t="shared" si="332"/>
        <v>0</v>
      </c>
      <c r="I607" s="588">
        <f t="shared" si="332"/>
        <v>0</v>
      </c>
      <c r="J607" s="588">
        <f t="shared" si="332"/>
        <v>0</v>
      </c>
      <c r="K607" s="588">
        <f t="shared" si="332"/>
        <v>0</v>
      </c>
      <c r="L607" s="588">
        <f t="shared" si="332"/>
        <v>0</v>
      </c>
      <c r="M607" s="588">
        <f t="shared" si="332"/>
        <v>0</v>
      </c>
      <c r="N607" s="588">
        <f t="shared" si="332"/>
        <v>0</v>
      </c>
      <c r="O607" s="588">
        <f t="shared" si="332"/>
        <v>0</v>
      </c>
      <c r="P607" s="588">
        <f t="shared" si="332"/>
        <v>0</v>
      </c>
    </row>
    <row r="608" ht="12.75" customHeight="1" spans="1:16">
      <c r="A608" s="578"/>
      <c r="B608" s="583" t="s">
        <v>78</v>
      </c>
      <c r="C608" s="354">
        <f>IF(C601=0,,C607/C601)</f>
        <v>0</v>
      </c>
      <c r="D608" s="354"/>
      <c r="E608" s="524">
        <f>IF(E601=0,,E607/E601)</f>
        <v>0</v>
      </c>
      <c r="F608" s="524">
        <f t="shared" ref="F608:P608" si="333">IF(F601=0,,F607/F601)</f>
        <v>0</v>
      </c>
      <c r="G608" s="524">
        <f t="shared" si="333"/>
        <v>0</v>
      </c>
      <c r="H608" s="524">
        <f t="shared" si="333"/>
        <v>0</v>
      </c>
      <c r="I608" s="524">
        <f t="shared" si="333"/>
        <v>0</v>
      </c>
      <c r="J608" s="524">
        <f t="shared" si="333"/>
        <v>0</v>
      </c>
      <c r="K608" s="524">
        <f t="shared" si="333"/>
        <v>0</v>
      </c>
      <c r="L608" s="524">
        <f t="shared" si="333"/>
        <v>0</v>
      </c>
      <c r="M608" s="524">
        <f t="shared" si="333"/>
        <v>0</v>
      </c>
      <c r="N608" s="524">
        <f t="shared" si="333"/>
        <v>0</v>
      </c>
      <c r="O608" s="524">
        <f t="shared" si="333"/>
        <v>0</v>
      </c>
      <c r="P608" s="524">
        <f t="shared" si="333"/>
        <v>0</v>
      </c>
    </row>
    <row r="609" ht="12.75" customHeight="1" spans="1:16">
      <c r="A609" s="578"/>
      <c r="B609" s="582" t="s">
        <v>231</v>
      </c>
      <c r="C609" s="579">
        <f>SUM(E609:P609)</f>
        <v>0</v>
      </c>
      <c r="D609" s="484"/>
      <c r="E609" s="586"/>
      <c r="F609" s="586"/>
      <c r="G609" s="586"/>
      <c r="H609" s="586"/>
      <c r="I609" s="586"/>
      <c r="J609" s="586"/>
      <c r="K609" s="586"/>
      <c r="L609" s="586"/>
      <c r="M609" s="586"/>
      <c r="N609" s="586"/>
      <c r="O609" s="586"/>
      <c r="P609" s="586"/>
    </row>
    <row r="610" ht="12.75" customHeight="1" spans="1:16">
      <c r="A610" s="578"/>
      <c r="B610" s="583" t="s">
        <v>128</v>
      </c>
      <c r="C610" s="354">
        <f>IF((C601+C609)=0,,C609/(C601+C609))</f>
        <v>0</v>
      </c>
      <c r="D610" s="354"/>
      <c r="E610" s="524">
        <f>IF((E601+E609)=0,,E609/(E601+E609))</f>
        <v>0</v>
      </c>
      <c r="F610" s="524">
        <f t="shared" ref="F610:P610" si="334">IF((F601+F609)=0,,F609/(F601+F609))</f>
        <v>0</v>
      </c>
      <c r="G610" s="524">
        <f t="shared" si="334"/>
        <v>0</v>
      </c>
      <c r="H610" s="524">
        <f t="shared" si="334"/>
        <v>0</v>
      </c>
      <c r="I610" s="524">
        <f t="shared" si="334"/>
        <v>0</v>
      </c>
      <c r="J610" s="524">
        <f t="shared" si="334"/>
        <v>0</v>
      </c>
      <c r="K610" s="524">
        <f t="shared" si="334"/>
        <v>0</v>
      </c>
      <c r="L610" s="524">
        <f t="shared" si="334"/>
        <v>0</v>
      </c>
      <c r="M610" s="524">
        <f t="shared" si="334"/>
        <v>0</v>
      </c>
      <c r="N610" s="524">
        <f t="shared" si="334"/>
        <v>0</v>
      </c>
      <c r="O610" s="524">
        <f t="shared" si="334"/>
        <v>0</v>
      </c>
      <c r="P610" s="524">
        <f t="shared" si="334"/>
        <v>0</v>
      </c>
    </row>
    <row r="611" ht="12.75" customHeight="1" spans="1:16">
      <c r="A611" s="567" t="s">
        <v>132</v>
      </c>
      <c r="B611" s="568" t="s">
        <v>70</v>
      </c>
      <c r="C611" s="569">
        <f>SUM(E611:P611)</f>
        <v>0</v>
      </c>
      <c r="D611" s="570">
        <f>IF($C$2=0,,C611/$C$2)</f>
        <v>0</v>
      </c>
      <c r="E611" s="586"/>
      <c r="F611" s="586"/>
      <c r="G611" s="586"/>
      <c r="H611" s="586"/>
      <c r="I611" s="586"/>
      <c r="J611" s="586"/>
      <c r="K611" s="586"/>
      <c r="L611" s="586"/>
      <c r="M611" s="586"/>
      <c r="N611" s="586"/>
      <c r="O611" s="586"/>
      <c r="P611" s="586"/>
    </row>
    <row r="612" ht="12.75" customHeight="1" spans="1:16">
      <c r="A612" s="571"/>
      <c r="B612" s="568" t="s">
        <v>71</v>
      </c>
      <c r="C612" s="569">
        <f>SUM(E612:P612)</f>
        <v>0</v>
      </c>
      <c r="D612" s="572"/>
      <c r="E612" s="586"/>
      <c r="F612" s="586"/>
      <c r="G612" s="586"/>
      <c r="H612" s="586"/>
      <c r="I612" s="586"/>
      <c r="J612" s="586"/>
      <c r="K612" s="586"/>
      <c r="L612" s="586"/>
      <c r="M612" s="586"/>
      <c r="N612" s="586"/>
      <c r="O612" s="586"/>
      <c r="P612" s="586"/>
    </row>
    <row r="613" ht="12.75" customHeight="1" spans="1:16">
      <c r="A613" s="571"/>
      <c r="B613" s="568" t="s">
        <v>82</v>
      </c>
      <c r="C613" s="569">
        <f>SUM(E613:P613)</f>
        <v>0</v>
      </c>
      <c r="D613" s="572"/>
      <c r="E613" s="587">
        <f>E614+E615</f>
        <v>0</v>
      </c>
      <c r="F613" s="587">
        <f t="shared" ref="F613:P613" si="335">F614+F615</f>
        <v>0</v>
      </c>
      <c r="G613" s="587">
        <f t="shared" si="335"/>
        <v>0</v>
      </c>
      <c r="H613" s="587">
        <f t="shared" si="335"/>
        <v>0</v>
      </c>
      <c r="I613" s="587">
        <f t="shared" si="335"/>
        <v>0</v>
      </c>
      <c r="J613" s="587">
        <f t="shared" si="335"/>
        <v>0</v>
      </c>
      <c r="K613" s="587">
        <f t="shared" si="335"/>
        <v>0</v>
      </c>
      <c r="L613" s="587">
        <f t="shared" si="335"/>
        <v>0</v>
      </c>
      <c r="M613" s="587">
        <f t="shared" si="335"/>
        <v>0</v>
      </c>
      <c r="N613" s="587">
        <f t="shared" si="335"/>
        <v>0</v>
      </c>
      <c r="O613" s="587">
        <f t="shared" si="335"/>
        <v>0</v>
      </c>
      <c r="P613" s="587">
        <f t="shared" si="335"/>
        <v>0</v>
      </c>
    </row>
    <row r="614" ht="12.75" customHeight="1" spans="1:16">
      <c r="A614" s="571"/>
      <c r="B614" s="573" t="s">
        <v>212</v>
      </c>
      <c r="C614" s="569">
        <f>SUM(E614:P614)</f>
        <v>0</v>
      </c>
      <c r="D614" s="572"/>
      <c r="E614" s="586"/>
      <c r="F614" s="586"/>
      <c r="G614" s="586"/>
      <c r="H614" s="586"/>
      <c r="I614" s="586"/>
      <c r="J614" s="586"/>
      <c r="K614" s="586"/>
      <c r="L614" s="586"/>
      <c r="M614" s="586"/>
      <c r="N614" s="586"/>
      <c r="O614" s="586"/>
      <c r="P614" s="586"/>
    </row>
    <row r="615" ht="12.75" customHeight="1" spans="1:16">
      <c r="A615" s="571"/>
      <c r="B615" s="573" t="s">
        <v>213</v>
      </c>
      <c r="C615" s="569">
        <f>SUM(E615:P615)</f>
        <v>0</v>
      </c>
      <c r="D615" s="572"/>
      <c r="E615" s="586"/>
      <c r="F615" s="586"/>
      <c r="G615" s="586"/>
      <c r="H615" s="586"/>
      <c r="I615" s="586"/>
      <c r="J615" s="586"/>
      <c r="K615" s="586"/>
      <c r="L615" s="586"/>
      <c r="M615" s="586"/>
      <c r="N615" s="586"/>
      <c r="O615" s="586"/>
      <c r="P615" s="586"/>
    </row>
    <row r="616" ht="12.75" customHeight="1" spans="1:16">
      <c r="A616" s="571"/>
      <c r="B616" s="574" t="s">
        <v>75</v>
      </c>
      <c r="C616" s="526">
        <f>IF(C611=0,,C612/C611)</f>
        <v>0</v>
      </c>
      <c r="D616" s="572"/>
      <c r="E616" s="525">
        <f>IF(E611=0,,E612/E611)</f>
        <v>0</v>
      </c>
      <c r="F616" s="525">
        <f t="shared" ref="F616:P616" si="336">IF(F611=0,,F612/F611)</f>
        <v>0</v>
      </c>
      <c r="G616" s="525">
        <f t="shared" si="336"/>
        <v>0</v>
      </c>
      <c r="H616" s="525">
        <f t="shared" si="336"/>
        <v>0</v>
      </c>
      <c r="I616" s="525">
        <f t="shared" si="336"/>
        <v>0</v>
      </c>
      <c r="J616" s="525">
        <f t="shared" si="336"/>
        <v>0</v>
      </c>
      <c r="K616" s="525">
        <f t="shared" si="336"/>
        <v>0</v>
      </c>
      <c r="L616" s="525">
        <f t="shared" si="336"/>
        <v>0</v>
      </c>
      <c r="M616" s="525">
        <f t="shared" si="336"/>
        <v>0</v>
      </c>
      <c r="N616" s="525">
        <f t="shared" si="336"/>
        <v>0</v>
      </c>
      <c r="O616" s="525">
        <f t="shared" si="336"/>
        <v>0</v>
      </c>
      <c r="P616" s="525">
        <f t="shared" si="336"/>
        <v>0</v>
      </c>
    </row>
    <row r="617" ht="12.75" customHeight="1" spans="1:16">
      <c r="A617" s="571"/>
      <c r="B617" s="574" t="s">
        <v>228</v>
      </c>
      <c r="C617" s="526">
        <f>IF(C611=0,,C613/C611)</f>
        <v>0</v>
      </c>
      <c r="D617" s="572"/>
      <c r="E617" s="525">
        <f>IF(E611=0,,E613/E611)</f>
        <v>0</v>
      </c>
      <c r="F617" s="525">
        <f t="shared" ref="F617:P617" si="337">IF(F611=0,,F613/F611)</f>
        <v>0</v>
      </c>
      <c r="G617" s="525">
        <f t="shared" si="337"/>
        <v>0</v>
      </c>
      <c r="H617" s="525">
        <f t="shared" si="337"/>
        <v>0</v>
      </c>
      <c r="I617" s="525">
        <f t="shared" si="337"/>
        <v>0</v>
      </c>
      <c r="J617" s="525">
        <f t="shared" si="337"/>
        <v>0</v>
      </c>
      <c r="K617" s="525">
        <f t="shared" si="337"/>
        <v>0</v>
      </c>
      <c r="L617" s="525">
        <f t="shared" si="337"/>
        <v>0</v>
      </c>
      <c r="M617" s="525">
        <f t="shared" si="337"/>
        <v>0</v>
      </c>
      <c r="N617" s="525">
        <f t="shared" si="337"/>
        <v>0</v>
      </c>
      <c r="O617" s="525">
        <f t="shared" si="337"/>
        <v>0</v>
      </c>
      <c r="P617" s="525">
        <f t="shared" si="337"/>
        <v>0</v>
      </c>
    </row>
    <row r="618" ht="12.75" customHeight="1" spans="1:16">
      <c r="A618" s="571"/>
      <c r="B618" s="575" t="s">
        <v>77</v>
      </c>
      <c r="C618" s="569">
        <f>SUM(E618:P618)</f>
        <v>0</v>
      </c>
      <c r="D618" s="572"/>
      <c r="E618" s="588">
        <f>E612-E613</f>
        <v>0</v>
      </c>
      <c r="F618" s="588">
        <f t="shared" ref="F618:P618" si="338">F612-F613</f>
        <v>0</v>
      </c>
      <c r="G618" s="588">
        <f t="shared" si="338"/>
        <v>0</v>
      </c>
      <c r="H618" s="588">
        <f t="shared" si="338"/>
        <v>0</v>
      </c>
      <c r="I618" s="588">
        <f t="shared" si="338"/>
        <v>0</v>
      </c>
      <c r="J618" s="588">
        <f t="shared" si="338"/>
        <v>0</v>
      </c>
      <c r="K618" s="588">
        <f t="shared" si="338"/>
        <v>0</v>
      </c>
      <c r="L618" s="588">
        <f t="shared" si="338"/>
        <v>0</v>
      </c>
      <c r="M618" s="588">
        <f t="shared" si="338"/>
        <v>0</v>
      </c>
      <c r="N618" s="588">
        <f t="shared" si="338"/>
        <v>0</v>
      </c>
      <c r="O618" s="588">
        <f t="shared" si="338"/>
        <v>0</v>
      </c>
      <c r="P618" s="588">
        <f t="shared" si="338"/>
        <v>0</v>
      </c>
    </row>
    <row r="619" ht="12.75" customHeight="1" spans="1:16">
      <c r="A619" s="571"/>
      <c r="B619" s="576" t="s">
        <v>78</v>
      </c>
      <c r="C619" s="562">
        <f>IF(C612=0,,C618/C612)</f>
        <v>0</v>
      </c>
      <c r="D619" s="577"/>
      <c r="E619" s="524">
        <f>IF(E612=0,,E618/E612)</f>
        <v>0</v>
      </c>
      <c r="F619" s="524">
        <f t="shared" ref="F619:P619" si="339">IF(F612=0,,F618/F612)</f>
        <v>0</v>
      </c>
      <c r="G619" s="524">
        <f t="shared" si="339"/>
        <v>0</v>
      </c>
      <c r="H619" s="524">
        <f t="shared" si="339"/>
        <v>0</v>
      </c>
      <c r="I619" s="524">
        <f t="shared" si="339"/>
        <v>0</v>
      </c>
      <c r="J619" s="524">
        <f t="shared" si="339"/>
        <v>0</v>
      </c>
      <c r="K619" s="524">
        <f t="shared" si="339"/>
        <v>0</v>
      </c>
      <c r="L619" s="524">
        <f t="shared" si="339"/>
        <v>0</v>
      </c>
      <c r="M619" s="524">
        <f t="shared" si="339"/>
        <v>0</v>
      </c>
      <c r="N619" s="524">
        <f t="shared" si="339"/>
        <v>0</v>
      </c>
      <c r="O619" s="524">
        <f t="shared" si="339"/>
        <v>0</v>
      </c>
      <c r="P619" s="524">
        <f t="shared" si="339"/>
        <v>0</v>
      </c>
    </row>
    <row r="620" ht="12.75" customHeight="1" spans="1:16">
      <c r="A620" s="571"/>
      <c r="B620" s="575" t="s">
        <v>79</v>
      </c>
      <c r="C620" s="569">
        <f>SUM(E620:P620)</f>
        <v>0</v>
      </c>
      <c r="D620" s="572"/>
      <c r="E620" s="586"/>
      <c r="F620" s="586"/>
      <c r="G620" s="586"/>
      <c r="H620" s="586"/>
      <c r="I620" s="586"/>
      <c r="J620" s="586"/>
      <c r="K620" s="586"/>
      <c r="L620" s="586"/>
      <c r="M620" s="586"/>
      <c r="N620" s="586"/>
      <c r="O620" s="586"/>
      <c r="P620" s="586"/>
    </row>
    <row r="621" ht="12.75" customHeight="1" spans="1:16">
      <c r="A621" s="571"/>
      <c r="B621" s="576" t="s">
        <v>80</v>
      </c>
      <c r="C621" s="562">
        <f>IF((C612+C620)=0,,C620/(C612+C620))</f>
        <v>0</v>
      </c>
      <c r="D621" s="577"/>
      <c r="E621" s="524">
        <f>IF((E612+E620)=0,,E620/(E612+E620))</f>
        <v>0</v>
      </c>
      <c r="F621" s="524">
        <f t="shared" ref="F621:P621" si="340">IF((F612+F620)=0,,F620/(F612+F620))</f>
        <v>0</v>
      </c>
      <c r="G621" s="524">
        <f t="shared" si="340"/>
        <v>0</v>
      </c>
      <c r="H621" s="524">
        <f t="shared" si="340"/>
        <v>0</v>
      </c>
      <c r="I621" s="524">
        <f t="shared" si="340"/>
        <v>0</v>
      </c>
      <c r="J621" s="524">
        <f t="shared" si="340"/>
        <v>0</v>
      </c>
      <c r="K621" s="524">
        <f t="shared" si="340"/>
        <v>0</v>
      </c>
      <c r="L621" s="524">
        <f t="shared" si="340"/>
        <v>0</v>
      </c>
      <c r="M621" s="524">
        <f t="shared" si="340"/>
        <v>0</v>
      </c>
      <c r="N621" s="524">
        <f t="shared" si="340"/>
        <v>0</v>
      </c>
      <c r="O621" s="524">
        <f t="shared" si="340"/>
        <v>0</v>
      </c>
      <c r="P621" s="524">
        <f t="shared" si="340"/>
        <v>0</v>
      </c>
    </row>
    <row r="622" ht="12.75" customHeight="1" spans="1:16">
      <c r="A622" s="578" t="s">
        <v>232</v>
      </c>
      <c r="B622" s="483" t="s">
        <v>70</v>
      </c>
      <c r="C622" s="579">
        <f>SUM(E622:P622)</f>
        <v>0</v>
      </c>
      <c r="D622" s="570">
        <f>IF($C$2=0,,C622/$C$2)</f>
        <v>0</v>
      </c>
      <c r="E622" s="586"/>
      <c r="F622" s="586"/>
      <c r="G622" s="586"/>
      <c r="H622" s="586"/>
      <c r="I622" s="586"/>
      <c r="J622" s="586"/>
      <c r="K622" s="586"/>
      <c r="L622" s="586"/>
      <c r="M622" s="586"/>
      <c r="N622" s="586"/>
      <c r="O622" s="586"/>
      <c r="P622" s="586"/>
    </row>
    <row r="623" ht="12.75" customHeight="1" spans="1:16">
      <c r="A623" s="578"/>
      <c r="B623" s="483" t="s">
        <v>71</v>
      </c>
      <c r="C623" s="579">
        <f>SUM(E623:P623)</f>
        <v>0</v>
      </c>
      <c r="D623" s="484"/>
      <c r="E623" s="586"/>
      <c r="F623" s="586"/>
      <c r="G623" s="586"/>
      <c r="H623" s="586"/>
      <c r="I623" s="586"/>
      <c r="J623" s="586"/>
      <c r="K623" s="586"/>
      <c r="L623" s="586"/>
      <c r="M623" s="586"/>
      <c r="N623" s="586"/>
      <c r="O623" s="586"/>
      <c r="P623" s="586"/>
    </row>
    <row r="624" ht="12.75" customHeight="1" spans="1:16">
      <c r="A624" s="578"/>
      <c r="B624" s="483" t="s">
        <v>82</v>
      </c>
      <c r="C624" s="579">
        <f>SUM(E624:P624)</f>
        <v>0</v>
      </c>
      <c r="D624" s="484"/>
      <c r="E624" s="587">
        <f>E625+E626</f>
        <v>0</v>
      </c>
      <c r="F624" s="587">
        <f t="shared" ref="F624:P624" si="341">F625+F626</f>
        <v>0</v>
      </c>
      <c r="G624" s="587">
        <f t="shared" si="341"/>
        <v>0</v>
      </c>
      <c r="H624" s="587">
        <f t="shared" si="341"/>
        <v>0</v>
      </c>
      <c r="I624" s="587">
        <f t="shared" si="341"/>
        <v>0</v>
      </c>
      <c r="J624" s="587">
        <f t="shared" si="341"/>
        <v>0</v>
      </c>
      <c r="K624" s="587">
        <f t="shared" si="341"/>
        <v>0</v>
      </c>
      <c r="L624" s="587">
        <f t="shared" si="341"/>
        <v>0</v>
      </c>
      <c r="M624" s="587">
        <f t="shared" si="341"/>
        <v>0</v>
      </c>
      <c r="N624" s="587">
        <f t="shared" si="341"/>
        <v>0</v>
      </c>
      <c r="O624" s="587">
        <f t="shared" si="341"/>
        <v>0</v>
      </c>
      <c r="P624" s="587">
        <f t="shared" si="341"/>
        <v>0</v>
      </c>
    </row>
    <row r="625" ht="12.75" customHeight="1" spans="1:16">
      <c r="A625" s="578"/>
      <c r="B625" s="580" t="s">
        <v>229</v>
      </c>
      <c r="C625" s="579">
        <f>SUM(E625:P625)</f>
        <v>0</v>
      </c>
      <c r="D625" s="484"/>
      <c r="E625" s="586"/>
      <c r="F625" s="586"/>
      <c r="G625" s="586"/>
      <c r="H625" s="586"/>
      <c r="I625" s="586"/>
      <c r="J625" s="586"/>
      <c r="K625" s="586"/>
      <c r="L625" s="586"/>
      <c r="M625" s="586"/>
      <c r="N625" s="586"/>
      <c r="O625" s="586"/>
      <c r="P625" s="586"/>
    </row>
    <row r="626" ht="12.75" customHeight="1" spans="1:16">
      <c r="A626" s="578"/>
      <c r="B626" s="580" t="s">
        <v>230</v>
      </c>
      <c r="C626" s="579">
        <f>SUM(E626:P626)</f>
        <v>0</v>
      </c>
      <c r="D626" s="484"/>
      <c r="E626" s="586"/>
      <c r="F626" s="586"/>
      <c r="G626" s="586"/>
      <c r="H626" s="586"/>
      <c r="I626" s="586"/>
      <c r="J626" s="586"/>
      <c r="K626" s="586"/>
      <c r="L626" s="586"/>
      <c r="M626" s="586"/>
      <c r="N626" s="586"/>
      <c r="O626" s="586"/>
      <c r="P626" s="586"/>
    </row>
    <row r="627" ht="12.75" customHeight="1" spans="1:16">
      <c r="A627" s="578"/>
      <c r="B627" s="581" t="s">
        <v>75</v>
      </c>
      <c r="C627" s="484">
        <f>IF(C622=0,,C623/C622)</f>
        <v>0</v>
      </c>
      <c r="D627" s="484"/>
      <c r="E627" s="525">
        <f>IF(E622=0,,E623/E622)</f>
        <v>0</v>
      </c>
      <c r="F627" s="525">
        <f t="shared" ref="F627:P627" si="342">IF(F622=0,,F623/F622)</f>
        <v>0</v>
      </c>
      <c r="G627" s="525">
        <f t="shared" si="342"/>
        <v>0</v>
      </c>
      <c r="H627" s="525">
        <f t="shared" si="342"/>
        <v>0</v>
      </c>
      <c r="I627" s="525">
        <f t="shared" si="342"/>
        <v>0</v>
      </c>
      <c r="J627" s="525">
        <f t="shared" si="342"/>
        <v>0</v>
      </c>
      <c r="K627" s="525">
        <f t="shared" si="342"/>
        <v>0</v>
      </c>
      <c r="L627" s="525">
        <f t="shared" si="342"/>
        <v>0</v>
      </c>
      <c r="M627" s="525">
        <f t="shared" si="342"/>
        <v>0</v>
      </c>
      <c r="N627" s="525">
        <f t="shared" si="342"/>
        <v>0</v>
      </c>
      <c r="O627" s="525">
        <f t="shared" si="342"/>
        <v>0</v>
      </c>
      <c r="P627" s="525">
        <f t="shared" si="342"/>
        <v>0</v>
      </c>
    </row>
    <row r="628" ht="12.75" customHeight="1" spans="1:16">
      <c r="A628" s="578"/>
      <c r="B628" s="581" t="s">
        <v>76</v>
      </c>
      <c r="C628" s="484">
        <f>IF(C622=0,,C624/C622)</f>
        <v>0</v>
      </c>
      <c r="D628" s="484"/>
      <c r="E628" s="525">
        <f>IF(E622=0,,E624/E622)</f>
        <v>0</v>
      </c>
      <c r="F628" s="525">
        <f t="shared" ref="F628:P628" si="343">IF(F622=0,,F624/F622)</f>
        <v>0</v>
      </c>
      <c r="G628" s="525">
        <f t="shared" si="343"/>
        <v>0</v>
      </c>
      <c r="H628" s="525">
        <f t="shared" si="343"/>
        <v>0</v>
      </c>
      <c r="I628" s="525">
        <f t="shared" si="343"/>
        <v>0</v>
      </c>
      <c r="J628" s="525">
        <f t="shared" si="343"/>
        <v>0</v>
      </c>
      <c r="K628" s="525">
        <f t="shared" si="343"/>
        <v>0</v>
      </c>
      <c r="L628" s="525">
        <f t="shared" si="343"/>
        <v>0</v>
      </c>
      <c r="M628" s="525">
        <f t="shared" si="343"/>
        <v>0</v>
      </c>
      <c r="N628" s="525">
        <f t="shared" si="343"/>
        <v>0</v>
      </c>
      <c r="O628" s="525">
        <f t="shared" si="343"/>
        <v>0</v>
      </c>
      <c r="P628" s="525">
        <f t="shared" si="343"/>
        <v>0</v>
      </c>
    </row>
    <row r="629" ht="12.75" customHeight="1" spans="1:16">
      <c r="A629" s="578"/>
      <c r="B629" s="582" t="s">
        <v>77</v>
      </c>
      <c r="C629" s="579">
        <f>SUM(E629:P629)</f>
        <v>0</v>
      </c>
      <c r="D629" s="484"/>
      <c r="E629" s="588">
        <f>E623-E624</f>
        <v>0</v>
      </c>
      <c r="F629" s="588">
        <f t="shared" ref="F629:P629" si="344">F623-F624</f>
        <v>0</v>
      </c>
      <c r="G629" s="588">
        <f t="shared" si="344"/>
        <v>0</v>
      </c>
      <c r="H629" s="588">
        <f t="shared" si="344"/>
        <v>0</v>
      </c>
      <c r="I629" s="588">
        <f t="shared" si="344"/>
        <v>0</v>
      </c>
      <c r="J629" s="588">
        <f t="shared" si="344"/>
        <v>0</v>
      </c>
      <c r="K629" s="588">
        <f t="shared" si="344"/>
        <v>0</v>
      </c>
      <c r="L629" s="588">
        <f t="shared" si="344"/>
        <v>0</v>
      </c>
      <c r="M629" s="588">
        <f t="shared" si="344"/>
        <v>0</v>
      </c>
      <c r="N629" s="588">
        <f t="shared" si="344"/>
        <v>0</v>
      </c>
      <c r="O629" s="588">
        <f t="shared" si="344"/>
        <v>0</v>
      </c>
      <c r="P629" s="588">
        <f t="shared" si="344"/>
        <v>0</v>
      </c>
    </row>
    <row r="630" ht="12.75" customHeight="1" spans="1:16">
      <c r="A630" s="578"/>
      <c r="B630" s="583" t="s">
        <v>78</v>
      </c>
      <c r="C630" s="354">
        <f>IF(C623=0,,C629/C623)</f>
        <v>0</v>
      </c>
      <c r="D630" s="354"/>
      <c r="E630" s="524">
        <f>IF(E623=0,,E629/E623)</f>
        <v>0</v>
      </c>
      <c r="F630" s="524">
        <f t="shared" ref="F630:P630" si="345">IF(F623=0,,F629/F623)</f>
        <v>0</v>
      </c>
      <c r="G630" s="524">
        <f t="shared" si="345"/>
        <v>0</v>
      </c>
      <c r="H630" s="524">
        <f t="shared" si="345"/>
        <v>0</v>
      </c>
      <c r="I630" s="524">
        <f t="shared" si="345"/>
        <v>0</v>
      </c>
      <c r="J630" s="524">
        <f t="shared" si="345"/>
        <v>0</v>
      </c>
      <c r="K630" s="524">
        <f t="shared" si="345"/>
        <v>0</v>
      </c>
      <c r="L630" s="524">
        <f t="shared" si="345"/>
        <v>0</v>
      </c>
      <c r="M630" s="524">
        <f t="shared" si="345"/>
        <v>0</v>
      </c>
      <c r="N630" s="524">
        <f t="shared" si="345"/>
        <v>0</v>
      </c>
      <c r="O630" s="524">
        <f t="shared" si="345"/>
        <v>0</v>
      </c>
      <c r="P630" s="524">
        <f t="shared" si="345"/>
        <v>0</v>
      </c>
    </row>
    <row r="631" ht="12.75" customHeight="1" spans="1:16">
      <c r="A631" s="578"/>
      <c r="B631" s="582" t="s">
        <v>231</v>
      </c>
      <c r="C631" s="579">
        <f>SUM(E631:P631)</f>
        <v>0</v>
      </c>
      <c r="D631" s="484"/>
      <c r="E631" s="586"/>
      <c r="F631" s="586"/>
      <c r="G631" s="586"/>
      <c r="H631" s="586"/>
      <c r="I631" s="586"/>
      <c r="J631" s="586"/>
      <c r="K631" s="586"/>
      <c r="L631" s="586"/>
      <c r="M631" s="586"/>
      <c r="N631" s="586"/>
      <c r="O631" s="586"/>
      <c r="P631" s="586"/>
    </row>
    <row r="632" ht="12.75" customHeight="1" spans="1:16">
      <c r="A632" s="578"/>
      <c r="B632" s="583" t="s">
        <v>128</v>
      </c>
      <c r="C632" s="354">
        <f>IF((C623+C631)=0,,C631/(C623+C631))</f>
        <v>0</v>
      </c>
      <c r="D632" s="354"/>
      <c r="E632" s="524">
        <f>IF((E623+E631)=0,,E631/(E623+E631))</f>
        <v>0</v>
      </c>
      <c r="F632" s="524">
        <f t="shared" ref="F632:P632" si="346">IF((F623+F631)=0,,F631/(F623+F631))</f>
        <v>0</v>
      </c>
      <c r="G632" s="524">
        <f t="shared" si="346"/>
        <v>0</v>
      </c>
      <c r="H632" s="524">
        <f t="shared" si="346"/>
        <v>0</v>
      </c>
      <c r="I632" s="524">
        <f t="shared" si="346"/>
        <v>0</v>
      </c>
      <c r="J632" s="524">
        <f t="shared" si="346"/>
        <v>0</v>
      </c>
      <c r="K632" s="524">
        <f t="shared" si="346"/>
        <v>0</v>
      </c>
      <c r="L632" s="524">
        <f t="shared" si="346"/>
        <v>0</v>
      </c>
      <c r="M632" s="524">
        <f t="shared" si="346"/>
        <v>0</v>
      </c>
      <c r="N632" s="524">
        <f t="shared" si="346"/>
        <v>0</v>
      </c>
      <c r="O632" s="524">
        <f t="shared" si="346"/>
        <v>0</v>
      </c>
      <c r="P632" s="524">
        <f t="shared" si="346"/>
        <v>0</v>
      </c>
    </row>
    <row r="633" ht="12.75" customHeight="1" spans="1:16">
      <c r="A633" s="567" t="s">
        <v>136</v>
      </c>
      <c r="B633" s="568" t="s">
        <v>70</v>
      </c>
      <c r="C633" s="569">
        <f>SUM(E633:P633)</f>
        <v>0</v>
      </c>
      <c r="D633" s="570">
        <f>IF($C$2=0,,C633/$C$2)</f>
        <v>0</v>
      </c>
      <c r="E633" s="586"/>
      <c r="F633" s="586"/>
      <c r="G633" s="586"/>
      <c r="H633" s="586"/>
      <c r="I633" s="586"/>
      <c r="J633" s="586"/>
      <c r="K633" s="586"/>
      <c r="L633" s="586"/>
      <c r="M633" s="586"/>
      <c r="N633" s="586"/>
      <c r="O633" s="586"/>
      <c r="P633" s="586"/>
    </row>
    <row r="634" ht="12.75" customHeight="1" spans="1:16">
      <c r="A634" s="571"/>
      <c r="B634" s="568" t="s">
        <v>71</v>
      </c>
      <c r="C634" s="569">
        <f>SUM(E634:P634)</f>
        <v>0</v>
      </c>
      <c r="D634" s="572"/>
      <c r="E634" s="586"/>
      <c r="F634" s="586"/>
      <c r="G634" s="586"/>
      <c r="H634" s="586"/>
      <c r="I634" s="586"/>
      <c r="J634" s="586"/>
      <c r="K634" s="586"/>
      <c r="L634" s="586"/>
      <c r="M634" s="586"/>
      <c r="N634" s="586"/>
      <c r="O634" s="586"/>
      <c r="P634" s="586"/>
    </row>
    <row r="635" ht="12.75" customHeight="1" spans="1:16">
      <c r="A635" s="571"/>
      <c r="B635" s="568" t="s">
        <v>82</v>
      </c>
      <c r="C635" s="569">
        <f>SUM(E635:P635)</f>
        <v>0</v>
      </c>
      <c r="D635" s="572"/>
      <c r="E635" s="587">
        <f>E636+E637</f>
        <v>0</v>
      </c>
      <c r="F635" s="587">
        <f t="shared" ref="F635:P635" si="347">F636+F637</f>
        <v>0</v>
      </c>
      <c r="G635" s="587">
        <f t="shared" si="347"/>
        <v>0</v>
      </c>
      <c r="H635" s="587">
        <f t="shared" si="347"/>
        <v>0</v>
      </c>
      <c r="I635" s="587">
        <f t="shared" si="347"/>
        <v>0</v>
      </c>
      <c r="J635" s="587">
        <f t="shared" si="347"/>
        <v>0</v>
      </c>
      <c r="K635" s="587">
        <f t="shared" si="347"/>
        <v>0</v>
      </c>
      <c r="L635" s="587">
        <f t="shared" si="347"/>
        <v>0</v>
      </c>
      <c r="M635" s="587">
        <f t="shared" si="347"/>
        <v>0</v>
      </c>
      <c r="N635" s="587">
        <f t="shared" si="347"/>
        <v>0</v>
      </c>
      <c r="O635" s="587">
        <f t="shared" si="347"/>
        <v>0</v>
      </c>
      <c r="P635" s="587">
        <f t="shared" si="347"/>
        <v>0</v>
      </c>
    </row>
    <row r="636" ht="12.75" customHeight="1" spans="1:16">
      <c r="A636" s="571"/>
      <c r="B636" s="573" t="s">
        <v>212</v>
      </c>
      <c r="C636" s="569">
        <f>SUM(E636:P636)</f>
        <v>0</v>
      </c>
      <c r="D636" s="572"/>
      <c r="E636" s="586"/>
      <c r="F636" s="586"/>
      <c r="G636" s="586"/>
      <c r="H636" s="586"/>
      <c r="I636" s="586"/>
      <c r="J636" s="586"/>
      <c r="K636" s="586"/>
      <c r="L636" s="586"/>
      <c r="M636" s="586"/>
      <c r="N636" s="586"/>
      <c r="O636" s="586"/>
      <c r="P636" s="586"/>
    </row>
    <row r="637" ht="12.75" customHeight="1" spans="1:16">
      <c r="A637" s="571"/>
      <c r="B637" s="573" t="s">
        <v>213</v>
      </c>
      <c r="C637" s="569">
        <f>SUM(E637:P637)</f>
        <v>0</v>
      </c>
      <c r="D637" s="572"/>
      <c r="E637" s="586"/>
      <c r="F637" s="586"/>
      <c r="G637" s="586"/>
      <c r="H637" s="586"/>
      <c r="I637" s="586"/>
      <c r="J637" s="586"/>
      <c r="K637" s="586"/>
      <c r="L637" s="586"/>
      <c r="M637" s="586"/>
      <c r="N637" s="586"/>
      <c r="O637" s="586"/>
      <c r="P637" s="586"/>
    </row>
    <row r="638" ht="12.75" customHeight="1" spans="1:16">
      <c r="A638" s="571"/>
      <c r="B638" s="574" t="s">
        <v>75</v>
      </c>
      <c r="C638" s="526">
        <f>IF(C633=0,,C634/C633)</f>
        <v>0</v>
      </c>
      <c r="D638" s="572"/>
      <c r="E638" s="525">
        <f>IF(E633=0,,E634/E633)</f>
        <v>0</v>
      </c>
      <c r="F638" s="525">
        <f t="shared" ref="F638:P638" si="348">IF(F633=0,,F634/F633)</f>
        <v>0</v>
      </c>
      <c r="G638" s="525">
        <f t="shared" si="348"/>
        <v>0</v>
      </c>
      <c r="H638" s="525">
        <f t="shared" si="348"/>
        <v>0</v>
      </c>
      <c r="I638" s="525">
        <f t="shared" si="348"/>
        <v>0</v>
      </c>
      <c r="J638" s="525">
        <f t="shared" si="348"/>
        <v>0</v>
      </c>
      <c r="K638" s="525">
        <f t="shared" si="348"/>
        <v>0</v>
      </c>
      <c r="L638" s="525">
        <f t="shared" si="348"/>
        <v>0</v>
      </c>
      <c r="M638" s="525">
        <f t="shared" si="348"/>
        <v>0</v>
      </c>
      <c r="N638" s="525">
        <f t="shared" si="348"/>
        <v>0</v>
      </c>
      <c r="O638" s="525">
        <f t="shared" si="348"/>
        <v>0</v>
      </c>
      <c r="P638" s="525">
        <f t="shared" si="348"/>
        <v>0</v>
      </c>
    </row>
    <row r="639" ht="12.75" customHeight="1" spans="1:16">
      <c r="A639" s="571"/>
      <c r="B639" s="574" t="s">
        <v>228</v>
      </c>
      <c r="C639" s="526">
        <f>IF(C633=0,,C635/C633)</f>
        <v>0</v>
      </c>
      <c r="D639" s="572"/>
      <c r="E639" s="525">
        <f>IF(E633=0,,E635/E633)</f>
        <v>0</v>
      </c>
      <c r="F639" s="525">
        <f t="shared" ref="F639:P639" si="349">IF(F633=0,,F635/F633)</f>
        <v>0</v>
      </c>
      <c r="G639" s="525">
        <f t="shared" si="349"/>
        <v>0</v>
      </c>
      <c r="H639" s="525">
        <f t="shared" si="349"/>
        <v>0</v>
      </c>
      <c r="I639" s="525">
        <f t="shared" si="349"/>
        <v>0</v>
      </c>
      <c r="J639" s="525">
        <f t="shared" si="349"/>
        <v>0</v>
      </c>
      <c r="K639" s="525">
        <f t="shared" si="349"/>
        <v>0</v>
      </c>
      <c r="L639" s="525">
        <f t="shared" si="349"/>
        <v>0</v>
      </c>
      <c r="M639" s="525">
        <f t="shared" si="349"/>
        <v>0</v>
      </c>
      <c r="N639" s="525">
        <f t="shared" si="349"/>
        <v>0</v>
      </c>
      <c r="O639" s="525">
        <f t="shared" si="349"/>
        <v>0</v>
      </c>
      <c r="P639" s="525">
        <f t="shared" si="349"/>
        <v>0</v>
      </c>
    </row>
    <row r="640" ht="12.75" customHeight="1" spans="1:16">
      <c r="A640" s="571"/>
      <c r="B640" s="575" t="s">
        <v>77</v>
      </c>
      <c r="C640" s="569">
        <f>SUM(E640:P640)</f>
        <v>0</v>
      </c>
      <c r="D640" s="572"/>
      <c r="E640" s="588">
        <f>E634-E635</f>
        <v>0</v>
      </c>
      <c r="F640" s="588">
        <f t="shared" ref="F640:P640" si="350">F634-F635</f>
        <v>0</v>
      </c>
      <c r="G640" s="588">
        <f t="shared" si="350"/>
        <v>0</v>
      </c>
      <c r="H640" s="588">
        <f t="shared" si="350"/>
        <v>0</v>
      </c>
      <c r="I640" s="588">
        <f t="shared" si="350"/>
        <v>0</v>
      </c>
      <c r="J640" s="588">
        <f t="shared" si="350"/>
        <v>0</v>
      </c>
      <c r="K640" s="588">
        <f t="shared" si="350"/>
        <v>0</v>
      </c>
      <c r="L640" s="588">
        <f t="shared" si="350"/>
        <v>0</v>
      </c>
      <c r="M640" s="588">
        <f t="shared" si="350"/>
        <v>0</v>
      </c>
      <c r="N640" s="588">
        <f t="shared" si="350"/>
        <v>0</v>
      </c>
      <c r="O640" s="588">
        <f t="shared" si="350"/>
        <v>0</v>
      </c>
      <c r="P640" s="588">
        <f t="shared" si="350"/>
        <v>0</v>
      </c>
    </row>
    <row r="641" ht="12.75" customHeight="1" spans="1:16">
      <c r="A641" s="571"/>
      <c r="B641" s="576" t="s">
        <v>78</v>
      </c>
      <c r="C641" s="562">
        <f>IF(C634=0,,C640/C634)</f>
        <v>0</v>
      </c>
      <c r="D641" s="577"/>
      <c r="E641" s="524">
        <f>IF(E634=0,,E640/E634)</f>
        <v>0</v>
      </c>
      <c r="F641" s="524">
        <f t="shared" ref="F641:P641" si="351">IF(F634=0,,F640/F634)</f>
        <v>0</v>
      </c>
      <c r="G641" s="524">
        <f t="shared" si="351"/>
        <v>0</v>
      </c>
      <c r="H641" s="524">
        <f t="shared" si="351"/>
        <v>0</v>
      </c>
      <c r="I641" s="524">
        <f t="shared" si="351"/>
        <v>0</v>
      </c>
      <c r="J641" s="524">
        <f t="shared" si="351"/>
        <v>0</v>
      </c>
      <c r="K641" s="524">
        <f t="shared" si="351"/>
        <v>0</v>
      </c>
      <c r="L641" s="524">
        <f t="shared" si="351"/>
        <v>0</v>
      </c>
      <c r="M641" s="524">
        <f t="shared" si="351"/>
        <v>0</v>
      </c>
      <c r="N641" s="524">
        <f t="shared" si="351"/>
        <v>0</v>
      </c>
      <c r="O641" s="524">
        <f t="shared" si="351"/>
        <v>0</v>
      </c>
      <c r="P641" s="524">
        <f t="shared" si="351"/>
        <v>0</v>
      </c>
    </row>
    <row r="642" ht="12.75" customHeight="1" spans="1:16">
      <c r="A642" s="571"/>
      <c r="B642" s="575" t="s">
        <v>79</v>
      </c>
      <c r="C642" s="569">
        <f>SUM(E642:P642)</f>
        <v>0</v>
      </c>
      <c r="D642" s="572"/>
      <c r="E642" s="586"/>
      <c r="F642" s="586"/>
      <c r="G642" s="586"/>
      <c r="H642" s="586"/>
      <c r="I642" s="586"/>
      <c r="J642" s="586"/>
      <c r="K642" s="586"/>
      <c r="L642" s="586"/>
      <c r="M642" s="586"/>
      <c r="N642" s="586"/>
      <c r="O642" s="586"/>
      <c r="P642" s="586"/>
    </row>
    <row r="643" ht="12.75" customHeight="1" spans="1:16">
      <c r="A643" s="571"/>
      <c r="B643" s="576" t="s">
        <v>80</v>
      </c>
      <c r="C643" s="562">
        <f>IF((C634+C642)=0,,C642/(C634+C642))</f>
        <v>0</v>
      </c>
      <c r="D643" s="577"/>
      <c r="E643" s="524">
        <f>IF((E634+E642)=0,,E642/(E634+E642))</f>
        <v>0</v>
      </c>
      <c r="F643" s="524">
        <f t="shared" ref="F643:P643" si="352">IF((F634+F642)=0,,F642/(F634+F642))</f>
        <v>0</v>
      </c>
      <c r="G643" s="524">
        <f t="shared" si="352"/>
        <v>0</v>
      </c>
      <c r="H643" s="524">
        <f t="shared" si="352"/>
        <v>0</v>
      </c>
      <c r="I643" s="524">
        <f t="shared" si="352"/>
        <v>0</v>
      </c>
      <c r="J643" s="524">
        <f t="shared" si="352"/>
        <v>0</v>
      </c>
      <c r="K643" s="524">
        <f t="shared" si="352"/>
        <v>0</v>
      </c>
      <c r="L643" s="524">
        <f t="shared" si="352"/>
        <v>0</v>
      </c>
      <c r="M643" s="524">
        <f t="shared" si="352"/>
        <v>0</v>
      </c>
      <c r="N643" s="524">
        <f t="shared" si="352"/>
        <v>0</v>
      </c>
      <c r="O643" s="524">
        <f t="shared" si="352"/>
        <v>0</v>
      </c>
      <c r="P643" s="524">
        <f t="shared" si="352"/>
        <v>0</v>
      </c>
    </row>
    <row r="644" ht="12.75" customHeight="1" spans="1:16">
      <c r="A644" s="578" t="s">
        <v>233</v>
      </c>
      <c r="B644" s="483" t="s">
        <v>70</v>
      </c>
      <c r="C644" s="579">
        <f>SUM(E644:P644)</f>
        <v>0</v>
      </c>
      <c r="D644" s="570">
        <f>IF($C$2=0,,C644/$C$2)</f>
        <v>0</v>
      </c>
      <c r="E644" s="586"/>
      <c r="F644" s="586"/>
      <c r="G644" s="586"/>
      <c r="H644" s="586"/>
      <c r="I644" s="586"/>
      <c r="J644" s="586"/>
      <c r="K644" s="586"/>
      <c r="L644" s="586"/>
      <c r="M644" s="586"/>
      <c r="N644" s="586"/>
      <c r="O644" s="586"/>
      <c r="P644" s="586"/>
    </row>
    <row r="645" ht="12.75" customHeight="1" spans="1:16">
      <c r="A645" s="578"/>
      <c r="B645" s="483" t="s">
        <v>71</v>
      </c>
      <c r="C645" s="579">
        <f>SUM(E645:P645)</f>
        <v>0</v>
      </c>
      <c r="D645" s="484"/>
      <c r="E645" s="586"/>
      <c r="F645" s="586"/>
      <c r="G645" s="586"/>
      <c r="H645" s="586"/>
      <c r="I645" s="586"/>
      <c r="J645" s="586"/>
      <c r="K645" s="586"/>
      <c r="L645" s="586"/>
      <c r="M645" s="586"/>
      <c r="N645" s="586"/>
      <c r="O645" s="586"/>
      <c r="P645" s="586"/>
    </row>
    <row r="646" ht="12.75" customHeight="1" spans="1:16">
      <c r="A646" s="578"/>
      <c r="B646" s="483" t="s">
        <v>82</v>
      </c>
      <c r="C646" s="579">
        <f>SUM(E646:P646)</f>
        <v>0</v>
      </c>
      <c r="D646" s="484"/>
      <c r="E646" s="587">
        <f>E647+E648</f>
        <v>0</v>
      </c>
      <c r="F646" s="587">
        <f t="shared" ref="F646:P646" si="353">F647+F648</f>
        <v>0</v>
      </c>
      <c r="G646" s="587">
        <f t="shared" si="353"/>
        <v>0</v>
      </c>
      <c r="H646" s="587">
        <f t="shared" si="353"/>
        <v>0</v>
      </c>
      <c r="I646" s="587">
        <f t="shared" si="353"/>
        <v>0</v>
      </c>
      <c r="J646" s="587">
        <f t="shared" si="353"/>
        <v>0</v>
      </c>
      <c r="K646" s="587">
        <f t="shared" si="353"/>
        <v>0</v>
      </c>
      <c r="L646" s="587">
        <f t="shared" si="353"/>
        <v>0</v>
      </c>
      <c r="M646" s="587">
        <f t="shared" si="353"/>
        <v>0</v>
      </c>
      <c r="N646" s="587">
        <f t="shared" si="353"/>
        <v>0</v>
      </c>
      <c r="O646" s="587">
        <f t="shared" si="353"/>
        <v>0</v>
      </c>
      <c r="P646" s="587">
        <f t="shared" si="353"/>
        <v>0</v>
      </c>
    </row>
    <row r="647" ht="12.75" customHeight="1" spans="1:16">
      <c r="A647" s="578"/>
      <c r="B647" s="580" t="s">
        <v>229</v>
      </c>
      <c r="C647" s="579">
        <f>SUM(E647:P647)</f>
        <v>0</v>
      </c>
      <c r="D647" s="484"/>
      <c r="E647" s="586"/>
      <c r="F647" s="586"/>
      <c r="G647" s="586"/>
      <c r="H647" s="586"/>
      <c r="I647" s="586"/>
      <c r="J647" s="586"/>
      <c r="K647" s="586"/>
      <c r="L647" s="586"/>
      <c r="M647" s="586"/>
      <c r="N647" s="586"/>
      <c r="O647" s="586"/>
      <c r="P647" s="586"/>
    </row>
    <row r="648" ht="12.75" customHeight="1" spans="1:16">
      <c r="A648" s="578"/>
      <c r="B648" s="580" t="s">
        <v>230</v>
      </c>
      <c r="C648" s="579">
        <f>SUM(E648:P648)</f>
        <v>0</v>
      </c>
      <c r="D648" s="484"/>
      <c r="E648" s="586"/>
      <c r="F648" s="586"/>
      <c r="G648" s="586"/>
      <c r="H648" s="586"/>
      <c r="I648" s="586"/>
      <c r="J648" s="586"/>
      <c r="K648" s="586"/>
      <c r="L648" s="586"/>
      <c r="M648" s="586"/>
      <c r="N648" s="586"/>
      <c r="O648" s="586"/>
      <c r="P648" s="586"/>
    </row>
    <row r="649" ht="12.75" customHeight="1" spans="1:16">
      <c r="A649" s="578"/>
      <c r="B649" s="581" t="s">
        <v>75</v>
      </c>
      <c r="C649" s="484">
        <f>IF(C644=0,,C645/C644)</f>
        <v>0</v>
      </c>
      <c r="D649" s="484"/>
      <c r="E649" s="525">
        <f>IF(E644=0,,E645/E644)</f>
        <v>0</v>
      </c>
      <c r="F649" s="525">
        <f t="shared" ref="F649:P649" si="354">IF(F644=0,,F645/F644)</f>
        <v>0</v>
      </c>
      <c r="G649" s="525">
        <f t="shared" si="354"/>
        <v>0</v>
      </c>
      <c r="H649" s="525">
        <f t="shared" si="354"/>
        <v>0</v>
      </c>
      <c r="I649" s="525">
        <f t="shared" si="354"/>
        <v>0</v>
      </c>
      <c r="J649" s="525">
        <f t="shared" si="354"/>
        <v>0</v>
      </c>
      <c r="K649" s="525">
        <f t="shared" si="354"/>
        <v>0</v>
      </c>
      <c r="L649" s="525">
        <f t="shared" si="354"/>
        <v>0</v>
      </c>
      <c r="M649" s="525">
        <f t="shared" si="354"/>
        <v>0</v>
      </c>
      <c r="N649" s="525">
        <f t="shared" si="354"/>
        <v>0</v>
      </c>
      <c r="O649" s="525">
        <f t="shared" si="354"/>
        <v>0</v>
      </c>
      <c r="P649" s="525">
        <f t="shared" si="354"/>
        <v>0</v>
      </c>
    </row>
    <row r="650" ht="12.75" customHeight="1" spans="1:16">
      <c r="A650" s="578"/>
      <c r="B650" s="581" t="s">
        <v>76</v>
      </c>
      <c r="C650" s="484">
        <f>IF(C644=0,,C646/C644)</f>
        <v>0</v>
      </c>
      <c r="D650" s="484"/>
      <c r="E650" s="525">
        <f>IF(E644=0,,E646/E644)</f>
        <v>0</v>
      </c>
      <c r="F650" s="525">
        <f t="shared" ref="F650:P650" si="355">IF(F644=0,,F646/F644)</f>
        <v>0</v>
      </c>
      <c r="G650" s="525">
        <f t="shared" si="355"/>
        <v>0</v>
      </c>
      <c r="H650" s="525">
        <f t="shared" si="355"/>
        <v>0</v>
      </c>
      <c r="I650" s="525">
        <f t="shared" si="355"/>
        <v>0</v>
      </c>
      <c r="J650" s="525">
        <f t="shared" si="355"/>
        <v>0</v>
      </c>
      <c r="K650" s="525">
        <f t="shared" si="355"/>
        <v>0</v>
      </c>
      <c r="L650" s="525">
        <f t="shared" si="355"/>
        <v>0</v>
      </c>
      <c r="M650" s="525">
        <f t="shared" si="355"/>
        <v>0</v>
      </c>
      <c r="N650" s="525">
        <f t="shared" si="355"/>
        <v>0</v>
      </c>
      <c r="O650" s="525">
        <f t="shared" si="355"/>
        <v>0</v>
      </c>
      <c r="P650" s="525">
        <f t="shared" si="355"/>
        <v>0</v>
      </c>
    </row>
    <row r="651" ht="12.75" customHeight="1" spans="1:16">
      <c r="A651" s="578"/>
      <c r="B651" s="582" t="s">
        <v>77</v>
      </c>
      <c r="C651" s="579">
        <f>SUM(E651:P651)</f>
        <v>0</v>
      </c>
      <c r="D651" s="484"/>
      <c r="E651" s="588">
        <f>E645-E646</f>
        <v>0</v>
      </c>
      <c r="F651" s="588">
        <f t="shared" ref="F651:P651" si="356">F645-F646</f>
        <v>0</v>
      </c>
      <c r="G651" s="588">
        <f t="shared" si="356"/>
        <v>0</v>
      </c>
      <c r="H651" s="588">
        <f t="shared" si="356"/>
        <v>0</v>
      </c>
      <c r="I651" s="588">
        <f t="shared" si="356"/>
        <v>0</v>
      </c>
      <c r="J651" s="588">
        <f t="shared" si="356"/>
        <v>0</v>
      </c>
      <c r="K651" s="588">
        <f t="shared" si="356"/>
        <v>0</v>
      </c>
      <c r="L651" s="588">
        <f t="shared" si="356"/>
        <v>0</v>
      </c>
      <c r="M651" s="588">
        <f t="shared" si="356"/>
        <v>0</v>
      </c>
      <c r="N651" s="588">
        <f t="shared" si="356"/>
        <v>0</v>
      </c>
      <c r="O651" s="588">
        <f t="shared" si="356"/>
        <v>0</v>
      </c>
      <c r="P651" s="588">
        <f t="shared" si="356"/>
        <v>0</v>
      </c>
    </row>
    <row r="652" ht="12.75" customHeight="1" spans="1:16">
      <c r="A652" s="578"/>
      <c r="B652" s="583" t="s">
        <v>78</v>
      </c>
      <c r="C652" s="354">
        <f>IF(C645=0,,C651/C645)</f>
        <v>0</v>
      </c>
      <c r="D652" s="354"/>
      <c r="E652" s="524">
        <f>IF(E645=0,,E651/E645)</f>
        <v>0</v>
      </c>
      <c r="F652" s="524">
        <f t="shared" ref="F652:P652" si="357">IF(F645=0,,F651/F645)</f>
        <v>0</v>
      </c>
      <c r="G652" s="524">
        <f t="shared" si="357"/>
        <v>0</v>
      </c>
      <c r="H652" s="524">
        <f t="shared" si="357"/>
        <v>0</v>
      </c>
      <c r="I652" s="524">
        <f t="shared" si="357"/>
        <v>0</v>
      </c>
      <c r="J652" s="524">
        <f t="shared" si="357"/>
        <v>0</v>
      </c>
      <c r="K652" s="524">
        <f t="shared" si="357"/>
        <v>0</v>
      </c>
      <c r="L652" s="524">
        <f t="shared" si="357"/>
        <v>0</v>
      </c>
      <c r="M652" s="524">
        <f t="shared" si="357"/>
        <v>0</v>
      </c>
      <c r="N652" s="524">
        <f t="shared" si="357"/>
        <v>0</v>
      </c>
      <c r="O652" s="524">
        <f t="shared" si="357"/>
        <v>0</v>
      </c>
      <c r="P652" s="524">
        <f t="shared" si="357"/>
        <v>0</v>
      </c>
    </row>
    <row r="653" ht="12.75" customHeight="1" spans="1:16">
      <c r="A653" s="578"/>
      <c r="B653" s="582" t="s">
        <v>231</v>
      </c>
      <c r="C653" s="579">
        <f>SUM(E653:P653)</f>
        <v>0</v>
      </c>
      <c r="D653" s="484"/>
      <c r="E653" s="586"/>
      <c r="F653" s="586"/>
      <c r="G653" s="586"/>
      <c r="H653" s="586"/>
      <c r="I653" s="586"/>
      <c r="J653" s="586"/>
      <c r="K653" s="586"/>
      <c r="L653" s="586"/>
      <c r="M653" s="586"/>
      <c r="N653" s="586"/>
      <c r="O653" s="586"/>
      <c r="P653" s="586"/>
    </row>
    <row r="654" ht="12.75" customHeight="1" spans="1:16">
      <c r="A654" s="578"/>
      <c r="B654" s="583" t="s">
        <v>128</v>
      </c>
      <c r="C654" s="354">
        <f>IF((C645+C653)=0,,C653/(C645+C653))</f>
        <v>0</v>
      </c>
      <c r="D654" s="354"/>
      <c r="E654" s="524">
        <f>IF((E645+E653)=0,,E653/(E645+E653))</f>
        <v>0</v>
      </c>
      <c r="F654" s="524">
        <f t="shared" ref="F654:P654" si="358">IF((F645+F653)=0,,F653/(F645+F653))</f>
        <v>0</v>
      </c>
      <c r="G654" s="524">
        <f t="shared" si="358"/>
        <v>0</v>
      </c>
      <c r="H654" s="524">
        <f t="shared" si="358"/>
        <v>0</v>
      </c>
      <c r="I654" s="524">
        <f t="shared" si="358"/>
        <v>0</v>
      </c>
      <c r="J654" s="524">
        <f t="shared" si="358"/>
        <v>0</v>
      </c>
      <c r="K654" s="524">
        <f t="shared" si="358"/>
        <v>0</v>
      </c>
      <c r="L654" s="524">
        <f t="shared" si="358"/>
        <v>0</v>
      </c>
      <c r="M654" s="524">
        <f t="shared" si="358"/>
        <v>0</v>
      </c>
      <c r="N654" s="524">
        <f t="shared" si="358"/>
        <v>0</v>
      </c>
      <c r="O654" s="524">
        <f t="shared" si="358"/>
        <v>0</v>
      </c>
      <c r="P654" s="524">
        <f t="shared" si="358"/>
        <v>0</v>
      </c>
    </row>
    <row r="655" ht="12.75" customHeight="1" spans="1:16">
      <c r="A655" s="567" t="s">
        <v>234</v>
      </c>
      <c r="B655" s="568" t="s">
        <v>70</v>
      </c>
      <c r="C655" s="569">
        <f>SUM(E655:P655)</f>
        <v>0</v>
      </c>
      <c r="D655" s="570">
        <f>IF($C$2=0,,C655/$C$2)</f>
        <v>0</v>
      </c>
      <c r="E655" s="586"/>
      <c r="F655" s="586"/>
      <c r="G655" s="586"/>
      <c r="H655" s="586"/>
      <c r="I655" s="586"/>
      <c r="J655" s="586"/>
      <c r="K655" s="586"/>
      <c r="L655" s="586"/>
      <c r="M655" s="586"/>
      <c r="N655" s="586"/>
      <c r="O655" s="586"/>
      <c r="P655" s="586"/>
    </row>
    <row r="656" ht="12.75" customHeight="1" spans="1:16">
      <c r="A656" s="571"/>
      <c r="B656" s="568" t="s">
        <v>71</v>
      </c>
      <c r="C656" s="569">
        <f>SUM(E656:P656)</f>
        <v>0</v>
      </c>
      <c r="D656" s="572"/>
      <c r="E656" s="586"/>
      <c r="F656" s="586"/>
      <c r="G656" s="586"/>
      <c r="H656" s="586"/>
      <c r="I656" s="586"/>
      <c r="J656" s="586"/>
      <c r="K656" s="586"/>
      <c r="L656" s="586"/>
      <c r="M656" s="586"/>
      <c r="N656" s="586"/>
      <c r="O656" s="586"/>
      <c r="P656" s="586"/>
    </row>
    <row r="657" ht="12.75" customHeight="1" spans="1:16">
      <c r="A657" s="571"/>
      <c r="B657" s="568" t="s">
        <v>82</v>
      </c>
      <c r="C657" s="569">
        <f>SUM(E657:P657)</f>
        <v>0</v>
      </c>
      <c r="D657" s="572"/>
      <c r="E657" s="587">
        <f>E658+E659</f>
        <v>0</v>
      </c>
      <c r="F657" s="587">
        <f t="shared" ref="F657:P657" si="359">F658+F659</f>
        <v>0</v>
      </c>
      <c r="G657" s="587">
        <f t="shared" si="359"/>
        <v>0</v>
      </c>
      <c r="H657" s="587">
        <f t="shared" si="359"/>
        <v>0</v>
      </c>
      <c r="I657" s="587">
        <f t="shared" si="359"/>
        <v>0</v>
      </c>
      <c r="J657" s="587">
        <f t="shared" si="359"/>
        <v>0</v>
      </c>
      <c r="K657" s="587">
        <f t="shared" si="359"/>
        <v>0</v>
      </c>
      <c r="L657" s="587">
        <f t="shared" si="359"/>
        <v>0</v>
      </c>
      <c r="M657" s="587">
        <f t="shared" si="359"/>
        <v>0</v>
      </c>
      <c r="N657" s="587">
        <f t="shared" si="359"/>
        <v>0</v>
      </c>
      <c r="O657" s="587">
        <f t="shared" si="359"/>
        <v>0</v>
      </c>
      <c r="P657" s="587">
        <f t="shared" si="359"/>
        <v>0</v>
      </c>
    </row>
    <row r="658" ht="12.75" customHeight="1" spans="1:16">
      <c r="A658" s="571"/>
      <c r="B658" s="573" t="s">
        <v>212</v>
      </c>
      <c r="C658" s="569">
        <f>SUM(E658:P658)</f>
        <v>0</v>
      </c>
      <c r="D658" s="572"/>
      <c r="E658" s="586"/>
      <c r="F658" s="586"/>
      <c r="G658" s="586"/>
      <c r="H658" s="586"/>
      <c r="I658" s="586"/>
      <c r="J658" s="586"/>
      <c r="K658" s="586"/>
      <c r="L658" s="586"/>
      <c r="M658" s="586"/>
      <c r="N658" s="586"/>
      <c r="O658" s="586"/>
      <c r="P658" s="586"/>
    </row>
    <row r="659" ht="12.75" customHeight="1" spans="1:16">
      <c r="A659" s="571"/>
      <c r="B659" s="573" t="s">
        <v>213</v>
      </c>
      <c r="C659" s="569">
        <f>SUM(E659:P659)</f>
        <v>0</v>
      </c>
      <c r="D659" s="572"/>
      <c r="E659" s="586"/>
      <c r="F659" s="586"/>
      <c r="G659" s="586"/>
      <c r="H659" s="586"/>
      <c r="I659" s="586"/>
      <c r="J659" s="586"/>
      <c r="K659" s="586"/>
      <c r="L659" s="586"/>
      <c r="M659" s="586"/>
      <c r="N659" s="586"/>
      <c r="O659" s="586"/>
      <c r="P659" s="586"/>
    </row>
    <row r="660" ht="12.75" customHeight="1" spans="1:16">
      <c r="A660" s="571"/>
      <c r="B660" s="574" t="s">
        <v>75</v>
      </c>
      <c r="C660" s="526">
        <f>IF(C655=0,,C656/C655)</f>
        <v>0</v>
      </c>
      <c r="D660" s="572"/>
      <c r="E660" s="525">
        <f>IF(E655=0,,E656/E655)</f>
        <v>0</v>
      </c>
      <c r="F660" s="525">
        <f t="shared" ref="F660:P660" si="360">IF(F655=0,,F656/F655)</f>
        <v>0</v>
      </c>
      <c r="G660" s="525">
        <f t="shared" si="360"/>
        <v>0</v>
      </c>
      <c r="H660" s="525">
        <f t="shared" si="360"/>
        <v>0</v>
      </c>
      <c r="I660" s="525">
        <f t="shared" si="360"/>
        <v>0</v>
      </c>
      <c r="J660" s="525">
        <f t="shared" si="360"/>
        <v>0</v>
      </c>
      <c r="K660" s="525">
        <f t="shared" si="360"/>
        <v>0</v>
      </c>
      <c r="L660" s="525">
        <f t="shared" si="360"/>
        <v>0</v>
      </c>
      <c r="M660" s="525">
        <f t="shared" si="360"/>
        <v>0</v>
      </c>
      <c r="N660" s="525">
        <f t="shared" si="360"/>
        <v>0</v>
      </c>
      <c r="O660" s="525">
        <f t="shared" si="360"/>
        <v>0</v>
      </c>
      <c r="P660" s="525">
        <f t="shared" si="360"/>
        <v>0</v>
      </c>
    </row>
    <row r="661" ht="12.75" customHeight="1" spans="1:16">
      <c r="A661" s="571"/>
      <c r="B661" s="574" t="s">
        <v>228</v>
      </c>
      <c r="C661" s="526">
        <f>IF(C655=0,,C657/C655)</f>
        <v>0</v>
      </c>
      <c r="D661" s="572"/>
      <c r="E661" s="525">
        <f>IF(E655=0,,E657/E655)</f>
        <v>0</v>
      </c>
      <c r="F661" s="525">
        <f t="shared" ref="F661:P661" si="361">IF(F655=0,,F657/F655)</f>
        <v>0</v>
      </c>
      <c r="G661" s="525">
        <f t="shared" si="361"/>
        <v>0</v>
      </c>
      <c r="H661" s="525">
        <f t="shared" si="361"/>
        <v>0</v>
      </c>
      <c r="I661" s="525">
        <f t="shared" si="361"/>
        <v>0</v>
      </c>
      <c r="J661" s="525">
        <f t="shared" si="361"/>
        <v>0</v>
      </c>
      <c r="K661" s="525">
        <f t="shared" si="361"/>
        <v>0</v>
      </c>
      <c r="L661" s="525">
        <f t="shared" si="361"/>
        <v>0</v>
      </c>
      <c r="M661" s="525">
        <f t="shared" si="361"/>
        <v>0</v>
      </c>
      <c r="N661" s="525">
        <f t="shared" si="361"/>
        <v>0</v>
      </c>
      <c r="O661" s="525">
        <f t="shared" si="361"/>
        <v>0</v>
      </c>
      <c r="P661" s="525">
        <f t="shared" si="361"/>
        <v>0</v>
      </c>
    </row>
    <row r="662" ht="12.75" customHeight="1" spans="1:16">
      <c r="A662" s="571"/>
      <c r="B662" s="575" t="s">
        <v>77</v>
      </c>
      <c r="C662" s="569">
        <f>SUM(E662:P662)</f>
        <v>0</v>
      </c>
      <c r="D662" s="572"/>
      <c r="E662" s="588">
        <f>E656-E657</f>
        <v>0</v>
      </c>
      <c r="F662" s="588">
        <f t="shared" ref="F662:P662" si="362">F656-F657</f>
        <v>0</v>
      </c>
      <c r="G662" s="588">
        <f t="shared" si="362"/>
        <v>0</v>
      </c>
      <c r="H662" s="588">
        <f t="shared" si="362"/>
        <v>0</v>
      </c>
      <c r="I662" s="588">
        <f t="shared" si="362"/>
        <v>0</v>
      </c>
      <c r="J662" s="588">
        <f t="shared" si="362"/>
        <v>0</v>
      </c>
      <c r="K662" s="588">
        <f t="shared" si="362"/>
        <v>0</v>
      </c>
      <c r="L662" s="588">
        <f t="shared" si="362"/>
        <v>0</v>
      </c>
      <c r="M662" s="588">
        <f t="shared" si="362"/>
        <v>0</v>
      </c>
      <c r="N662" s="588">
        <f t="shared" si="362"/>
        <v>0</v>
      </c>
      <c r="O662" s="588">
        <f t="shared" si="362"/>
        <v>0</v>
      </c>
      <c r="P662" s="588">
        <f t="shared" si="362"/>
        <v>0</v>
      </c>
    </row>
    <row r="663" ht="12.75" customHeight="1" spans="1:16">
      <c r="A663" s="571"/>
      <c r="B663" s="576" t="s">
        <v>78</v>
      </c>
      <c r="C663" s="562">
        <f>IF(C656=0,,C662/C656)</f>
        <v>0</v>
      </c>
      <c r="D663" s="577"/>
      <c r="E663" s="524">
        <f>IF(E656=0,,E662/E656)</f>
        <v>0</v>
      </c>
      <c r="F663" s="524">
        <f t="shared" ref="F663:P663" si="363">IF(F656=0,,F662/F656)</f>
        <v>0</v>
      </c>
      <c r="G663" s="524">
        <f t="shared" si="363"/>
        <v>0</v>
      </c>
      <c r="H663" s="524">
        <f t="shared" si="363"/>
        <v>0</v>
      </c>
      <c r="I663" s="524">
        <f t="shared" si="363"/>
        <v>0</v>
      </c>
      <c r="J663" s="524">
        <f t="shared" si="363"/>
        <v>0</v>
      </c>
      <c r="K663" s="524">
        <f t="shared" si="363"/>
        <v>0</v>
      </c>
      <c r="L663" s="524">
        <f t="shared" si="363"/>
        <v>0</v>
      </c>
      <c r="M663" s="524">
        <f t="shared" si="363"/>
        <v>0</v>
      </c>
      <c r="N663" s="524">
        <f t="shared" si="363"/>
        <v>0</v>
      </c>
      <c r="O663" s="524">
        <f t="shared" si="363"/>
        <v>0</v>
      </c>
      <c r="P663" s="524">
        <f t="shared" si="363"/>
        <v>0</v>
      </c>
    </row>
    <row r="664" ht="12.75" customHeight="1" spans="1:16">
      <c r="A664" s="571"/>
      <c r="B664" s="575" t="s">
        <v>79</v>
      </c>
      <c r="C664" s="569">
        <f>SUM(E664:P664)</f>
        <v>0</v>
      </c>
      <c r="D664" s="572"/>
      <c r="E664" s="586"/>
      <c r="F664" s="586"/>
      <c r="G664" s="586"/>
      <c r="H664" s="586"/>
      <c r="I664" s="586"/>
      <c r="J664" s="586"/>
      <c r="K664" s="586"/>
      <c r="L664" s="586"/>
      <c r="M664" s="586"/>
      <c r="N664" s="586"/>
      <c r="O664" s="586"/>
      <c r="P664" s="586"/>
    </row>
    <row r="665" ht="12.75" customHeight="1" spans="1:16">
      <c r="A665" s="571"/>
      <c r="B665" s="576" t="s">
        <v>80</v>
      </c>
      <c r="C665" s="562">
        <f>IF((C656+C664)=0,,C664/(C656+C664))</f>
        <v>0</v>
      </c>
      <c r="D665" s="577"/>
      <c r="E665" s="524">
        <f>IF((E656+E664)=0,,E664/(E656+E664))</f>
        <v>0</v>
      </c>
      <c r="F665" s="524">
        <f t="shared" ref="F665:P665" si="364">IF((F656+F664)=0,,F664/(F656+F664))</f>
        <v>0</v>
      </c>
      <c r="G665" s="524">
        <f t="shared" si="364"/>
        <v>0</v>
      </c>
      <c r="H665" s="524">
        <f t="shared" si="364"/>
        <v>0</v>
      </c>
      <c r="I665" s="524">
        <f t="shared" si="364"/>
        <v>0</v>
      </c>
      <c r="J665" s="524">
        <f t="shared" si="364"/>
        <v>0</v>
      </c>
      <c r="K665" s="524">
        <f t="shared" si="364"/>
        <v>0</v>
      </c>
      <c r="L665" s="524">
        <f t="shared" si="364"/>
        <v>0</v>
      </c>
      <c r="M665" s="524">
        <f t="shared" si="364"/>
        <v>0</v>
      </c>
      <c r="N665" s="524">
        <f t="shared" si="364"/>
        <v>0</v>
      </c>
      <c r="O665" s="524">
        <f t="shared" si="364"/>
        <v>0</v>
      </c>
      <c r="P665" s="524">
        <f t="shared" si="364"/>
        <v>0</v>
      </c>
    </row>
    <row r="666" ht="12.75" customHeight="1" spans="1:16">
      <c r="A666" s="578" t="s">
        <v>235</v>
      </c>
      <c r="B666" s="483" t="s">
        <v>70</v>
      </c>
      <c r="C666" s="579">
        <f>SUM(E666:P666)</f>
        <v>0</v>
      </c>
      <c r="D666" s="570">
        <f>IF($C$2=0,,C666/$C$2)</f>
        <v>0</v>
      </c>
      <c r="E666" s="586"/>
      <c r="F666" s="586"/>
      <c r="G666" s="586"/>
      <c r="H666" s="586"/>
      <c r="I666" s="586"/>
      <c r="J666" s="586"/>
      <c r="K666" s="586"/>
      <c r="L666" s="586"/>
      <c r="M666" s="586"/>
      <c r="N666" s="586"/>
      <c r="O666" s="586"/>
      <c r="P666" s="586"/>
    </row>
    <row r="667" ht="12.75" customHeight="1" spans="1:16">
      <c r="A667" s="578"/>
      <c r="B667" s="483" t="s">
        <v>71</v>
      </c>
      <c r="C667" s="579">
        <f>SUM(E667:P667)</f>
        <v>0</v>
      </c>
      <c r="D667" s="484"/>
      <c r="E667" s="586"/>
      <c r="F667" s="586"/>
      <c r="G667" s="586"/>
      <c r="H667" s="586"/>
      <c r="I667" s="586"/>
      <c r="J667" s="586"/>
      <c r="K667" s="586"/>
      <c r="L667" s="586"/>
      <c r="M667" s="586"/>
      <c r="N667" s="586"/>
      <c r="O667" s="586"/>
      <c r="P667" s="586"/>
    </row>
    <row r="668" ht="12.75" customHeight="1" spans="1:16">
      <c r="A668" s="578"/>
      <c r="B668" s="483" t="s">
        <v>82</v>
      </c>
      <c r="C668" s="579">
        <f>SUM(E668:P668)</f>
        <v>0</v>
      </c>
      <c r="D668" s="484"/>
      <c r="E668" s="587">
        <f>E669+E670</f>
        <v>0</v>
      </c>
      <c r="F668" s="587">
        <f t="shared" ref="F668:P668" si="365">F669+F670</f>
        <v>0</v>
      </c>
      <c r="G668" s="587">
        <f t="shared" si="365"/>
        <v>0</v>
      </c>
      <c r="H668" s="587">
        <f t="shared" si="365"/>
        <v>0</v>
      </c>
      <c r="I668" s="587">
        <f t="shared" si="365"/>
        <v>0</v>
      </c>
      <c r="J668" s="587">
        <f t="shared" si="365"/>
        <v>0</v>
      </c>
      <c r="K668" s="587">
        <f t="shared" si="365"/>
        <v>0</v>
      </c>
      <c r="L668" s="587">
        <f t="shared" si="365"/>
        <v>0</v>
      </c>
      <c r="M668" s="587">
        <f t="shared" si="365"/>
        <v>0</v>
      </c>
      <c r="N668" s="587">
        <f t="shared" si="365"/>
        <v>0</v>
      </c>
      <c r="O668" s="587">
        <f t="shared" si="365"/>
        <v>0</v>
      </c>
      <c r="P668" s="587">
        <f t="shared" si="365"/>
        <v>0</v>
      </c>
    </row>
    <row r="669" ht="12.75" customHeight="1" spans="1:16">
      <c r="A669" s="578"/>
      <c r="B669" s="580" t="s">
        <v>229</v>
      </c>
      <c r="C669" s="579">
        <f>SUM(E669:P669)</f>
        <v>0</v>
      </c>
      <c r="D669" s="484"/>
      <c r="E669" s="586"/>
      <c r="F669" s="586"/>
      <c r="G669" s="586"/>
      <c r="H669" s="586"/>
      <c r="I669" s="586"/>
      <c r="J669" s="586"/>
      <c r="K669" s="586"/>
      <c r="L669" s="586"/>
      <c r="M669" s="586"/>
      <c r="N669" s="586"/>
      <c r="O669" s="586"/>
      <c r="P669" s="586"/>
    </row>
    <row r="670" ht="12.75" customHeight="1" spans="1:16">
      <c r="A670" s="578"/>
      <c r="B670" s="580" t="s">
        <v>230</v>
      </c>
      <c r="C670" s="579">
        <f>SUM(E670:P670)</f>
        <v>0</v>
      </c>
      <c r="D670" s="484"/>
      <c r="E670" s="586"/>
      <c r="F670" s="586"/>
      <c r="G670" s="586"/>
      <c r="H670" s="586"/>
      <c r="I670" s="586"/>
      <c r="J670" s="586"/>
      <c r="K670" s="586"/>
      <c r="L670" s="586"/>
      <c r="M670" s="586"/>
      <c r="N670" s="586"/>
      <c r="O670" s="586"/>
      <c r="P670" s="586"/>
    </row>
    <row r="671" ht="12.75" customHeight="1" spans="1:16">
      <c r="A671" s="578"/>
      <c r="B671" s="581" t="s">
        <v>75</v>
      </c>
      <c r="C671" s="484">
        <f>IF(C666=0,,C667/C666)</f>
        <v>0</v>
      </c>
      <c r="D671" s="484"/>
      <c r="E671" s="525">
        <f>IF(E666=0,,E667/E666)</f>
        <v>0</v>
      </c>
      <c r="F671" s="525">
        <f t="shared" ref="F671:P671" si="366">IF(F666=0,,F667/F666)</f>
        <v>0</v>
      </c>
      <c r="G671" s="525">
        <f t="shared" si="366"/>
        <v>0</v>
      </c>
      <c r="H671" s="525">
        <f t="shared" si="366"/>
        <v>0</v>
      </c>
      <c r="I671" s="525">
        <f t="shared" si="366"/>
        <v>0</v>
      </c>
      <c r="J671" s="525">
        <f t="shared" si="366"/>
        <v>0</v>
      </c>
      <c r="K671" s="525">
        <f t="shared" si="366"/>
        <v>0</v>
      </c>
      <c r="L671" s="525">
        <f t="shared" si="366"/>
        <v>0</v>
      </c>
      <c r="M671" s="525">
        <f t="shared" si="366"/>
        <v>0</v>
      </c>
      <c r="N671" s="525">
        <f t="shared" si="366"/>
        <v>0</v>
      </c>
      <c r="O671" s="525">
        <f t="shared" si="366"/>
        <v>0</v>
      </c>
      <c r="P671" s="525">
        <f t="shared" si="366"/>
        <v>0</v>
      </c>
    </row>
    <row r="672" ht="12.75" customHeight="1" spans="1:16">
      <c r="A672" s="578"/>
      <c r="B672" s="581" t="s">
        <v>76</v>
      </c>
      <c r="C672" s="484">
        <f>IF(C666=0,,C668/C666)</f>
        <v>0</v>
      </c>
      <c r="D672" s="484"/>
      <c r="E672" s="525">
        <f>IF(E666=0,,E668/E666)</f>
        <v>0</v>
      </c>
      <c r="F672" s="525">
        <f t="shared" ref="F672:P672" si="367">IF(F666=0,,F668/F666)</f>
        <v>0</v>
      </c>
      <c r="G672" s="525">
        <f t="shared" si="367"/>
        <v>0</v>
      </c>
      <c r="H672" s="525">
        <f t="shared" si="367"/>
        <v>0</v>
      </c>
      <c r="I672" s="525">
        <f t="shared" si="367"/>
        <v>0</v>
      </c>
      <c r="J672" s="525">
        <f t="shared" si="367"/>
        <v>0</v>
      </c>
      <c r="K672" s="525">
        <f t="shared" si="367"/>
        <v>0</v>
      </c>
      <c r="L672" s="525">
        <f t="shared" si="367"/>
        <v>0</v>
      </c>
      <c r="M672" s="525">
        <f t="shared" si="367"/>
        <v>0</v>
      </c>
      <c r="N672" s="525">
        <f t="shared" si="367"/>
        <v>0</v>
      </c>
      <c r="O672" s="525">
        <f t="shared" si="367"/>
        <v>0</v>
      </c>
      <c r="P672" s="525">
        <f t="shared" si="367"/>
        <v>0</v>
      </c>
    </row>
    <row r="673" ht="12.75" customHeight="1" spans="1:16">
      <c r="A673" s="578"/>
      <c r="B673" s="582" t="s">
        <v>77</v>
      </c>
      <c r="C673" s="579">
        <f>SUM(E673:P673)</f>
        <v>0</v>
      </c>
      <c r="D673" s="484"/>
      <c r="E673" s="588">
        <f>E667-E668</f>
        <v>0</v>
      </c>
      <c r="F673" s="588">
        <f t="shared" ref="F673:P673" si="368">F667-F668</f>
        <v>0</v>
      </c>
      <c r="G673" s="588">
        <f t="shared" si="368"/>
        <v>0</v>
      </c>
      <c r="H673" s="588">
        <f t="shared" si="368"/>
        <v>0</v>
      </c>
      <c r="I673" s="588">
        <f t="shared" si="368"/>
        <v>0</v>
      </c>
      <c r="J673" s="588">
        <f t="shared" si="368"/>
        <v>0</v>
      </c>
      <c r="K673" s="588">
        <f t="shared" si="368"/>
        <v>0</v>
      </c>
      <c r="L673" s="588">
        <f t="shared" si="368"/>
        <v>0</v>
      </c>
      <c r="M673" s="588">
        <f t="shared" si="368"/>
        <v>0</v>
      </c>
      <c r="N673" s="588">
        <f t="shared" si="368"/>
        <v>0</v>
      </c>
      <c r="O673" s="588">
        <f t="shared" si="368"/>
        <v>0</v>
      </c>
      <c r="P673" s="588">
        <f t="shared" si="368"/>
        <v>0</v>
      </c>
    </row>
    <row r="674" ht="12.75" customHeight="1" spans="1:16">
      <c r="A674" s="578"/>
      <c r="B674" s="583" t="s">
        <v>78</v>
      </c>
      <c r="C674" s="354">
        <f>IF(C667=0,,C673/C667)</f>
        <v>0</v>
      </c>
      <c r="D674" s="354"/>
      <c r="E674" s="524">
        <f>IF(E667=0,,E673/E667)</f>
        <v>0</v>
      </c>
      <c r="F674" s="524">
        <f t="shared" ref="F674:P674" si="369">IF(F667=0,,F673/F667)</f>
        <v>0</v>
      </c>
      <c r="G674" s="524">
        <f t="shared" si="369"/>
        <v>0</v>
      </c>
      <c r="H674" s="524">
        <f t="shared" si="369"/>
        <v>0</v>
      </c>
      <c r="I674" s="524">
        <f t="shared" si="369"/>
        <v>0</v>
      </c>
      <c r="J674" s="524">
        <f t="shared" si="369"/>
        <v>0</v>
      </c>
      <c r="K674" s="524">
        <f t="shared" si="369"/>
        <v>0</v>
      </c>
      <c r="L674" s="524">
        <f t="shared" si="369"/>
        <v>0</v>
      </c>
      <c r="M674" s="524">
        <f t="shared" si="369"/>
        <v>0</v>
      </c>
      <c r="N674" s="524">
        <f t="shared" si="369"/>
        <v>0</v>
      </c>
      <c r="O674" s="524">
        <f t="shared" si="369"/>
        <v>0</v>
      </c>
      <c r="P674" s="524">
        <f t="shared" si="369"/>
        <v>0</v>
      </c>
    </row>
    <row r="675" ht="12.75" customHeight="1" spans="1:16">
      <c r="A675" s="578"/>
      <c r="B675" s="582" t="s">
        <v>231</v>
      </c>
      <c r="C675" s="579">
        <f>SUM(E675:P675)</f>
        <v>0</v>
      </c>
      <c r="D675" s="484"/>
      <c r="E675" s="586"/>
      <c r="F675" s="586"/>
      <c r="G675" s="586"/>
      <c r="H675" s="586"/>
      <c r="I675" s="586"/>
      <c r="J675" s="586"/>
      <c r="K675" s="586"/>
      <c r="L675" s="586"/>
      <c r="M675" s="586"/>
      <c r="N675" s="586"/>
      <c r="O675" s="586"/>
      <c r="P675" s="586"/>
    </row>
    <row r="676" ht="12.75" customHeight="1" spans="1:16">
      <c r="A676" s="578"/>
      <c r="B676" s="583" t="s">
        <v>128</v>
      </c>
      <c r="C676" s="354">
        <f>IF((C667+C675)=0,,C675/(C667+C675))</f>
        <v>0</v>
      </c>
      <c r="D676" s="354"/>
      <c r="E676" s="524">
        <f>IF((E667+E675)=0,,E675/(E667+E675))</f>
        <v>0</v>
      </c>
      <c r="F676" s="524">
        <f t="shared" ref="F676:P676" si="370">IF((F667+F675)=0,,F675/(F667+F675))</f>
        <v>0</v>
      </c>
      <c r="G676" s="524">
        <f t="shared" si="370"/>
        <v>0</v>
      </c>
      <c r="H676" s="524">
        <f t="shared" si="370"/>
        <v>0</v>
      </c>
      <c r="I676" s="524">
        <f t="shared" si="370"/>
        <v>0</v>
      </c>
      <c r="J676" s="524">
        <f t="shared" si="370"/>
        <v>0</v>
      </c>
      <c r="K676" s="524">
        <f t="shared" si="370"/>
        <v>0</v>
      </c>
      <c r="L676" s="524">
        <f t="shared" si="370"/>
        <v>0</v>
      </c>
      <c r="M676" s="524">
        <f t="shared" si="370"/>
        <v>0</v>
      </c>
      <c r="N676" s="524">
        <f t="shared" si="370"/>
        <v>0</v>
      </c>
      <c r="O676" s="524">
        <f t="shared" si="370"/>
        <v>0</v>
      </c>
      <c r="P676" s="524">
        <f t="shared" si="370"/>
        <v>0</v>
      </c>
    </row>
    <row r="677" ht="12.75" customHeight="1" spans="1:16">
      <c r="A677" s="567" t="s">
        <v>236</v>
      </c>
      <c r="B677" s="568" t="s">
        <v>70</v>
      </c>
      <c r="C677" s="569">
        <f>SUM(E677:P677)</f>
        <v>0</v>
      </c>
      <c r="D677" s="570">
        <f>IF($C$2=0,,C677/$C$2)</f>
        <v>0</v>
      </c>
      <c r="E677" s="586"/>
      <c r="F677" s="586"/>
      <c r="G677" s="586"/>
      <c r="H677" s="586"/>
      <c r="I677" s="586"/>
      <c r="J677" s="586"/>
      <c r="K677" s="586"/>
      <c r="L677" s="586"/>
      <c r="M677" s="586"/>
      <c r="N677" s="586"/>
      <c r="O677" s="586"/>
      <c r="P677" s="586"/>
    </row>
    <row r="678" ht="12.75" customHeight="1" spans="1:16">
      <c r="A678" s="571"/>
      <c r="B678" s="568" t="s">
        <v>71</v>
      </c>
      <c r="C678" s="569">
        <f>SUM(E678:P678)</f>
        <v>0</v>
      </c>
      <c r="D678" s="572"/>
      <c r="E678" s="586"/>
      <c r="F678" s="586"/>
      <c r="G678" s="586"/>
      <c r="H678" s="586"/>
      <c r="I678" s="586"/>
      <c r="J678" s="586"/>
      <c r="K678" s="586"/>
      <c r="L678" s="586"/>
      <c r="M678" s="586"/>
      <c r="N678" s="586"/>
      <c r="O678" s="586"/>
      <c r="P678" s="586"/>
    </row>
    <row r="679" ht="12.75" customHeight="1" spans="1:16">
      <c r="A679" s="571"/>
      <c r="B679" s="568" t="s">
        <v>82</v>
      </c>
      <c r="C679" s="569">
        <f>SUM(E679:P679)</f>
        <v>0</v>
      </c>
      <c r="D679" s="572"/>
      <c r="E679" s="587">
        <f>E680+E681</f>
        <v>0</v>
      </c>
      <c r="F679" s="587">
        <f t="shared" ref="F679:P679" si="371">F680+F681</f>
        <v>0</v>
      </c>
      <c r="G679" s="587">
        <f t="shared" si="371"/>
        <v>0</v>
      </c>
      <c r="H679" s="587">
        <f t="shared" si="371"/>
        <v>0</v>
      </c>
      <c r="I679" s="587">
        <f t="shared" si="371"/>
        <v>0</v>
      </c>
      <c r="J679" s="587">
        <f t="shared" si="371"/>
        <v>0</v>
      </c>
      <c r="K679" s="587">
        <f t="shared" si="371"/>
        <v>0</v>
      </c>
      <c r="L679" s="587">
        <f t="shared" si="371"/>
        <v>0</v>
      </c>
      <c r="M679" s="587">
        <f t="shared" si="371"/>
        <v>0</v>
      </c>
      <c r="N679" s="587">
        <f t="shared" si="371"/>
        <v>0</v>
      </c>
      <c r="O679" s="587">
        <f t="shared" si="371"/>
        <v>0</v>
      </c>
      <c r="P679" s="587">
        <f t="shared" si="371"/>
        <v>0</v>
      </c>
    </row>
    <row r="680" ht="12.75" customHeight="1" spans="1:16">
      <c r="A680" s="571"/>
      <c r="B680" s="573" t="s">
        <v>212</v>
      </c>
      <c r="C680" s="569">
        <f>SUM(E680:P680)</f>
        <v>0</v>
      </c>
      <c r="D680" s="572"/>
      <c r="E680" s="586"/>
      <c r="F680" s="586"/>
      <c r="G680" s="586"/>
      <c r="H680" s="586"/>
      <c r="I680" s="586"/>
      <c r="J680" s="586"/>
      <c r="K680" s="586"/>
      <c r="L680" s="586"/>
      <c r="M680" s="586"/>
      <c r="N680" s="586"/>
      <c r="O680" s="586"/>
      <c r="P680" s="586"/>
    </row>
    <row r="681" ht="12.75" customHeight="1" spans="1:16">
      <c r="A681" s="571"/>
      <c r="B681" s="573" t="s">
        <v>213</v>
      </c>
      <c r="C681" s="569">
        <f>SUM(E681:P681)</f>
        <v>0</v>
      </c>
      <c r="D681" s="572"/>
      <c r="E681" s="586"/>
      <c r="F681" s="586"/>
      <c r="G681" s="586"/>
      <c r="H681" s="586"/>
      <c r="I681" s="586"/>
      <c r="J681" s="586"/>
      <c r="K681" s="586"/>
      <c r="L681" s="586"/>
      <c r="M681" s="586"/>
      <c r="N681" s="586"/>
      <c r="O681" s="586"/>
      <c r="P681" s="586"/>
    </row>
    <row r="682" ht="12.75" customHeight="1" spans="1:16">
      <c r="A682" s="571"/>
      <c r="B682" s="574" t="s">
        <v>75</v>
      </c>
      <c r="C682" s="526">
        <f>IF(C677=0,,C678/C677)</f>
        <v>0</v>
      </c>
      <c r="D682" s="572"/>
      <c r="E682" s="525">
        <f>IF(E677=0,,E678/E677)</f>
        <v>0</v>
      </c>
      <c r="F682" s="525">
        <f t="shared" ref="F682:P682" si="372">IF(F677=0,,F678/F677)</f>
        <v>0</v>
      </c>
      <c r="G682" s="525">
        <f t="shared" si="372"/>
        <v>0</v>
      </c>
      <c r="H682" s="525">
        <f t="shared" si="372"/>
        <v>0</v>
      </c>
      <c r="I682" s="525">
        <f t="shared" si="372"/>
        <v>0</v>
      </c>
      <c r="J682" s="525">
        <f t="shared" si="372"/>
        <v>0</v>
      </c>
      <c r="K682" s="525">
        <f t="shared" si="372"/>
        <v>0</v>
      </c>
      <c r="L682" s="525">
        <f t="shared" si="372"/>
        <v>0</v>
      </c>
      <c r="M682" s="525">
        <f t="shared" si="372"/>
        <v>0</v>
      </c>
      <c r="N682" s="525">
        <f t="shared" si="372"/>
        <v>0</v>
      </c>
      <c r="O682" s="525">
        <f t="shared" si="372"/>
        <v>0</v>
      </c>
      <c r="P682" s="525">
        <f t="shared" si="372"/>
        <v>0</v>
      </c>
    </row>
    <row r="683" ht="12.75" customHeight="1" spans="1:16">
      <c r="A683" s="571"/>
      <c r="B683" s="574" t="s">
        <v>228</v>
      </c>
      <c r="C683" s="526">
        <f>IF(C677=0,,C679/C677)</f>
        <v>0</v>
      </c>
      <c r="D683" s="572"/>
      <c r="E683" s="525">
        <f>IF(E677=0,,E679/E677)</f>
        <v>0</v>
      </c>
      <c r="F683" s="525">
        <f t="shared" ref="F683:P683" si="373">IF(F677=0,,F679/F677)</f>
        <v>0</v>
      </c>
      <c r="G683" s="525">
        <f t="shared" si="373"/>
        <v>0</v>
      </c>
      <c r="H683" s="525">
        <f t="shared" si="373"/>
        <v>0</v>
      </c>
      <c r="I683" s="525">
        <f t="shared" si="373"/>
        <v>0</v>
      </c>
      <c r="J683" s="525">
        <f t="shared" si="373"/>
        <v>0</v>
      </c>
      <c r="K683" s="525">
        <f t="shared" si="373"/>
        <v>0</v>
      </c>
      <c r="L683" s="525">
        <f t="shared" si="373"/>
        <v>0</v>
      </c>
      <c r="M683" s="525">
        <f t="shared" si="373"/>
        <v>0</v>
      </c>
      <c r="N683" s="525">
        <f t="shared" si="373"/>
        <v>0</v>
      </c>
      <c r="O683" s="525">
        <f t="shared" si="373"/>
        <v>0</v>
      </c>
      <c r="P683" s="525">
        <f t="shared" si="373"/>
        <v>0</v>
      </c>
    </row>
    <row r="684" ht="12.75" customHeight="1" spans="1:16">
      <c r="A684" s="571"/>
      <c r="B684" s="575" t="s">
        <v>77</v>
      </c>
      <c r="C684" s="569">
        <f>SUM(E684:P684)</f>
        <v>0</v>
      </c>
      <c r="D684" s="572"/>
      <c r="E684" s="588">
        <f>E678-E679</f>
        <v>0</v>
      </c>
      <c r="F684" s="588">
        <f t="shared" ref="F684:P684" si="374">F678-F679</f>
        <v>0</v>
      </c>
      <c r="G684" s="588">
        <f t="shared" si="374"/>
        <v>0</v>
      </c>
      <c r="H684" s="588">
        <f t="shared" si="374"/>
        <v>0</v>
      </c>
      <c r="I684" s="588">
        <f t="shared" si="374"/>
        <v>0</v>
      </c>
      <c r="J684" s="588">
        <f t="shared" si="374"/>
        <v>0</v>
      </c>
      <c r="K684" s="588">
        <f t="shared" si="374"/>
        <v>0</v>
      </c>
      <c r="L684" s="588">
        <f t="shared" si="374"/>
        <v>0</v>
      </c>
      <c r="M684" s="588">
        <f t="shared" si="374"/>
        <v>0</v>
      </c>
      <c r="N684" s="588">
        <f t="shared" si="374"/>
        <v>0</v>
      </c>
      <c r="O684" s="588">
        <f t="shared" si="374"/>
        <v>0</v>
      </c>
      <c r="P684" s="588">
        <f t="shared" si="374"/>
        <v>0</v>
      </c>
    </row>
    <row r="685" ht="12.75" customHeight="1" spans="1:16">
      <c r="A685" s="571"/>
      <c r="B685" s="576" t="s">
        <v>78</v>
      </c>
      <c r="C685" s="562">
        <f>IF(C678=0,,C684/C678)</f>
        <v>0</v>
      </c>
      <c r="D685" s="577"/>
      <c r="E685" s="524">
        <f>IF(E678=0,,E684/E678)</f>
        <v>0</v>
      </c>
      <c r="F685" s="524">
        <f t="shared" ref="F685:P685" si="375">IF(F678=0,,F684/F678)</f>
        <v>0</v>
      </c>
      <c r="G685" s="524">
        <f t="shared" si="375"/>
        <v>0</v>
      </c>
      <c r="H685" s="524">
        <f t="shared" si="375"/>
        <v>0</v>
      </c>
      <c r="I685" s="524">
        <f t="shared" si="375"/>
        <v>0</v>
      </c>
      <c r="J685" s="524">
        <f t="shared" si="375"/>
        <v>0</v>
      </c>
      <c r="K685" s="524">
        <f t="shared" si="375"/>
        <v>0</v>
      </c>
      <c r="L685" s="524">
        <f t="shared" si="375"/>
        <v>0</v>
      </c>
      <c r="M685" s="524">
        <f t="shared" si="375"/>
        <v>0</v>
      </c>
      <c r="N685" s="524">
        <f t="shared" si="375"/>
        <v>0</v>
      </c>
      <c r="O685" s="524">
        <f t="shared" si="375"/>
        <v>0</v>
      </c>
      <c r="P685" s="524">
        <f t="shared" si="375"/>
        <v>0</v>
      </c>
    </row>
    <row r="686" ht="12.75" customHeight="1" spans="1:16">
      <c r="A686" s="571"/>
      <c r="B686" s="575" t="s">
        <v>79</v>
      </c>
      <c r="C686" s="569">
        <f>SUM(E686:P686)</f>
        <v>0</v>
      </c>
      <c r="D686" s="572"/>
      <c r="E686" s="586"/>
      <c r="F686" s="586"/>
      <c r="G686" s="586"/>
      <c r="H686" s="586"/>
      <c r="I686" s="586"/>
      <c r="J686" s="586"/>
      <c r="K686" s="586"/>
      <c r="L686" s="586"/>
      <c r="M686" s="586"/>
      <c r="N686" s="586"/>
      <c r="O686" s="586"/>
      <c r="P686" s="586"/>
    </row>
    <row r="687" ht="12.75" customHeight="1" spans="1:16">
      <c r="A687" s="571"/>
      <c r="B687" s="576" t="s">
        <v>80</v>
      </c>
      <c r="C687" s="562">
        <f>IF((C678+C686)=0,,C686/(C678+C686))</f>
        <v>0</v>
      </c>
      <c r="D687" s="577"/>
      <c r="E687" s="524">
        <f>IF((E678+E686)=0,,E686/(E678+E686))</f>
        <v>0</v>
      </c>
      <c r="F687" s="524">
        <f t="shared" ref="F687:P687" si="376">IF((F678+F686)=0,,F686/(F678+F686))</f>
        <v>0</v>
      </c>
      <c r="G687" s="524">
        <f t="shared" si="376"/>
        <v>0</v>
      </c>
      <c r="H687" s="524">
        <f t="shared" si="376"/>
        <v>0</v>
      </c>
      <c r="I687" s="524">
        <f t="shared" si="376"/>
        <v>0</v>
      </c>
      <c r="J687" s="524">
        <f t="shared" si="376"/>
        <v>0</v>
      </c>
      <c r="K687" s="524">
        <f t="shared" si="376"/>
        <v>0</v>
      </c>
      <c r="L687" s="524">
        <f t="shared" si="376"/>
        <v>0</v>
      </c>
      <c r="M687" s="524">
        <f t="shared" si="376"/>
        <v>0</v>
      </c>
      <c r="N687" s="524">
        <f t="shared" si="376"/>
        <v>0</v>
      </c>
      <c r="O687" s="524">
        <f t="shared" si="376"/>
        <v>0</v>
      </c>
      <c r="P687" s="524">
        <f t="shared" si="376"/>
        <v>0</v>
      </c>
    </row>
    <row r="688" ht="12.75" customHeight="1" spans="1:16">
      <c r="A688" s="578" t="s">
        <v>142</v>
      </c>
      <c r="B688" s="483" t="s">
        <v>70</v>
      </c>
      <c r="C688" s="579">
        <f>SUM(E688:P688)</f>
        <v>0</v>
      </c>
      <c r="D688" s="570">
        <f>IF($C$2=0,,C688/$C$2)</f>
        <v>0</v>
      </c>
      <c r="E688" s="586"/>
      <c r="F688" s="586"/>
      <c r="G688" s="586"/>
      <c r="H688" s="586"/>
      <c r="I688" s="586"/>
      <c r="J688" s="586"/>
      <c r="K688" s="586"/>
      <c r="L688" s="586"/>
      <c r="M688" s="586"/>
      <c r="N688" s="586"/>
      <c r="O688" s="586"/>
      <c r="P688" s="586"/>
    </row>
    <row r="689" ht="12.75" customHeight="1" spans="1:16">
      <c r="A689" s="578"/>
      <c r="B689" s="483" t="s">
        <v>71</v>
      </c>
      <c r="C689" s="579">
        <f>SUM(E689:P689)</f>
        <v>0</v>
      </c>
      <c r="D689" s="484"/>
      <c r="E689" s="586"/>
      <c r="F689" s="586"/>
      <c r="G689" s="586"/>
      <c r="H689" s="586"/>
      <c r="I689" s="586"/>
      <c r="J689" s="586"/>
      <c r="K689" s="586"/>
      <c r="L689" s="586"/>
      <c r="M689" s="586"/>
      <c r="N689" s="586"/>
      <c r="O689" s="586"/>
      <c r="P689" s="586"/>
    </row>
    <row r="690" ht="12.75" customHeight="1" spans="1:16">
      <c r="A690" s="578"/>
      <c r="B690" s="483" t="s">
        <v>82</v>
      </c>
      <c r="C690" s="579">
        <f>SUM(E690:P690)</f>
        <v>0</v>
      </c>
      <c r="D690" s="484"/>
      <c r="E690" s="587">
        <f>E691+E692</f>
        <v>0</v>
      </c>
      <c r="F690" s="587">
        <f t="shared" ref="F690:P690" si="377">F691+F692</f>
        <v>0</v>
      </c>
      <c r="G690" s="587">
        <f t="shared" si="377"/>
        <v>0</v>
      </c>
      <c r="H690" s="587">
        <f t="shared" si="377"/>
        <v>0</v>
      </c>
      <c r="I690" s="587">
        <f t="shared" si="377"/>
        <v>0</v>
      </c>
      <c r="J690" s="587">
        <f t="shared" si="377"/>
        <v>0</v>
      </c>
      <c r="K690" s="587">
        <f t="shared" si="377"/>
        <v>0</v>
      </c>
      <c r="L690" s="587">
        <f t="shared" si="377"/>
        <v>0</v>
      </c>
      <c r="M690" s="587">
        <f t="shared" si="377"/>
        <v>0</v>
      </c>
      <c r="N690" s="587">
        <f t="shared" si="377"/>
        <v>0</v>
      </c>
      <c r="O690" s="587">
        <f t="shared" si="377"/>
        <v>0</v>
      </c>
      <c r="P690" s="587">
        <f t="shared" si="377"/>
        <v>0</v>
      </c>
    </row>
    <row r="691" ht="12.75" customHeight="1" spans="1:16">
      <c r="A691" s="578"/>
      <c r="B691" s="580" t="s">
        <v>229</v>
      </c>
      <c r="C691" s="579">
        <f>SUM(E691:P691)</f>
        <v>0</v>
      </c>
      <c r="D691" s="484"/>
      <c r="E691" s="586"/>
      <c r="F691" s="586"/>
      <c r="G691" s="586"/>
      <c r="H691" s="586"/>
      <c r="I691" s="586"/>
      <c r="J691" s="586"/>
      <c r="K691" s="586"/>
      <c r="L691" s="586"/>
      <c r="M691" s="586"/>
      <c r="N691" s="586"/>
      <c r="O691" s="586"/>
      <c r="P691" s="586"/>
    </row>
    <row r="692" ht="12.75" customHeight="1" spans="1:16">
      <c r="A692" s="578"/>
      <c r="B692" s="580" t="s">
        <v>230</v>
      </c>
      <c r="C692" s="579">
        <f>SUM(E692:P692)</f>
        <v>0</v>
      </c>
      <c r="D692" s="484"/>
      <c r="E692" s="586"/>
      <c r="F692" s="586"/>
      <c r="G692" s="586"/>
      <c r="H692" s="586"/>
      <c r="I692" s="586"/>
      <c r="J692" s="586"/>
      <c r="K692" s="586"/>
      <c r="L692" s="586"/>
      <c r="M692" s="586"/>
      <c r="N692" s="586"/>
      <c r="O692" s="586"/>
      <c r="P692" s="586"/>
    </row>
    <row r="693" ht="12.75" customHeight="1" spans="1:16">
      <c r="A693" s="578"/>
      <c r="B693" s="581" t="s">
        <v>75</v>
      </c>
      <c r="C693" s="484">
        <f>IF(C688=0,,C689/C688)</f>
        <v>0</v>
      </c>
      <c r="D693" s="484"/>
      <c r="E693" s="525">
        <f>IF(E688=0,,E689/E688)</f>
        <v>0</v>
      </c>
      <c r="F693" s="525">
        <f t="shared" ref="F693:P693" si="378">IF(F688=0,,F689/F688)</f>
        <v>0</v>
      </c>
      <c r="G693" s="525">
        <f t="shared" si="378"/>
        <v>0</v>
      </c>
      <c r="H693" s="525">
        <f t="shared" si="378"/>
        <v>0</v>
      </c>
      <c r="I693" s="525">
        <f t="shared" si="378"/>
        <v>0</v>
      </c>
      <c r="J693" s="525">
        <f t="shared" si="378"/>
        <v>0</v>
      </c>
      <c r="K693" s="525">
        <f t="shared" si="378"/>
        <v>0</v>
      </c>
      <c r="L693" s="525">
        <f t="shared" si="378"/>
        <v>0</v>
      </c>
      <c r="M693" s="525">
        <f t="shared" si="378"/>
        <v>0</v>
      </c>
      <c r="N693" s="525">
        <f t="shared" si="378"/>
        <v>0</v>
      </c>
      <c r="O693" s="525">
        <f t="shared" si="378"/>
        <v>0</v>
      </c>
      <c r="P693" s="525">
        <f t="shared" si="378"/>
        <v>0</v>
      </c>
    </row>
    <row r="694" ht="12.75" customHeight="1" spans="1:16">
      <c r="A694" s="578"/>
      <c r="B694" s="581" t="s">
        <v>76</v>
      </c>
      <c r="C694" s="484">
        <f>IF(C688=0,,C690/C688)</f>
        <v>0</v>
      </c>
      <c r="D694" s="484"/>
      <c r="E694" s="525">
        <f>IF(E688=0,,E690/E688)</f>
        <v>0</v>
      </c>
      <c r="F694" s="525">
        <f t="shared" ref="F694:P694" si="379">IF(F688=0,,F690/F688)</f>
        <v>0</v>
      </c>
      <c r="G694" s="525">
        <f t="shared" si="379"/>
        <v>0</v>
      </c>
      <c r="H694" s="525">
        <f t="shared" si="379"/>
        <v>0</v>
      </c>
      <c r="I694" s="525">
        <f t="shared" si="379"/>
        <v>0</v>
      </c>
      <c r="J694" s="525">
        <f t="shared" si="379"/>
        <v>0</v>
      </c>
      <c r="K694" s="525">
        <f t="shared" si="379"/>
        <v>0</v>
      </c>
      <c r="L694" s="525">
        <f t="shared" si="379"/>
        <v>0</v>
      </c>
      <c r="M694" s="525">
        <f t="shared" si="379"/>
        <v>0</v>
      </c>
      <c r="N694" s="525">
        <f t="shared" si="379"/>
        <v>0</v>
      </c>
      <c r="O694" s="525">
        <f t="shared" si="379"/>
        <v>0</v>
      </c>
      <c r="P694" s="525">
        <f t="shared" si="379"/>
        <v>0</v>
      </c>
    </row>
    <row r="695" ht="12.75" customHeight="1" spans="1:16">
      <c r="A695" s="578"/>
      <c r="B695" s="582" t="s">
        <v>77</v>
      </c>
      <c r="C695" s="579">
        <f>SUM(E695:P695)</f>
        <v>0</v>
      </c>
      <c r="D695" s="484"/>
      <c r="E695" s="588">
        <f>E689-E690</f>
        <v>0</v>
      </c>
      <c r="F695" s="588">
        <f t="shared" ref="F695:P695" si="380">F689-F690</f>
        <v>0</v>
      </c>
      <c r="G695" s="588">
        <f t="shared" si="380"/>
        <v>0</v>
      </c>
      <c r="H695" s="588">
        <f t="shared" si="380"/>
        <v>0</v>
      </c>
      <c r="I695" s="588">
        <f t="shared" si="380"/>
        <v>0</v>
      </c>
      <c r="J695" s="588">
        <f t="shared" si="380"/>
        <v>0</v>
      </c>
      <c r="K695" s="588">
        <f t="shared" si="380"/>
        <v>0</v>
      </c>
      <c r="L695" s="588">
        <f t="shared" si="380"/>
        <v>0</v>
      </c>
      <c r="M695" s="588">
        <f t="shared" si="380"/>
        <v>0</v>
      </c>
      <c r="N695" s="588">
        <f t="shared" si="380"/>
        <v>0</v>
      </c>
      <c r="O695" s="588">
        <f t="shared" si="380"/>
        <v>0</v>
      </c>
      <c r="P695" s="588">
        <f t="shared" si="380"/>
        <v>0</v>
      </c>
    </row>
    <row r="696" ht="12.75" customHeight="1" spans="1:16">
      <c r="A696" s="578"/>
      <c r="B696" s="583" t="s">
        <v>78</v>
      </c>
      <c r="C696" s="354">
        <f>IF(C689=0,,C695/C689)</f>
        <v>0</v>
      </c>
      <c r="D696" s="354"/>
      <c r="E696" s="524">
        <f>IF(E689=0,,E695/E689)</f>
        <v>0</v>
      </c>
      <c r="F696" s="524">
        <f t="shared" ref="F696:P696" si="381">IF(F689=0,,F695/F689)</f>
        <v>0</v>
      </c>
      <c r="G696" s="524">
        <f t="shared" si="381"/>
        <v>0</v>
      </c>
      <c r="H696" s="524">
        <f t="shared" si="381"/>
        <v>0</v>
      </c>
      <c r="I696" s="524">
        <f t="shared" si="381"/>
        <v>0</v>
      </c>
      <c r="J696" s="524">
        <f t="shared" si="381"/>
        <v>0</v>
      </c>
      <c r="K696" s="524">
        <f t="shared" si="381"/>
        <v>0</v>
      </c>
      <c r="L696" s="524">
        <f t="shared" si="381"/>
        <v>0</v>
      </c>
      <c r="M696" s="524">
        <f t="shared" si="381"/>
        <v>0</v>
      </c>
      <c r="N696" s="524">
        <f t="shared" si="381"/>
        <v>0</v>
      </c>
      <c r="O696" s="524">
        <f t="shared" si="381"/>
        <v>0</v>
      </c>
      <c r="P696" s="524">
        <f t="shared" si="381"/>
        <v>0</v>
      </c>
    </row>
    <row r="697" ht="12.75" customHeight="1" spans="1:16">
      <c r="A697" s="578"/>
      <c r="B697" s="582" t="s">
        <v>231</v>
      </c>
      <c r="C697" s="579">
        <f>SUM(E697:P697)</f>
        <v>0</v>
      </c>
      <c r="D697" s="484"/>
      <c r="E697" s="586"/>
      <c r="F697" s="586"/>
      <c r="G697" s="586"/>
      <c r="H697" s="586"/>
      <c r="I697" s="586"/>
      <c r="J697" s="586"/>
      <c r="K697" s="586"/>
      <c r="L697" s="586"/>
      <c r="M697" s="586"/>
      <c r="N697" s="586"/>
      <c r="O697" s="586"/>
      <c r="P697" s="586"/>
    </row>
    <row r="698" ht="12.75" customHeight="1" spans="1:16">
      <c r="A698" s="578"/>
      <c r="B698" s="583" t="s">
        <v>128</v>
      </c>
      <c r="C698" s="354">
        <f>IF((C689+C697)=0,,C697/(C689+C697))</f>
        <v>0</v>
      </c>
      <c r="D698" s="354"/>
      <c r="E698" s="524">
        <f>IF((E689+E697)=0,,E697/(E689+E697))</f>
        <v>0</v>
      </c>
      <c r="F698" s="524">
        <f t="shared" ref="F698:P698" si="382">IF((F689+F697)=0,,F697/(F689+F697))</f>
        <v>0</v>
      </c>
      <c r="G698" s="524">
        <f t="shared" si="382"/>
        <v>0</v>
      </c>
      <c r="H698" s="524">
        <f t="shared" si="382"/>
        <v>0</v>
      </c>
      <c r="I698" s="524">
        <f t="shared" si="382"/>
        <v>0</v>
      </c>
      <c r="J698" s="524">
        <f t="shared" si="382"/>
        <v>0</v>
      </c>
      <c r="K698" s="524">
        <f t="shared" si="382"/>
        <v>0</v>
      </c>
      <c r="L698" s="524">
        <f t="shared" si="382"/>
        <v>0</v>
      </c>
      <c r="M698" s="524">
        <f t="shared" si="382"/>
        <v>0</v>
      </c>
      <c r="N698" s="524">
        <f t="shared" si="382"/>
        <v>0</v>
      </c>
      <c r="O698" s="524">
        <f t="shared" si="382"/>
        <v>0</v>
      </c>
      <c r="P698" s="524">
        <f t="shared" si="382"/>
        <v>0</v>
      </c>
    </row>
    <row r="699" ht="12.75" customHeight="1" spans="1:16">
      <c r="A699" s="567" t="s">
        <v>144</v>
      </c>
      <c r="B699" s="568" t="s">
        <v>70</v>
      </c>
      <c r="C699" s="569">
        <f>SUM(E699:P699)</f>
        <v>0</v>
      </c>
      <c r="D699" s="570">
        <f>IF($C$2=0,,C699/$C$2)</f>
        <v>0</v>
      </c>
      <c r="E699" s="586"/>
      <c r="F699" s="586"/>
      <c r="G699" s="586"/>
      <c r="H699" s="586"/>
      <c r="I699" s="586"/>
      <c r="J699" s="586"/>
      <c r="K699" s="586"/>
      <c r="L699" s="586"/>
      <c r="M699" s="586"/>
      <c r="N699" s="586"/>
      <c r="O699" s="586"/>
      <c r="P699" s="586"/>
    </row>
    <row r="700" ht="12.75" customHeight="1" spans="1:16">
      <c r="A700" s="571"/>
      <c r="B700" s="568" t="s">
        <v>71</v>
      </c>
      <c r="C700" s="569">
        <f>SUM(E700:P700)</f>
        <v>0</v>
      </c>
      <c r="D700" s="572"/>
      <c r="E700" s="586"/>
      <c r="F700" s="586"/>
      <c r="G700" s="586"/>
      <c r="H700" s="586"/>
      <c r="I700" s="586"/>
      <c r="J700" s="586"/>
      <c r="K700" s="586"/>
      <c r="L700" s="586"/>
      <c r="M700" s="586"/>
      <c r="N700" s="586"/>
      <c r="O700" s="586"/>
      <c r="P700" s="586"/>
    </row>
    <row r="701" ht="12.75" customHeight="1" spans="1:16">
      <c r="A701" s="571"/>
      <c r="B701" s="568" t="s">
        <v>82</v>
      </c>
      <c r="C701" s="569">
        <f>SUM(E701:P701)</f>
        <v>0</v>
      </c>
      <c r="D701" s="572"/>
      <c r="E701" s="587">
        <f>E702+E703</f>
        <v>0</v>
      </c>
      <c r="F701" s="587">
        <f t="shared" ref="F701:P701" si="383">F702+F703</f>
        <v>0</v>
      </c>
      <c r="G701" s="587">
        <f t="shared" si="383"/>
        <v>0</v>
      </c>
      <c r="H701" s="587">
        <f t="shared" si="383"/>
        <v>0</v>
      </c>
      <c r="I701" s="587">
        <f t="shared" si="383"/>
        <v>0</v>
      </c>
      <c r="J701" s="587">
        <f t="shared" si="383"/>
        <v>0</v>
      </c>
      <c r="K701" s="587">
        <f t="shared" si="383"/>
        <v>0</v>
      </c>
      <c r="L701" s="587">
        <f t="shared" si="383"/>
        <v>0</v>
      </c>
      <c r="M701" s="587">
        <f t="shared" si="383"/>
        <v>0</v>
      </c>
      <c r="N701" s="587">
        <f t="shared" si="383"/>
        <v>0</v>
      </c>
      <c r="O701" s="587">
        <f t="shared" si="383"/>
        <v>0</v>
      </c>
      <c r="P701" s="587">
        <f t="shared" si="383"/>
        <v>0</v>
      </c>
    </row>
    <row r="702" ht="12.75" customHeight="1" spans="1:16">
      <c r="A702" s="571"/>
      <c r="B702" s="573" t="s">
        <v>212</v>
      </c>
      <c r="C702" s="569">
        <f>SUM(E702:P702)</f>
        <v>0</v>
      </c>
      <c r="D702" s="572"/>
      <c r="E702" s="586"/>
      <c r="F702" s="586"/>
      <c r="G702" s="586"/>
      <c r="H702" s="586"/>
      <c r="I702" s="586"/>
      <c r="J702" s="586"/>
      <c r="K702" s="586"/>
      <c r="L702" s="586"/>
      <c r="M702" s="586"/>
      <c r="N702" s="586"/>
      <c r="O702" s="586"/>
      <c r="P702" s="586"/>
    </row>
    <row r="703" ht="12.75" customHeight="1" spans="1:16">
      <c r="A703" s="571"/>
      <c r="B703" s="573" t="s">
        <v>213</v>
      </c>
      <c r="C703" s="569">
        <f>SUM(E703:P703)</f>
        <v>0</v>
      </c>
      <c r="D703" s="572"/>
      <c r="E703" s="586"/>
      <c r="F703" s="586"/>
      <c r="G703" s="586"/>
      <c r="H703" s="586"/>
      <c r="I703" s="586"/>
      <c r="J703" s="586"/>
      <c r="K703" s="586"/>
      <c r="L703" s="586"/>
      <c r="M703" s="586"/>
      <c r="N703" s="586"/>
      <c r="O703" s="586"/>
      <c r="P703" s="586"/>
    </row>
    <row r="704" ht="12.75" customHeight="1" spans="1:16">
      <c r="A704" s="571"/>
      <c r="B704" s="574" t="s">
        <v>75</v>
      </c>
      <c r="C704" s="526">
        <f>IF(C699=0,,C700/C699)</f>
        <v>0</v>
      </c>
      <c r="D704" s="572"/>
      <c r="E704" s="525">
        <f>IF(E699=0,,E700/E699)</f>
        <v>0</v>
      </c>
      <c r="F704" s="525">
        <f t="shared" ref="F704:P704" si="384">IF(F699=0,,F700/F699)</f>
        <v>0</v>
      </c>
      <c r="G704" s="525">
        <f t="shared" si="384"/>
        <v>0</v>
      </c>
      <c r="H704" s="525">
        <f t="shared" si="384"/>
        <v>0</v>
      </c>
      <c r="I704" s="525">
        <f t="shared" si="384"/>
        <v>0</v>
      </c>
      <c r="J704" s="525">
        <f t="shared" si="384"/>
        <v>0</v>
      </c>
      <c r="K704" s="525">
        <f t="shared" si="384"/>
        <v>0</v>
      </c>
      <c r="L704" s="525">
        <f t="shared" si="384"/>
        <v>0</v>
      </c>
      <c r="M704" s="525">
        <f t="shared" si="384"/>
        <v>0</v>
      </c>
      <c r="N704" s="525">
        <f t="shared" si="384"/>
        <v>0</v>
      </c>
      <c r="O704" s="525">
        <f t="shared" si="384"/>
        <v>0</v>
      </c>
      <c r="P704" s="525">
        <f t="shared" si="384"/>
        <v>0</v>
      </c>
    </row>
    <row r="705" ht="12.75" customHeight="1" spans="1:16">
      <c r="A705" s="571"/>
      <c r="B705" s="574" t="s">
        <v>228</v>
      </c>
      <c r="C705" s="526">
        <f>IF(C699=0,,C701/C699)</f>
        <v>0</v>
      </c>
      <c r="D705" s="572"/>
      <c r="E705" s="525">
        <f>IF(E699=0,,E701/E699)</f>
        <v>0</v>
      </c>
      <c r="F705" s="525">
        <f t="shared" ref="F705:P705" si="385">IF(F699=0,,F701/F699)</f>
        <v>0</v>
      </c>
      <c r="G705" s="525">
        <f t="shared" si="385"/>
        <v>0</v>
      </c>
      <c r="H705" s="525">
        <f t="shared" si="385"/>
        <v>0</v>
      </c>
      <c r="I705" s="525">
        <f t="shared" si="385"/>
        <v>0</v>
      </c>
      <c r="J705" s="525">
        <f t="shared" si="385"/>
        <v>0</v>
      </c>
      <c r="K705" s="525">
        <f t="shared" si="385"/>
        <v>0</v>
      </c>
      <c r="L705" s="525">
        <f t="shared" si="385"/>
        <v>0</v>
      </c>
      <c r="M705" s="525">
        <f t="shared" si="385"/>
        <v>0</v>
      </c>
      <c r="N705" s="525">
        <f t="shared" si="385"/>
        <v>0</v>
      </c>
      <c r="O705" s="525">
        <f t="shared" si="385"/>
        <v>0</v>
      </c>
      <c r="P705" s="525">
        <f t="shared" si="385"/>
        <v>0</v>
      </c>
    </row>
    <row r="706" ht="12.75" customHeight="1" spans="1:16">
      <c r="A706" s="571"/>
      <c r="B706" s="575" t="s">
        <v>77</v>
      </c>
      <c r="C706" s="569">
        <f>SUM(E706:P706)</f>
        <v>0</v>
      </c>
      <c r="D706" s="572"/>
      <c r="E706" s="588">
        <f>E700-E701</f>
        <v>0</v>
      </c>
      <c r="F706" s="588">
        <f t="shared" ref="F706:P706" si="386">F700-F701</f>
        <v>0</v>
      </c>
      <c r="G706" s="588">
        <f t="shared" si="386"/>
        <v>0</v>
      </c>
      <c r="H706" s="588">
        <f t="shared" si="386"/>
        <v>0</v>
      </c>
      <c r="I706" s="588">
        <f t="shared" si="386"/>
        <v>0</v>
      </c>
      <c r="J706" s="588">
        <f t="shared" si="386"/>
        <v>0</v>
      </c>
      <c r="K706" s="588">
        <f t="shared" si="386"/>
        <v>0</v>
      </c>
      <c r="L706" s="588">
        <f t="shared" si="386"/>
        <v>0</v>
      </c>
      <c r="M706" s="588">
        <f t="shared" si="386"/>
        <v>0</v>
      </c>
      <c r="N706" s="588">
        <f t="shared" si="386"/>
        <v>0</v>
      </c>
      <c r="O706" s="588">
        <f t="shared" si="386"/>
        <v>0</v>
      </c>
      <c r="P706" s="588">
        <f t="shared" si="386"/>
        <v>0</v>
      </c>
    </row>
    <row r="707" ht="12.75" customHeight="1" spans="1:16">
      <c r="A707" s="571"/>
      <c r="B707" s="576" t="s">
        <v>78</v>
      </c>
      <c r="C707" s="562">
        <f>IF(C700=0,,C706/C700)</f>
        <v>0</v>
      </c>
      <c r="D707" s="577"/>
      <c r="E707" s="524">
        <f>IF(E700=0,,E706/E700)</f>
        <v>0</v>
      </c>
      <c r="F707" s="524">
        <f t="shared" ref="F707:P707" si="387">IF(F700=0,,F706/F700)</f>
        <v>0</v>
      </c>
      <c r="G707" s="524">
        <f t="shared" si="387"/>
        <v>0</v>
      </c>
      <c r="H707" s="524">
        <f t="shared" si="387"/>
        <v>0</v>
      </c>
      <c r="I707" s="524">
        <f t="shared" si="387"/>
        <v>0</v>
      </c>
      <c r="J707" s="524">
        <f t="shared" si="387"/>
        <v>0</v>
      </c>
      <c r="K707" s="524">
        <f t="shared" si="387"/>
        <v>0</v>
      </c>
      <c r="L707" s="524">
        <f t="shared" si="387"/>
        <v>0</v>
      </c>
      <c r="M707" s="524">
        <f t="shared" si="387"/>
        <v>0</v>
      </c>
      <c r="N707" s="524">
        <f t="shared" si="387"/>
        <v>0</v>
      </c>
      <c r="O707" s="524">
        <f t="shared" si="387"/>
        <v>0</v>
      </c>
      <c r="P707" s="524">
        <f t="shared" si="387"/>
        <v>0</v>
      </c>
    </row>
    <row r="708" ht="12.75" customHeight="1" spans="1:16">
      <c r="A708" s="571"/>
      <c r="B708" s="575" t="s">
        <v>79</v>
      </c>
      <c r="C708" s="569">
        <f>SUM(E708:P708)</f>
        <v>0</v>
      </c>
      <c r="D708" s="572"/>
      <c r="E708" s="586"/>
      <c r="F708" s="586"/>
      <c r="G708" s="586"/>
      <c r="H708" s="586"/>
      <c r="I708" s="586"/>
      <c r="J708" s="586"/>
      <c r="K708" s="586"/>
      <c r="L708" s="586"/>
      <c r="M708" s="586"/>
      <c r="N708" s="586"/>
      <c r="O708" s="586"/>
      <c r="P708" s="586"/>
    </row>
    <row r="709" ht="12.75" customHeight="1" spans="1:16">
      <c r="A709" s="571"/>
      <c r="B709" s="576" t="s">
        <v>80</v>
      </c>
      <c r="C709" s="562">
        <f>IF((C700+C708)=0,,C708/(C700+C708))</f>
        <v>0</v>
      </c>
      <c r="D709" s="577"/>
      <c r="E709" s="524">
        <f>IF((E700+E708)=0,,E708/(E700+E708))</f>
        <v>0</v>
      </c>
      <c r="F709" s="524">
        <f t="shared" ref="F709:P709" si="388">IF((F700+F708)=0,,F708/(F700+F708))</f>
        <v>0</v>
      </c>
      <c r="G709" s="524">
        <f t="shared" si="388"/>
        <v>0</v>
      </c>
      <c r="H709" s="524">
        <f t="shared" si="388"/>
        <v>0</v>
      </c>
      <c r="I709" s="524">
        <f t="shared" si="388"/>
        <v>0</v>
      </c>
      <c r="J709" s="524">
        <f t="shared" si="388"/>
        <v>0</v>
      </c>
      <c r="K709" s="524">
        <f t="shared" si="388"/>
        <v>0</v>
      </c>
      <c r="L709" s="524">
        <f t="shared" si="388"/>
        <v>0</v>
      </c>
      <c r="M709" s="524">
        <f t="shared" si="388"/>
        <v>0</v>
      </c>
      <c r="N709" s="524">
        <f t="shared" si="388"/>
        <v>0</v>
      </c>
      <c r="O709" s="524">
        <f t="shared" si="388"/>
        <v>0</v>
      </c>
      <c r="P709" s="524">
        <f t="shared" si="388"/>
        <v>0</v>
      </c>
    </row>
    <row r="710" ht="12.75" customHeight="1" spans="1:16">
      <c r="A710" s="578" t="s">
        <v>145</v>
      </c>
      <c r="B710" s="483" t="s">
        <v>70</v>
      </c>
      <c r="C710" s="579">
        <f>SUM(E710:P710)</f>
        <v>0</v>
      </c>
      <c r="D710" s="570">
        <f>IF($C$2=0,,C710/$C$2)</f>
        <v>0</v>
      </c>
      <c r="E710" s="586"/>
      <c r="F710" s="586"/>
      <c r="G710" s="586"/>
      <c r="H710" s="586"/>
      <c r="I710" s="586"/>
      <c r="J710" s="586"/>
      <c r="K710" s="586"/>
      <c r="L710" s="586"/>
      <c r="M710" s="586"/>
      <c r="N710" s="586"/>
      <c r="O710" s="586"/>
      <c r="P710" s="586"/>
    </row>
    <row r="711" ht="12.75" customHeight="1" spans="1:16">
      <c r="A711" s="578"/>
      <c r="B711" s="483" t="s">
        <v>71</v>
      </c>
      <c r="C711" s="579">
        <f>SUM(E711:P711)</f>
        <v>0</v>
      </c>
      <c r="D711" s="484"/>
      <c r="E711" s="586"/>
      <c r="F711" s="586"/>
      <c r="G711" s="586"/>
      <c r="H711" s="586"/>
      <c r="I711" s="586"/>
      <c r="J711" s="586"/>
      <c r="K711" s="586"/>
      <c r="L711" s="586"/>
      <c r="M711" s="586"/>
      <c r="N711" s="586"/>
      <c r="O711" s="586"/>
      <c r="P711" s="586"/>
    </row>
    <row r="712" ht="12.75" customHeight="1" spans="1:16">
      <c r="A712" s="578"/>
      <c r="B712" s="483" t="s">
        <v>82</v>
      </c>
      <c r="C712" s="579">
        <f>SUM(E712:P712)</f>
        <v>0</v>
      </c>
      <c r="D712" s="484"/>
      <c r="E712" s="587">
        <f>E713+E714</f>
        <v>0</v>
      </c>
      <c r="F712" s="587">
        <f t="shared" ref="F712:P712" si="389">F713+F714</f>
        <v>0</v>
      </c>
      <c r="G712" s="587">
        <f t="shared" si="389"/>
        <v>0</v>
      </c>
      <c r="H712" s="587">
        <f t="shared" si="389"/>
        <v>0</v>
      </c>
      <c r="I712" s="587">
        <f t="shared" si="389"/>
        <v>0</v>
      </c>
      <c r="J712" s="587">
        <f t="shared" si="389"/>
        <v>0</v>
      </c>
      <c r="K712" s="587">
        <f t="shared" si="389"/>
        <v>0</v>
      </c>
      <c r="L712" s="587">
        <f t="shared" si="389"/>
        <v>0</v>
      </c>
      <c r="M712" s="587">
        <f t="shared" si="389"/>
        <v>0</v>
      </c>
      <c r="N712" s="587">
        <f t="shared" si="389"/>
        <v>0</v>
      </c>
      <c r="O712" s="587">
        <f t="shared" si="389"/>
        <v>0</v>
      </c>
      <c r="P712" s="587">
        <f t="shared" si="389"/>
        <v>0</v>
      </c>
    </row>
    <row r="713" ht="12.75" customHeight="1" spans="1:16">
      <c r="A713" s="578"/>
      <c r="B713" s="580" t="s">
        <v>229</v>
      </c>
      <c r="C713" s="579">
        <f>SUM(E713:P713)</f>
        <v>0</v>
      </c>
      <c r="D713" s="484"/>
      <c r="E713" s="586"/>
      <c r="F713" s="586"/>
      <c r="G713" s="586"/>
      <c r="H713" s="586"/>
      <c r="I713" s="586"/>
      <c r="J713" s="586"/>
      <c r="K713" s="586"/>
      <c r="L713" s="586"/>
      <c r="M713" s="586"/>
      <c r="N713" s="586"/>
      <c r="O713" s="586"/>
      <c r="P713" s="586"/>
    </row>
    <row r="714" ht="12.75" customHeight="1" spans="1:16">
      <c r="A714" s="578"/>
      <c r="B714" s="580" t="s">
        <v>230</v>
      </c>
      <c r="C714" s="579">
        <f>SUM(E714:P714)</f>
        <v>0</v>
      </c>
      <c r="D714" s="484"/>
      <c r="E714" s="586"/>
      <c r="F714" s="586"/>
      <c r="G714" s="586"/>
      <c r="H714" s="586"/>
      <c r="I714" s="586"/>
      <c r="J714" s="586"/>
      <c r="K714" s="586"/>
      <c r="L714" s="586"/>
      <c r="M714" s="586"/>
      <c r="N714" s="586"/>
      <c r="O714" s="586"/>
      <c r="P714" s="586"/>
    </row>
    <row r="715" ht="12.75" customHeight="1" spans="1:16">
      <c r="A715" s="578"/>
      <c r="B715" s="581" t="s">
        <v>75</v>
      </c>
      <c r="C715" s="484">
        <f>IF(C710=0,,C711/C710)</f>
        <v>0</v>
      </c>
      <c r="D715" s="484"/>
      <c r="E715" s="525">
        <f>IF(E710=0,,E711/E710)</f>
        <v>0</v>
      </c>
      <c r="F715" s="525">
        <f t="shared" ref="F715:P715" si="390">IF(F710=0,,F711/F710)</f>
        <v>0</v>
      </c>
      <c r="G715" s="525">
        <f t="shared" si="390"/>
        <v>0</v>
      </c>
      <c r="H715" s="525">
        <f t="shared" si="390"/>
        <v>0</v>
      </c>
      <c r="I715" s="525">
        <f t="shared" si="390"/>
        <v>0</v>
      </c>
      <c r="J715" s="525">
        <f t="shared" si="390"/>
        <v>0</v>
      </c>
      <c r="K715" s="525">
        <f t="shared" si="390"/>
        <v>0</v>
      </c>
      <c r="L715" s="525">
        <f t="shared" si="390"/>
        <v>0</v>
      </c>
      <c r="M715" s="525">
        <f t="shared" si="390"/>
        <v>0</v>
      </c>
      <c r="N715" s="525">
        <f t="shared" si="390"/>
        <v>0</v>
      </c>
      <c r="O715" s="525">
        <f t="shared" si="390"/>
        <v>0</v>
      </c>
      <c r="P715" s="525">
        <f t="shared" si="390"/>
        <v>0</v>
      </c>
    </row>
    <row r="716" ht="12.75" customHeight="1" spans="1:16">
      <c r="A716" s="578"/>
      <c r="B716" s="581" t="s">
        <v>76</v>
      </c>
      <c r="C716" s="484">
        <f>IF(C710=0,,C712/C710)</f>
        <v>0</v>
      </c>
      <c r="D716" s="484"/>
      <c r="E716" s="525">
        <f>IF(E710=0,,E712/E710)</f>
        <v>0</v>
      </c>
      <c r="F716" s="525">
        <f t="shared" ref="F716:P716" si="391">IF(F710=0,,F712/F710)</f>
        <v>0</v>
      </c>
      <c r="G716" s="525">
        <f t="shared" si="391"/>
        <v>0</v>
      </c>
      <c r="H716" s="525">
        <f t="shared" si="391"/>
        <v>0</v>
      </c>
      <c r="I716" s="525">
        <f t="shared" si="391"/>
        <v>0</v>
      </c>
      <c r="J716" s="525">
        <f t="shared" si="391"/>
        <v>0</v>
      </c>
      <c r="K716" s="525">
        <f t="shared" si="391"/>
        <v>0</v>
      </c>
      <c r="L716" s="525">
        <f t="shared" si="391"/>
        <v>0</v>
      </c>
      <c r="M716" s="525">
        <f t="shared" si="391"/>
        <v>0</v>
      </c>
      <c r="N716" s="525">
        <f t="shared" si="391"/>
        <v>0</v>
      </c>
      <c r="O716" s="525">
        <f t="shared" si="391"/>
        <v>0</v>
      </c>
      <c r="P716" s="525">
        <f t="shared" si="391"/>
        <v>0</v>
      </c>
    </row>
    <row r="717" ht="12.75" customHeight="1" spans="1:16">
      <c r="A717" s="578"/>
      <c r="B717" s="582" t="s">
        <v>77</v>
      </c>
      <c r="C717" s="579">
        <f>SUM(E717:P717)</f>
        <v>0</v>
      </c>
      <c r="D717" s="484"/>
      <c r="E717" s="588">
        <f>E711-E712</f>
        <v>0</v>
      </c>
      <c r="F717" s="588">
        <f t="shared" ref="F717:P717" si="392">F711-F712</f>
        <v>0</v>
      </c>
      <c r="G717" s="588">
        <f t="shared" si="392"/>
        <v>0</v>
      </c>
      <c r="H717" s="588">
        <f t="shared" si="392"/>
        <v>0</v>
      </c>
      <c r="I717" s="588">
        <f t="shared" si="392"/>
        <v>0</v>
      </c>
      <c r="J717" s="588">
        <f t="shared" si="392"/>
        <v>0</v>
      </c>
      <c r="K717" s="588">
        <f t="shared" si="392"/>
        <v>0</v>
      </c>
      <c r="L717" s="588">
        <f t="shared" si="392"/>
        <v>0</v>
      </c>
      <c r="M717" s="588">
        <f t="shared" si="392"/>
        <v>0</v>
      </c>
      <c r="N717" s="588">
        <f t="shared" si="392"/>
        <v>0</v>
      </c>
      <c r="O717" s="588">
        <f t="shared" si="392"/>
        <v>0</v>
      </c>
      <c r="P717" s="588">
        <f t="shared" si="392"/>
        <v>0</v>
      </c>
    </row>
    <row r="718" ht="12.75" customHeight="1" spans="1:16">
      <c r="A718" s="578"/>
      <c r="B718" s="583" t="s">
        <v>78</v>
      </c>
      <c r="C718" s="354">
        <f>IF(C711=0,,C717/C711)</f>
        <v>0</v>
      </c>
      <c r="D718" s="354"/>
      <c r="E718" s="524">
        <f>IF(E711=0,,E717/E711)</f>
        <v>0</v>
      </c>
      <c r="F718" s="524">
        <f t="shared" ref="F718:P718" si="393">IF(F711=0,,F717/F711)</f>
        <v>0</v>
      </c>
      <c r="G718" s="524">
        <f t="shared" si="393"/>
        <v>0</v>
      </c>
      <c r="H718" s="524">
        <f t="shared" si="393"/>
        <v>0</v>
      </c>
      <c r="I718" s="524">
        <f t="shared" si="393"/>
        <v>0</v>
      </c>
      <c r="J718" s="524">
        <f t="shared" si="393"/>
        <v>0</v>
      </c>
      <c r="K718" s="524">
        <f t="shared" si="393"/>
        <v>0</v>
      </c>
      <c r="L718" s="524">
        <f t="shared" si="393"/>
        <v>0</v>
      </c>
      <c r="M718" s="524">
        <f t="shared" si="393"/>
        <v>0</v>
      </c>
      <c r="N718" s="524">
        <f t="shared" si="393"/>
        <v>0</v>
      </c>
      <c r="O718" s="524">
        <f t="shared" si="393"/>
        <v>0</v>
      </c>
      <c r="P718" s="524">
        <f t="shared" si="393"/>
        <v>0</v>
      </c>
    </row>
    <row r="719" ht="12.75" customHeight="1" spans="1:16">
      <c r="A719" s="578"/>
      <c r="B719" s="582" t="s">
        <v>231</v>
      </c>
      <c r="C719" s="579">
        <f>SUM(E719:P719)</f>
        <v>0</v>
      </c>
      <c r="D719" s="484"/>
      <c r="E719" s="586"/>
      <c r="F719" s="586"/>
      <c r="G719" s="586"/>
      <c r="H719" s="586"/>
      <c r="I719" s="586"/>
      <c r="J719" s="586"/>
      <c r="K719" s="586"/>
      <c r="L719" s="586"/>
      <c r="M719" s="586"/>
      <c r="N719" s="586"/>
      <c r="O719" s="586"/>
      <c r="P719" s="586"/>
    </row>
    <row r="720" ht="12.75" customHeight="1" spans="1:16">
      <c r="A720" s="578"/>
      <c r="B720" s="583" t="s">
        <v>128</v>
      </c>
      <c r="C720" s="354">
        <f>IF((C711+C719)=0,,C719/(C711+C719))</f>
        <v>0</v>
      </c>
      <c r="D720" s="354"/>
      <c r="E720" s="524">
        <f>IF((E711+E719)=0,,E719/(E711+E719))</f>
        <v>0</v>
      </c>
      <c r="F720" s="524">
        <f t="shared" ref="F720:P720" si="394">IF((F711+F719)=0,,F719/(F711+F719))</f>
        <v>0</v>
      </c>
      <c r="G720" s="524">
        <f t="shared" si="394"/>
        <v>0</v>
      </c>
      <c r="H720" s="524">
        <f t="shared" si="394"/>
        <v>0</v>
      </c>
      <c r="I720" s="524">
        <f t="shared" si="394"/>
        <v>0</v>
      </c>
      <c r="J720" s="524">
        <f t="shared" si="394"/>
        <v>0</v>
      </c>
      <c r="K720" s="524">
        <f t="shared" si="394"/>
        <v>0</v>
      </c>
      <c r="L720" s="524">
        <f t="shared" si="394"/>
        <v>0</v>
      </c>
      <c r="M720" s="524">
        <f t="shared" si="394"/>
        <v>0</v>
      </c>
      <c r="N720" s="524">
        <f t="shared" si="394"/>
        <v>0</v>
      </c>
      <c r="O720" s="524">
        <f t="shared" si="394"/>
        <v>0</v>
      </c>
      <c r="P720" s="524">
        <f t="shared" si="394"/>
        <v>0</v>
      </c>
    </row>
    <row r="721" ht="12.75" customHeight="1" spans="1:16">
      <c r="A721" s="567" t="s">
        <v>146</v>
      </c>
      <c r="B721" s="568" t="s">
        <v>70</v>
      </c>
      <c r="C721" s="569">
        <f>SUM(E721:P721)</f>
        <v>0</v>
      </c>
      <c r="D721" s="570">
        <f>IF($C$2=0,,C721/$C$2)</f>
        <v>0</v>
      </c>
      <c r="E721" s="586"/>
      <c r="F721" s="586"/>
      <c r="G721" s="586"/>
      <c r="H721" s="586"/>
      <c r="I721" s="586"/>
      <c r="J721" s="586"/>
      <c r="K721" s="586"/>
      <c r="L721" s="586"/>
      <c r="M721" s="586"/>
      <c r="N721" s="586"/>
      <c r="O721" s="586"/>
      <c r="P721" s="586"/>
    </row>
    <row r="722" ht="12.75" customHeight="1" spans="1:16">
      <c r="A722" s="571"/>
      <c r="B722" s="568" t="s">
        <v>71</v>
      </c>
      <c r="C722" s="569">
        <f>SUM(E722:P722)</f>
        <v>0</v>
      </c>
      <c r="D722" s="572"/>
      <c r="E722" s="586"/>
      <c r="F722" s="586"/>
      <c r="G722" s="586"/>
      <c r="H722" s="586"/>
      <c r="I722" s="586"/>
      <c r="J722" s="586"/>
      <c r="K722" s="586"/>
      <c r="L722" s="586"/>
      <c r="M722" s="586"/>
      <c r="N722" s="586"/>
      <c r="O722" s="586"/>
      <c r="P722" s="586"/>
    </row>
    <row r="723" ht="12.75" customHeight="1" spans="1:16">
      <c r="A723" s="571"/>
      <c r="B723" s="568" t="s">
        <v>82</v>
      </c>
      <c r="C723" s="569">
        <f>SUM(E723:P723)</f>
        <v>0</v>
      </c>
      <c r="D723" s="572"/>
      <c r="E723" s="587">
        <f>E724+E725</f>
        <v>0</v>
      </c>
      <c r="F723" s="587">
        <f t="shared" ref="F723:P723" si="395">F724+F725</f>
        <v>0</v>
      </c>
      <c r="G723" s="587">
        <f t="shared" si="395"/>
        <v>0</v>
      </c>
      <c r="H723" s="587">
        <f t="shared" si="395"/>
        <v>0</v>
      </c>
      <c r="I723" s="587">
        <f t="shared" si="395"/>
        <v>0</v>
      </c>
      <c r="J723" s="587">
        <f t="shared" si="395"/>
        <v>0</v>
      </c>
      <c r="K723" s="587">
        <f t="shared" si="395"/>
        <v>0</v>
      </c>
      <c r="L723" s="587">
        <f t="shared" si="395"/>
        <v>0</v>
      </c>
      <c r="M723" s="587">
        <f t="shared" si="395"/>
        <v>0</v>
      </c>
      <c r="N723" s="587">
        <f t="shared" si="395"/>
        <v>0</v>
      </c>
      <c r="O723" s="587">
        <f t="shared" si="395"/>
        <v>0</v>
      </c>
      <c r="P723" s="587">
        <f t="shared" si="395"/>
        <v>0</v>
      </c>
    </row>
    <row r="724" ht="12.75" customHeight="1" spans="1:16">
      <c r="A724" s="571"/>
      <c r="B724" s="573" t="s">
        <v>212</v>
      </c>
      <c r="C724" s="569">
        <f>SUM(E724:P724)</f>
        <v>0</v>
      </c>
      <c r="D724" s="572"/>
      <c r="E724" s="586"/>
      <c r="F724" s="586"/>
      <c r="G724" s="586"/>
      <c r="H724" s="586"/>
      <c r="I724" s="586"/>
      <c r="J724" s="586"/>
      <c r="K724" s="586"/>
      <c r="L724" s="586"/>
      <c r="M724" s="586"/>
      <c r="N724" s="586"/>
      <c r="O724" s="586"/>
      <c r="P724" s="586"/>
    </row>
    <row r="725" ht="12.75" customHeight="1" spans="1:16">
      <c r="A725" s="571"/>
      <c r="B725" s="573" t="s">
        <v>213</v>
      </c>
      <c r="C725" s="569">
        <f>SUM(E725:P725)</f>
        <v>0</v>
      </c>
      <c r="D725" s="572"/>
      <c r="E725" s="586"/>
      <c r="F725" s="586"/>
      <c r="G725" s="586"/>
      <c r="H725" s="586"/>
      <c r="I725" s="586"/>
      <c r="J725" s="586"/>
      <c r="K725" s="586"/>
      <c r="L725" s="586"/>
      <c r="M725" s="586"/>
      <c r="N725" s="586"/>
      <c r="O725" s="586"/>
      <c r="P725" s="586"/>
    </row>
    <row r="726" ht="12.75" customHeight="1" spans="1:16">
      <c r="A726" s="571"/>
      <c r="B726" s="574" t="s">
        <v>75</v>
      </c>
      <c r="C726" s="526">
        <f>IF(C721=0,,C722/C721)</f>
        <v>0</v>
      </c>
      <c r="D726" s="572"/>
      <c r="E726" s="525">
        <f>IF(E721=0,,E722/E721)</f>
        <v>0</v>
      </c>
      <c r="F726" s="525">
        <f t="shared" ref="F726:P726" si="396">IF(F721=0,,F722/F721)</f>
        <v>0</v>
      </c>
      <c r="G726" s="525">
        <f t="shared" si="396"/>
        <v>0</v>
      </c>
      <c r="H726" s="525">
        <f t="shared" si="396"/>
        <v>0</v>
      </c>
      <c r="I726" s="525">
        <f t="shared" si="396"/>
        <v>0</v>
      </c>
      <c r="J726" s="525">
        <f t="shared" si="396"/>
        <v>0</v>
      </c>
      <c r="K726" s="525">
        <f t="shared" si="396"/>
        <v>0</v>
      </c>
      <c r="L726" s="525">
        <f t="shared" si="396"/>
        <v>0</v>
      </c>
      <c r="M726" s="525">
        <f t="shared" si="396"/>
        <v>0</v>
      </c>
      <c r="N726" s="525">
        <f t="shared" si="396"/>
        <v>0</v>
      </c>
      <c r="O726" s="525">
        <f t="shared" si="396"/>
        <v>0</v>
      </c>
      <c r="P726" s="525">
        <f t="shared" si="396"/>
        <v>0</v>
      </c>
    </row>
    <row r="727" ht="12.75" customHeight="1" spans="1:16">
      <c r="A727" s="571"/>
      <c r="B727" s="574" t="s">
        <v>228</v>
      </c>
      <c r="C727" s="526">
        <f>IF(C721=0,,C723/C721)</f>
        <v>0</v>
      </c>
      <c r="D727" s="572"/>
      <c r="E727" s="525">
        <f>IF(E721=0,,E723/E721)</f>
        <v>0</v>
      </c>
      <c r="F727" s="525">
        <f t="shared" ref="F727:P727" si="397">IF(F721=0,,F723/F721)</f>
        <v>0</v>
      </c>
      <c r="G727" s="525">
        <f t="shared" si="397"/>
        <v>0</v>
      </c>
      <c r="H727" s="525">
        <f t="shared" si="397"/>
        <v>0</v>
      </c>
      <c r="I727" s="525">
        <f t="shared" si="397"/>
        <v>0</v>
      </c>
      <c r="J727" s="525">
        <f t="shared" si="397"/>
        <v>0</v>
      </c>
      <c r="K727" s="525">
        <f t="shared" si="397"/>
        <v>0</v>
      </c>
      <c r="L727" s="525">
        <f t="shared" si="397"/>
        <v>0</v>
      </c>
      <c r="M727" s="525">
        <f t="shared" si="397"/>
        <v>0</v>
      </c>
      <c r="N727" s="525">
        <f t="shared" si="397"/>
        <v>0</v>
      </c>
      <c r="O727" s="525">
        <f t="shared" si="397"/>
        <v>0</v>
      </c>
      <c r="P727" s="525">
        <f t="shared" si="397"/>
        <v>0</v>
      </c>
    </row>
    <row r="728" ht="12.75" customHeight="1" spans="1:16">
      <c r="A728" s="571"/>
      <c r="B728" s="575" t="s">
        <v>77</v>
      </c>
      <c r="C728" s="569">
        <f>SUM(E728:P728)</f>
        <v>0</v>
      </c>
      <c r="D728" s="572"/>
      <c r="E728" s="588">
        <f>E722-E723</f>
        <v>0</v>
      </c>
      <c r="F728" s="588">
        <f t="shared" ref="F728:P728" si="398">F722-F723</f>
        <v>0</v>
      </c>
      <c r="G728" s="588">
        <f t="shared" si="398"/>
        <v>0</v>
      </c>
      <c r="H728" s="588">
        <f t="shared" si="398"/>
        <v>0</v>
      </c>
      <c r="I728" s="588">
        <f t="shared" si="398"/>
        <v>0</v>
      </c>
      <c r="J728" s="588">
        <f t="shared" si="398"/>
        <v>0</v>
      </c>
      <c r="K728" s="588">
        <f t="shared" si="398"/>
        <v>0</v>
      </c>
      <c r="L728" s="588">
        <f t="shared" si="398"/>
        <v>0</v>
      </c>
      <c r="M728" s="588">
        <f t="shared" si="398"/>
        <v>0</v>
      </c>
      <c r="N728" s="588">
        <f t="shared" si="398"/>
        <v>0</v>
      </c>
      <c r="O728" s="588">
        <f t="shared" si="398"/>
        <v>0</v>
      </c>
      <c r="P728" s="588">
        <f t="shared" si="398"/>
        <v>0</v>
      </c>
    </row>
    <row r="729" ht="12.75" customHeight="1" spans="1:16">
      <c r="A729" s="571"/>
      <c r="B729" s="576" t="s">
        <v>78</v>
      </c>
      <c r="C729" s="562">
        <f>IF(C722=0,,C728/C722)</f>
        <v>0</v>
      </c>
      <c r="D729" s="577"/>
      <c r="E729" s="524">
        <f>IF(E722=0,,E728/E722)</f>
        <v>0</v>
      </c>
      <c r="F729" s="524">
        <f t="shared" ref="F729:P729" si="399">IF(F722=0,,F728/F722)</f>
        <v>0</v>
      </c>
      <c r="G729" s="524">
        <f t="shared" si="399"/>
        <v>0</v>
      </c>
      <c r="H729" s="524">
        <f t="shared" si="399"/>
        <v>0</v>
      </c>
      <c r="I729" s="524">
        <f t="shared" si="399"/>
        <v>0</v>
      </c>
      <c r="J729" s="524">
        <f t="shared" si="399"/>
        <v>0</v>
      </c>
      <c r="K729" s="524">
        <f t="shared" si="399"/>
        <v>0</v>
      </c>
      <c r="L729" s="524">
        <f t="shared" si="399"/>
        <v>0</v>
      </c>
      <c r="M729" s="524">
        <f t="shared" si="399"/>
        <v>0</v>
      </c>
      <c r="N729" s="524">
        <f t="shared" si="399"/>
        <v>0</v>
      </c>
      <c r="O729" s="524">
        <f t="shared" si="399"/>
        <v>0</v>
      </c>
      <c r="P729" s="524">
        <f t="shared" si="399"/>
        <v>0</v>
      </c>
    </row>
    <row r="730" ht="12.75" customHeight="1" spans="1:16">
      <c r="A730" s="571"/>
      <c r="B730" s="575" t="s">
        <v>79</v>
      </c>
      <c r="C730" s="569">
        <f>SUM(E730:P730)</f>
        <v>0</v>
      </c>
      <c r="D730" s="572"/>
      <c r="E730" s="586"/>
      <c r="F730" s="586"/>
      <c r="G730" s="586"/>
      <c r="H730" s="586"/>
      <c r="I730" s="586"/>
      <c r="J730" s="586"/>
      <c r="K730" s="586"/>
      <c r="L730" s="586"/>
      <c r="M730" s="586"/>
      <c r="N730" s="586"/>
      <c r="O730" s="586"/>
      <c r="P730" s="586"/>
    </row>
    <row r="731" ht="12.75" customHeight="1" spans="1:16">
      <c r="A731" s="571"/>
      <c r="B731" s="576" t="s">
        <v>80</v>
      </c>
      <c r="C731" s="562">
        <f>IF((C722+C730)=0,,C730/(C722+C730))</f>
        <v>0</v>
      </c>
      <c r="D731" s="577"/>
      <c r="E731" s="524">
        <f>IF((E722+E730)=0,,E730/(E722+E730))</f>
        <v>0</v>
      </c>
      <c r="F731" s="524">
        <f t="shared" ref="F731:P731" si="400">IF((F722+F730)=0,,F730/(F722+F730))</f>
        <v>0</v>
      </c>
      <c r="G731" s="524">
        <f t="shared" si="400"/>
        <v>0</v>
      </c>
      <c r="H731" s="524">
        <f t="shared" si="400"/>
        <v>0</v>
      </c>
      <c r="I731" s="524">
        <f t="shared" si="400"/>
        <v>0</v>
      </c>
      <c r="J731" s="524">
        <f t="shared" si="400"/>
        <v>0</v>
      </c>
      <c r="K731" s="524">
        <f t="shared" si="400"/>
        <v>0</v>
      </c>
      <c r="L731" s="524">
        <f t="shared" si="400"/>
        <v>0</v>
      </c>
      <c r="M731" s="524">
        <f t="shared" si="400"/>
        <v>0</v>
      </c>
      <c r="N731" s="524">
        <f t="shared" si="400"/>
        <v>0</v>
      </c>
      <c r="O731" s="524">
        <f t="shared" si="400"/>
        <v>0</v>
      </c>
      <c r="P731" s="524">
        <f t="shared" si="400"/>
        <v>0</v>
      </c>
    </row>
    <row r="732" ht="12.75" customHeight="1" spans="1:16">
      <c r="A732" s="578" t="s">
        <v>148</v>
      </c>
      <c r="B732" s="483" t="s">
        <v>70</v>
      </c>
      <c r="C732" s="579">
        <f>SUM(E732:P732)</f>
        <v>0</v>
      </c>
      <c r="D732" s="570">
        <f>IF($C$2=0,,C732/$C$2)</f>
        <v>0</v>
      </c>
      <c r="E732" s="586"/>
      <c r="F732" s="586"/>
      <c r="G732" s="586"/>
      <c r="H732" s="586"/>
      <c r="I732" s="586"/>
      <c r="J732" s="586"/>
      <c r="K732" s="586"/>
      <c r="L732" s="586"/>
      <c r="M732" s="586"/>
      <c r="N732" s="586"/>
      <c r="O732" s="586"/>
      <c r="P732" s="586"/>
    </row>
    <row r="733" ht="12.75" customHeight="1" spans="1:16">
      <c r="A733" s="578"/>
      <c r="B733" s="483" t="s">
        <v>71</v>
      </c>
      <c r="C733" s="579">
        <f>SUM(E733:P733)</f>
        <v>0</v>
      </c>
      <c r="D733" s="484"/>
      <c r="E733" s="586"/>
      <c r="F733" s="586"/>
      <c r="G733" s="586"/>
      <c r="H733" s="586"/>
      <c r="I733" s="586"/>
      <c r="J733" s="586"/>
      <c r="K733" s="586"/>
      <c r="L733" s="586"/>
      <c r="M733" s="586"/>
      <c r="N733" s="586"/>
      <c r="O733" s="586"/>
      <c r="P733" s="586"/>
    </row>
    <row r="734" ht="12.75" customHeight="1" spans="1:16">
      <c r="A734" s="578"/>
      <c r="B734" s="483" t="s">
        <v>82</v>
      </c>
      <c r="C734" s="579">
        <f>SUM(E734:P734)</f>
        <v>0</v>
      </c>
      <c r="D734" s="484"/>
      <c r="E734" s="587">
        <f>E735+E736</f>
        <v>0</v>
      </c>
      <c r="F734" s="587">
        <f t="shared" ref="F734:P734" si="401">F735+F736</f>
        <v>0</v>
      </c>
      <c r="G734" s="587">
        <f t="shared" si="401"/>
        <v>0</v>
      </c>
      <c r="H734" s="587">
        <f t="shared" si="401"/>
        <v>0</v>
      </c>
      <c r="I734" s="587">
        <f t="shared" si="401"/>
        <v>0</v>
      </c>
      <c r="J734" s="587">
        <f t="shared" si="401"/>
        <v>0</v>
      </c>
      <c r="K734" s="587">
        <f t="shared" si="401"/>
        <v>0</v>
      </c>
      <c r="L734" s="587">
        <f t="shared" si="401"/>
        <v>0</v>
      </c>
      <c r="M734" s="587">
        <f t="shared" si="401"/>
        <v>0</v>
      </c>
      <c r="N734" s="587">
        <f t="shared" si="401"/>
        <v>0</v>
      </c>
      <c r="O734" s="587">
        <f t="shared" si="401"/>
        <v>0</v>
      </c>
      <c r="P734" s="587">
        <f t="shared" si="401"/>
        <v>0</v>
      </c>
    </row>
    <row r="735" ht="12.75" customHeight="1" spans="1:16">
      <c r="A735" s="578"/>
      <c r="B735" s="580" t="s">
        <v>229</v>
      </c>
      <c r="C735" s="579">
        <f>SUM(E735:P735)</f>
        <v>0</v>
      </c>
      <c r="D735" s="484"/>
      <c r="E735" s="586"/>
      <c r="F735" s="586"/>
      <c r="G735" s="586"/>
      <c r="H735" s="586"/>
      <c r="I735" s="586"/>
      <c r="J735" s="586"/>
      <c r="K735" s="586"/>
      <c r="L735" s="586"/>
      <c r="M735" s="586"/>
      <c r="N735" s="586"/>
      <c r="O735" s="586"/>
      <c r="P735" s="586"/>
    </row>
    <row r="736" ht="12.75" customHeight="1" spans="1:16">
      <c r="A736" s="578"/>
      <c r="B736" s="580" t="s">
        <v>230</v>
      </c>
      <c r="C736" s="579">
        <f>SUM(E736:P736)</f>
        <v>0</v>
      </c>
      <c r="D736" s="484"/>
      <c r="E736" s="586"/>
      <c r="F736" s="586"/>
      <c r="G736" s="586"/>
      <c r="H736" s="586"/>
      <c r="I736" s="586"/>
      <c r="J736" s="586"/>
      <c r="K736" s="586"/>
      <c r="L736" s="586"/>
      <c r="M736" s="586"/>
      <c r="N736" s="586"/>
      <c r="O736" s="586"/>
      <c r="P736" s="586"/>
    </row>
    <row r="737" ht="12.75" customHeight="1" spans="1:16">
      <c r="A737" s="578"/>
      <c r="B737" s="581" t="s">
        <v>75</v>
      </c>
      <c r="C737" s="484">
        <f>IF(C732=0,,C733/C732)</f>
        <v>0</v>
      </c>
      <c r="D737" s="484"/>
      <c r="E737" s="525">
        <f>IF(E732=0,,E733/E732)</f>
        <v>0</v>
      </c>
      <c r="F737" s="525">
        <f t="shared" ref="F737:P737" si="402">IF(F732=0,,F733/F732)</f>
        <v>0</v>
      </c>
      <c r="G737" s="525">
        <f t="shared" si="402"/>
        <v>0</v>
      </c>
      <c r="H737" s="525">
        <f t="shared" si="402"/>
        <v>0</v>
      </c>
      <c r="I737" s="525">
        <f t="shared" si="402"/>
        <v>0</v>
      </c>
      <c r="J737" s="525">
        <f t="shared" si="402"/>
        <v>0</v>
      </c>
      <c r="K737" s="525">
        <f t="shared" si="402"/>
        <v>0</v>
      </c>
      <c r="L737" s="525">
        <f t="shared" si="402"/>
        <v>0</v>
      </c>
      <c r="M737" s="525">
        <f t="shared" si="402"/>
        <v>0</v>
      </c>
      <c r="N737" s="525">
        <f t="shared" si="402"/>
        <v>0</v>
      </c>
      <c r="O737" s="525">
        <f t="shared" si="402"/>
        <v>0</v>
      </c>
      <c r="P737" s="525">
        <f t="shared" si="402"/>
        <v>0</v>
      </c>
    </row>
    <row r="738" ht="12.75" customHeight="1" spans="1:16">
      <c r="A738" s="578"/>
      <c r="B738" s="581" t="s">
        <v>76</v>
      </c>
      <c r="C738" s="484">
        <f>IF(C732=0,,C734/C732)</f>
        <v>0</v>
      </c>
      <c r="D738" s="484"/>
      <c r="E738" s="525">
        <f>IF(E732=0,,E734/E732)</f>
        <v>0</v>
      </c>
      <c r="F738" s="525">
        <f t="shared" ref="F738:P738" si="403">IF(F732=0,,F734/F732)</f>
        <v>0</v>
      </c>
      <c r="G738" s="525">
        <f t="shared" si="403"/>
        <v>0</v>
      </c>
      <c r="H738" s="525">
        <f t="shared" si="403"/>
        <v>0</v>
      </c>
      <c r="I738" s="525">
        <f t="shared" si="403"/>
        <v>0</v>
      </c>
      <c r="J738" s="525">
        <f t="shared" si="403"/>
        <v>0</v>
      </c>
      <c r="K738" s="525">
        <f t="shared" si="403"/>
        <v>0</v>
      </c>
      <c r="L738" s="525">
        <f t="shared" si="403"/>
        <v>0</v>
      </c>
      <c r="M738" s="525">
        <f t="shared" si="403"/>
        <v>0</v>
      </c>
      <c r="N738" s="525">
        <f t="shared" si="403"/>
        <v>0</v>
      </c>
      <c r="O738" s="525">
        <f t="shared" si="403"/>
        <v>0</v>
      </c>
      <c r="P738" s="525">
        <f t="shared" si="403"/>
        <v>0</v>
      </c>
    </row>
    <row r="739" ht="12.75" customHeight="1" spans="1:16">
      <c r="A739" s="578"/>
      <c r="B739" s="582" t="s">
        <v>77</v>
      </c>
      <c r="C739" s="579">
        <f>SUM(E739:P739)</f>
        <v>0</v>
      </c>
      <c r="D739" s="484"/>
      <c r="E739" s="588">
        <f>E733-E734</f>
        <v>0</v>
      </c>
      <c r="F739" s="588">
        <f t="shared" ref="F739:P739" si="404">F733-F734</f>
        <v>0</v>
      </c>
      <c r="G739" s="588">
        <f t="shared" si="404"/>
        <v>0</v>
      </c>
      <c r="H739" s="588">
        <f t="shared" si="404"/>
        <v>0</v>
      </c>
      <c r="I739" s="588">
        <f t="shared" si="404"/>
        <v>0</v>
      </c>
      <c r="J739" s="588">
        <f t="shared" si="404"/>
        <v>0</v>
      </c>
      <c r="K739" s="588">
        <f t="shared" si="404"/>
        <v>0</v>
      </c>
      <c r="L739" s="588">
        <f t="shared" si="404"/>
        <v>0</v>
      </c>
      <c r="M739" s="588">
        <f t="shared" si="404"/>
        <v>0</v>
      </c>
      <c r="N739" s="588">
        <f t="shared" si="404"/>
        <v>0</v>
      </c>
      <c r="O739" s="588">
        <f t="shared" si="404"/>
        <v>0</v>
      </c>
      <c r="P739" s="588">
        <f t="shared" si="404"/>
        <v>0</v>
      </c>
    </row>
    <row r="740" ht="12.75" customHeight="1" spans="1:16">
      <c r="A740" s="578"/>
      <c r="B740" s="583" t="s">
        <v>78</v>
      </c>
      <c r="C740" s="354">
        <f>IF(C733=0,,C739/C733)</f>
        <v>0</v>
      </c>
      <c r="D740" s="354"/>
      <c r="E740" s="524">
        <f>IF(E733=0,,E739/E733)</f>
        <v>0</v>
      </c>
      <c r="F740" s="524">
        <f t="shared" ref="F740:P740" si="405">IF(F733=0,,F739/F733)</f>
        <v>0</v>
      </c>
      <c r="G740" s="524">
        <f t="shared" si="405"/>
        <v>0</v>
      </c>
      <c r="H740" s="524">
        <f t="shared" si="405"/>
        <v>0</v>
      </c>
      <c r="I740" s="524">
        <f t="shared" si="405"/>
        <v>0</v>
      </c>
      <c r="J740" s="524">
        <f t="shared" si="405"/>
        <v>0</v>
      </c>
      <c r="K740" s="524">
        <f t="shared" si="405"/>
        <v>0</v>
      </c>
      <c r="L740" s="524">
        <f t="shared" si="405"/>
        <v>0</v>
      </c>
      <c r="M740" s="524">
        <f t="shared" si="405"/>
        <v>0</v>
      </c>
      <c r="N740" s="524">
        <f t="shared" si="405"/>
        <v>0</v>
      </c>
      <c r="O740" s="524">
        <f t="shared" si="405"/>
        <v>0</v>
      </c>
      <c r="P740" s="524">
        <f t="shared" si="405"/>
        <v>0</v>
      </c>
    </row>
    <row r="741" ht="12.75" customHeight="1" spans="1:16">
      <c r="A741" s="578"/>
      <c r="B741" s="582" t="s">
        <v>231</v>
      </c>
      <c r="C741" s="579">
        <f>SUM(E741:P741)</f>
        <v>0</v>
      </c>
      <c r="D741" s="484"/>
      <c r="E741" s="586"/>
      <c r="F741" s="586"/>
      <c r="G741" s="586"/>
      <c r="H741" s="586"/>
      <c r="I741" s="586"/>
      <c r="J741" s="586"/>
      <c r="K741" s="586"/>
      <c r="L741" s="586"/>
      <c r="M741" s="586"/>
      <c r="N741" s="586"/>
      <c r="O741" s="586"/>
      <c r="P741" s="586"/>
    </row>
    <row r="742" ht="12.75" customHeight="1" spans="1:16">
      <c r="A742" s="578"/>
      <c r="B742" s="583" t="s">
        <v>128</v>
      </c>
      <c r="C742" s="354">
        <f>IF((C733+C741)=0,,C741/(C733+C741))</f>
        <v>0</v>
      </c>
      <c r="D742" s="354"/>
      <c r="E742" s="524">
        <f>IF((E733+E741)=0,,E741/(E733+E741))</f>
        <v>0</v>
      </c>
      <c r="F742" s="524">
        <f t="shared" ref="F742:P742" si="406">IF((F733+F741)=0,,F741/(F733+F741))</f>
        <v>0</v>
      </c>
      <c r="G742" s="524">
        <f t="shared" si="406"/>
        <v>0</v>
      </c>
      <c r="H742" s="524">
        <f t="shared" si="406"/>
        <v>0</v>
      </c>
      <c r="I742" s="524">
        <f t="shared" si="406"/>
        <v>0</v>
      </c>
      <c r="J742" s="524">
        <f t="shared" si="406"/>
        <v>0</v>
      </c>
      <c r="K742" s="524">
        <f t="shared" si="406"/>
        <v>0</v>
      </c>
      <c r="L742" s="524">
        <f t="shared" si="406"/>
        <v>0</v>
      </c>
      <c r="M742" s="524">
        <f t="shared" si="406"/>
        <v>0</v>
      </c>
      <c r="N742" s="524">
        <f t="shared" si="406"/>
        <v>0</v>
      </c>
      <c r="O742" s="524">
        <f t="shared" si="406"/>
        <v>0</v>
      </c>
      <c r="P742" s="524">
        <f t="shared" si="406"/>
        <v>0</v>
      </c>
    </row>
    <row r="743" ht="12.75" customHeight="1" spans="1:16">
      <c r="A743" s="567" t="s">
        <v>149</v>
      </c>
      <c r="B743" s="568" t="s">
        <v>70</v>
      </c>
      <c r="C743" s="569">
        <f>SUM(E743:P743)</f>
        <v>0</v>
      </c>
      <c r="D743" s="570">
        <f>IF($C$2=0,,C743/$C$2)</f>
        <v>0</v>
      </c>
      <c r="E743" s="586"/>
      <c r="F743" s="586"/>
      <c r="G743" s="586"/>
      <c r="H743" s="586"/>
      <c r="I743" s="586"/>
      <c r="J743" s="586"/>
      <c r="K743" s="586"/>
      <c r="L743" s="586"/>
      <c r="M743" s="586"/>
      <c r="N743" s="586"/>
      <c r="O743" s="586"/>
      <c r="P743" s="586"/>
    </row>
    <row r="744" ht="12.75" customHeight="1" spans="1:16">
      <c r="A744" s="571"/>
      <c r="B744" s="568" t="s">
        <v>71</v>
      </c>
      <c r="C744" s="569">
        <f>SUM(E744:P744)</f>
        <v>0</v>
      </c>
      <c r="D744" s="572"/>
      <c r="E744" s="586"/>
      <c r="F744" s="586"/>
      <c r="G744" s="586"/>
      <c r="H744" s="586"/>
      <c r="I744" s="586"/>
      <c r="J744" s="586"/>
      <c r="K744" s="586"/>
      <c r="L744" s="586"/>
      <c r="M744" s="586"/>
      <c r="N744" s="586"/>
      <c r="O744" s="586"/>
      <c r="P744" s="586"/>
    </row>
    <row r="745" ht="12.75" customHeight="1" spans="1:16">
      <c r="A745" s="571"/>
      <c r="B745" s="568" t="s">
        <v>82</v>
      </c>
      <c r="C745" s="569">
        <f>SUM(E745:P745)</f>
        <v>0</v>
      </c>
      <c r="D745" s="572"/>
      <c r="E745" s="587">
        <f>E746+E747</f>
        <v>0</v>
      </c>
      <c r="F745" s="587">
        <f t="shared" ref="F745:P745" si="407">F746+F747</f>
        <v>0</v>
      </c>
      <c r="G745" s="587">
        <f t="shared" si="407"/>
        <v>0</v>
      </c>
      <c r="H745" s="587">
        <f t="shared" si="407"/>
        <v>0</v>
      </c>
      <c r="I745" s="587">
        <f t="shared" si="407"/>
        <v>0</v>
      </c>
      <c r="J745" s="587">
        <f t="shared" si="407"/>
        <v>0</v>
      </c>
      <c r="K745" s="587">
        <f t="shared" si="407"/>
        <v>0</v>
      </c>
      <c r="L745" s="587">
        <f t="shared" si="407"/>
        <v>0</v>
      </c>
      <c r="M745" s="587">
        <f t="shared" si="407"/>
        <v>0</v>
      </c>
      <c r="N745" s="587">
        <f t="shared" si="407"/>
        <v>0</v>
      </c>
      <c r="O745" s="587">
        <f t="shared" si="407"/>
        <v>0</v>
      </c>
      <c r="P745" s="587">
        <f t="shared" si="407"/>
        <v>0</v>
      </c>
    </row>
    <row r="746" ht="12.75" customHeight="1" spans="1:16">
      <c r="A746" s="571"/>
      <c r="B746" s="573" t="s">
        <v>212</v>
      </c>
      <c r="C746" s="569">
        <f>SUM(E746:P746)</f>
        <v>0</v>
      </c>
      <c r="D746" s="572"/>
      <c r="E746" s="586"/>
      <c r="F746" s="586"/>
      <c r="G746" s="586"/>
      <c r="H746" s="586"/>
      <c r="I746" s="586"/>
      <c r="J746" s="586"/>
      <c r="K746" s="586"/>
      <c r="L746" s="586"/>
      <c r="M746" s="586"/>
      <c r="N746" s="586"/>
      <c r="O746" s="586"/>
      <c r="P746" s="586"/>
    </row>
    <row r="747" ht="12.75" customHeight="1" spans="1:16">
      <c r="A747" s="571"/>
      <c r="B747" s="573" t="s">
        <v>213</v>
      </c>
      <c r="C747" s="569">
        <f>SUM(E747:P747)</f>
        <v>0</v>
      </c>
      <c r="D747" s="572"/>
      <c r="E747" s="586"/>
      <c r="F747" s="586"/>
      <c r="G747" s="586"/>
      <c r="H747" s="586"/>
      <c r="I747" s="586"/>
      <c r="J747" s="586"/>
      <c r="K747" s="586"/>
      <c r="L747" s="586"/>
      <c r="M747" s="586"/>
      <c r="N747" s="586"/>
      <c r="O747" s="586"/>
      <c r="P747" s="586"/>
    </row>
    <row r="748" ht="12.75" customHeight="1" spans="1:16">
      <c r="A748" s="571"/>
      <c r="B748" s="574" t="s">
        <v>75</v>
      </c>
      <c r="C748" s="526">
        <f>IF(C743=0,,C744/C743)</f>
        <v>0</v>
      </c>
      <c r="D748" s="572"/>
      <c r="E748" s="525">
        <f>IF(E743=0,,E744/E743)</f>
        <v>0</v>
      </c>
      <c r="F748" s="525">
        <f t="shared" ref="F748:P748" si="408">IF(F743=0,,F744/F743)</f>
        <v>0</v>
      </c>
      <c r="G748" s="525">
        <f t="shared" si="408"/>
        <v>0</v>
      </c>
      <c r="H748" s="525">
        <f t="shared" si="408"/>
        <v>0</v>
      </c>
      <c r="I748" s="525">
        <f t="shared" si="408"/>
        <v>0</v>
      </c>
      <c r="J748" s="525">
        <f t="shared" si="408"/>
        <v>0</v>
      </c>
      <c r="K748" s="525">
        <f t="shared" si="408"/>
        <v>0</v>
      </c>
      <c r="L748" s="525">
        <f t="shared" si="408"/>
        <v>0</v>
      </c>
      <c r="M748" s="525">
        <f t="shared" si="408"/>
        <v>0</v>
      </c>
      <c r="N748" s="525">
        <f t="shared" si="408"/>
        <v>0</v>
      </c>
      <c r="O748" s="525">
        <f t="shared" si="408"/>
        <v>0</v>
      </c>
      <c r="P748" s="525">
        <f t="shared" si="408"/>
        <v>0</v>
      </c>
    </row>
    <row r="749" ht="12.75" customHeight="1" spans="1:16">
      <c r="A749" s="571"/>
      <c r="B749" s="574" t="s">
        <v>228</v>
      </c>
      <c r="C749" s="526">
        <f>IF(C743=0,,C745/C743)</f>
        <v>0</v>
      </c>
      <c r="D749" s="572"/>
      <c r="E749" s="525">
        <f>IF(E743=0,,E745/E743)</f>
        <v>0</v>
      </c>
      <c r="F749" s="525">
        <f t="shared" ref="F749:P749" si="409">IF(F743=0,,F745/F743)</f>
        <v>0</v>
      </c>
      <c r="G749" s="525">
        <f t="shared" si="409"/>
        <v>0</v>
      </c>
      <c r="H749" s="525">
        <f t="shared" si="409"/>
        <v>0</v>
      </c>
      <c r="I749" s="525">
        <f t="shared" si="409"/>
        <v>0</v>
      </c>
      <c r="J749" s="525">
        <f t="shared" si="409"/>
        <v>0</v>
      </c>
      <c r="K749" s="525">
        <f t="shared" si="409"/>
        <v>0</v>
      </c>
      <c r="L749" s="525">
        <f t="shared" si="409"/>
        <v>0</v>
      </c>
      <c r="M749" s="525">
        <f t="shared" si="409"/>
        <v>0</v>
      </c>
      <c r="N749" s="525">
        <f t="shared" si="409"/>
        <v>0</v>
      </c>
      <c r="O749" s="525">
        <f t="shared" si="409"/>
        <v>0</v>
      </c>
      <c r="P749" s="525">
        <f t="shared" si="409"/>
        <v>0</v>
      </c>
    </row>
    <row r="750" ht="12.75" customHeight="1" spans="1:16">
      <c r="A750" s="571"/>
      <c r="B750" s="575" t="s">
        <v>77</v>
      </c>
      <c r="C750" s="569">
        <f>SUM(E750:P750)</f>
        <v>0</v>
      </c>
      <c r="D750" s="572"/>
      <c r="E750" s="588">
        <f>E744-E745</f>
        <v>0</v>
      </c>
      <c r="F750" s="588">
        <f t="shared" ref="F750:P750" si="410">F744-F745</f>
        <v>0</v>
      </c>
      <c r="G750" s="588">
        <f t="shared" si="410"/>
        <v>0</v>
      </c>
      <c r="H750" s="588">
        <f t="shared" si="410"/>
        <v>0</v>
      </c>
      <c r="I750" s="588">
        <f t="shared" si="410"/>
        <v>0</v>
      </c>
      <c r="J750" s="588">
        <f t="shared" si="410"/>
        <v>0</v>
      </c>
      <c r="K750" s="588">
        <f t="shared" si="410"/>
        <v>0</v>
      </c>
      <c r="L750" s="588">
        <f t="shared" si="410"/>
        <v>0</v>
      </c>
      <c r="M750" s="588">
        <f t="shared" si="410"/>
        <v>0</v>
      </c>
      <c r="N750" s="588">
        <f t="shared" si="410"/>
        <v>0</v>
      </c>
      <c r="O750" s="588">
        <f t="shared" si="410"/>
        <v>0</v>
      </c>
      <c r="P750" s="588">
        <f t="shared" si="410"/>
        <v>0</v>
      </c>
    </row>
    <row r="751" ht="12.75" customHeight="1" spans="1:16">
      <c r="A751" s="571"/>
      <c r="B751" s="576" t="s">
        <v>78</v>
      </c>
      <c r="C751" s="562">
        <f>IF(C744=0,,C750/C744)</f>
        <v>0</v>
      </c>
      <c r="D751" s="577"/>
      <c r="E751" s="524">
        <f>IF(E744=0,,E750/E744)</f>
        <v>0</v>
      </c>
      <c r="F751" s="524">
        <f t="shared" ref="F751:P751" si="411">IF(F744=0,,F750/F744)</f>
        <v>0</v>
      </c>
      <c r="G751" s="524">
        <f t="shared" si="411"/>
        <v>0</v>
      </c>
      <c r="H751" s="524">
        <f t="shared" si="411"/>
        <v>0</v>
      </c>
      <c r="I751" s="524">
        <f t="shared" si="411"/>
        <v>0</v>
      </c>
      <c r="J751" s="524">
        <f t="shared" si="411"/>
        <v>0</v>
      </c>
      <c r="K751" s="524">
        <f t="shared" si="411"/>
        <v>0</v>
      </c>
      <c r="L751" s="524">
        <f t="shared" si="411"/>
        <v>0</v>
      </c>
      <c r="M751" s="524">
        <f t="shared" si="411"/>
        <v>0</v>
      </c>
      <c r="N751" s="524">
        <f t="shared" si="411"/>
        <v>0</v>
      </c>
      <c r="O751" s="524">
        <f t="shared" si="411"/>
        <v>0</v>
      </c>
      <c r="P751" s="524">
        <f t="shared" si="411"/>
        <v>0</v>
      </c>
    </row>
    <row r="752" ht="12.75" customHeight="1" spans="1:16">
      <c r="A752" s="571"/>
      <c r="B752" s="575" t="s">
        <v>79</v>
      </c>
      <c r="C752" s="569">
        <f>SUM(E752:P752)</f>
        <v>0</v>
      </c>
      <c r="D752" s="572"/>
      <c r="E752" s="586"/>
      <c r="F752" s="586"/>
      <c r="G752" s="586"/>
      <c r="H752" s="586"/>
      <c r="I752" s="586"/>
      <c r="J752" s="586"/>
      <c r="K752" s="586"/>
      <c r="L752" s="586"/>
      <c r="M752" s="586"/>
      <c r="N752" s="586"/>
      <c r="O752" s="586"/>
      <c r="P752" s="586"/>
    </row>
    <row r="753" ht="12.75" customHeight="1" spans="1:16">
      <c r="A753" s="571"/>
      <c r="B753" s="576" t="s">
        <v>80</v>
      </c>
      <c r="C753" s="562">
        <f>IF((C744+C752)=0,,C752/(C744+C752))</f>
        <v>0</v>
      </c>
      <c r="D753" s="577"/>
      <c r="E753" s="524">
        <f>IF((E744+E752)=0,,E752/(E744+E752))</f>
        <v>0</v>
      </c>
      <c r="F753" s="524">
        <f t="shared" ref="F753:P753" si="412">IF((F744+F752)=0,,F752/(F744+F752))</f>
        <v>0</v>
      </c>
      <c r="G753" s="524">
        <f t="shared" si="412"/>
        <v>0</v>
      </c>
      <c r="H753" s="524">
        <f t="shared" si="412"/>
        <v>0</v>
      </c>
      <c r="I753" s="524">
        <f t="shared" si="412"/>
        <v>0</v>
      </c>
      <c r="J753" s="524">
        <f t="shared" si="412"/>
        <v>0</v>
      </c>
      <c r="K753" s="524">
        <f t="shared" si="412"/>
        <v>0</v>
      </c>
      <c r="L753" s="524">
        <f t="shared" si="412"/>
        <v>0</v>
      </c>
      <c r="M753" s="524">
        <f t="shared" si="412"/>
        <v>0</v>
      </c>
      <c r="N753" s="524">
        <f t="shared" si="412"/>
        <v>0</v>
      </c>
      <c r="O753" s="524">
        <f t="shared" si="412"/>
        <v>0</v>
      </c>
      <c r="P753" s="524">
        <f t="shared" si="412"/>
        <v>0</v>
      </c>
    </row>
    <row r="754" ht="12.75" customHeight="1" spans="1:16">
      <c r="A754" s="578" t="s">
        <v>172</v>
      </c>
      <c r="B754" s="483" t="s">
        <v>70</v>
      </c>
      <c r="C754" s="579">
        <f>SUM(E754:P754)</f>
        <v>0</v>
      </c>
      <c r="D754" s="570">
        <f>IF($C$2=0,,C754/$C$2)</f>
        <v>0</v>
      </c>
      <c r="E754" s="586"/>
      <c r="F754" s="586"/>
      <c r="G754" s="586"/>
      <c r="H754" s="586"/>
      <c r="I754" s="586"/>
      <c r="J754" s="586"/>
      <c r="K754" s="586"/>
      <c r="L754" s="586"/>
      <c r="M754" s="586"/>
      <c r="N754" s="586"/>
      <c r="O754" s="586"/>
      <c r="P754" s="586"/>
    </row>
    <row r="755" ht="12.75" customHeight="1" spans="1:16">
      <c r="A755" s="578"/>
      <c r="B755" s="483" t="s">
        <v>71</v>
      </c>
      <c r="C755" s="579">
        <f>SUM(E755:P755)</f>
        <v>0</v>
      </c>
      <c r="D755" s="484"/>
      <c r="E755" s="586"/>
      <c r="F755" s="586"/>
      <c r="G755" s="586"/>
      <c r="H755" s="586"/>
      <c r="I755" s="586"/>
      <c r="J755" s="586"/>
      <c r="K755" s="586"/>
      <c r="L755" s="586"/>
      <c r="M755" s="586"/>
      <c r="N755" s="586"/>
      <c r="O755" s="586"/>
      <c r="P755" s="586"/>
    </row>
    <row r="756" ht="12.75" customHeight="1" spans="1:16">
      <c r="A756" s="578"/>
      <c r="B756" s="483" t="s">
        <v>82</v>
      </c>
      <c r="C756" s="579">
        <f>SUM(E756:P756)</f>
        <v>0</v>
      </c>
      <c r="D756" s="484"/>
      <c r="E756" s="587">
        <f>E757+E758</f>
        <v>0</v>
      </c>
      <c r="F756" s="587">
        <f t="shared" ref="F756:P756" si="413">F757+F758</f>
        <v>0</v>
      </c>
      <c r="G756" s="587">
        <f t="shared" si="413"/>
        <v>0</v>
      </c>
      <c r="H756" s="587">
        <f t="shared" si="413"/>
        <v>0</v>
      </c>
      <c r="I756" s="587">
        <f t="shared" si="413"/>
        <v>0</v>
      </c>
      <c r="J756" s="587">
        <f t="shared" si="413"/>
        <v>0</v>
      </c>
      <c r="K756" s="587">
        <f t="shared" si="413"/>
        <v>0</v>
      </c>
      <c r="L756" s="587">
        <f t="shared" si="413"/>
        <v>0</v>
      </c>
      <c r="M756" s="587">
        <f t="shared" si="413"/>
        <v>0</v>
      </c>
      <c r="N756" s="587">
        <f t="shared" si="413"/>
        <v>0</v>
      </c>
      <c r="O756" s="587">
        <f t="shared" si="413"/>
        <v>0</v>
      </c>
      <c r="P756" s="587">
        <f t="shared" si="413"/>
        <v>0</v>
      </c>
    </row>
    <row r="757" ht="12.75" customHeight="1" spans="1:16">
      <c r="A757" s="578"/>
      <c r="B757" s="580" t="s">
        <v>229</v>
      </c>
      <c r="C757" s="579">
        <f>SUM(E757:P757)</f>
        <v>0</v>
      </c>
      <c r="D757" s="484"/>
      <c r="E757" s="586"/>
      <c r="F757" s="586"/>
      <c r="G757" s="586"/>
      <c r="H757" s="586"/>
      <c r="I757" s="586"/>
      <c r="J757" s="586"/>
      <c r="K757" s="586"/>
      <c r="L757" s="586"/>
      <c r="M757" s="586"/>
      <c r="N757" s="586"/>
      <c r="O757" s="586"/>
      <c r="P757" s="586"/>
    </row>
    <row r="758" ht="12.75" customHeight="1" spans="1:16">
      <c r="A758" s="578"/>
      <c r="B758" s="580" t="s">
        <v>230</v>
      </c>
      <c r="C758" s="579">
        <f>SUM(E758:P758)</f>
        <v>0</v>
      </c>
      <c r="D758" s="484"/>
      <c r="E758" s="586"/>
      <c r="F758" s="586"/>
      <c r="G758" s="586"/>
      <c r="H758" s="586"/>
      <c r="I758" s="586"/>
      <c r="J758" s="586"/>
      <c r="K758" s="586"/>
      <c r="L758" s="586"/>
      <c r="M758" s="586"/>
      <c r="N758" s="586"/>
      <c r="O758" s="586"/>
      <c r="P758" s="586"/>
    </row>
    <row r="759" ht="12.75" customHeight="1" spans="1:16">
      <c r="A759" s="578"/>
      <c r="B759" s="581" t="s">
        <v>75</v>
      </c>
      <c r="C759" s="484">
        <f>IF(C754=0,,C755/C754)</f>
        <v>0</v>
      </c>
      <c r="D759" s="484"/>
      <c r="E759" s="525">
        <f>IF(E754=0,,E755/E754)</f>
        <v>0</v>
      </c>
      <c r="F759" s="525">
        <f t="shared" ref="F759:P759" si="414">IF(F754=0,,F755/F754)</f>
        <v>0</v>
      </c>
      <c r="G759" s="525">
        <f t="shared" si="414"/>
        <v>0</v>
      </c>
      <c r="H759" s="525">
        <f t="shared" si="414"/>
        <v>0</v>
      </c>
      <c r="I759" s="525">
        <f t="shared" si="414"/>
        <v>0</v>
      </c>
      <c r="J759" s="525">
        <f t="shared" si="414"/>
        <v>0</v>
      </c>
      <c r="K759" s="525">
        <f t="shared" si="414"/>
        <v>0</v>
      </c>
      <c r="L759" s="525">
        <f t="shared" si="414"/>
        <v>0</v>
      </c>
      <c r="M759" s="525">
        <f t="shared" si="414"/>
        <v>0</v>
      </c>
      <c r="N759" s="525">
        <f t="shared" si="414"/>
        <v>0</v>
      </c>
      <c r="O759" s="525">
        <f t="shared" si="414"/>
        <v>0</v>
      </c>
      <c r="P759" s="525">
        <f t="shared" si="414"/>
        <v>0</v>
      </c>
    </row>
    <row r="760" ht="12.75" customHeight="1" spans="1:16">
      <c r="A760" s="578"/>
      <c r="B760" s="581" t="s">
        <v>76</v>
      </c>
      <c r="C760" s="484">
        <f>IF(C754=0,,C756/C754)</f>
        <v>0</v>
      </c>
      <c r="D760" s="484"/>
      <c r="E760" s="525">
        <f>IF(E754=0,,E756/E754)</f>
        <v>0</v>
      </c>
      <c r="F760" s="525">
        <f t="shared" ref="F760:P760" si="415">IF(F754=0,,F756/F754)</f>
        <v>0</v>
      </c>
      <c r="G760" s="525">
        <f t="shared" si="415"/>
        <v>0</v>
      </c>
      <c r="H760" s="525">
        <f t="shared" si="415"/>
        <v>0</v>
      </c>
      <c r="I760" s="525">
        <f t="shared" si="415"/>
        <v>0</v>
      </c>
      <c r="J760" s="525">
        <f t="shared" si="415"/>
        <v>0</v>
      </c>
      <c r="K760" s="525">
        <f t="shared" si="415"/>
        <v>0</v>
      </c>
      <c r="L760" s="525">
        <f t="shared" si="415"/>
        <v>0</v>
      </c>
      <c r="M760" s="525">
        <f t="shared" si="415"/>
        <v>0</v>
      </c>
      <c r="N760" s="525">
        <f t="shared" si="415"/>
        <v>0</v>
      </c>
      <c r="O760" s="525">
        <f t="shared" si="415"/>
        <v>0</v>
      </c>
      <c r="P760" s="525">
        <f t="shared" si="415"/>
        <v>0</v>
      </c>
    </row>
    <row r="761" ht="12.75" customHeight="1" spans="1:16">
      <c r="A761" s="578"/>
      <c r="B761" s="582" t="s">
        <v>77</v>
      </c>
      <c r="C761" s="579">
        <f>SUM(E761:P761)</f>
        <v>0</v>
      </c>
      <c r="D761" s="484"/>
      <c r="E761" s="588">
        <f>E755-E756</f>
        <v>0</v>
      </c>
      <c r="F761" s="588">
        <f t="shared" ref="F761:P761" si="416">F755-F756</f>
        <v>0</v>
      </c>
      <c r="G761" s="588">
        <f t="shared" si="416"/>
        <v>0</v>
      </c>
      <c r="H761" s="588">
        <f t="shared" si="416"/>
        <v>0</v>
      </c>
      <c r="I761" s="588">
        <f t="shared" si="416"/>
        <v>0</v>
      </c>
      <c r="J761" s="588">
        <f t="shared" si="416"/>
        <v>0</v>
      </c>
      <c r="K761" s="588">
        <f t="shared" si="416"/>
        <v>0</v>
      </c>
      <c r="L761" s="588">
        <f t="shared" si="416"/>
        <v>0</v>
      </c>
      <c r="M761" s="588">
        <f t="shared" si="416"/>
        <v>0</v>
      </c>
      <c r="N761" s="588">
        <f t="shared" si="416"/>
        <v>0</v>
      </c>
      <c r="O761" s="588">
        <f t="shared" si="416"/>
        <v>0</v>
      </c>
      <c r="P761" s="588">
        <f t="shared" si="416"/>
        <v>0</v>
      </c>
    </row>
    <row r="762" ht="12.75" customHeight="1" spans="1:16">
      <c r="A762" s="578"/>
      <c r="B762" s="583" t="s">
        <v>78</v>
      </c>
      <c r="C762" s="354">
        <f>IF(C755=0,,C761/C755)</f>
        <v>0</v>
      </c>
      <c r="D762" s="354"/>
      <c r="E762" s="524">
        <f>IF(E755=0,,E761/E755)</f>
        <v>0</v>
      </c>
      <c r="F762" s="524">
        <f t="shared" ref="F762:P762" si="417">IF(F755=0,,F761/F755)</f>
        <v>0</v>
      </c>
      <c r="G762" s="524">
        <f t="shared" si="417"/>
        <v>0</v>
      </c>
      <c r="H762" s="524">
        <f t="shared" si="417"/>
        <v>0</v>
      </c>
      <c r="I762" s="524">
        <f t="shared" si="417"/>
        <v>0</v>
      </c>
      <c r="J762" s="524">
        <f t="shared" si="417"/>
        <v>0</v>
      </c>
      <c r="K762" s="524">
        <f t="shared" si="417"/>
        <v>0</v>
      </c>
      <c r="L762" s="524">
        <f t="shared" si="417"/>
        <v>0</v>
      </c>
      <c r="M762" s="524">
        <f t="shared" si="417"/>
        <v>0</v>
      </c>
      <c r="N762" s="524">
        <f t="shared" si="417"/>
        <v>0</v>
      </c>
      <c r="O762" s="524">
        <f t="shared" si="417"/>
        <v>0</v>
      </c>
      <c r="P762" s="524">
        <f t="shared" si="417"/>
        <v>0</v>
      </c>
    </row>
    <row r="763" ht="12.75" customHeight="1" spans="1:16">
      <c r="A763" s="578"/>
      <c r="B763" s="582" t="s">
        <v>231</v>
      </c>
      <c r="C763" s="579">
        <f>SUM(E763:P763)</f>
        <v>0</v>
      </c>
      <c r="D763" s="484"/>
      <c r="E763" s="586"/>
      <c r="F763" s="586"/>
      <c r="G763" s="586"/>
      <c r="H763" s="586"/>
      <c r="I763" s="586"/>
      <c r="J763" s="586"/>
      <c r="K763" s="586"/>
      <c r="L763" s="586"/>
      <c r="M763" s="586"/>
      <c r="N763" s="586"/>
      <c r="O763" s="586"/>
      <c r="P763" s="586"/>
    </row>
    <row r="764" ht="12.75" customHeight="1" spans="1:16">
      <c r="A764" s="578"/>
      <c r="B764" s="583" t="s">
        <v>128</v>
      </c>
      <c r="C764" s="354">
        <f>IF((C755+C763)=0,,C763/(C755+C763))</f>
        <v>0</v>
      </c>
      <c r="D764" s="354"/>
      <c r="E764" s="524">
        <f>IF((E755+E763)=0,,E763/(E755+E763))</f>
        <v>0</v>
      </c>
      <c r="F764" s="524">
        <f t="shared" ref="F764:P764" si="418">IF((F755+F763)=0,,F763/(F755+F763))</f>
        <v>0</v>
      </c>
      <c r="G764" s="524">
        <f t="shared" si="418"/>
        <v>0</v>
      </c>
      <c r="H764" s="524">
        <f t="shared" si="418"/>
        <v>0</v>
      </c>
      <c r="I764" s="524">
        <f t="shared" si="418"/>
        <v>0</v>
      </c>
      <c r="J764" s="524">
        <f t="shared" si="418"/>
        <v>0</v>
      </c>
      <c r="K764" s="524">
        <f t="shared" si="418"/>
        <v>0</v>
      </c>
      <c r="L764" s="524">
        <f t="shared" si="418"/>
        <v>0</v>
      </c>
      <c r="M764" s="524">
        <f t="shared" si="418"/>
        <v>0</v>
      </c>
      <c r="N764" s="524">
        <f t="shared" si="418"/>
        <v>0</v>
      </c>
      <c r="O764" s="524">
        <f t="shared" si="418"/>
        <v>0</v>
      </c>
      <c r="P764" s="524">
        <f t="shared" si="418"/>
        <v>0</v>
      </c>
    </row>
    <row r="765" ht="12.75" customHeight="1" spans="1:16">
      <c r="A765" s="567" t="s">
        <v>161</v>
      </c>
      <c r="B765" s="568" t="s">
        <v>70</v>
      </c>
      <c r="C765" s="569">
        <f>SUM(E765:P765)</f>
        <v>0</v>
      </c>
      <c r="D765" s="570">
        <f>IF($C$2=0,,C765/$C$2)</f>
        <v>0</v>
      </c>
      <c r="E765" s="586"/>
      <c r="F765" s="586"/>
      <c r="G765" s="586"/>
      <c r="H765" s="586"/>
      <c r="I765" s="586"/>
      <c r="J765" s="586"/>
      <c r="K765" s="586"/>
      <c r="L765" s="586"/>
      <c r="M765" s="586"/>
      <c r="N765" s="586"/>
      <c r="O765" s="586"/>
      <c r="P765" s="586"/>
    </row>
    <row r="766" ht="12.75" customHeight="1" spans="1:16">
      <c r="A766" s="571"/>
      <c r="B766" s="568" t="s">
        <v>71</v>
      </c>
      <c r="C766" s="569">
        <f>SUM(E766:P766)</f>
        <v>0</v>
      </c>
      <c r="D766" s="572"/>
      <c r="E766" s="586"/>
      <c r="F766" s="586"/>
      <c r="G766" s="586"/>
      <c r="H766" s="586"/>
      <c r="I766" s="586"/>
      <c r="J766" s="586"/>
      <c r="K766" s="586"/>
      <c r="L766" s="586"/>
      <c r="M766" s="586"/>
      <c r="N766" s="586"/>
      <c r="O766" s="586"/>
      <c r="P766" s="586"/>
    </row>
    <row r="767" ht="12.75" customHeight="1" spans="1:16">
      <c r="A767" s="571"/>
      <c r="B767" s="568" t="s">
        <v>82</v>
      </c>
      <c r="C767" s="569">
        <f>SUM(E767:P767)</f>
        <v>0</v>
      </c>
      <c r="D767" s="572"/>
      <c r="E767" s="587">
        <f>E768+E769</f>
        <v>0</v>
      </c>
      <c r="F767" s="587">
        <f t="shared" ref="F767:P767" si="419">F768+F769</f>
        <v>0</v>
      </c>
      <c r="G767" s="587">
        <f t="shared" si="419"/>
        <v>0</v>
      </c>
      <c r="H767" s="587">
        <f t="shared" si="419"/>
        <v>0</v>
      </c>
      <c r="I767" s="587">
        <f t="shared" si="419"/>
        <v>0</v>
      </c>
      <c r="J767" s="587">
        <f t="shared" si="419"/>
        <v>0</v>
      </c>
      <c r="K767" s="587">
        <f t="shared" si="419"/>
        <v>0</v>
      </c>
      <c r="L767" s="587">
        <f t="shared" si="419"/>
        <v>0</v>
      </c>
      <c r="M767" s="587">
        <f t="shared" si="419"/>
        <v>0</v>
      </c>
      <c r="N767" s="587">
        <f t="shared" si="419"/>
        <v>0</v>
      </c>
      <c r="O767" s="587">
        <f t="shared" si="419"/>
        <v>0</v>
      </c>
      <c r="P767" s="587">
        <f t="shared" si="419"/>
        <v>0</v>
      </c>
    </row>
    <row r="768" ht="12.75" customHeight="1" spans="1:16">
      <c r="A768" s="571"/>
      <c r="B768" s="573" t="s">
        <v>229</v>
      </c>
      <c r="C768" s="569">
        <f>SUM(E768:P768)</f>
        <v>0</v>
      </c>
      <c r="D768" s="572"/>
      <c r="E768" s="586"/>
      <c r="F768" s="586"/>
      <c r="G768" s="586"/>
      <c r="H768" s="586"/>
      <c r="I768" s="586"/>
      <c r="J768" s="586"/>
      <c r="K768" s="586"/>
      <c r="L768" s="586"/>
      <c r="M768" s="586"/>
      <c r="N768" s="586"/>
      <c r="O768" s="586"/>
      <c r="P768" s="586"/>
    </row>
    <row r="769" ht="12.75" customHeight="1" spans="1:16">
      <c r="A769" s="571"/>
      <c r="B769" s="573" t="s">
        <v>230</v>
      </c>
      <c r="C769" s="569">
        <f>SUM(E769:P769)</f>
        <v>0</v>
      </c>
      <c r="D769" s="572"/>
      <c r="E769" s="586"/>
      <c r="F769" s="586"/>
      <c r="G769" s="586"/>
      <c r="H769" s="586"/>
      <c r="I769" s="586"/>
      <c r="J769" s="586"/>
      <c r="K769" s="586"/>
      <c r="L769" s="586"/>
      <c r="M769" s="586"/>
      <c r="N769" s="586"/>
      <c r="O769" s="586"/>
      <c r="P769" s="586"/>
    </row>
    <row r="770" ht="12.75" customHeight="1" spans="1:16">
      <c r="A770" s="571"/>
      <c r="B770" s="574" t="s">
        <v>75</v>
      </c>
      <c r="C770" s="526">
        <f>IF(C765=0,,C766/C765)</f>
        <v>0</v>
      </c>
      <c r="D770" s="572"/>
      <c r="E770" s="525">
        <f>IF(E765=0,,E766/E765)</f>
        <v>0</v>
      </c>
      <c r="F770" s="525">
        <f t="shared" ref="F770:P770" si="420">IF(F765=0,,F766/F765)</f>
        <v>0</v>
      </c>
      <c r="G770" s="525">
        <f t="shared" si="420"/>
        <v>0</v>
      </c>
      <c r="H770" s="525">
        <f t="shared" si="420"/>
        <v>0</v>
      </c>
      <c r="I770" s="525">
        <f t="shared" si="420"/>
        <v>0</v>
      </c>
      <c r="J770" s="525">
        <f t="shared" si="420"/>
        <v>0</v>
      </c>
      <c r="K770" s="525">
        <f t="shared" si="420"/>
        <v>0</v>
      </c>
      <c r="L770" s="525">
        <f t="shared" si="420"/>
        <v>0</v>
      </c>
      <c r="M770" s="525">
        <f t="shared" si="420"/>
        <v>0</v>
      </c>
      <c r="N770" s="525">
        <f t="shared" si="420"/>
        <v>0</v>
      </c>
      <c r="O770" s="525">
        <f t="shared" si="420"/>
        <v>0</v>
      </c>
      <c r="P770" s="525">
        <f t="shared" si="420"/>
        <v>0</v>
      </c>
    </row>
    <row r="771" ht="12.75" customHeight="1" spans="1:16">
      <c r="A771" s="571"/>
      <c r="B771" s="574" t="s">
        <v>76</v>
      </c>
      <c r="C771" s="526">
        <f>IF(C765=0,,C767/C765)</f>
        <v>0</v>
      </c>
      <c r="D771" s="572"/>
      <c r="E771" s="525">
        <f>IF(E765=0,,E767/E765)</f>
        <v>0</v>
      </c>
      <c r="F771" s="525">
        <f t="shared" ref="F771:P771" si="421">IF(F765=0,,F767/F765)</f>
        <v>0</v>
      </c>
      <c r="G771" s="525">
        <f t="shared" si="421"/>
        <v>0</v>
      </c>
      <c r="H771" s="525">
        <f t="shared" si="421"/>
        <v>0</v>
      </c>
      <c r="I771" s="525">
        <f t="shared" si="421"/>
        <v>0</v>
      </c>
      <c r="J771" s="525">
        <f t="shared" si="421"/>
        <v>0</v>
      </c>
      <c r="K771" s="525">
        <f t="shared" si="421"/>
        <v>0</v>
      </c>
      <c r="L771" s="525">
        <f t="shared" si="421"/>
        <v>0</v>
      </c>
      <c r="M771" s="525">
        <f t="shared" si="421"/>
        <v>0</v>
      </c>
      <c r="N771" s="525">
        <f t="shared" si="421"/>
        <v>0</v>
      </c>
      <c r="O771" s="525">
        <f t="shared" si="421"/>
        <v>0</v>
      </c>
      <c r="P771" s="525">
        <f t="shared" si="421"/>
        <v>0</v>
      </c>
    </row>
    <row r="772" ht="12.75" customHeight="1" spans="1:16">
      <c r="A772" s="571"/>
      <c r="B772" s="575" t="s">
        <v>77</v>
      </c>
      <c r="C772" s="569">
        <f>SUM(E772:P772)</f>
        <v>0</v>
      </c>
      <c r="D772" s="572"/>
      <c r="E772" s="588">
        <f>E766-E767</f>
        <v>0</v>
      </c>
      <c r="F772" s="588">
        <f t="shared" ref="F772:P772" si="422">F766-F767</f>
        <v>0</v>
      </c>
      <c r="G772" s="588">
        <f t="shared" si="422"/>
        <v>0</v>
      </c>
      <c r="H772" s="588">
        <f t="shared" si="422"/>
        <v>0</v>
      </c>
      <c r="I772" s="588">
        <f t="shared" si="422"/>
        <v>0</v>
      </c>
      <c r="J772" s="588">
        <f t="shared" si="422"/>
        <v>0</v>
      </c>
      <c r="K772" s="588">
        <f t="shared" si="422"/>
        <v>0</v>
      </c>
      <c r="L772" s="588">
        <f t="shared" si="422"/>
        <v>0</v>
      </c>
      <c r="M772" s="588">
        <f t="shared" si="422"/>
        <v>0</v>
      </c>
      <c r="N772" s="588">
        <f t="shared" si="422"/>
        <v>0</v>
      </c>
      <c r="O772" s="588">
        <f t="shared" si="422"/>
        <v>0</v>
      </c>
      <c r="P772" s="588">
        <f t="shared" si="422"/>
        <v>0</v>
      </c>
    </row>
    <row r="773" ht="12.75" customHeight="1" spans="1:16">
      <c r="A773" s="571"/>
      <c r="B773" s="576" t="s">
        <v>78</v>
      </c>
      <c r="C773" s="562">
        <f>IF(C766=0,,C772/C766)</f>
        <v>0</v>
      </c>
      <c r="D773" s="577"/>
      <c r="E773" s="524">
        <f>IF(E766=0,,E772/E766)</f>
        <v>0</v>
      </c>
      <c r="F773" s="524">
        <f t="shared" ref="F773:P773" si="423">IF(F766=0,,F772/F766)</f>
        <v>0</v>
      </c>
      <c r="G773" s="524">
        <f t="shared" si="423"/>
        <v>0</v>
      </c>
      <c r="H773" s="524">
        <f t="shared" si="423"/>
        <v>0</v>
      </c>
      <c r="I773" s="524">
        <f t="shared" si="423"/>
        <v>0</v>
      </c>
      <c r="J773" s="524">
        <f t="shared" si="423"/>
        <v>0</v>
      </c>
      <c r="K773" s="524">
        <f t="shared" si="423"/>
        <v>0</v>
      </c>
      <c r="L773" s="524">
        <f t="shared" si="423"/>
        <v>0</v>
      </c>
      <c r="M773" s="524">
        <f t="shared" si="423"/>
        <v>0</v>
      </c>
      <c r="N773" s="524">
        <f t="shared" si="423"/>
        <v>0</v>
      </c>
      <c r="O773" s="524">
        <f t="shared" si="423"/>
        <v>0</v>
      </c>
      <c r="P773" s="524">
        <f t="shared" si="423"/>
        <v>0</v>
      </c>
    </row>
    <row r="774" ht="12.75" customHeight="1" spans="1:16">
      <c r="A774" s="571"/>
      <c r="B774" s="575" t="s">
        <v>79</v>
      </c>
      <c r="C774" s="569">
        <f>SUM(E774:P774)</f>
        <v>0</v>
      </c>
      <c r="D774" s="572"/>
      <c r="E774" s="586"/>
      <c r="F774" s="586"/>
      <c r="G774" s="586"/>
      <c r="H774" s="586"/>
      <c r="I774" s="586"/>
      <c r="J774" s="586"/>
      <c r="K774" s="586"/>
      <c r="L774" s="586"/>
      <c r="M774" s="586"/>
      <c r="N774" s="586"/>
      <c r="O774" s="586"/>
      <c r="P774" s="586"/>
    </row>
    <row r="775" ht="12.75" customHeight="1" spans="1:16">
      <c r="A775" s="571"/>
      <c r="B775" s="576" t="s">
        <v>128</v>
      </c>
      <c r="C775" s="562">
        <f>IF((C766+C774)=0,,C774/(C766+C774))</f>
        <v>0</v>
      </c>
      <c r="D775" s="577"/>
      <c r="E775" s="524">
        <f>IF((E766+E774)=0,,E774/(E766+E774))</f>
        <v>0</v>
      </c>
      <c r="F775" s="524">
        <f t="shared" ref="F775:P775" si="424">IF((F766+F774)=0,,F774/(F766+F774))</f>
        <v>0</v>
      </c>
      <c r="G775" s="524">
        <f t="shared" si="424"/>
        <v>0</v>
      </c>
      <c r="H775" s="524">
        <f t="shared" si="424"/>
        <v>0</v>
      </c>
      <c r="I775" s="524">
        <f t="shared" si="424"/>
        <v>0</v>
      </c>
      <c r="J775" s="524">
        <f t="shared" si="424"/>
        <v>0</v>
      </c>
      <c r="K775" s="524">
        <f t="shared" si="424"/>
        <v>0</v>
      </c>
      <c r="L775" s="524">
        <f t="shared" si="424"/>
        <v>0</v>
      </c>
      <c r="M775" s="524">
        <f t="shared" si="424"/>
        <v>0</v>
      </c>
      <c r="N775" s="524">
        <f t="shared" si="424"/>
        <v>0</v>
      </c>
      <c r="O775" s="524">
        <f t="shared" si="424"/>
        <v>0</v>
      </c>
      <c r="P775" s="524">
        <f t="shared" si="424"/>
        <v>0</v>
      </c>
    </row>
    <row r="776" ht="15" customHeight="1" spans="1:16">
      <c r="A776" s="565" t="s">
        <v>162</v>
      </c>
      <c r="B776" s="566"/>
      <c r="C776" s="566"/>
      <c r="D776" s="566"/>
      <c r="E776" s="566"/>
      <c r="F776" s="566"/>
      <c r="G776" s="566"/>
      <c r="H776" s="566"/>
      <c r="I776" s="566"/>
      <c r="J776" s="566"/>
      <c r="K776" s="566"/>
      <c r="L776" s="566"/>
      <c r="M776" s="566"/>
      <c r="N776" s="566"/>
      <c r="O776" s="566"/>
      <c r="P776" s="566"/>
    </row>
    <row r="777" ht="12.75" customHeight="1" spans="1:16">
      <c r="A777" s="567" t="s">
        <v>163</v>
      </c>
      <c r="B777" s="568" t="s">
        <v>70</v>
      </c>
      <c r="C777" s="569">
        <f>SUM(E777:P777)</f>
        <v>0</v>
      </c>
      <c r="D777" s="570">
        <f>IF($C$2=0,,C777/$C$2)</f>
        <v>0</v>
      </c>
      <c r="E777" s="586"/>
      <c r="F777" s="586"/>
      <c r="G777" s="586"/>
      <c r="H777" s="586"/>
      <c r="I777" s="586"/>
      <c r="J777" s="586"/>
      <c r="K777" s="586"/>
      <c r="L777" s="586"/>
      <c r="M777" s="586"/>
      <c r="N777" s="586"/>
      <c r="O777" s="586"/>
      <c r="P777" s="586"/>
    </row>
    <row r="778" ht="12.75" customHeight="1" spans="1:16">
      <c r="A778" s="571"/>
      <c r="B778" s="568" t="s">
        <v>71</v>
      </c>
      <c r="C778" s="569">
        <f>SUM(E778:P778)</f>
        <v>0</v>
      </c>
      <c r="D778" s="572"/>
      <c r="E778" s="586"/>
      <c r="F778" s="586"/>
      <c r="G778" s="586"/>
      <c r="H778" s="586"/>
      <c r="I778" s="586"/>
      <c r="J778" s="586"/>
      <c r="K778" s="586"/>
      <c r="L778" s="586"/>
      <c r="M778" s="586"/>
      <c r="N778" s="586"/>
      <c r="O778" s="586"/>
      <c r="P778" s="586"/>
    </row>
    <row r="779" ht="12.75" customHeight="1" spans="1:16">
      <c r="A779" s="571"/>
      <c r="B779" s="568" t="s">
        <v>82</v>
      </c>
      <c r="C779" s="569">
        <f>SUM(E779:P779)</f>
        <v>0</v>
      </c>
      <c r="D779" s="572"/>
      <c r="E779" s="587">
        <f>E780+E781</f>
        <v>0</v>
      </c>
      <c r="F779" s="587">
        <f t="shared" ref="F779:P779" si="425">F780+F781</f>
        <v>0</v>
      </c>
      <c r="G779" s="587">
        <f t="shared" si="425"/>
        <v>0</v>
      </c>
      <c r="H779" s="587">
        <f t="shared" si="425"/>
        <v>0</v>
      </c>
      <c r="I779" s="587">
        <f t="shared" si="425"/>
        <v>0</v>
      </c>
      <c r="J779" s="587">
        <f t="shared" si="425"/>
        <v>0</v>
      </c>
      <c r="K779" s="587">
        <f t="shared" si="425"/>
        <v>0</v>
      </c>
      <c r="L779" s="587">
        <f t="shared" si="425"/>
        <v>0</v>
      </c>
      <c r="M779" s="587">
        <f t="shared" si="425"/>
        <v>0</v>
      </c>
      <c r="N779" s="587">
        <f t="shared" si="425"/>
        <v>0</v>
      </c>
      <c r="O779" s="587">
        <f t="shared" si="425"/>
        <v>0</v>
      </c>
      <c r="P779" s="587">
        <f t="shared" si="425"/>
        <v>0</v>
      </c>
    </row>
    <row r="780" ht="12.75" customHeight="1" spans="1:16">
      <c r="A780" s="571"/>
      <c r="B780" s="573" t="s">
        <v>212</v>
      </c>
      <c r="C780" s="569">
        <f>SUM(E780:P780)</f>
        <v>0</v>
      </c>
      <c r="D780" s="572"/>
      <c r="E780" s="586"/>
      <c r="F780" s="586"/>
      <c r="G780" s="586"/>
      <c r="H780" s="586"/>
      <c r="I780" s="586"/>
      <c r="J780" s="586"/>
      <c r="K780" s="586"/>
      <c r="L780" s="586"/>
      <c r="M780" s="586"/>
      <c r="N780" s="586"/>
      <c r="O780" s="586"/>
      <c r="P780" s="586"/>
    </row>
    <row r="781" ht="12.75" customHeight="1" spans="1:16">
      <c r="A781" s="571"/>
      <c r="B781" s="573" t="s">
        <v>213</v>
      </c>
      <c r="C781" s="569">
        <f>SUM(E781:P781)</f>
        <v>0</v>
      </c>
      <c r="D781" s="572"/>
      <c r="E781" s="586"/>
      <c r="F781" s="586"/>
      <c r="G781" s="586"/>
      <c r="H781" s="586"/>
      <c r="I781" s="586"/>
      <c r="J781" s="586"/>
      <c r="K781" s="586"/>
      <c r="L781" s="586"/>
      <c r="M781" s="586"/>
      <c r="N781" s="586"/>
      <c r="O781" s="586"/>
      <c r="P781" s="586"/>
    </row>
    <row r="782" ht="12.75" customHeight="1" spans="1:16">
      <c r="A782" s="571"/>
      <c r="B782" s="574" t="s">
        <v>75</v>
      </c>
      <c r="C782" s="526">
        <f>IF(C777=0,,C778/C777)</f>
        <v>0</v>
      </c>
      <c r="D782" s="572"/>
      <c r="E782" s="525">
        <f>IF(E777=0,,E778/E777)</f>
        <v>0</v>
      </c>
      <c r="F782" s="525">
        <f t="shared" ref="F782:P782" si="426">IF(F777=0,,F778/F777)</f>
        <v>0</v>
      </c>
      <c r="G782" s="525">
        <f t="shared" si="426"/>
        <v>0</v>
      </c>
      <c r="H782" s="525">
        <f t="shared" si="426"/>
        <v>0</v>
      </c>
      <c r="I782" s="525">
        <f t="shared" si="426"/>
        <v>0</v>
      </c>
      <c r="J782" s="525">
        <f t="shared" si="426"/>
        <v>0</v>
      </c>
      <c r="K782" s="525">
        <f t="shared" si="426"/>
        <v>0</v>
      </c>
      <c r="L782" s="525">
        <f t="shared" si="426"/>
        <v>0</v>
      </c>
      <c r="M782" s="525">
        <f t="shared" si="426"/>
        <v>0</v>
      </c>
      <c r="N782" s="525">
        <f t="shared" si="426"/>
        <v>0</v>
      </c>
      <c r="O782" s="525">
        <f t="shared" si="426"/>
        <v>0</v>
      </c>
      <c r="P782" s="525">
        <f t="shared" si="426"/>
        <v>0</v>
      </c>
    </row>
    <row r="783" ht="12.75" customHeight="1" spans="1:16">
      <c r="A783" s="571"/>
      <c r="B783" s="574" t="s">
        <v>228</v>
      </c>
      <c r="C783" s="526">
        <f>IF(C777=0,,C779/C777)</f>
        <v>0</v>
      </c>
      <c r="D783" s="572"/>
      <c r="E783" s="525">
        <f>IF(E777=0,,E779/E777)</f>
        <v>0</v>
      </c>
      <c r="F783" s="525">
        <f t="shared" ref="F783:P783" si="427">IF(F777=0,,F779/F777)</f>
        <v>0</v>
      </c>
      <c r="G783" s="525">
        <f t="shared" si="427"/>
        <v>0</v>
      </c>
      <c r="H783" s="525">
        <f t="shared" si="427"/>
        <v>0</v>
      </c>
      <c r="I783" s="525">
        <f t="shared" si="427"/>
        <v>0</v>
      </c>
      <c r="J783" s="525">
        <f t="shared" si="427"/>
        <v>0</v>
      </c>
      <c r="K783" s="525">
        <f t="shared" si="427"/>
        <v>0</v>
      </c>
      <c r="L783" s="525">
        <f t="shared" si="427"/>
        <v>0</v>
      </c>
      <c r="M783" s="525">
        <f t="shared" si="427"/>
        <v>0</v>
      </c>
      <c r="N783" s="525">
        <f t="shared" si="427"/>
        <v>0</v>
      </c>
      <c r="O783" s="525">
        <f t="shared" si="427"/>
        <v>0</v>
      </c>
      <c r="P783" s="525">
        <f t="shared" si="427"/>
        <v>0</v>
      </c>
    </row>
    <row r="784" ht="12.75" customHeight="1" spans="1:16">
      <c r="A784" s="571"/>
      <c r="B784" s="575" t="s">
        <v>77</v>
      </c>
      <c r="C784" s="569">
        <f>SUM(E784:P784)</f>
        <v>0</v>
      </c>
      <c r="D784" s="572"/>
      <c r="E784" s="588">
        <f>E778-E779</f>
        <v>0</v>
      </c>
      <c r="F784" s="588">
        <f t="shared" ref="F784:P784" si="428">F778-F779</f>
        <v>0</v>
      </c>
      <c r="G784" s="588">
        <f t="shared" si="428"/>
        <v>0</v>
      </c>
      <c r="H784" s="588">
        <f t="shared" si="428"/>
        <v>0</v>
      </c>
      <c r="I784" s="588">
        <f t="shared" si="428"/>
        <v>0</v>
      </c>
      <c r="J784" s="588">
        <f t="shared" si="428"/>
        <v>0</v>
      </c>
      <c r="K784" s="588">
        <f t="shared" si="428"/>
        <v>0</v>
      </c>
      <c r="L784" s="588">
        <f t="shared" si="428"/>
        <v>0</v>
      </c>
      <c r="M784" s="588">
        <f t="shared" si="428"/>
        <v>0</v>
      </c>
      <c r="N784" s="588">
        <f t="shared" si="428"/>
        <v>0</v>
      </c>
      <c r="O784" s="588">
        <f t="shared" si="428"/>
        <v>0</v>
      </c>
      <c r="P784" s="588">
        <f t="shared" si="428"/>
        <v>0</v>
      </c>
    </row>
    <row r="785" ht="12.75" customHeight="1" spans="1:16">
      <c r="A785" s="571"/>
      <c r="B785" s="576" t="s">
        <v>78</v>
      </c>
      <c r="C785" s="562">
        <f>IF(C778=0,,C784/C778)</f>
        <v>0</v>
      </c>
      <c r="D785" s="577"/>
      <c r="E785" s="524">
        <f>IF(E778=0,,E784/E778)</f>
        <v>0</v>
      </c>
      <c r="F785" s="524">
        <f t="shared" ref="F785:P785" si="429">IF(F778=0,,F784/F778)</f>
        <v>0</v>
      </c>
      <c r="G785" s="524">
        <f t="shared" si="429"/>
        <v>0</v>
      </c>
      <c r="H785" s="524">
        <f t="shared" si="429"/>
        <v>0</v>
      </c>
      <c r="I785" s="524">
        <f t="shared" si="429"/>
        <v>0</v>
      </c>
      <c r="J785" s="524">
        <f t="shared" si="429"/>
        <v>0</v>
      </c>
      <c r="K785" s="524">
        <f t="shared" si="429"/>
        <v>0</v>
      </c>
      <c r="L785" s="524">
        <f t="shared" si="429"/>
        <v>0</v>
      </c>
      <c r="M785" s="524">
        <f t="shared" si="429"/>
        <v>0</v>
      </c>
      <c r="N785" s="524">
        <f t="shared" si="429"/>
        <v>0</v>
      </c>
      <c r="O785" s="524">
        <f t="shared" si="429"/>
        <v>0</v>
      </c>
      <c r="P785" s="524">
        <f t="shared" si="429"/>
        <v>0</v>
      </c>
    </row>
    <row r="786" ht="12.75" customHeight="1" spans="1:16">
      <c r="A786" s="571"/>
      <c r="B786" s="575" t="s">
        <v>79</v>
      </c>
      <c r="C786" s="569">
        <f>SUM(E786:P786)</f>
        <v>0</v>
      </c>
      <c r="D786" s="572"/>
      <c r="E786" s="586"/>
      <c r="F786" s="586"/>
      <c r="G786" s="586"/>
      <c r="H786" s="586"/>
      <c r="I786" s="586"/>
      <c r="J786" s="586"/>
      <c r="K786" s="586"/>
      <c r="L786" s="586"/>
      <c r="M786" s="586"/>
      <c r="N786" s="586"/>
      <c r="O786" s="586"/>
      <c r="P786" s="586"/>
    </row>
    <row r="787" ht="12.75" customHeight="1" spans="1:16">
      <c r="A787" s="571"/>
      <c r="B787" s="576" t="s">
        <v>80</v>
      </c>
      <c r="C787" s="562">
        <f>IF((C778+C786)=0,,C786/(C778+C786))</f>
        <v>0</v>
      </c>
      <c r="D787" s="577"/>
      <c r="E787" s="524">
        <f>IF((E778+E786)=0,,E786/(E778+E786))</f>
        <v>0</v>
      </c>
      <c r="F787" s="524">
        <f t="shared" ref="F787:P787" si="430">IF((F778+F786)=0,,F786/(F778+F786))</f>
        <v>0</v>
      </c>
      <c r="G787" s="524">
        <f t="shared" si="430"/>
        <v>0</v>
      </c>
      <c r="H787" s="524">
        <f t="shared" si="430"/>
        <v>0</v>
      </c>
      <c r="I787" s="524">
        <f t="shared" si="430"/>
        <v>0</v>
      </c>
      <c r="J787" s="524">
        <f t="shared" si="430"/>
        <v>0</v>
      </c>
      <c r="K787" s="524">
        <f t="shared" si="430"/>
        <v>0</v>
      </c>
      <c r="L787" s="524">
        <f t="shared" si="430"/>
        <v>0</v>
      </c>
      <c r="M787" s="524">
        <f t="shared" si="430"/>
        <v>0</v>
      </c>
      <c r="N787" s="524">
        <f t="shared" si="430"/>
        <v>0</v>
      </c>
      <c r="O787" s="524">
        <f t="shared" si="430"/>
        <v>0</v>
      </c>
      <c r="P787" s="524">
        <f t="shared" si="430"/>
        <v>0</v>
      </c>
    </row>
    <row r="788" ht="12.75" customHeight="1" spans="1:16">
      <c r="A788" s="589" t="s">
        <v>164</v>
      </c>
      <c r="B788" s="483" t="s">
        <v>70</v>
      </c>
      <c r="C788" s="579">
        <f>SUM(E788:P788)</f>
        <v>0</v>
      </c>
      <c r="D788" s="570">
        <f>IF($C$2=0,,C788/$C$2)</f>
        <v>0</v>
      </c>
      <c r="E788" s="586"/>
      <c r="F788" s="586"/>
      <c r="G788" s="586"/>
      <c r="H788" s="586"/>
      <c r="I788" s="586"/>
      <c r="J788" s="586"/>
      <c r="K788" s="586"/>
      <c r="L788" s="586"/>
      <c r="M788" s="586"/>
      <c r="N788" s="586"/>
      <c r="O788" s="586"/>
      <c r="P788" s="586"/>
    </row>
    <row r="789" ht="12.75" customHeight="1" spans="1:16">
      <c r="A789" s="590"/>
      <c r="B789" s="483" t="s">
        <v>71</v>
      </c>
      <c r="C789" s="579">
        <f>SUM(E789:P789)</f>
        <v>0</v>
      </c>
      <c r="D789" s="484"/>
      <c r="E789" s="586"/>
      <c r="F789" s="586"/>
      <c r="G789" s="586"/>
      <c r="H789" s="586"/>
      <c r="I789" s="586"/>
      <c r="J789" s="586"/>
      <c r="K789" s="586"/>
      <c r="L789" s="586"/>
      <c r="M789" s="586"/>
      <c r="N789" s="586"/>
      <c r="O789" s="586"/>
      <c r="P789" s="586"/>
    </row>
    <row r="790" ht="12.75" customHeight="1" spans="1:16">
      <c r="A790" s="590"/>
      <c r="B790" s="483" t="s">
        <v>82</v>
      </c>
      <c r="C790" s="579">
        <f>SUM(E790:P790)</f>
        <v>0</v>
      </c>
      <c r="D790" s="484"/>
      <c r="E790" s="587">
        <f>E791+E792</f>
        <v>0</v>
      </c>
      <c r="F790" s="587">
        <f t="shared" ref="F790:P790" si="431">F791+F792</f>
        <v>0</v>
      </c>
      <c r="G790" s="587">
        <f t="shared" si="431"/>
        <v>0</v>
      </c>
      <c r="H790" s="587">
        <f t="shared" si="431"/>
        <v>0</v>
      </c>
      <c r="I790" s="587">
        <f t="shared" si="431"/>
        <v>0</v>
      </c>
      <c r="J790" s="587">
        <f t="shared" si="431"/>
        <v>0</v>
      </c>
      <c r="K790" s="587">
        <f t="shared" si="431"/>
        <v>0</v>
      </c>
      <c r="L790" s="587">
        <f t="shared" si="431"/>
        <v>0</v>
      </c>
      <c r="M790" s="587">
        <f t="shared" si="431"/>
        <v>0</v>
      </c>
      <c r="N790" s="587">
        <f t="shared" si="431"/>
        <v>0</v>
      </c>
      <c r="O790" s="587">
        <f t="shared" si="431"/>
        <v>0</v>
      </c>
      <c r="P790" s="587">
        <f t="shared" si="431"/>
        <v>0</v>
      </c>
    </row>
    <row r="791" ht="12.75" customHeight="1" spans="1:16">
      <c r="A791" s="590"/>
      <c r="B791" s="580" t="s">
        <v>229</v>
      </c>
      <c r="C791" s="579">
        <f>SUM(E791:P791)</f>
        <v>0</v>
      </c>
      <c r="D791" s="484"/>
      <c r="E791" s="586"/>
      <c r="F791" s="586"/>
      <c r="G791" s="586"/>
      <c r="H791" s="586"/>
      <c r="I791" s="586"/>
      <c r="J791" s="586"/>
      <c r="K791" s="586"/>
      <c r="L791" s="586"/>
      <c r="M791" s="586"/>
      <c r="N791" s="586"/>
      <c r="O791" s="586"/>
      <c r="P791" s="586"/>
    </row>
    <row r="792" ht="12.75" customHeight="1" spans="1:16">
      <c r="A792" s="590"/>
      <c r="B792" s="580" t="s">
        <v>230</v>
      </c>
      <c r="C792" s="579">
        <f>SUM(E792:P792)</f>
        <v>0</v>
      </c>
      <c r="D792" s="484"/>
      <c r="E792" s="586"/>
      <c r="F792" s="586"/>
      <c r="G792" s="586"/>
      <c r="H792" s="586"/>
      <c r="I792" s="586"/>
      <c r="J792" s="586"/>
      <c r="K792" s="586"/>
      <c r="L792" s="586"/>
      <c r="M792" s="586"/>
      <c r="N792" s="586"/>
      <c r="O792" s="586"/>
      <c r="P792" s="586"/>
    </row>
    <row r="793" ht="12.75" customHeight="1" spans="1:16">
      <c r="A793" s="590"/>
      <c r="B793" s="581" t="s">
        <v>75</v>
      </c>
      <c r="C793" s="484">
        <f>IF(C788=0,,C789/C788)</f>
        <v>0</v>
      </c>
      <c r="D793" s="484"/>
      <c r="E793" s="525">
        <f>IF(E788=0,,E789/E788)</f>
        <v>0</v>
      </c>
      <c r="F793" s="525">
        <f t="shared" ref="F793:P793" si="432">IF(F788=0,,F789/F788)</f>
        <v>0</v>
      </c>
      <c r="G793" s="525">
        <f t="shared" si="432"/>
        <v>0</v>
      </c>
      <c r="H793" s="525">
        <f t="shared" si="432"/>
        <v>0</v>
      </c>
      <c r="I793" s="525">
        <f t="shared" si="432"/>
        <v>0</v>
      </c>
      <c r="J793" s="525">
        <f t="shared" si="432"/>
        <v>0</v>
      </c>
      <c r="K793" s="525">
        <f t="shared" si="432"/>
        <v>0</v>
      </c>
      <c r="L793" s="525">
        <f t="shared" si="432"/>
        <v>0</v>
      </c>
      <c r="M793" s="525">
        <f t="shared" si="432"/>
        <v>0</v>
      </c>
      <c r="N793" s="525">
        <f t="shared" si="432"/>
        <v>0</v>
      </c>
      <c r="O793" s="525">
        <f t="shared" si="432"/>
        <v>0</v>
      </c>
      <c r="P793" s="525">
        <f t="shared" si="432"/>
        <v>0</v>
      </c>
    </row>
    <row r="794" ht="12.75" customHeight="1" spans="1:16">
      <c r="A794" s="590"/>
      <c r="B794" s="581" t="s">
        <v>76</v>
      </c>
      <c r="C794" s="484">
        <f>IF(C788=0,,C790/C788)</f>
        <v>0</v>
      </c>
      <c r="D794" s="484"/>
      <c r="E794" s="525">
        <f>IF(E788=0,,E790/E788)</f>
        <v>0</v>
      </c>
      <c r="F794" s="525">
        <f t="shared" ref="F794:P794" si="433">IF(F788=0,,F790/F788)</f>
        <v>0</v>
      </c>
      <c r="G794" s="525">
        <f t="shared" si="433"/>
        <v>0</v>
      </c>
      <c r="H794" s="525">
        <f t="shared" si="433"/>
        <v>0</v>
      </c>
      <c r="I794" s="525">
        <f t="shared" si="433"/>
        <v>0</v>
      </c>
      <c r="J794" s="525">
        <f t="shared" si="433"/>
        <v>0</v>
      </c>
      <c r="K794" s="525">
        <f t="shared" si="433"/>
        <v>0</v>
      </c>
      <c r="L794" s="525">
        <f t="shared" si="433"/>
        <v>0</v>
      </c>
      <c r="M794" s="525">
        <f t="shared" si="433"/>
        <v>0</v>
      </c>
      <c r="N794" s="525">
        <f t="shared" si="433"/>
        <v>0</v>
      </c>
      <c r="O794" s="525">
        <f t="shared" si="433"/>
        <v>0</v>
      </c>
      <c r="P794" s="525">
        <f t="shared" si="433"/>
        <v>0</v>
      </c>
    </row>
    <row r="795" ht="12.75" customHeight="1" spans="1:16">
      <c r="A795" s="590"/>
      <c r="B795" s="582" t="s">
        <v>77</v>
      </c>
      <c r="C795" s="579">
        <f>SUM(E795:P795)</f>
        <v>0</v>
      </c>
      <c r="D795" s="484"/>
      <c r="E795" s="588">
        <f>E789-E790</f>
        <v>0</v>
      </c>
      <c r="F795" s="588">
        <f t="shared" ref="F795:P795" si="434">F789-F790</f>
        <v>0</v>
      </c>
      <c r="G795" s="588">
        <f t="shared" si="434"/>
        <v>0</v>
      </c>
      <c r="H795" s="588">
        <f t="shared" si="434"/>
        <v>0</v>
      </c>
      <c r="I795" s="588">
        <f t="shared" si="434"/>
        <v>0</v>
      </c>
      <c r="J795" s="588">
        <f t="shared" si="434"/>
        <v>0</v>
      </c>
      <c r="K795" s="588">
        <f t="shared" si="434"/>
        <v>0</v>
      </c>
      <c r="L795" s="588">
        <f t="shared" si="434"/>
        <v>0</v>
      </c>
      <c r="M795" s="588">
        <f t="shared" si="434"/>
        <v>0</v>
      </c>
      <c r="N795" s="588">
        <f t="shared" si="434"/>
        <v>0</v>
      </c>
      <c r="O795" s="588">
        <f t="shared" si="434"/>
        <v>0</v>
      </c>
      <c r="P795" s="588">
        <f t="shared" si="434"/>
        <v>0</v>
      </c>
    </row>
    <row r="796" ht="12.75" customHeight="1" spans="1:16">
      <c r="A796" s="590"/>
      <c r="B796" s="583" t="s">
        <v>78</v>
      </c>
      <c r="C796" s="354">
        <f>IF(C789=0,,C795/C789)</f>
        <v>0</v>
      </c>
      <c r="D796" s="354"/>
      <c r="E796" s="524">
        <f>IF(E789=0,,E795/E789)</f>
        <v>0</v>
      </c>
      <c r="F796" s="524">
        <f t="shared" ref="F796:P796" si="435">IF(F789=0,,F795/F789)</f>
        <v>0</v>
      </c>
      <c r="G796" s="524">
        <f t="shared" si="435"/>
        <v>0</v>
      </c>
      <c r="H796" s="524">
        <f t="shared" si="435"/>
        <v>0</v>
      </c>
      <c r="I796" s="524">
        <f t="shared" si="435"/>
        <v>0</v>
      </c>
      <c r="J796" s="524">
        <f t="shared" si="435"/>
        <v>0</v>
      </c>
      <c r="K796" s="524">
        <f t="shared" si="435"/>
        <v>0</v>
      </c>
      <c r="L796" s="524">
        <f t="shared" si="435"/>
        <v>0</v>
      </c>
      <c r="M796" s="524">
        <f t="shared" si="435"/>
        <v>0</v>
      </c>
      <c r="N796" s="524">
        <f t="shared" si="435"/>
        <v>0</v>
      </c>
      <c r="O796" s="524">
        <f t="shared" si="435"/>
        <v>0</v>
      </c>
      <c r="P796" s="524">
        <f t="shared" si="435"/>
        <v>0</v>
      </c>
    </row>
    <row r="797" ht="12.75" customHeight="1" spans="1:16">
      <c r="A797" s="590"/>
      <c r="B797" s="582" t="s">
        <v>231</v>
      </c>
      <c r="C797" s="579">
        <f>SUM(E797:P797)</f>
        <v>0</v>
      </c>
      <c r="D797" s="484"/>
      <c r="E797" s="586"/>
      <c r="F797" s="586"/>
      <c r="G797" s="586"/>
      <c r="H797" s="586"/>
      <c r="I797" s="586"/>
      <c r="J797" s="586"/>
      <c r="K797" s="586"/>
      <c r="L797" s="586"/>
      <c r="M797" s="586"/>
      <c r="N797" s="586"/>
      <c r="O797" s="586"/>
      <c r="P797" s="586"/>
    </row>
    <row r="798" ht="12.75" customHeight="1" spans="1:16">
      <c r="A798" s="590"/>
      <c r="B798" s="583" t="s">
        <v>128</v>
      </c>
      <c r="C798" s="354">
        <f>IF((C789+C797)=0,,C797/(C789+C797))</f>
        <v>0</v>
      </c>
      <c r="D798" s="354"/>
      <c r="E798" s="524">
        <f>IF((E789+E797)=0,,E797/(E789+E797))</f>
        <v>0</v>
      </c>
      <c r="F798" s="524">
        <f t="shared" ref="F798:P798" si="436">IF((F789+F797)=0,,F797/(F789+F797))</f>
        <v>0</v>
      </c>
      <c r="G798" s="524">
        <f t="shared" si="436"/>
        <v>0</v>
      </c>
      <c r="H798" s="524">
        <f t="shared" si="436"/>
        <v>0</v>
      </c>
      <c r="I798" s="524">
        <f t="shared" si="436"/>
        <v>0</v>
      </c>
      <c r="J798" s="524">
        <f t="shared" si="436"/>
        <v>0</v>
      </c>
      <c r="K798" s="524">
        <f t="shared" si="436"/>
        <v>0</v>
      </c>
      <c r="L798" s="524">
        <f t="shared" si="436"/>
        <v>0</v>
      </c>
      <c r="M798" s="524">
        <f t="shared" si="436"/>
        <v>0</v>
      </c>
      <c r="N798" s="524">
        <f t="shared" si="436"/>
        <v>0</v>
      </c>
      <c r="O798" s="524">
        <f t="shared" si="436"/>
        <v>0</v>
      </c>
      <c r="P798" s="524">
        <f t="shared" si="436"/>
        <v>0</v>
      </c>
    </row>
    <row r="799" ht="12.75" customHeight="1" spans="1:16">
      <c r="A799" s="567" t="s">
        <v>165</v>
      </c>
      <c r="B799" s="568" t="s">
        <v>70</v>
      </c>
      <c r="C799" s="569">
        <f>SUM(E799:P799)</f>
        <v>0</v>
      </c>
      <c r="D799" s="570">
        <f>IF($C$2=0,,C799/$C$2)</f>
        <v>0</v>
      </c>
      <c r="E799" s="586"/>
      <c r="F799" s="586"/>
      <c r="G799" s="586"/>
      <c r="H799" s="586"/>
      <c r="I799" s="586"/>
      <c r="J799" s="586"/>
      <c r="K799" s="586"/>
      <c r="L799" s="586"/>
      <c r="M799" s="586"/>
      <c r="N799" s="586"/>
      <c r="O799" s="586"/>
      <c r="P799" s="586"/>
    </row>
    <row r="800" ht="12.75" customHeight="1" spans="1:16">
      <c r="A800" s="571"/>
      <c r="B800" s="568" t="s">
        <v>71</v>
      </c>
      <c r="C800" s="569">
        <f>SUM(E800:P800)</f>
        <v>0</v>
      </c>
      <c r="D800" s="572"/>
      <c r="E800" s="586"/>
      <c r="F800" s="586"/>
      <c r="G800" s="586"/>
      <c r="H800" s="586"/>
      <c r="I800" s="586"/>
      <c r="J800" s="586"/>
      <c r="K800" s="586"/>
      <c r="L800" s="586"/>
      <c r="M800" s="586"/>
      <c r="N800" s="586"/>
      <c r="O800" s="586"/>
      <c r="P800" s="586"/>
    </row>
    <row r="801" ht="12.75" customHeight="1" spans="1:16">
      <c r="A801" s="571"/>
      <c r="B801" s="568" t="s">
        <v>82</v>
      </c>
      <c r="C801" s="569">
        <f>SUM(E801:P801)</f>
        <v>0</v>
      </c>
      <c r="D801" s="572"/>
      <c r="E801" s="587">
        <f>E802+E803</f>
        <v>0</v>
      </c>
      <c r="F801" s="587">
        <f t="shared" ref="F801:P801" si="437">F802+F803</f>
        <v>0</v>
      </c>
      <c r="G801" s="587">
        <f t="shared" si="437"/>
        <v>0</v>
      </c>
      <c r="H801" s="587">
        <f t="shared" si="437"/>
        <v>0</v>
      </c>
      <c r="I801" s="587">
        <f t="shared" si="437"/>
        <v>0</v>
      </c>
      <c r="J801" s="587">
        <f t="shared" si="437"/>
        <v>0</v>
      </c>
      <c r="K801" s="587">
        <f t="shared" si="437"/>
        <v>0</v>
      </c>
      <c r="L801" s="587">
        <f t="shared" si="437"/>
        <v>0</v>
      </c>
      <c r="M801" s="587">
        <f t="shared" si="437"/>
        <v>0</v>
      </c>
      <c r="N801" s="587">
        <f t="shared" si="437"/>
        <v>0</v>
      </c>
      <c r="O801" s="587">
        <f t="shared" si="437"/>
        <v>0</v>
      </c>
      <c r="P801" s="587">
        <f t="shared" si="437"/>
        <v>0</v>
      </c>
    </row>
    <row r="802" ht="12.75" customHeight="1" spans="1:16">
      <c r="A802" s="571"/>
      <c r="B802" s="573" t="s">
        <v>212</v>
      </c>
      <c r="C802" s="569">
        <f>SUM(E802:P802)</f>
        <v>0</v>
      </c>
      <c r="D802" s="572"/>
      <c r="E802" s="586"/>
      <c r="F802" s="586"/>
      <c r="G802" s="586"/>
      <c r="H802" s="586"/>
      <c r="I802" s="586"/>
      <c r="J802" s="586"/>
      <c r="K802" s="586"/>
      <c r="L802" s="586"/>
      <c r="M802" s="586"/>
      <c r="N802" s="586"/>
      <c r="O802" s="586"/>
      <c r="P802" s="586"/>
    </row>
    <row r="803" ht="12.75" customHeight="1" spans="1:16">
      <c r="A803" s="571"/>
      <c r="B803" s="573" t="s">
        <v>213</v>
      </c>
      <c r="C803" s="569">
        <f>SUM(E803:P803)</f>
        <v>0</v>
      </c>
      <c r="D803" s="572"/>
      <c r="E803" s="586"/>
      <c r="F803" s="586"/>
      <c r="G803" s="586"/>
      <c r="H803" s="586"/>
      <c r="I803" s="586"/>
      <c r="J803" s="586"/>
      <c r="K803" s="586"/>
      <c r="L803" s="586"/>
      <c r="M803" s="586"/>
      <c r="N803" s="586"/>
      <c r="O803" s="586"/>
      <c r="P803" s="586"/>
    </row>
    <row r="804" ht="12.75" customHeight="1" spans="1:16">
      <c r="A804" s="571"/>
      <c r="B804" s="574" t="s">
        <v>75</v>
      </c>
      <c r="C804" s="526">
        <f>IF(C799=0,,C800/C799)</f>
        <v>0</v>
      </c>
      <c r="D804" s="572"/>
      <c r="E804" s="525">
        <f>IF(E799=0,,E800/E799)</f>
        <v>0</v>
      </c>
      <c r="F804" s="525">
        <f t="shared" ref="F804:P804" si="438">IF(F799=0,,F800/F799)</f>
        <v>0</v>
      </c>
      <c r="G804" s="525">
        <f t="shared" si="438"/>
        <v>0</v>
      </c>
      <c r="H804" s="525">
        <f t="shared" si="438"/>
        <v>0</v>
      </c>
      <c r="I804" s="525">
        <f t="shared" si="438"/>
        <v>0</v>
      </c>
      <c r="J804" s="525">
        <f t="shared" si="438"/>
        <v>0</v>
      </c>
      <c r="K804" s="525">
        <f t="shared" si="438"/>
        <v>0</v>
      </c>
      <c r="L804" s="525">
        <f t="shared" si="438"/>
        <v>0</v>
      </c>
      <c r="M804" s="525">
        <f t="shared" si="438"/>
        <v>0</v>
      </c>
      <c r="N804" s="525">
        <f t="shared" si="438"/>
        <v>0</v>
      </c>
      <c r="O804" s="525">
        <f t="shared" si="438"/>
        <v>0</v>
      </c>
      <c r="P804" s="525">
        <f t="shared" si="438"/>
        <v>0</v>
      </c>
    </row>
    <row r="805" ht="12.75" customHeight="1" spans="1:16">
      <c r="A805" s="571"/>
      <c r="B805" s="574" t="s">
        <v>228</v>
      </c>
      <c r="C805" s="526">
        <f>IF(C799=0,,C801/C799)</f>
        <v>0</v>
      </c>
      <c r="D805" s="572"/>
      <c r="E805" s="525">
        <f>IF(E799=0,,E801/E799)</f>
        <v>0</v>
      </c>
      <c r="F805" s="525">
        <f t="shared" ref="F805:P805" si="439">IF(F799=0,,F801/F799)</f>
        <v>0</v>
      </c>
      <c r="G805" s="525">
        <f t="shared" si="439"/>
        <v>0</v>
      </c>
      <c r="H805" s="525">
        <f t="shared" si="439"/>
        <v>0</v>
      </c>
      <c r="I805" s="525">
        <f t="shared" si="439"/>
        <v>0</v>
      </c>
      <c r="J805" s="525">
        <f t="shared" si="439"/>
        <v>0</v>
      </c>
      <c r="K805" s="525">
        <f t="shared" si="439"/>
        <v>0</v>
      </c>
      <c r="L805" s="525">
        <f t="shared" si="439"/>
        <v>0</v>
      </c>
      <c r="M805" s="525">
        <f t="shared" si="439"/>
        <v>0</v>
      </c>
      <c r="N805" s="525">
        <f t="shared" si="439"/>
        <v>0</v>
      </c>
      <c r="O805" s="525">
        <f t="shared" si="439"/>
        <v>0</v>
      </c>
      <c r="P805" s="525">
        <f t="shared" si="439"/>
        <v>0</v>
      </c>
    </row>
    <row r="806" ht="12.75" customHeight="1" spans="1:16">
      <c r="A806" s="571"/>
      <c r="B806" s="575" t="s">
        <v>77</v>
      </c>
      <c r="C806" s="569">
        <f>SUM(E806:P806)</f>
        <v>0</v>
      </c>
      <c r="D806" s="572"/>
      <c r="E806" s="588">
        <f>E800-E801</f>
        <v>0</v>
      </c>
      <c r="F806" s="588">
        <f t="shared" ref="F806:P806" si="440">F800-F801</f>
        <v>0</v>
      </c>
      <c r="G806" s="588">
        <f t="shared" si="440"/>
        <v>0</v>
      </c>
      <c r="H806" s="588">
        <f t="shared" si="440"/>
        <v>0</v>
      </c>
      <c r="I806" s="588">
        <f t="shared" si="440"/>
        <v>0</v>
      </c>
      <c r="J806" s="588">
        <f t="shared" si="440"/>
        <v>0</v>
      </c>
      <c r="K806" s="588">
        <f t="shared" si="440"/>
        <v>0</v>
      </c>
      <c r="L806" s="588">
        <f t="shared" si="440"/>
        <v>0</v>
      </c>
      <c r="M806" s="588">
        <f t="shared" si="440"/>
        <v>0</v>
      </c>
      <c r="N806" s="588">
        <f t="shared" si="440"/>
        <v>0</v>
      </c>
      <c r="O806" s="588">
        <f t="shared" si="440"/>
        <v>0</v>
      </c>
      <c r="P806" s="588">
        <f t="shared" si="440"/>
        <v>0</v>
      </c>
    </row>
    <row r="807" ht="12.75" customHeight="1" spans="1:16">
      <c r="A807" s="571"/>
      <c r="B807" s="576" t="s">
        <v>78</v>
      </c>
      <c r="C807" s="562">
        <f>IF(C800=0,,C806/C800)</f>
        <v>0</v>
      </c>
      <c r="D807" s="577"/>
      <c r="E807" s="524">
        <f>IF(E800=0,,E806/E800)</f>
        <v>0</v>
      </c>
      <c r="F807" s="524">
        <f t="shared" ref="F807:P807" si="441">IF(F800=0,,F806/F800)</f>
        <v>0</v>
      </c>
      <c r="G807" s="524">
        <f t="shared" si="441"/>
        <v>0</v>
      </c>
      <c r="H807" s="524">
        <f t="shared" si="441"/>
        <v>0</v>
      </c>
      <c r="I807" s="524">
        <f t="shared" si="441"/>
        <v>0</v>
      </c>
      <c r="J807" s="524">
        <f t="shared" si="441"/>
        <v>0</v>
      </c>
      <c r="K807" s="524">
        <f t="shared" si="441"/>
        <v>0</v>
      </c>
      <c r="L807" s="524">
        <f t="shared" si="441"/>
        <v>0</v>
      </c>
      <c r="M807" s="524">
        <f t="shared" si="441"/>
        <v>0</v>
      </c>
      <c r="N807" s="524">
        <f t="shared" si="441"/>
        <v>0</v>
      </c>
      <c r="O807" s="524">
        <f t="shared" si="441"/>
        <v>0</v>
      </c>
      <c r="P807" s="524">
        <f t="shared" si="441"/>
        <v>0</v>
      </c>
    </row>
    <row r="808" ht="12.75" customHeight="1" spans="1:16">
      <c r="A808" s="571"/>
      <c r="B808" s="575" t="s">
        <v>79</v>
      </c>
      <c r="C808" s="569">
        <f>SUM(E808:P808)</f>
        <v>0</v>
      </c>
      <c r="D808" s="572"/>
      <c r="E808" s="586"/>
      <c r="F808" s="586"/>
      <c r="G808" s="586"/>
      <c r="H808" s="586"/>
      <c r="I808" s="586"/>
      <c r="J808" s="586"/>
      <c r="K808" s="586"/>
      <c r="L808" s="586"/>
      <c r="M808" s="586"/>
      <c r="N808" s="586"/>
      <c r="O808" s="586"/>
      <c r="P808" s="586"/>
    </row>
    <row r="809" ht="12.75" customHeight="1" spans="1:16">
      <c r="A809" s="571"/>
      <c r="B809" s="576" t="s">
        <v>80</v>
      </c>
      <c r="C809" s="562">
        <f>IF((C800+C808)=0,,C808/(C800+C808))</f>
        <v>0</v>
      </c>
      <c r="D809" s="577"/>
      <c r="E809" s="524">
        <f>IF((E800+E808)=0,,E808/(E800+E808))</f>
        <v>0</v>
      </c>
      <c r="F809" s="524">
        <f t="shared" ref="F809:P809" si="442">IF((F800+F808)=0,,F808/(F800+F808))</f>
        <v>0</v>
      </c>
      <c r="G809" s="524">
        <f t="shared" si="442"/>
        <v>0</v>
      </c>
      <c r="H809" s="524">
        <f t="shared" si="442"/>
        <v>0</v>
      </c>
      <c r="I809" s="524">
        <f t="shared" si="442"/>
        <v>0</v>
      </c>
      <c r="J809" s="524">
        <f t="shared" si="442"/>
        <v>0</v>
      </c>
      <c r="K809" s="524">
        <f t="shared" si="442"/>
        <v>0</v>
      </c>
      <c r="L809" s="524">
        <f t="shared" si="442"/>
        <v>0</v>
      </c>
      <c r="M809" s="524">
        <f t="shared" si="442"/>
        <v>0</v>
      </c>
      <c r="N809" s="524">
        <f t="shared" si="442"/>
        <v>0</v>
      </c>
      <c r="O809" s="524">
        <f t="shared" si="442"/>
        <v>0</v>
      </c>
      <c r="P809" s="524">
        <f t="shared" si="442"/>
        <v>0</v>
      </c>
    </row>
    <row r="810" ht="12.75" customHeight="1" spans="1:16">
      <c r="A810" s="589" t="s">
        <v>166</v>
      </c>
      <c r="B810" s="483" t="s">
        <v>70</v>
      </c>
      <c r="C810" s="579">
        <f>SUM(E810:P810)</f>
        <v>0</v>
      </c>
      <c r="D810" s="570">
        <f>IF($C$2=0,,C810/$C$2)</f>
        <v>0</v>
      </c>
      <c r="E810" s="586"/>
      <c r="F810" s="586"/>
      <c r="G810" s="586"/>
      <c r="H810" s="586"/>
      <c r="I810" s="586"/>
      <c r="J810" s="586"/>
      <c r="K810" s="586"/>
      <c r="L810" s="586"/>
      <c r="M810" s="586"/>
      <c r="N810" s="586"/>
      <c r="O810" s="586"/>
      <c r="P810" s="586"/>
    </row>
    <row r="811" ht="12.75" customHeight="1" spans="1:16">
      <c r="A811" s="590"/>
      <c r="B811" s="483" t="s">
        <v>71</v>
      </c>
      <c r="C811" s="579">
        <f>SUM(E811:P811)</f>
        <v>0</v>
      </c>
      <c r="D811" s="484"/>
      <c r="E811" s="586"/>
      <c r="F811" s="586"/>
      <c r="G811" s="586"/>
      <c r="H811" s="586"/>
      <c r="I811" s="586"/>
      <c r="J811" s="586"/>
      <c r="K811" s="586"/>
      <c r="L811" s="586"/>
      <c r="M811" s="586"/>
      <c r="N811" s="586"/>
      <c r="O811" s="586"/>
      <c r="P811" s="586"/>
    </row>
    <row r="812" ht="12.75" customHeight="1" spans="1:16">
      <c r="A812" s="590"/>
      <c r="B812" s="483" t="s">
        <v>82</v>
      </c>
      <c r="C812" s="579">
        <f>SUM(E812:P812)</f>
        <v>0</v>
      </c>
      <c r="D812" s="484"/>
      <c r="E812" s="587">
        <f>E813+E814</f>
        <v>0</v>
      </c>
      <c r="F812" s="587">
        <f t="shared" ref="F812:P812" si="443">F813+F814</f>
        <v>0</v>
      </c>
      <c r="G812" s="587">
        <f t="shared" si="443"/>
        <v>0</v>
      </c>
      <c r="H812" s="587">
        <f t="shared" si="443"/>
        <v>0</v>
      </c>
      <c r="I812" s="587">
        <f t="shared" si="443"/>
        <v>0</v>
      </c>
      <c r="J812" s="587">
        <f t="shared" si="443"/>
        <v>0</v>
      </c>
      <c r="K812" s="587">
        <f t="shared" si="443"/>
        <v>0</v>
      </c>
      <c r="L812" s="587">
        <f t="shared" si="443"/>
        <v>0</v>
      </c>
      <c r="M812" s="587">
        <f t="shared" si="443"/>
        <v>0</v>
      </c>
      <c r="N812" s="587">
        <f t="shared" si="443"/>
        <v>0</v>
      </c>
      <c r="O812" s="587">
        <f t="shared" si="443"/>
        <v>0</v>
      </c>
      <c r="P812" s="587">
        <f t="shared" si="443"/>
        <v>0</v>
      </c>
    </row>
    <row r="813" ht="12.75" customHeight="1" spans="1:16">
      <c r="A813" s="590"/>
      <c r="B813" s="580" t="s">
        <v>229</v>
      </c>
      <c r="C813" s="579">
        <f>SUM(E813:P813)</f>
        <v>0</v>
      </c>
      <c r="D813" s="484"/>
      <c r="E813" s="586"/>
      <c r="F813" s="586"/>
      <c r="G813" s="586"/>
      <c r="H813" s="586"/>
      <c r="I813" s="586"/>
      <c r="J813" s="586"/>
      <c r="K813" s="586"/>
      <c r="L813" s="586"/>
      <c r="M813" s="586"/>
      <c r="N813" s="586"/>
      <c r="O813" s="586"/>
      <c r="P813" s="586"/>
    </row>
    <row r="814" ht="12.75" customHeight="1" spans="1:16">
      <c r="A814" s="590"/>
      <c r="B814" s="580" t="s">
        <v>230</v>
      </c>
      <c r="C814" s="579">
        <f>SUM(E814:P814)</f>
        <v>0</v>
      </c>
      <c r="D814" s="484"/>
      <c r="E814" s="586"/>
      <c r="F814" s="586"/>
      <c r="G814" s="586"/>
      <c r="H814" s="586"/>
      <c r="I814" s="586"/>
      <c r="J814" s="586"/>
      <c r="K814" s="586"/>
      <c r="L814" s="586"/>
      <c r="M814" s="586"/>
      <c r="N814" s="586"/>
      <c r="O814" s="586"/>
      <c r="P814" s="586"/>
    </row>
    <row r="815" ht="12.75" customHeight="1" spans="1:16">
      <c r="A815" s="590"/>
      <c r="B815" s="581" t="s">
        <v>75</v>
      </c>
      <c r="C815" s="484">
        <f>IF(C810=0,,C811/C810)</f>
        <v>0</v>
      </c>
      <c r="D815" s="484"/>
      <c r="E815" s="525">
        <f>IF(E810=0,,E811/E810)</f>
        <v>0</v>
      </c>
      <c r="F815" s="525">
        <f t="shared" ref="F815:P815" si="444">IF(F810=0,,F811/F810)</f>
        <v>0</v>
      </c>
      <c r="G815" s="525">
        <f t="shared" si="444"/>
        <v>0</v>
      </c>
      <c r="H815" s="525">
        <f t="shared" si="444"/>
        <v>0</v>
      </c>
      <c r="I815" s="525">
        <f t="shared" si="444"/>
        <v>0</v>
      </c>
      <c r="J815" s="525">
        <f t="shared" si="444"/>
        <v>0</v>
      </c>
      <c r="K815" s="525">
        <f t="shared" si="444"/>
        <v>0</v>
      </c>
      <c r="L815" s="525">
        <f t="shared" si="444"/>
        <v>0</v>
      </c>
      <c r="M815" s="525">
        <f t="shared" si="444"/>
        <v>0</v>
      </c>
      <c r="N815" s="525">
        <f t="shared" si="444"/>
        <v>0</v>
      </c>
      <c r="O815" s="525">
        <f t="shared" si="444"/>
        <v>0</v>
      </c>
      <c r="P815" s="525">
        <f t="shared" si="444"/>
        <v>0</v>
      </c>
    </row>
    <row r="816" ht="12.75" customHeight="1" spans="1:16">
      <c r="A816" s="590"/>
      <c r="B816" s="581" t="s">
        <v>76</v>
      </c>
      <c r="C816" s="484">
        <f>IF(C810=0,,C812/C810)</f>
        <v>0</v>
      </c>
      <c r="D816" s="484"/>
      <c r="E816" s="525">
        <f>IF(E810=0,,E812/E810)</f>
        <v>0</v>
      </c>
      <c r="F816" s="525">
        <f t="shared" ref="F816:P816" si="445">IF(F810=0,,F812/F810)</f>
        <v>0</v>
      </c>
      <c r="G816" s="525">
        <f t="shared" si="445"/>
        <v>0</v>
      </c>
      <c r="H816" s="525">
        <f t="shared" si="445"/>
        <v>0</v>
      </c>
      <c r="I816" s="525">
        <f t="shared" si="445"/>
        <v>0</v>
      </c>
      <c r="J816" s="525">
        <f t="shared" si="445"/>
        <v>0</v>
      </c>
      <c r="K816" s="525">
        <f t="shared" si="445"/>
        <v>0</v>
      </c>
      <c r="L816" s="525">
        <f t="shared" si="445"/>
        <v>0</v>
      </c>
      <c r="M816" s="525">
        <f t="shared" si="445"/>
        <v>0</v>
      </c>
      <c r="N816" s="525">
        <f t="shared" si="445"/>
        <v>0</v>
      </c>
      <c r="O816" s="525">
        <f t="shared" si="445"/>
        <v>0</v>
      </c>
      <c r="P816" s="525">
        <f t="shared" si="445"/>
        <v>0</v>
      </c>
    </row>
    <row r="817" ht="12.75" customHeight="1" spans="1:16">
      <c r="A817" s="590"/>
      <c r="B817" s="582" t="s">
        <v>77</v>
      </c>
      <c r="C817" s="579">
        <f>SUM(E817:P817)</f>
        <v>0</v>
      </c>
      <c r="D817" s="484"/>
      <c r="E817" s="588">
        <f>E811-E812</f>
        <v>0</v>
      </c>
      <c r="F817" s="588">
        <f t="shared" ref="F817:P817" si="446">F811-F812</f>
        <v>0</v>
      </c>
      <c r="G817" s="588">
        <f t="shared" si="446"/>
        <v>0</v>
      </c>
      <c r="H817" s="588">
        <f t="shared" si="446"/>
        <v>0</v>
      </c>
      <c r="I817" s="588">
        <f t="shared" si="446"/>
        <v>0</v>
      </c>
      <c r="J817" s="588">
        <f t="shared" si="446"/>
        <v>0</v>
      </c>
      <c r="K817" s="588">
        <f t="shared" si="446"/>
        <v>0</v>
      </c>
      <c r="L817" s="588">
        <f t="shared" si="446"/>
        <v>0</v>
      </c>
      <c r="M817" s="588">
        <f t="shared" si="446"/>
        <v>0</v>
      </c>
      <c r="N817" s="588">
        <f t="shared" si="446"/>
        <v>0</v>
      </c>
      <c r="O817" s="588">
        <f t="shared" si="446"/>
        <v>0</v>
      </c>
      <c r="P817" s="588">
        <f t="shared" si="446"/>
        <v>0</v>
      </c>
    </row>
    <row r="818" ht="12.75" customHeight="1" spans="1:16">
      <c r="A818" s="590"/>
      <c r="B818" s="583" t="s">
        <v>78</v>
      </c>
      <c r="C818" s="354">
        <f>IF(C811=0,,C817/C811)</f>
        <v>0</v>
      </c>
      <c r="D818" s="354"/>
      <c r="E818" s="524">
        <f>IF(E811=0,,E817/E811)</f>
        <v>0</v>
      </c>
      <c r="F818" s="524">
        <f t="shared" ref="F818:P818" si="447">IF(F811=0,,F817/F811)</f>
        <v>0</v>
      </c>
      <c r="G818" s="524">
        <f t="shared" si="447"/>
        <v>0</v>
      </c>
      <c r="H818" s="524">
        <f t="shared" si="447"/>
        <v>0</v>
      </c>
      <c r="I818" s="524">
        <f t="shared" si="447"/>
        <v>0</v>
      </c>
      <c r="J818" s="524">
        <f t="shared" si="447"/>
        <v>0</v>
      </c>
      <c r="K818" s="524">
        <f t="shared" si="447"/>
        <v>0</v>
      </c>
      <c r="L818" s="524">
        <f t="shared" si="447"/>
        <v>0</v>
      </c>
      <c r="M818" s="524">
        <f t="shared" si="447"/>
        <v>0</v>
      </c>
      <c r="N818" s="524">
        <f t="shared" si="447"/>
        <v>0</v>
      </c>
      <c r="O818" s="524">
        <f t="shared" si="447"/>
        <v>0</v>
      </c>
      <c r="P818" s="524">
        <f t="shared" si="447"/>
        <v>0</v>
      </c>
    </row>
    <row r="819" ht="12.75" customHeight="1" spans="1:16">
      <c r="A819" s="590"/>
      <c r="B819" s="582" t="s">
        <v>231</v>
      </c>
      <c r="C819" s="579">
        <f>SUM(E819:P819)</f>
        <v>0</v>
      </c>
      <c r="D819" s="484"/>
      <c r="E819" s="586"/>
      <c r="F819" s="586"/>
      <c r="G819" s="586"/>
      <c r="H819" s="586"/>
      <c r="I819" s="586"/>
      <c r="J819" s="586"/>
      <c r="K819" s="586"/>
      <c r="L819" s="586"/>
      <c r="M819" s="586"/>
      <c r="N819" s="586"/>
      <c r="O819" s="586"/>
      <c r="P819" s="586"/>
    </row>
    <row r="820" ht="12.75" customHeight="1" spans="1:16">
      <c r="A820" s="590"/>
      <c r="B820" s="583" t="s">
        <v>128</v>
      </c>
      <c r="C820" s="354">
        <f>IF((C811+C819)=0,,C819/(C811+C819))</f>
        <v>0</v>
      </c>
      <c r="D820" s="354"/>
      <c r="E820" s="524">
        <f>IF((E811+E819)=0,,E819/(E811+E819))</f>
        <v>0</v>
      </c>
      <c r="F820" s="524">
        <f t="shared" ref="F820:P820" si="448">IF((F811+F819)=0,,F819/(F811+F819))</f>
        <v>0</v>
      </c>
      <c r="G820" s="524">
        <f t="shared" si="448"/>
        <v>0</v>
      </c>
      <c r="H820" s="524">
        <f t="shared" si="448"/>
        <v>0</v>
      </c>
      <c r="I820" s="524">
        <f t="shared" si="448"/>
        <v>0</v>
      </c>
      <c r="J820" s="524">
        <f t="shared" si="448"/>
        <v>0</v>
      </c>
      <c r="K820" s="524">
        <f t="shared" si="448"/>
        <v>0</v>
      </c>
      <c r="L820" s="524">
        <f t="shared" si="448"/>
        <v>0</v>
      </c>
      <c r="M820" s="524">
        <f t="shared" si="448"/>
        <v>0</v>
      </c>
      <c r="N820" s="524">
        <f t="shared" si="448"/>
        <v>0</v>
      </c>
      <c r="O820" s="524">
        <f t="shared" si="448"/>
        <v>0</v>
      </c>
      <c r="P820" s="524">
        <f t="shared" si="448"/>
        <v>0</v>
      </c>
    </row>
    <row r="821" ht="12.75" customHeight="1" spans="1:16">
      <c r="A821" s="567" t="s">
        <v>167</v>
      </c>
      <c r="B821" s="568" t="s">
        <v>70</v>
      </c>
      <c r="C821" s="569">
        <f>SUM(E821:P821)</f>
        <v>0</v>
      </c>
      <c r="D821" s="570">
        <f>IF($C$2=0,,C821/$C$2)</f>
        <v>0</v>
      </c>
      <c r="E821" s="586"/>
      <c r="F821" s="586"/>
      <c r="G821" s="586"/>
      <c r="H821" s="586"/>
      <c r="I821" s="586"/>
      <c r="J821" s="586"/>
      <c r="K821" s="586"/>
      <c r="L821" s="586"/>
      <c r="M821" s="586"/>
      <c r="N821" s="586"/>
      <c r="O821" s="586"/>
      <c r="P821" s="586"/>
    </row>
    <row r="822" ht="12.75" customHeight="1" spans="1:16">
      <c r="A822" s="571"/>
      <c r="B822" s="568" t="s">
        <v>71</v>
      </c>
      <c r="C822" s="569">
        <f>SUM(E822:P822)</f>
        <v>0</v>
      </c>
      <c r="D822" s="572"/>
      <c r="E822" s="586"/>
      <c r="F822" s="586"/>
      <c r="G822" s="586"/>
      <c r="H822" s="586"/>
      <c r="I822" s="586"/>
      <c r="J822" s="586"/>
      <c r="K822" s="586"/>
      <c r="L822" s="586"/>
      <c r="M822" s="586"/>
      <c r="N822" s="586"/>
      <c r="O822" s="586"/>
      <c r="P822" s="586"/>
    </row>
    <row r="823" ht="12.75" customHeight="1" spans="1:16">
      <c r="A823" s="571"/>
      <c r="B823" s="568" t="s">
        <v>82</v>
      </c>
      <c r="C823" s="569">
        <f>SUM(E823:P823)</f>
        <v>0</v>
      </c>
      <c r="D823" s="572"/>
      <c r="E823" s="587">
        <f>E824+E825</f>
        <v>0</v>
      </c>
      <c r="F823" s="587">
        <f t="shared" ref="F823:P823" si="449">F824+F825</f>
        <v>0</v>
      </c>
      <c r="G823" s="587">
        <f t="shared" si="449"/>
        <v>0</v>
      </c>
      <c r="H823" s="587">
        <f t="shared" si="449"/>
        <v>0</v>
      </c>
      <c r="I823" s="587">
        <f t="shared" si="449"/>
        <v>0</v>
      </c>
      <c r="J823" s="587">
        <f t="shared" si="449"/>
        <v>0</v>
      </c>
      <c r="K823" s="587">
        <f t="shared" si="449"/>
        <v>0</v>
      </c>
      <c r="L823" s="587">
        <f t="shared" si="449"/>
        <v>0</v>
      </c>
      <c r="M823" s="587">
        <f t="shared" si="449"/>
        <v>0</v>
      </c>
      <c r="N823" s="587">
        <f t="shared" si="449"/>
        <v>0</v>
      </c>
      <c r="O823" s="587">
        <f t="shared" si="449"/>
        <v>0</v>
      </c>
      <c r="P823" s="587">
        <f t="shared" si="449"/>
        <v>0</v>
      </c>
    </row>
    <row r="824" ht="12.75" customHeight="1" spans="1:16">
      <c r="A824" s="571"/>
      <c r="B824" s="573" t="s">
        <v>212</v>
      </c>
      <c r="C824" s="569">
        <f>SUM(E824:P824)</f>
        <v>0</v>
      </c>
      <c r="D824" s="572"/>
      <c r="E824" s="586"/>
      <c r="F824" s="586"/>
      <c r="G824" s="586"/>
      <c r="H824" s="586"/>
      <c r="I824" s="586"/>
      <c r="J824" s="586"/>
      <c r="K824" s="586"/>
      <c r="L824" s="586"/>
      <c r="M824" s="586"/>
      <c r="N824" s="586"/>
      <c r="O824" s="586"/>
      <c r="P824" s="586"/>
    </row>
    <row r="825" ht="12.75" customHeight="1" spans="1:16">
      <c r="A825" s="571"/>
      <c r="B825" s="573" t="s">
        <v>213</v>
      </c>
      <c r="C825" s="569">
        <f>SUM(E825:P825)</f>
        <v>0</v>
      </c>
      <c r="D825" s="572"/>
      <c r="E825" s="586"/>
      <c r="F825" s="586"/>
      <c r="G825" s="586"/>
      <c r="H825" s="586"/>
      <c r="I825" s="586"/>
      <c r="J825" s="586"/>
      <c r="K825" s="586"/>
      <c r="L825" s="586"/>
      <c r="M825" s="586"/>
      <c r="N825" s="586"/>
      <c r="O825" s="586"/>
      <c r="P825" s="586"/>
    </row>
    <row r="826" ht="12.75" customHeight="1" spans="1:16">
      <c r="A826" s="571"/>
      <c r="B826" s="574" t="s">
        <v>75</v>
      </c>
      <c r="C826" s="526">
        <f>IF(C821=0,,C822/C821)</f>
        <v>0</v>
      </c>
      <c r="D826" s="572"/>
      <c r="E826" s="525">
        <f>IF(E821=0,,E822/E821)</f>
        <v>0</v>
      </c>
      <c r="F826" s="525">
        <f t="shared" ref="F826:P826" si="450">IF(F821=0,,F822/F821)</f>
        <v>0</v>
      </c>
      <c r="G826" s="525">
        <f t="shared" si="450"/>
        <v>0</v>
      </c>
      <c r="H826" s="525">
        <f t="shared" si="450"/>
        <v>0</v>
      </c>
      <c r="I826" s="525">
        <f t="shared" si="450"/>
        <v>0</v>
      </c>
      <c r="J826" s="525">
        <f t="shared" si="450"/>
        <v>0</v>
      </c>
      <c r="K826" s="525">
        <f t="shared" si="450"/>
        <v>0</v>
      </c>
      <c r="L826" s="525">
        <f t="shared" si="450"/>
        <v>0</v>
      </c>
      <c r="M826" s="525">
        <f t="shared" si="450"/>
        <v>0</v>
      </c>
      <c r="N826" s="525">
        <f t="shared" si="450"/>
        <v>0</v>
      </c>
      <c r="O826" s="525">
        <f t="shared" si="450"/>
        <v>0</v>
      </c>
      <c r="P826" s="525">
        <f t="shared" si="450"/>
        <v>0</v>
      </c>
    </row>
    <row r="827" ht="12.75" customHeight="1" spans="1:16">
      <c r="A827" s="571"/>
      <c r="B827" s="574" t="s">
        <v>228</v>
      </c>
      <c r="C827" s="526">
        <f>IF(C821=0,,C823/C821)</f>
        <v>0</v>
      </c>
      <c r="D827" s="572"/>
      <c r="E827" s="525">
        <f>IF(E821=0,,E823/E821)</f>
        <v>0</v>
      </c>
      <c r="F827" s="525">
        <f t="shared" ref="F827:P827" si="451">IF(F821=0,,F823/F821)</f>
        <v>0</v>
      </c>
      <c r="G827" s="525">
        <f t="shared" si="451"/>
        <v>0</v>
      </c>
      <c r="H827" s="525">
        <f t="shared" si="451"/>
        <v>0</v>
      </c>
      <c r="I827" s="525">
        <f t="shared" si="451"/>
        <v>0</v>
      </c>
      <c r="J827" s="525">
        <f t="shared" si="451"/>
        <v>0</v>
      </c>
      <c r="K827" s="525">
        <f t="shared" si="451"/>
        <v>0</v>
      </c>
      <c r="L827" s="525">
        <f t="shared" si="451"/>
        <v>0</v>
      </c>
      <c r="M827" s="525">
        <f t="shared" si="451"/>
        <v>0</v>
      </c>
      <c r="N827" s="525">
        <f t="shared" si="451"/>
        <v>0</v>
      </c>
      <c r="O827" s="525">
        <f t="shared" si="451"/>
        <v>0</v>
      </c>
      <c r="P827" s="525">
        <f t="shared" si="451"/>
        <v>0</v>
      </c>
    </row>
    <row r="828" ht="12.75" customHeight="1" spans="1:16">
      <c r="A828" s="571"/>
      <c r="B828" s="575" t="s">
        <v>77</v>
      </c>
      <c r="C828" s="569">
        <f>SUM(E828:P828)</f>
        <v>0</v>
      </c>
      <c r="D828" s="572"/>
      <c r="E828" s="588">
        <f>E822-E823</f>
        <v>0</v>
      </c>
      <c r="F828" s="588">
        <f t="shared" ref="F828:P828" si="452">F822-F823</f>
        <v>0</v>
      </c>
      <c r="G828" s="588">
        <f t="shared" si="452"/>
        <v>0</v>
      </c>
      <c r="H828" s="588">
        <f t="shared" si="452"/>
        <v>0</v>
      </c>
      <c r="I828" s="588">
        <f t="shared" si="452"/>
        <v>0</v>
      </c>
      <c r="J828" s="588">
        <f t="shared" si="452"/>
        <v>0</v>
      </c>
      <c r="K828" s="588">
        <f t="shared" si="452"/>
        <v>0</v>
      </c>
      <c r="L828" s="588">
        <f t="shared" si="452"/>
        <v>0</v>
      </c>
      <c r="M828" s="588">
        <f t="shared" si="452"/>
        <v>0</v>
      </c>
      <c r="N828" s="588">
        <f t="shared" si="452"/>
        <v>0</v>
      </c>
      <c r="O828" s="588">
        <f t="shared" si="452"/>
        <v>0</v>
      </c>
      <c r="P828" s="588">
        <f t="shared" si="452"/>
        <v>0</v>
      </c>
    </row>
    <row r="829" ht="12.75" customHeight="1" spans="1:16">
      <c r="A829" s="571"/>
      <c r="B829" s="576" t="s">
        <v>78</v>
      </c>
      <c r="C829" s="562">
        <f>IF(C822=0,,C828/C822)</f>
        <v>0</v>
      </c>
      <c r="D829" s="577"/>
      <c r="E829" s="524">
        <f>IF(E822=0,,E828/E822)</f>
        <v>0</v>
      </c>
      <c r="F829" s="524">
        <f t="shared" ref="F829:P829" si="453">IF(F822=0,,F828/F822)</f>
        <v>0</v>
      </c>
      <c r="G829" s="524">
        <f t="shared" si="453"/>
        <v>0</v>
      </c>
      <c r="H829" s="524">
        <f t="shared" si="453"/>
        <v>0</v>
      </c>
      <c r="I829" s="524">
        <f t="shared" si="453"/>
        <v>0</v>
      </c>
      <c r="J829" s="524">
        <f t="shared" si="453"/>
        <v>0</v>
      </c>
      <c r="K829" s="524">
        <f t="shared" si="453"/>
        <v>0</v>
      </c>
      <c r="L829" s="524">
        <f t="shared" si="453"/>
        <v>0</v>
      </c>
      <c r="M829" s="524">
        <f t="shared" si="453"/>
        <v>0</v>
      </c>
      <c r="N829" s="524">
        <f t="shared" si="453"/>
        <v>0</v>
      </c>
      <c r="O829" s="524">
        <f t="shared" si="453"/>
        <v>0</v>
      </c>
      <c r="P829" s="524">
        <f t="shared" si="453"/>
        <v>0</v>
      </c>
    </row>
    <row r="830" ht="12.75" customHeight="1" spans="1:16">
      <c r="A830" s="571"/>
      <c r="B830" s="575" t="s">
        <v>79</v>
      </c>
      <c r="C830" s="569">
        <f>SUM(E830:P830)</f>
        <v>0</v>
      </c>
      <c r="D830" s="572"/>
      <c r="E830" s="586"/>
      <c r="F830" s="586"/>
      <c r="G830" s="586"/>
      <c r="H830" s="586"/>
      <c r="I830" s="586"/>
      <c r="J830" s="586"/>
      <c r="K830" s="586"/>
      <c r="L830" s="586"/>
      <c r="M830" s="586"/>
      <c r="N830" s="586"/>
      <c r="O830" s="586"/>
      <c r="P830" s="586"/>
    </row>
    <row r="831" ht="12.75" customHeight="1" spans="1:16">
      <c r="A831" s="571"/>
      <c r="B831" s="576" t="s">
        <v>80</v>
      </c>
      <c r="C831" s="562">
        <f>IF((C822+C830)=0,,C830/(C822+C830))</f>
        <v>0</v>
      </c>
      <c r="D831" s="577"/>
      <c r="E831" s="524">
        <f>IF((E822+E830)=0,,E830/(E822+E830))</f>
        <v>0</v>
      </c>
      <c r="F831" s="524">
        <f t="shared" ref="F831:P831" si="454">IF((F822+F830)=0,,F830/(F822+F830))</f>
        <v>0</v>
      </c>
      <c r="G831" s="524">
        <f t="shared" si="454"/>
        <v>0</v>
      </c>
      <c r="H831" s="524">
        <f t="shared" si="454"/>
        <v>0</v>
      </c>
      <c r="I831" s="524">
        <f t="shared" si="454"/>
        <v>0</v>
      </c>
      <c r="J831" s="524">
        <f t="shared" si="454"/>
        <v>0</v>
      </c>
      <c r="K831" s="524">
        <f t="shared" si="454"/>
        <v>0</v>
      </c>
      <c r="L831" s="524">
        <f t="shared" si="454"/>
        <v>0</v>
      </c>
      <c r="M831" s="524">
        <f t="shared" si="454"/>
        <v>0</v>
      </c>
      <c r="N831" s="524">
        <f t="shared" si="454"/>
        <v>0</v>
      </c>
      <c r="O831" s="524">
        <f t="shared" si="454"/>
        <v>0</v>
      </c>
      <c r="P831" s="524">
        <f t="shared" si="454"/>
        <v>0</v>
      </c>
    </row>
    <row r="832" ht="12.75" customHeight="1" spans="1:16">
      <c r="A832" s="589" t="s">
        <v>168</v>
      </c>
      <c r="B832" s="483" t="s">
        <v>70</v>
      </c>
      <c r="C832" s="579">
        <f>SUM(E832:P832)</f>
        <v>0</v>
      </c>
      <c r="D832" s="570">
        <f>IF($C$2=0,,C832/$C$2)</f>
        <v>0</v>
      </c>
      <c r="E832" s="586"/>
      <c r="F832" s="586"/>
      <c r="G832" s="586"/>
      <c r="H832" s="586"/>
      <c r="I832" s="586"/>
      <c r="J832" s="586"/>
      <c r="K832" s="586"/>
      <c r="L832" s="586"/>
      <c r="M832" s="586"/>
      <c r="N832" s="586"/>
      <c r="O832" s="586"/>
      <c r="P832" s="586"/>
    </row>
    <row r="833" ht="12.75" customHeight="1" spans="1:16">
      <c r="A833" s="590"/>
      <c r="B833" s="483" t="s">
        <v>71</v>
      </c>
      <c r="C833" s="579">
        <f>SUM(E833:P833)</f>
        <v>0</v>
      </c>
      <c r="D833" s="484"/>
      <c r="E833" s="586"/>
      <c r="F833" s="586"/>
      <c r="G833" s="586"/>
      <c r="H833" s="586"/>
      <c r="I833" s="586"/>
      <c r="J833" s="586"/>
      <c r="K833" s="586"/>
      <c r="L833" s="586"/>
      <c r="M833" s="586"/>
      <c r="N833" s="586"/>
      <c r="O833" s="586"/>
      <c r="P833" s="586"/>
    </row>
    <row r="834" ht="12.75" customHeight="1" spans="1:16">
      <c r="A834" s="590"/>
      <c r="B834" s="483" t="s">
        <v>82</v>
      </c>
      <c r="C834" s="579">
        <f>SUM(E834:P834)</f>
        <v>0</v>
      </c>
      <c r="D834" s="484"/>
      <c r="E834" s="587">
        <f>E835+E836</f>
        <v>0</v>
      </c>
      <c r="F834" s="587">
        <f t="shared" ref="F834:P834" si="455">F835+F836</f>
        <v>0</v>
      </c>
      <c r="G834" s="587">
        <f t="shared" si="455"/>
        <v>0</v>
      </c>
      <c r="H834" s="587">
        <f t="shared" si="455"/>
        <v>0</v>
      </c>
      <c r="I834" s="587">
        <f t="shared" si="455"/>
        <v>0</v>
      </c>
      <c r="J834" s="587">
        <f t="shared" si="455"/>
        <v>0</v>
      </c>
      <c r="K834" s="587">
        <f t="shared" si="455"/>
        <v>0</v>
      </c>
      <c r="L834" s="587">
        <f t="shared" si="455"/>
        <v>0</v>
      </c>
      <c r="M834" s="587">
        <f t="shared" si="455"/>
        <v>0</v>
      </c>
      <c r="N834" s="587">
        <f t="shared" si="455"/>
        <v>0</v>
      </c>
      <c r="O834" s="587">
        <f t="shared" si="455"/>
        <v>0</v>
      </c>
      <c r="P834" s="587">
        <f t="shared" si="455"/>
        <v>0</v>
      </c>
    </row>
    <row r="835" ht="12.75" customHeight="1" spans="1:16">
      <c r="A835" s="590"/>
      <c r="B835" s="580" t="s">
        <v>229</v>
      </c>
      <c r="C835" s="579">
        <f>SUM(E835:P835)</f>
        <v>0</v>
      </c>
      <c r="D835" s="484"/>
      <c r="E835" s="586"/>
      <c r="F835" s="586"/>
      <c r="G835" s="586"/>
      <c r="H835" s="586"/>
      <c r="I835" s="586"/>
      <c r="J835" s="586"/>
      <c r="K835" s="586"/>
      <c r="L835" s="586"/>
      <c r="M835" s="586"/>
      <c r="N835" s="586"/>
      <c r="O835" s="586"/>
      <c r="P835" s="586"/>
    </row>
    <row r="836" ht="12.75" customHeight="1" spans="1:16">
      <c r="A836" s="590"/>
      <c r="B836" s="580" t="s">
        <v>230</v>
      </c>
      <c r="C836" s="579">
        <f>SUM(E836:P836)</f>
        <v>0</v>
      </c>
      <c r="D836" s="484"/>
      <c r="E836" s="586"/>
      <c r="F836" s="586"/>
      <c r="G836" s="586"/>
      <c r="H836" s="586"/>
      <c r="I836" s="586"/>
      <c r="J836" s="586"/>
      <c r="K836" s="586"/>
      <c r="L836" s="586"/>
      <c r="M836" s="586"/>
      <c r="N836" s="586"/>
      <c r="O836" s="586"/>
      <c r="P836" s="586"/>
    </row>
    <row r="837" ht="12.75" customHeight="1" spans="1:16">
      <c r="A837" s="590"/>
      <c r="B837" s="581" t="s">
        <v>75</v>
      </c>
      <c r="C837" s="484">
        <f>IF(C832=0,,C833/C832)</f>
        <v>0</v>
      </c>
      <c r="D837" s="484"/>
      <c r="E837" s="525">
        <f>IF(E832=0,,E833/E832)</f>
        <v>0</v>
      </c>
      <c r="F837" s="525">
        <f t="shared" ref="F837:P837" si="456">IF(F832=0,,F833/F832)</f>
        <v>0</v>
      </c>
      <c r="G837" s="525">
        <f t="shared" si="456"/>
        <v>0</v>
      </c>
      <c r="H837" s="525">
        <f t="shared" si="456"/>
        <v>0</v>
      </c>
      <c r="I837" s="525">
        <f t="shared" si="456"/>
        <v>0</v>
      </c>
      <c r="J837" s="525">
        <f t="shared" si="456"/>
        <v>0</v>
      </c>
      <c r="K837" s="525">
        <f t="shared" si="456"/>
        <v>0</v>
      </c>
      <c r="L837" s="525">
        <f t="shared" si="456"/>
        <v>0</v>
      </c>
      <c r="M837" s="525">
        <f t="shared" si="456"/>
        <v>0</v>
      </c>
      <c r="N837" s="525">
        <f t="shared" si="456"/>
        <v>0</v>
      </c>
      <c r="O837" s="525">
        <f t="shared" si="456"/>
        <v>0</v>
      </c>
      <c r="P837" s="525">
        <f t="shared" si="456"/>
        <v>0</v>
      </c>
    </row>
    <row r="838" ht="12.75" customHeight="1" spans="1:16">
      <c r="A838" s="590"/>
      <c r="B838" s="581" t="s">
        <v>76</v>
      </c>
      <c r="C838" s="484">
        <f>IF(C832=0,,C834/C832)</f>
        <v>0</v>
      </c>
      <c r="D838" s="484"/>
      <c r="E838" s="525">
        <f>IF(E832=0,,E834/E832)</f>
        <v>0</v>
      </c>
      <c r="F838" s="525">
        <f t="shared" ref="F838:P838" si="457">IF(F832=0,,F834/F832)</f>
        <v>0</v>
      </c>
      <c r="G838" s="525">
        <f t="shared" si="457"/>
        <v>0</v>
      </c>
      <c r="H838" s="525">
        <f t="shared" si="457"/>
        <v>0</v>
      </c>
      <c r="I838" s="525">
        <f t="shared" si="457"/>
        <v>0</v>
      </c>
      <c r="J838" s="525">
        <f t="shared" si="457"/>
        <v>0</v>
      </c>
      <c r="K838" s="525">
        <f t="shared" si="457"/>
        <v>0</v>
      </c>
      <c r="L838" s="525">
        <f t="shared" si="457"/>
        <v>0</v>
      </c>
      <c r="M838" s="525">
        <f t="shared" si="457"/>
        <v>0</v>
      </c>
      <c r="N838" s="525">
        <f t="shared" si="457"/>
        <v>0</v>
      </c>
      <c r="O838" s="525">
        <f t="shared" si="457"/>
        <v>0</v>
      </c>
      <c r="P838" s="525">
        <f t="shared" si="457"/>
        <v>0</v>
      </c>
    </row>
    <row r="839" ht="12.75" customHeight="1" spans="1:16">
      <c r="A839" s="590"/>
      <c r="B839" s="582" t="s">
        <v>77</v>
      </c>
      <c r="C839" s="579">
        <f>SUM(E839:P839)</f>
        <v>0</v>
      </c>
      <c r="D839" s="484"/>
      <c r="E839" s="588">
        <f>E833-E834</f>
        <v>0</v>
      </c>
      <c r="F839" s="588">
        <f t="shared" ref="F839:P839" si="458">F833-F834</f>
        <v>0</v>
      </c>
      <c r="G839" s="588">
        <f t="shared" si="458"/>
        <v>0</v>
      </c>
      <c r="H839" s="588">
        <f t="shared" si="458"/>
        <v>0</v>
      </c>
      <c r="I839" s="588">
        <f t="shared" si="458"/>
        <v>0</v>
      </c>
      <c r="J839" s="588">
        <f t="shared" si="458"/>
        <v>0</v>
      </c>
      <c r="K839" s="588">
        <f t="shared" si="458"/>
        <v>0</v>
      </c>
      <c r="L839" s="588">
        <f t="shared" si="458"/>
        <v>0</v>
      </c>
      <c r="M839" s="588">
        <f t="shared" si="458"/>
        <v>0</v>
      </c>
      <c r="N839" s="588">
        <f t="shared" si="458"/>
        <v>0</v>
      </c>
      <c r="O839" s="588">
        <f t="shared" si="458"/>
        <v>0</v>
      </c>
      <c r="P839" s="588">
        <f t="shared" si="458"/>
        <v>0</v>
      </c>
    </row>
    <row r="840" ht="12.75" customHeight="1" spans="1:16">
      <c r="A840" s="590"/>
      <c r="B840" s="583" t="s">
        <v>78</v>
      </c>
      <c r="C840" s="354">
        <f>IF(C833=0,,C839/C833)</f>
        <v>0</v>
      </c>
      <c r="D840" s="354"/>
      <c r="E840" s="524">
        <f>IF(E833=0,,E839/E833)</f>
        <v>0</v>
      </c>
      <c r="F840" s="524">
        <f t="shared" ref="F840:P840" si="459">IF(F833=0,,F839/F833)</f>
        <v>0</v>
      </c>
      <c r="G840" s="524">
        <f t="shared" si="459"/>
        <v>0</v>
      </c>
      <c r="H840" s="524">
        <f t="shared" si="459"/>
        <v>0</v>
      </c>
      <c r="I840" s="524">
        <f t="shared" si="459"/>
        <v>0</v>
      </c>
      <c r="J840" s="524">
        <f t="shared" si="459"/>
        <v>0</v>
      </c>
      <c r="K840" s="524">
        <f t="shared" si="459"/>
        <v>0</v>
      </c>
      <c r="L840" s="524">
        <f t="shared" si="459"/>
        <v>0</v>
      </c>
      <c r="M840" s="524">
        <f t="shared" si="459"/>
        <v>0</v>
      </c>
      <c r="N840" s="524">
        <f t="shared" si="459"/>
        <v>0</v>
      </c>
      <c r="O840" s="524">
        <f t="shared" si="459"/>
        <v>0</v>
      </c>
      <c r="P840" s="524">
        <f t="shared" si="459"/>
        <v>0</v>
      </c>
    </row>
    <row r="841" ht="12.75" customHeight="1" spans="1:16">
      <c r="A841" s="590"/>
      <c r="B841" s="582" t="s">
        <v>231</v>
      </c>
      <c r="C841" s="579">
        <f>SUM(E841:P841)</f>
        <v>0</v>
      </c>
      <c r="D841" s="484"/>
      <c r="E841" s="586"/>
      <c r="F841" s="586"/>
      <c r="G841" s="586"/>
      <c r="H841" s="586"/>
      <c r="I841" s="586"/>
      <c r="J841" s="586"/>
      <c r="K841" s="586"/>
      <c r="L841" s="586"/>
      <c r="M841" s="586"/>
      <c r="N841" s="586"/>
      <c r="O841" s="586"/>
      <c r="P841" s="586"/>
    </row>
    <row r="842" ht="12.75" customHeight="1" spans="1:16">
      <c r="A842" s="590"/>
      <c r="B842" s="583" t="s">
        <v>128</v>
      </c>
      <c r="C842" s="354">
        <f>IF((C833+C841)=0,,C841/(C833+C841))</f>
        <v>0</v>
      </c>
      <c r="D842" s="354"/>
      <c r="E842" s="524">
        <f>IF((E833+E841)=0,,E841/(E833+E841))</f>
        <v>0</v>
      </c>
      <c r="F842" s="524">
        <f t="shared" ref="F842:P842" si="460">IF((F833+F841)=0,,F841/(F833+F841))</f>
        <v>0</v>
      </c>
      <c r="G842" s="524">
        <f t="shared" si="460"/>
        <v>0</v>
      </c>
      <c r="H842" s="524">
        <f t="shared" si="460"/>
        <v>0</v>
      </c>
      <c r="I842" s="524">
        <f t="shared" si="460"/>
        <v>0</v>
      </c>
      <c r="J842" s="524">
        <f t="shared" si="460"/>
        <v>0</v>
      </c>
      <c r="K842" s="524">
        <f t="shared" si="460"/>
        <v>0</v>
      </c>
      <c r="L842" s="524">
        <f t="shared" si="460"/>
        <v>0</v>
      </c>
      <c r="M842" s="524">
        <f t="shared" si="460"/>
        <v>0</v>
      </c>
      <c r="N842" s="524">
        <f t="shared" si="460"/>
        <v>0</v>
      </c>
      <c r="O842" s="524">
        <f t="shared" si="460"/>
        <v>0</v>
      </c>
      <c r="P842" s="524">
        <f t="shared" si="460"/>
        <v>0</v>
      </c>
    </row>
    <row r="843" s="461" customFormat="1" ht="12.75" customHeight="1" spans="1:16">
      <c r="A843" s="497" t="s">
        <v>169</v>
      </c>
      <c r="B843" s="591" t="s">
        <v>70</v>
      </c>
      <c r="C843" s="569">
        <f>SUM(E843:P843)</f>
        <v>0</v>
      </c>
      <c r="D843" s="570">
        <f>IF($C$2=0,,C843/$C$2)</f>
        <v>0</v>
      </c>
      <c r="E843" s="586"/>
      <c r="F843" s="586"/>
      <c r="G843" s="586"/>
      <c r="H843" s="586"/>
      <c r="I843" s="586"/>
      <c r="J843" s="586"/>
      <c r="K843" s="586"/>
      <c r="L843" s="586"/>
      <c r="M843" s="586"/>
      <c r="N843" s="586"/>
      <c r="O843" s="586"/>
      <c r="P843" s="586"/>
    </row>
    <row r="844" s="461" customFormat="1" ht="12.75" customHeight="1" spans="1:16">
      <c r="A844" s="497"/>
      <c r="B844" s="591" t="s">
        <v>71</v>
      </c>
      <c r="C844" s="569">
        <f>SUM(E844:P844)</f>
        <v>0</v>
      </c>
      <c r="D844" s="572"/>
      <c r="E844" s="586"/>
      <c r="F844" s="586"/>
      <c r="G844" s="586"/>
      <c r="H844" s="586"/>
      <c r="I844" s="586"/>
      <c r="J844" s="586"/>
      <c r="K844" s="586"/>
      <c r="L844" s="586"/>
      <c r="M844" s="586"/>
      <c r="N844" s="586"/>
      <c r="O844" s="586"/>
      <c r="P844" s="586"/>
    </row>
    <row r="845" s="461" customFormat="1" ht="12.75" customHeight="1" spans="1:16">
      <c r="A845" s="497"/>
      <c r="B845" s="591" t="s">
        <v>82</v>
      </c>
      <c r="C845" s="569">
        <f>SUM(E845:P845)</f>
        <v>0</v>
      </c>
      <c r="D845" s="572"/>
      <c r="E845" s="587">
        <f>E846+E847</f>
        <v>0</v>
      </c>
      <c r="F845" s="587">
        <f t="shared" ref="F845:P845" si="461">F846+F847</f>
        <v>0</v>
      </c>
      <c r="G845" s="587">
        <f t="shared" si="461"/>
        <v>0</v>
      </c>
      <c r="H845" s="587">
        <f t="shared" si="461"/>
        <v>0</v>
      </c>
      <c r="I845" s="587">
        <f t="shared" si="461"/>
        <v>0</v>
      </c>
      <c r="J845" s="587">
        <f t="shared" si="461"/>
        <v>0</v>
      </c>
      <c r="K845" s="587">
        <f t="shared" si="461"/>
        <v>0</v>
      </c>
      <c r="L845" s="587">
        <f t="shared" si="461"/>
        <v>0</v>
      </c>
      <c r="M845" s="587">
        <f t="shared" si="461"/>
        <v>0</v>
      </c>
      <c r="N845" s="587">
        <f t="shared" si="461"/>
        <v>0</v>
      </c>
      <c r="O845" s="587">
        <f t="shared" si="461"/>
        <v>0</v>
      </c>
      <c r="P845" s="587">
        <f t="shared" si="461"/>
        <v>0</v>
      </c>
    </row>
    <row r="846" s="461" customFormat="1" ht="12.75" customHeight="1" spans="1:16">
      <c r="A846" s="497"/>
      <c r="B846" s="592" t="s">
        <v>73</v>
      </c>
      <c r="C846" s="569">
        <f>SUM(E846:P846)</f>
        <v>0</v>
      </c>
      <c r="D846" s="572"/>
      <c r="E846" s="586"/>
      <c r="F846" s="586"/>
      <c r="G846" s="586"/>
      <c r="H846" s="586"/>
      <c r="I846" s="586"/>
      <c r="J846" s="586"/>
      <c r="K846" s="586"/>
      <c r="L846" s="586"/>
      <c r="M846" s="586"/>
      <c r="N846" s="586"/>
      <c r="O846" s="586"/>
      <c r="P846" s="586"/>
    </row>
    <row r="847" s="461" customFormat="1" ht="12.75" customHeight="1" spans="1:16">
      <c r="A847" s="497"/>
      <c r="B847" s="592" t="s">
        <v>74</v>
      </c>
      <c r="C847" s="569">
        <f>SUM(E847:P847)</f>
        <v>0</v>
      </c>
      <c r="D847" s="572"/>
      <c r="E847" s="586"/>
      <c r="F847" s="586"/>
      <c r="G847" s="586"/>
      <c r="H847" s="586"/>
      <c r="I847" s="586"/>
      <c r="J847" s="586"/>
      <c r="K847" s="586"/>
      <c r="L847" s="586"/>
      <c r="M847" s="586"/>
      <c r="N847" s="586"/>
      <c r="O847" s="586"/>
      <c r="P847" s="586"/>
    </row>
    <row r="848" s="461" customFormat="1" ht="12.75" customHeight="1" spans="1:16">
      <c r="A848" s="497"/>
      <c r="B848" s="593" t="s">
        <v>75</v>
      </c>
      <c r="C848" s="526">
        <f>IF(C843=0,,C844/C843)</f>
        <v>0</v>
      </c>
      <c r="D848" s="572"/>
      <c r="E848" s="525">
        <f>IF(E843=0,,E844/E843)</f>
        <v>0</v>
      </c>
      <c r="F848" s="525">
        <f t="shared" ref="F848:P848" si="462">IF(F843=0,,F844/F843)</f>
        <v>0</v>
      </c>
      <c r="G848" s="525">
        <f t="shared" si="462"/>
        <v>0</v>
      </c>
      <c r="H848" s="525">
        <f t="shared" si="462"/>
        <v>0</v>
      </c>
      <c r="I848" s="525">
        <f t="shared" si="462"/>
        <v>0</v>
      </c>
      <c r="J848" s="525">
        <f t="shared" si="462"/>
        <v>0</v>
      </c>
      <c r="K848" s="525">
        <f t="shared" si="462"/>
        <v>0</v>
      </c>
      <c r="L848" s="525">
        <f t="shared" si="462"/>
        <v>0</v>
      </c>
      <c r="M848" s="525">
        <f t="shared" si="462"/>
        <v>0</v>
      </c>
      <c r="N848" s="525">
        <f t="shared" si="462"/>
        <v>0</v>
      </c>
      <c r="O848" s="525">
        <f t="shared" si="462"/>
        <v>0</v>
      </c>
      <c r="P848" s="525">
        <f t="shared" si="462"/>
        <v>0</v>
      </c>
    </row>
    <row r="849" s="461" customFormat="1" ht="12.75" customHeight="1" spans="1:16">
      <c r="A849" s="497"/>
      <c r="B849" s="593" t="s">
        <v>76</v>
      </c>
      <c r="C849" s="526">
        <f>IF(C843=0,,C845/C843)</f>
        <v>0</v>
      </c>
      <c r="D849" s="572"/>
      <c r="E849" s="525">
        <f>IF(E843=0,,E845/E843)</f>
        <v>0</v>
      </c>
      <c r="F849" s="525">
        <f t="shared" ref="F849:P849" si="463">IF(F843=0,,F845/F843)</f>
        <v>0</v>
      </c>
      <c r="G849" s="525">
        <f t="shared" si="463"/>
        <v>0</v>
      </c>
      <c r="H849" s="525">
        <f t="shared" si="463"/>
        <v>0</v>
      </c>
      <c r="I849" s="525">
        <f t="shared" si="463"/>
        <v>0</v>
      </c>
      <c r="J849" s="525">
        <f t="shared" si="463"/>
        <v>0</v>
      </c>
      <c r="K849" s="525">
        <f t="shared" si="463"/>
        <v>0</v>
      </c>
      <c r="L849" s="525">
        <f t="shared" si="463"/>
        <v>0</v>
      </c>
      <c r="M849" s="525">
        <f t="shared" si="463"/>
        <v>0</v>
      </c>
      <c r="N849" s="525">
        <f t="shared" si="463"/>
        <v>0</v>
      </c>
      <c r="O849" s="525">
        <f t="shared" si="463"/>
        <v>0</v>
      </c>
      <c r="P849" s="525">
        <f t="shared" si="463"/>
        <v>0</v>
      </c>
    </row>
    <row r="850" s="461" customFormat="1" ht="12.75" customHeight="1" spans="1:16">
      <c r="A850" s="497"/>
      <c r="B850" s="591" t="s">
        <v>77</v>
      </c>
      <c r="C850" s="569">
        <f>SUM(E850:P850)</f>
        <v>0</v>
      </c>
      <c r="D850" s="572"/>
      <c r="E850" s="588">
        <f>E844-E845</f>
        <v>0</v>
      </c>
      <c r="F850" s="588">
        <f t="shared" ref="F850:P850" si="464">F844-F845</f>
        <v>0</v>
      </c>
      <c r="G850" s="588">
        <f t="shared" si="464"/>
        <v>0</v>
      </c>
      <c r="H850" s="588">
        <f t="shared" si="464"/>
        <v>0</v>
      </c>
      <c r="I850" s="588">
        <f t="shared" si="464"/>
        <v>0</v>
      </c>
      <c r="J850" s="588">
        <f t="shared" si="464"/>
        <v>0</v>
      </c>
      <c r="K850" s="588">
        <f t="shared" si="464"/>
        <v>0</v>
      </c>
      <c r="L850" s="588">
        <f t="shared" si="464"/>
        <v>0</v>
      </c>
      <c r="M850" s="588">
        <f t="shared" si="464"/>
        <v>0</v>
      </c>
      <c r="N850" s="588">
        <f t="shared" si="464"/>
        <v>0</v>
      </c>
      <c r="O850" s="588">
        <f t="shared" si="464"/>
        <v>0</v>
      </c>
      <c r="P850" s="588">
        <f t="shared" si="464"/>
        <v>0</v>
      </c>
    </row>
    <row r="851" s="461" customFormat="1" ht="12.75" customHeight="1" spans="1:16">
      <c r="A851" s="497"/>
      <c r="B851" s="594" t="s">
        <v>78</v>
      </c>
      <c r="C851" s="562">
        <f>IF(C844=0,,C850/C844)</f>
        <v>0</v>
      </c>
      <c r="D851" s="577"/>
      <c r="E851" s="524">
        <f>IF(E844=0,,E850/E844)</f>
        <v>0</v>
      </c>
      <c r="F851" s="524">
        <f t="shared" ref="F851:P851" si="465">IF(F844=0,,F850/F844)</f>
        <v>0</v>
      </c>
      <c r="G851" s="524">
        <f t="shared" si="465"/>
        <v>0</v>
      </c>
      <c r="H851" s="524">
        <f t="shared" si="465"/>
        <v>0</v>
      </c>
      <c r="I851" s="524">
        <f t="shared" si="465"/>
        <v>0</v>
      </c>
      <c r="J851" s="524">
        <f t="shared" si="465"/>
        <v>0</v>
      </c>
      <c r="K851" s="524">
        <f t="shared" si="465"/>
        <v>0</v>
      </c>
      <c r="L851" s="524">
        <f t="shared" si="465"/>
        <v>0</v>
      </c>
      <c r="M851" s="524">
        <f t="shared" si="465"/>
        <v>0</v>
      </c>
      <c r="N851" s="524">
        <f t="shared" si="465"/>
        <v>0</v>
      </c>
      <c r="O851" s="524">
        <f t="shared" si="465"/>
        <v>0</v>
      </c>
      <c r="P851" s="524">
        <f t="shared" si="465"/>
        <v>0</v>
      </c>
    </row>
    <row r="852" s="461" customFormat="1" ht="12.75" customHeight="1" spans="1:16">
      <c r="A852" s="497"/>
      <c r="B852" s="591" t="s">
        <v>79</v>
      </c>
      <c r="C852" s="569">
        <f>SUM(E852:P852)</f>
        <v>0</v>
      </c>
      <c r="D852" s="572"/>
      <c r="E852" s="586"/>
      <c r="F852" s="586"/>
      <c r="G852" s="586"/>
      <c r="H852" s="586"/>
      <c r="I852" s="586"/>
      <c r="J852" s="586"/>
      <c r="K852" s="586"/>
      <c r="L852" s="586"/>
      <c r="M852" s="586"/>
      <c r="N852" s="586"/>
      <c r="O852" s="586"/>
      <c r="P852" s="586"/>
    </row>
    <row r="853" s="461" customFormat="1" ht="12.75" customHeight="1" spans="1:16">
      <c r="A853" s="497"/>
      <c r="B853" s="594" t="s">
        <v>128</v>
      </c>
      <c r="C853" s="562">
        <f>IF((C844+C852)=0,,C852/(C844+C852))</f>
        <v>0</v>
      </c>
      <c r="D853" s="577"/>
      <c r="E853" s="524">
        <f>IF((E844+E852)=0,,E852/(E844+E852))</f>
        <v>0</v>
      </c>
      <c r="F853" s="524">
        <f t="shared" ref="F853:P853" si="466">IF((F844+F852)=0,,F852/(F844+F852))</f>
        <v>0</v>
      </c>
      <c r="G853" s="524">
        <f t="shared" si="466"/>
        <v>0</v>
      </c>
      <c r="H853" s="524">
        <f t="shared" si="466"/>
        <v>0</v>
      </c>
      <c r="I853" s="524">
        <f t="shared" si="466"/>
        <v>0</v>
      </c>
      <c r="J853" s="524">
        <f t="shared" si="466"/>
        <v>0</v>
      </c>
      <c r="K853" s="524">
        <f t="shared" si="466"/>
        <v>0</v>
      </c>
      <c r="L853" s="524">
        <f t="shared" si="466"/>
        <v>0</v>
      </c>
      <c r="M853" s="524">
        <f t="shared" si="466"/>
        <v>0</v>
      </c>
      <c r="N853" s="524">
        <f t="shared" si="466"/>
        <v>0</v>
      </c>
      <c r="O853" s="524">
        <f t="shared" si="466"/>
        <v>0</v>
      </c>
      <c r="P853" s="524">
        <f t="shared" si="466"/>
        <v>0</v>
      </c>
    </row>
    <row r="854" s="461" customFormat="1" ht="12.75" customHeight="1" spans="1:16">
      <c r="A854" s="595" t="s">
        <v>170</v>
      </c>
      <c r="B854" s="582" t="s">
        <v>70</v>
      </c>
      <c r="C854" s="579">
        <f>SUM(E854:P854)</f>
        <v>0</v>
      </c>
      <c r="D854" s="570">
        <f>IF($C$2=0,,C854/$C$2)</f>
        <v>0</v>
      </c>
      <c r="E854" s="586"/>
      <c r="F854" s="586"/>
      <c r="G854" s="586"/>
      <c r="H854" s="586"/>
      <c r="I854" s="586"/>
      <c r="J854" s="586"/>
      <c r="K854" s="586"/>
      <c r="L854" s="586"/>
      <c r="M854" s="586"/>
      <c r="N854" s="586"/>
      <c r="O854" s="586"/>
      <c r="P854" s="586"/>
    </row>
    <row r="855" s="461" customFormat="1" ht="12.75" customHeight="1" spans="1:16">
      <c r="A855" s="595"/>
      <c r="B855" s="582" t="s">
        <v>71</v>
      </c>
      <c r="C855" s="579">
        <f>SUM(E855:P855)</f>
        <v>0</v>
      </c>
      <c r="D855" s="484"/>
      <c r="E855" s="586"/>
      <c r="F855" s="586"/>
      <c r="G855" s="586"/>
      <c r="H855" s="586"/>
      <c r="I855" s="586"/>
      <c r="J855" s="586"/>
      <c r="K855" s="586"/>
      <c r="L855" s="586"/>
      <c r="M855" s="586"/>
      <c r="N855" s="586"/>
      <c r="O855" s="586"/>
      <c r="P855" s="586"/>
    </row>
    <row r="856" s="461" customFormat="1" ht="12.75" customHeight="1" spans="1:16">
      <c r="A856" s="595"/>
      <c r="B856" s="582" t="s">
        <v>82</v>
      </c>
      <c r="C856" s="579">
        <f>SUM(E856:P856)</f>
        <v>0</v>
      </c>
      <c r="D856" s="484"/>
      <c r="E856" s="587">
        <f>E857+E858</f>
        <v>0</v>
      </c>
      <c r="F856" s="587">
        <f t="shared" ref="F856:P856" si="467">F857+F858</f>
        <v>0</v>
      </c>
      <c r="G856" s="587">
        <f t="shared" si="467"/>
        <v>0</v>
      </c>
      <c r="H856" s="587">
        <f t="shared" si="467"/>
        <v>0</v>
      </c>
      <c r="I856" s="587">
        <f t="shared" si="467"/>
        <v>0</v>
      </c>
      <c r="J856" s="587">
        <f t="shared" si="467"/>
        <v>0</v>
      </c>
      <c r="K856" s="587">
        <f t="shared" si="467"/>
        <v>0</v>
      </c>
      <c r="L856" s="587">
        <f t="shared" si="467"/>
        <v>0</v>
      </c>
      <c r="M856" s="587">
        <f t="shared" si="467"/>
        <v>0</v>
      </c>
      <c r="N856" s="587">
        <f t="shared" si="467"/>
        <v>0</v>
      </c>
      <c r="O856" s="587">
        <f t="shared" si="467"/>
        <v>0</v>
      </c>
      <c r="P856" s="587">
        <f t="shared" si="467"/>
        <v>0</v>
      </c>
    </row>
    <row r="857" s="461" customFormat="1" ht="12.75" customHeight="1" spans="1:16">
      <c r="A857" s="595"/>
      <c r="B857" s="580" t="s">
        <v>73</v>
      </c>
      <c r="C857" s="579">
        <f>SUM(E857:P857)</f>
        <v>0</v>
      </c>
      <c r="D857" s="484"/>
      <c r="E857" s="586"/>
      <c r="F857" s="586"/>
      <c r="G857" s="586"/>
      <c r="H857" s="586"/>
      <c r="I857" s="586"/>
      <c r="J857" s="586"/>
      <c r="K857" s="586"/>
      <c r="L857" s="586"/>
      <c r="M857" s="586"/>
      <c r="N857" s="586"/>
      <c r="O857" s="586"/>
      <c r="P857" s="586"/>
    </row>
    <row r="858" s="461" customFormat="1" ht="12.75" customHeight="1" spans="1:16">
      <c r="A858" s="595"/>
      <c r="B858" s="580" t="s">
        <v>74</v>
      </c>
      <c r="C858" s="579">
        <f>SUM(E858:P858)</f>
        <v>0</v>
      </c>
      <c r="D858" s="484"/>
      <c r="E858" s="586"/>
      <c r="F858" s="586"/>
      <c r="G858" s="586"/>
      <c r="H858" s="586"/>
      <c r="I858" s="586"/>
      <c r="J858" s="586"/>
      <c r="K858" s="586"/>
      <c r="L858" s="586"/>
      <c r="M858" s="586"/>
      <c r="N858" s="586"/>
      <c r="O858" s="586"/>
      <c r="P858" s="586"/>
    </row>
    <row r="859" s="461" customFormat="1" ht="12.75" customHeight="1" spans="1:16">
      <c r="A859" s="595"/>
      <c r="B859" s="581" t="s">
        <v>75</v>
      </c>
      <c r="C859" s="484">
        <f>IF(C854=0,,C855/C854)</f>
        <v>0</v>
      </c>
      <c r="D859" s="484"/>
      <c r="E859" s="525">
        <f>IF(E854=0,,E855/E854)</f>
        <v>0</v>
      </c>
      <c r="F859" s="525">
        <f t="shared" ref="F859:P859" si="468">IF(F854=0,,F855/F854)</f>
        <v>0</v>
      </c>
      <c r="G859" s="525">
        <f t="shared" si="468"/>
        <v>0</v>
      </c>
      <c r="H859" s="525">
        <f t="shared" si="468"/>
        <v>0</v>
      </c>
      <c r="I859" s="525">
        <f t="shared" si="468"/>
        <v>0</v>
      </c>
      <c r="J859" s="525">
        <f t="shared" si="468"/>
        <v>0</v>
      </c>
      <c r="K859" s="525">
        <f t="shared" si="468"/>
        <v>0</v>
      </c>
      <c r="L859" s="525">
        <f t="shared" si="468"/>
        <v>0</v>
      </c>
      <c r="M859" s="525">
        <f t="shared" si="468"/>
        <v>0</v>
      </c>
      <c r="N859" s="525">
        <f t="shared" si="468"/>
        <v>0</v>
      </c>
      <c r="O859" s="525">
        <f t="shared" si="468"/>
        <v>0</v>
      </c>
      <c r="P859" s="525">
        <f t="shared" si="468"/>
        <v>0</v>
      </c>
    </row>
    <row r="860" s="461" customFormat="1" ht="12.75" customHeight="1" spans="1:16">
      <c r="A860" s="595"/>
      <c r="B860" s="581" t="s">
        <v>76</v>
      </c>
      <c r="C860" s="484">
        <f>IF(C854=0,,C856/C854)</f>
        <v>0</v>
      </c>
      <c r="D860" s="484"/>
      <c r="E860" s="525">
        <f>IF(E854=0,,E856/E854)</f>
        <v>0</v>
      </c>
      <c r="F860" s="525">
        <f t="shared" ref="F860:P860" si="469">IF(F854=0,,F856/F854)</f>
        <v>0</v>
      </c>
      <c r="G860" s="525">
        <f t="shared" si="469"/>
        <v>0</v>
      </c>
      <c r="H860" s="525">
        <f t="shared" si="469"/>
        <v>0</v>
      </c>
      <c r="I860" s="525">
        <f t="shared" si="469"/>
        <v>0</v>
      </c>
      <c r="J860" s="525">
        <f t="shared" si="469"/>
        <v>0</v>
      </c>
      <c r="K860" s="525">
        <f t="shared" si="469"/>
        <v>0</v>
      </c>
      <c r="L860" s="525">
        <f t="shared" si="469"/>
        <v>0</v>
      </c>
      <c r="M860" s="525">
        <f t="shared" si="469"/>
        <v>0</v>
      </c>
      <c r="N860" s="525">
        <f t="shared" si="469"/>
        <v>0</v>
      </c>
      <c r="O860" s="525">
        <f t="shared" si="469"/>
        <v>0</v>
      </c>
      <c r="P860" s="525">
        <f t="shared" si="469"/>
        <v>0</v>
      </c>
    </row>
    <row r="861" s="461" customFormat="1" ht="12.75" customHeight="1" spans="1:16">
      <c r="A861" s="595"/>
      <c r="B861" s="582" t="s">
        <v>77</v>
      </c>
      <c r="C861" s="579">
        <f>SUM(E861:P861)</f>
        <v>0</v>
      </c>
      <c r="D861" s="484"/>
      <c r="E861" s="588">
        <f>E855-E856</f>
        <v>0</v>
      </c>
      <c r="F861" s="588">
        <f t="shared" ref="F861:P861" si="470">F855-F856</f>
        <v>0</v>
      </c>
      <c r="G861" s="588">
        <f t="shared" si="470"/>
        <v>0</v>
      </c>
      <c r="H861" s="588">
        <f t="shared" si="470"/>
        <v>0</v>
      </c>
      <c r="I861" s="588">
        <f t="shared" si="470"/>
        <v>0</v>
      </c>
      <c r="J861" s="588">
        <f t="shared" si="470"/>
        <v>0</v>
      </c>
      <c r="K861" s="588">
        <f t="shared" si="470"/>
        <v>0</v>
      </c>
      <c r="L861" s="588">
        <f t="shared" si="470"/>
        <v>0</v>
      </c>
      <c r="M861" s="588">
        <f t="shared" si="470"/>
        <v>0</v>
      </c>
      <c r="N861" s="588">
        <f t="shared" si="470"/>
        <v>0</v>
      </c>
      <c r="O861" s="588">
        <f t="shared" si="470"/>
        <v>0</v>
      </c>
      <c r="P861" s="588">
        <f t="shared" si="470"/>
        <v>0</v>
      </c>
    </row>
    <row r="862" s="461" customFormat="1" ht="12.75" customHeight="1" spans="1:16">
      <c r="A862" s="595"/>
      <c r="B862" s="583" t="s">
        <v>78</v>
      </c>
      <c r="C862" s="354">
        <f>IF(C855=0,,C861/C855)</f>
        <v>0</v>
      </c>
      <c r="D862" s="354"/>
      <c r="E862" s="524">
        <f>IF(E855=0,,E861/E855)</f>
        <v>0</v>
      </c>
      <c r="F862" s="524">
        <f t="shared" ref="F862:P862" si="471">IF(F855=0,,F861/F855)</f>
        <v>0</v>
      </c>
      <c r="G862" s="524">
        <f t="shared" si="471"/>
        <v>0</v>
      </c>
      <c r="H862" s="524">
        <f t="shared" si="471"/>
        <v>0</v>
      </c>
      <c r="I862" s="524">
        <f t="shared" si="471"/>
        <v>0</v>
      </c>
      <c r="J862" s="524">
        <f t="shared" si="471"/>
        <v>0</v>
      </c>
      <c r="K862" s="524">
        <f t="shared" si="471"/>
        <v>0</v>
      </c>
      <c r="L862" s="524">
        <f t="shared" si="471"/>
        <v>0</v>
      </c>
      <c r="M862" s="524">
        <f t="shared" si="471"/>
        <v>0</v>
      </c>
      <c r="N862" s="524">
        <f t="shared" si="471"/>
        <v>0</v>
      </c>
      <c r="O862" s="524">
        <f t="shared" si="471"/>
        <v>0</v>
      </c>
      <c r="P862" s="524">
        <f t="shared" si="471"/>
        <v>0</v>
      </c>
    </row>
    <row r="863" s="461" customFormat="1" ht="12.75" customHeight="1" spans="1:16">
      <c r="A863" s="595"/>
      <c r="B863" s="582" t="s">
        <v>79</v>
      </c>
      <c r="C863" s="579">
        <f>SUM(E863:P863)</f>
        <v>0</v>
      </c>
      <c r="D863" s="484"/>
      <c r="E863" s="586"/>
      <c r="F863" s="586"/>
      <c r="G863" s="586"/>
      <c r="H863" s="586"/>
      <c r="I863" s="586"/>
      <c r="J863" s="586"/>
      <c r="K863" s="586"/>
      <c r="L863" s="586"/>
      <c r="M863" s="586"/>
      <c r="N863" s="586"/>
      <c r="O863" s="586"/>
      <c r="P863" s="586"/>
    </row>
    <row r="864" s="461" customFormat="1" ht="12.75" customHeight="1" spans="1:16">
      <c r="A864" s="595"/>
      <c r="B864" s="583" t="s">
        <v>128</v>
      </c>
      <c r="C864" s="354">
        <f>IF((C855+C863)=0,,C863/(C855+C863))</f>
        <v>0</v>
      </c>
      <c r="D864" s="354"/>
      <c r="E864" s="524">
        <f>IF((E855+E863)=0,,E863/(E855+E863))</f>
        <v>0</v>
      </c>
      <c r="F864" s="524">
        <f t="shared" ref="F864:P864" si="472">IF((F855+F863)=0,,F863/(F855+F863))</f>
        <v>0</v>
      </c>
      <c r="G864" s="524">
        <f t="shared" si="472"/>
        <v>0</v>
      </c>
      <c r="H864" s="524">
        <f t="shared" si="472"/>
        <v>0</v>
      </c>
      <c r="I864" s="524">
        <f t="shared" si="472"/>
        <v>0</v>
      </c>
      <c r="J864" s="524">
        <f t="shared" si="472"/>
        <v>0</v>
      </c>
      <c r="K864" s="524">
        <f t="shared" si="472"/>
        <v>0</v>
      </c>
      <c r="L864" s="524">
        <f t="shared" si="472"/>
        <v>0</v>
      </c>
      <c r="M864" s="524">
        <f t="shared" si="472"/>
        <v>0</v>
      </c>
      <c r="N864" s="524">
        <f t="shared" si="472"/>
        <v>0</v>
      </c>
      <c r="O864" s="524">
        <f t="shared" si="472"/>
        <v>0</v>
      </c>
      <c r="P864" s="524">
        <f t="shared" si="472"/>
        <v>0</v>
      </c>
    </row>
    <row r="865" s="461" customFormat="1" ht="12.75" customHeight="1" spans="1:16">
      <c r="A865" s="497" t="s">
        <v>171</v>
      </c>
      <c r="B865" s="591" t="s">
        <v>70</v>
      </c>
      <c r="C865" s="569">
        <f>SUM(E865:P865)</f>
        <v>0</v>
      </c>
      <c r="D865" s="570">
        <f>IF($C$2=0,,C865/$C$2)</f>
        <v>0</v>
      </c>
      <c r="E865" s="586"/>
      <c r="F865" s="586"/>
      <c r="G865" s="586"/>
      <c r="H865" s="586"/>
      <c r="I865" s="586"/>
      <c r="J865" s="586"/>
      <c r="K865" s="586"/>
      <c r="L865" s="586"/>
      <c r="M865" s="586"/>
      <c r="N865" s="586"/>
      <c r="O865" s="586"/>
      <c r="P865" s="586"/>
    </row>
    <row r="866" s="461" customFormat="1" ht="12.75" customHeight="1" spans="1:16">
      <c r="A866" s="497"/>
      <c r="B866" s="591" t="s">
        <v>71</v>
      </c>
      <c r="C866" s="569">
        <f>SUM(E866:P866)</f>
        <v>0</v>
      </c>
      <c r="D866" s="572"/>
      <c r="E866" s="586"/>
      <c r="F866" s="586"/>
      <c r="G866" s="586"/>
      <c r="H866" s="586"/>
      <c r="I866" s="586"/>
      <c r="J866" s="586"/>
      <c r="K866" s="586"/>
      <c r="L866" s="586"/>
      <c r="M866" s="586"/>
      <c r="N866" s="586"/>
      <c r="O866" s="586"/>
      <c r="P866" s="586"/>
    </row>
    <row r="867" s="461" customFormat="1" ht="12.75" customHeight="1" spans="1:16">
      <c r="A867" s="497"/>
      <c r="B867" s="591" t="s">
        <v>82</v>
      </c>
      <c r="C867" s="569">
        <f>SUM(E867:P867)</f>
        <v>0</v>
      </c>
      <c r="D867" s="572"/>
      <c r="E867" s="587">
        <f>E868+E869</f>
        <v>0</v>
      </c>
      <c r="F867" s="587">
        <f t="shared" ref="F867:P867" si="473">F868+F869</f>
        <v>0</v>
      </c>
      <c r="G867" s="587">
        <f t="shared" si="473"/>
        <v>0</v>
      </c>
      <c r="H867" s="587">
        <f t="shared" si="473"/>
        <v>0</v>
      </c>
      <c r="I867" s="587">
        <f t="shared" si="473"/>
        <v>0</v>
      </c>
      <c r="J867" s="587">
        <f t="shared" si="473"/>
        <v>0</v>
      </c>
      <c r="K867" s="587">
        <f t="shared" si="473"/>
        <v>0</v>
      </c>
      <c r="L867" s="587">
        <f t="shared" si="473"/>
        <v>0</v>
      </c>
      <c r="M867" s="587">
        <f t="shared" si="473"/>
        <v>0</v>
      </c>
      <c r="N867" s="587">
        <f t="shared" si="473"/>
        <v>0</v>
      </c>
      <c r="O867" s="587">
        <f t="shared" si="473"/>
        <v>0</v>
      </c>
      <c r="P867" s="587">
        <f t="shared" si="473"/>
        <v>0</v>
      </c>
    </row>
    <row r="868" s="461" customFormat="1" ht="12.75" customHeight="1" spans="1:16">
      <c r="A868" s="497"/>
      <c r="B868" s="592" t="s">
        <v>73</v>
      </c>
      <c r="C868" s="569">
        <f>SUM(E868:P868)</f>
        <v>0</v>
      </c>
      <c r="D868" s="572"/>
      <c r="E868" s="586"/>
      <c r="F868" s="586"/>
      <c r="G868" s="586"/>
      <c r="H868" s="586"/>
      <c r="I868" s="586"/>
      <c r="J868" s="586"/>
      <c r="K868" s="586"/>
      <c r="L868" s="586"/>
      <c r="M868" s="586"/>
      <c r="N868" s="586"/>
      <c r="O868" s="586"/>
      <c r="P868" s="586"/>
    </row>
    <row r="869" s="461" customFormat="1" ht="12.75" customHeight="1" spans="1:16">
      <c r="A869" s="497"/>
      <c r="B869" s="592" t="s">
        <v>74</v>
      </c>
      <c r="C869" s="569">
        <f>SUM(E869:P869)</f>
        <v>0</v>
      </c>
      <c r="D869" s="572"/>
      <c r="E869" s="586"/>
      <c r="F869" s="586"/>
      <c r="G869" s="586"/>
      <c r="H869" s="586"/>
      <c r="I869" s="586"/>
      <c r="J869" s="586"/>
      <c r="K869" s="586"/>
      <c r="L869" s="586"/>
      <c r="M869" s="586"/>
      <c r="N869" s="586"/>
      <c r="O869" s="586"/>
      <c r="P869" s="586"/>
    </row>
    <row r="870" s="461" customFormat="1" ht="12.75" customHeight="1" spans="1:16">
      <c r="A870" s="497"/>
      <c r="B870" s="593" t="s">
        <v>75</v>
      </c>
      <c r="C870" s="526">
        <f>IF(C865=0,,C866/C865)</f>
        <v>0</v>
      </c>
      <c r="D870" s="572"/>
      <c r="E870" s="525">
        <f>IF(E865=0,,E866/E865)</f>
        <v>0</v>
      </c>
      <c r="F870" s="525">
        <f t="shared" ref="F870:P870" si="474">IF(F865=0,,F866/F865)</f>
        <v>0</v>
      </c>
      <c r="G870" s="525">
        <f t="shared" si="474"/>
        <v>0</v>
      </c>
      <c r="H870" s="525">
        <f t="shared" si="474"/>
        <v>0</v>
      </c>
      <c r="I870" s="525">
        <f t="shared" si="474"/>
        <v>0</v>
      </c>
      <c r="J870" s="525">
        <f t="shared" si="474"/>
        <v>0</v>
      </c>
      <c r="K870" s="525">
        <f t="shared" si="474"/>
        <v>0</v>
      </c>
      <c r="L870" s="525">
        <f t="shared" si="474"/>
        <v>0</v>
      </c>
      <c r="M870" s="525">
        <f t="shared" si="474"/>
        <v>0</v>
      </c>
      <c r="N870" s="525">
        <f t="shared" si="474"/>
        <v>0</v>
      </c>
      <c r="O870" s="525">
        <f t="shared" si="474"/>
        <v>0</v>
      </c>
      <c r="P870" s="525">
        <f t="shared" si="474"/>
        <v>0</v>
      </c>
    </row>
    <row r="871" s="461" customFormat="1" ht="12.75" customHeight="1" spans="1:16">
      <c r="A871" s="497"/>
      <c r="B871" s="593" t="s">
        <v>76</v>
      </c>
      <c r="C871" s="526">
        <f>IF(C865=0,,C867/C865)</f>
        <v>0</v>
      </c>
      <c r="D871" s="572"/>
      <c r="E871" s="525">
        <f>IF(E865=0,,E867/E865)</f>
        <v>0</v>
      </c>
      <c r="F871" s="525">
        <f t="shared" ref="F871:P871" si="475">IF(F865=0,,F867/F865)</f>
        <v>0</v>
      </c>
      <c r="G871" s="525">
        <f t="shared" si="475"/>
        <v>0</v>
      </c>
      <c r="H871" s="525">
        <f t="shared" si="475"/>
        <v>0</v>
      </c>
      <c r="I871" s="525">
        <f t="shared" si="475"/>
        <v>0</v>
      </c>
      <c r="J871" s="525">
        <f t="shared" si="475"/>
        <v>0</v>
      </c>
      <c r="K871" s="525">
        <f t="shared" si="475"/>
        <v>0</v>
      </c>
      <c r="L871" s="525">
        <f t="shared" si="475"/>
        <v>0</v>
      </c>
      <c r="M871" s="525">
        <f t="shared" si="475"/>
        <v>0</v>
      </c>
      <c r="N871" s="525">
        <f t="shared" si="475"/>
        <v>0</v>
      </c>
      <c r="O871" s="525">
        <f t="shared" si="475"/>
        <v>0</v>
      </c>
      <c r="P871" s="525">
        <f t="shared" si="475"/>
        <v>0</v>
      </c>
    </row>
    <row r="872" s="461" customFormat="1" ht="12.75" customHeight="1" spans="1:16">
      <c r="A872" s="497"/>
      <c r="B872" s="591" t="s">
        <v>77</v>
      </c>
      <c r="C872" s="569">
        <f>SUM(E872:P872)</f>
        <v>0</v>
      </c>
      <c r="D872" s="572"/>
      <c r="E872" s="588">
        <f>E866-E867</f>
        <v>0</v>
      </c>
      <c r="F872" s="588">
        <f t="shared" ref="F872:P872" si="476">F866-F867</f>
        <v>0</v>
      </c>
      <c r="G872" s="588">
        <f t="shared" si="476"/>
        <v>0</v>
      </c>
      <c r="H872" s="588">
        <f t="shared" si="476"/>
        <v>0</v>
      </c>
      <c r="I872" s="588">
        <f t="shared" si="476"/>
        <v>0</v>
      </c>
      <c r="J872" s="588">
        <f t="shared" si="476"/>
        <v>0</v>
      </c>
      <c r="K872" s="588">
        <f t="shared" si="476"/>
        <v>0</v>
      </c>
      <c r="L872" s="588">
        <f t="shared" si="476"/>
        <v>0</v>
      </c>
      <c r="M872" s="588">
        <f t="shared" si="476"/>
        <v>0</v>
      </c>
      <c r="N872" s="588">
        <f t="shared" si="476"/>
        <v>0</v>
      </c>
      <c r="O872" s="588">
        <f t="shared" si="476"/>
        <v>0</v>
      </c>
      <c r="P872" s="588">
        <f t="shared" si="476"/>
        <v>0</v>
      </c>
    </row>
    <row r="873" s="461" customFormat="1" ht="12.75" customHeight="1" spans="1:16">
      <c r="A873" s="497"/>
      <c r="B873" s="594" t="s">
        <v>78</v>
      </c>
      <c r="C873" s="562">
        <f>IF(C866=0,,C872/C866)</f>
        <v>0</v>
      </c>
      <c r="D873" s="577"/>
      <c r="E873" s="524">
        <f>IF(E866=0,,E872/E866)</f>
        <v>0</v>
      </c>
      <c r="F873" s="524">
        <f t="shared" ref="F873:P873" si="477">IF(F866=0,,F872/F866)</f>
        <v>0</v>
      </c>
      <c r="G873" s="524">
        <f t="shared" si="477"/>
        <v>0</v>
      </c>
      <c r="H873" s="524">
        <f t="shared" si="477"/>
        <v>0</v>
      </c>
      <c r="I873" s="524">
        <f t="shared" si="477"/>
        <v>0</v>
      </c>
      <c r="J873" s="524">
        <f t="shared" si="477"/>
        <v>0</v>
      </c>
      <c r="K873" s="524">
        <f t="shared" si="477"/>
        <v>0</v>
      </c>
      <c r="L873" s="524">
        <f t="shared" si="477"/>
        <v>0</v>
      </c>
      <c r="M873" s="524">
        <f t="shared" si="477"/>
        <v>0</v>
      </c>
      <c r="N873" s="524">
        <f t="shared" si="477"/>
        <v>0</v>
      </c>
      <c r="O873" s="524">
        <f t="shared" si="477"/>
        <v>0</v>
      </c>
      <c r="P873" s="524">
        <f t="shared" si="477"/>
        <v>0</v>
      </c>
    </row>
    <row r="874" s="461" customFormat="1" ht="12.75" customHeight="1" spans="1:16">
      <c r="A874" s="497"/>
      <c r="B874" s="591" t="s">
        <v>79</v>
      </c>
      <c r="C874" s="569">
        <f>SUM(E874:P874)</f>
        <v>0</v>
      </c>
      <c r="D874" s="572"/>
      <c r="E874" s="586"/>
      <c r="F874" s="586"/>
      <c r="G874" s="586"/>
      <c r="H874" s="586"/>
      <c r="I874" s="586"/>
      <c r="J874" s="586"/>
      <c r="K874" s="586"/>
      <c r="L874" s="586"/>
      <c r="M874" s="586"/>
      <c r="N874" s="586"/>
      <c r="O874" s="586"/>
      <c r="P874" s="586"/>
    </row>
    <row r="875" s="461" customFormat="1" ht="12.75" customHeight="1" spans="1:16">
      <c r="A875" s="497"/>
      <c r="B875" s="594" t="s">
        <v>128</v>
      </c>
      <c r="C875" s="562">
        <f>IF((C866+C874)=0,,C874/(C866+C874))</f>
        <v>0</v>
      </c>
      <c r="D875" s="577"/>
      <c r="E875" s="524">
        <f>IF((E866+E874)=0,,E874/(E866+E874))</f>
        <v>0</v>
      </c>
      <c r="F875" s="524">
        <f t="shared" ref="F875:P875" si="478">IF((F866+F874)=0,,F874/(F866+F874))</f>
        <v>0</v>
      </c>
      <c r="G875" s="524">
        <f t="shared" si="478"/>
        <v>0</v>
      </c>
      <c r="H875" s="524">
        <f t="shared" si="478"/>
        <v>0</v>
      </c>
      <c r="I875" s="524">
        <f t="shared" si="478"/>
        <v>0</v>
      </c>
      <c r="J875" s="524">
        <f t="shared" si="478"/>
        <v>0</v>
      </c>
      <c r="K875" s="524">
        <f t="shared" si="478"/>
        <v>0</v>
      </c>
      <c r="L875" s="524">
        <f t="shared" si="478"/>
        <v>0</v>
      </c>
      <c r="M875" s="524">
        <f t="shared" si="478"/>
        <v>0</v>
      </c>
      <c r="N875" s="524">
        <f t="shared" si="478"/>
        <v>0</v>
      </c>
      <c r="O875" s="524">
        <f t="shared" si="478"/>
        <v>0</v>
      </c>
      <c r="P875" s="524">
        <f t="shared" si="478"/>
        <v>0</v>
      </c>
    </row>
    <row r="876" ht="12.75" customHeight="1" spans="1:16">
      <c r="A876" s="595" t="s">
        <v>172</v>
      </c>
      <c r="B876" s="582" t="s">
        <v>70</v>
      </c>
      <c r="C876" s="579">
        <f>SUM(E876:P876)</f>
        <v>0</v>
      </c>
      <c r="D876" s="570">
        <f>IF($C$2=0,,C876/$C$2)</f>
        <v>0</v>
      </c>
      <c r="E876" s="586"/>
      <c r="F876" s="586"/>
      <c r="G876" s="586"/>
      <c r="H876" s="586"/>
      <c r="I876" s="586"/>
      <c r="J876" s="586"/>
      <c r="K876" s="586"/>
      <c r="L876" s="586"/>
      <c r="M876" s="586"/>
      <c r="N876" s="586"/>
      <c r="O876" s="586"/>
      <c r="P876" s="586"/>
    </row>
    <row r="877" ht="12.75" customHeight="1" spans="1:16">
      <c r="A877" s="595"/>
      <c r="B877" s="582" t="s">
        <v>240</v>
      </c>
      <c r="C877" s="579">
        <f>SUM(E877:P877)</f>
        <v>0</v>
      </c>
      <c r="D877" s="484"/>
      <c r="E877" s="586"/>
      <c r="F877" s="586"/>
      <c r="G877" s="586"/>
      <c r="H877" s="586"/>
      <c r="I877" s="586"/>
      <c r="J877" s="586"/>
      <c r="K877" s="586"/>
      <c r="L877" s="586"/>
      <c r="M877" s="586"/>
      <c r="N877" s="586"/>
      <c r="O877" s="586"/>
      <c r="P877" s="586"/>
    </row>
    <row r="878" ht="12.75" customHeight="1" spans="1:16">
      <c r="A878" s="595"/>
      <c r="B878" s="582" t="s">
        <v>183</v>
      </c>
      <c r="C878" s="579">
        <f>SUM(E878:P878)</f>
        <v>0</v>
      </c>
      <c r="D878" s="484"/>
      <c r="E878" s="587">
        <f>E879+E880</f>
        <v>0</v>
      </c>
      <c r="F878" s="587">
        <f t="shared" ref="F878:P878" si="479">F879+F880</f>
        <v>0</v>
      </c>
      <c r="G878" s="587">
        <f t="shared" si="479"/>
        <v>0</v>
      </c>
      <c r="H878" s="587">
        <f t="shared" si="479"/>
        <v>0</v>
      </c>
      <c r="I878" s="587">
        <f t="shared" si="479"/>
        <v>0</v>
      </c>
      <c r="J878" s="587">
        <f t="shared" si="479"/>
        <v>0</v>
      </c>
      <c r="K878" s="587">
        <f t="shared" si="479"/>
        <v>0</v>
      </c>
      <c r="L878" s="587">
        <f t="shared" si="479"/>
        <v>0</v>
      </c>
      <c r="M878" s="587">
        <f t="shared" si="479"/>
        <v>0</v>
      </c>
      <c r="N878" s="587">
        <f t="shared" si="479"/>
        <v>0</v>
      </c>
      <c r="O878" s="587">
        <f t="shared" si="479"/>
        <v>0</v>
      </c>
      <c r="P878" s="587">
        <f t="shared" si="479"/>
        <v>0</v>
      </c>
    </row>
    <row r="879" ht="12.75" customHeight="1" spans="1:16">
      <c r="A879" s="595"/>
      <c r="B879" s="580" t="s">
        <v>212</v>
      </c>
      <c r="C879" s="579">
        <f>SUM(E879:P879)</f>
        <v>0</v>
      </c>
      <c r="D879" s="484"/>
      <c r="E879" s="586"/>
      <c r="F879" s="586"/>
      <c r="G879" s="586"/>
      <c r="H879" s="586"/>
      <c r="I879" s="586"/>
      <c r="J879" s="586"/>
      <c r="K879" s="586"/>
      <c r="L879" s="586"/>
      <c r="M879" s="586"/>
      <c r="N879" s="586"/>
      <c r="O879" s="586"/>
      <c r="P879" s="586"/>
    </row>
    <row r="880" ht="12.75" customHeight="1" spans="1:16">
      <c r="A880" s="595"/>
      <c r="B880" s="580" t="s">
        <v>213</v>
      </c>
      <c r="C880" s="579">
        <f>SUM(E880:P880)</f>
        <v>0</v>
      </c>
      <c r="D880" s="484"/>
      <c r="E880" s="586"/>
      <c r="F880" s="586"/>
      <c r="G880" s="586"/>
      <c r="H880" s="586"/>
      <c r="I880" s="586"/>
      <c r="J880" s="586"/>
      <c r="K880" s="586"/>
      <c r="L880" s="586"/>
      <c r="M880" s="586"/>
      <c r="N880" s="586"/>
      <c r="O880" s="586"/>
      <c r="P880" s="586"/>
    </row>
    <row r="881" ht="12.75" customHeight="1" spans="1:16">
      <c r="A881" s="595"/>
      <c r="B881" s="581" t="s">
        <v>75</v>
      </c>
      <c r="C881" s="484">
        <f>IF(C876=0,,C877/C876)</f>
        <v>0</v>
      </c>
      <c r="D881" s="484"/>
      <c r="E881" s="525">
        <f>IF(E876=0,,E877/E876)</f>
        <v>0</v>
      </c>
      <c r="F881" s="525">
        <f t="shared" ref="F881:P881" si="480">IF(F876=0,,F877/F876)</f>
        <v>0</v>
      </c>
      <c r="G881" s="525">
        <f t="shared" si="480"/>
        <v>0</v>
      </c>
      <c r="H881" s="525">
        <f t="shared" si="480"/>
        <v>0</v>
      </c>
      <c r="I881" s="525">
        <f t="shared" si="480"/>
        <v>0</v>
      </c>
      <c r="J881" s="525">
        <f t="shared" si="480"/>
        <v>0</v>
      </c>
      <c r="K881" s="525">
        <f t="shared" si="480"/>
        <v>0</v>
      </c>
      <c r="L881" s="525">
        <f t="shared" si="480"/>
        <v>0</v>
      </c>
      <c r="M881" s="525">
        <f t="shared" si="480"/>
        <v>0</v>
      </c>
      <c r="N881" s="525">
        <f t="shared" si="480"/>
        <v>0</v>
      </c>
      <c r="O881" s="525">
        <f t="shared" si="480"/>
        <v>0</v>
      </c>
      <c r="P881" s="525">
        <f t="shared" si="480"/>
        <v>0</v>
      </c>
    </row>
    <row r="882" ht="12.75" customHeight="1" spans="1:16">
      <c r="A882" s="595"/>
      <c r="B882" s="581" t="s">
        <v>228</v>
      </c>
      <c r="C882" s="484">
        <f>IF(C876=0,,C878/C876)</f>
        <v>0</v>
      </c>
      <c r="D882" s="484"/>
      <c r="E882" s="525">
        <f>IF(E876=0,,E878/E876)</f>
        <v>0</v>
      </c>
      <c r="F882" s="525">
        <f t="shared" ref="F882:P882" si="481">IF(F876=0,,F878/F876)</f>
        <v>0</v>
      </c>
      <c r="G882" s="525">
        <f t="shared" si="481"/>
        <v>0</v>
      </c>
      <c r="H882" s="525">
        <f t="shared" si="481"/>
        <v>0</v>
      </c>
      <c r="I882" s="525">
        <f t="shared" si="481"/>
        <v>0</v>
      </c>
      <c r="J882" s="525">
        <f t="shared" si="481"/>
        <v>0</v>
      </c>
      <c r="K882" s="525">
        <f t="shared" si="481"/>
        <v>0</v>
      </c>
      <c r="L882" s="525">
        <f t="shared" si="481"/>
        <v>0</v>
      </c>
      <c r="M882" s="525">
        <f t="shared" si="481"/>
        <v>0</v>
      </c>
      <c r="N882" s="525">
        <f t="shared" si="481"/>
        <v>0</v>
      </c>
      <c r="O882" s="525">
        <f t="shared" si="481"/>
        <v>0</v>
      </c>
      <c r="P882" s="525">
        <f t="shared" si="481"/>
        <v>0</v>
      </c>
    </row>
    <row r="883" ht="12.75" customHeight="1" spans="1:16">
      <c r="A883" s="595"/>
      <c r="B883" s="582" t="s">
        <v>77</v>
      </c>
      <c r="C883" s="579">
        <f>SUM(E883:P883)</f>
        <v>0</v>
      </c>
      <c r="D883" s="484"/>
      <c r="E883" s="588">
        <f>E877-E878</f>
        <v>0</v>
      </c>
      <c r="F883" s="588">
        <f t="shared" ref="F883:P883" si="482">F877-F878</f>
        <v>0</v>
      </c>
      <c r="G883" s="588">
        <f t="shared" si="482"/>
        <v>0</v>
      </c>
      <c r="H883" s="588">
        <f t="shared" si="482"/>
        <v>0</v>
      </c>
      <c r="I883" s="588">
        <f t="shared" si="482"/>
        <v>0</v>
      </c>
      <c r="J883" s="588">
        <f t="shared" si="482"/>
        <v>0</v>
      </c>
      <c r="K883" s="588">
        <f t="shared" si="482"/>
        <v>0</v>
      </c>
      <c r="L883" s="588">
        <f t="shared" si="482"/>
        <v>0</v>
      </c>
      <c r="M883" s="588">
        <f t="shared" si="482"/>
        <v>0</v>
      </c>
      <c r="N883" s="588">
        <f t="shared" si="482"/>
        <v>0</v>
      </c>
      <c r="O883" s="588">
        <f t="shared" si="482"/>
        <v>0</v>
      </c>
      <c r="P883" s="588">
        <f t="shared" si="482"/>
        <v>0</v>
      </c>
    </row>
    <row r="884" ht="12.75" customHeight="1" spans="1:16">
      <c r="A884" s="595"/>
      <c r="B884" s="583" t="s">
        <v>241</v>
      </c>
      <c r="C884" s="354">
        <f>IF(C877=0,,C883/C877)</f>
        <v>0</v>
      </c>
      <c r="D884" s="354"/>
      <c r="E884" s="524">
        <f>IF(E877=0,,E883/E877)</f>
        <v>0</v>
      </c>
      <c r="F884" s="524">
        <f t="shared" ref="F884:P884" si="483">IF(F877=0,,F883/F877)</f>
        <v>0</v>
      </c>
      <c r="G884" s="524">
        <f t="shared" si="483"/>
        <v>0</v>
      </c>
      <c r="H884" s="524">
        <f t="shared" si="483"/>
        <v>0</v>
      </c>
      <c r="I884" s="524">
        <f t="shared" si="483"/>
        <v>0</v>
      </c>
      <c r="J884" s="524">
        <f t="shared" si="483"/>
        <v>0</v>
      </c>
      <c r="K884" s="524">
        <f t="shared" si="483"/>
        <v>0</v>
      </c>
      <c r="L884" s="524">
        <f t="shared" si="483"/>
        <v>0</v>
      </c>
      <c r="M884" s="524">
        <f t="shared" si="483"/>
        <v>0</v>
      </c>
      <c r="N884" s="524">
        <f t="shared" si="483"/>
        <v>0</v>
      </c>
      <c r="O884" s="524">
        <f t="shared" si="483"/>
        <v>0</v>
      </c>
      <c r="P884" s="524">
        <f t="shared" si="483"/>
        <v>0</v>
      </c>
    </row>
    <row r="885" ht="12.75" customHeight="1" spans="1:16">
      <c r="A885" s="595"/>
      <c r="B885" s="582" t="s">
        <v>79</v>
      </c>
      <c r="C885" s="579">
        <f>SUM(E885:P885)</f>
        <v>0</v>
      </c>
      <c r="D885" s="484"/>
      <c r="E885" s="586"/>
      <c r="F885" s="586"/>
      <c r="G885" s="586"/>
      <c r="H885" s="586"/>
      <c r="I885" s="586"/>
      <c r="J885" s="586"/>
      <c r="K885" s="586"/>
      <c r="L885" s="586"/>
      <c r="M885" s="586"/>
      <c r="N885" s="586"/>
      <c r="O885" s="586"/>
      <c r="P885" s="586"/>
    </row>
    <row r="886" ht="12.75" customHeight="1" spans="1:16">
      <c r="A886" s="595"/>
      <c r="B886" s="583" t="s">
        <v>80</v>
      </c>
      <c r="C886" s="354">
        <f>IF((C877+C885)=0,,C885/(C877+C885))</f>
        <v>0</v>
      </c>
      <c r="D886" s="354"/>
      <c r="E886" s="524">
        <f>IF((E877+E885)=0,,E885/(E877+E885))</f>
        <v>0</v>
      </c>
      <c r="F886" s="524">
        <f t="shared" ref="F886:P886" si="484">IF((F877+F885)=0,,F885/(F877+F885))</f>
        <v>0</v>
      </c>
      <c r="G886" s="524">
        <f t="shared" si="484"/>
        <v>0</v>
      </c>
      <c r="H886" s="524">
        <f t="shared" si="484"/>
        <v>0</v>
      </c>
      <c r="I886" s="524">
        <f t="shared" si="484"/>
        <v>0</v>
      </c>
      <c r="J886" s="524">
        <f t="shared" si="484"/>
        <v>0</v>
      </c>
      <c r="K886" s="524">
        <f t="shared" si="484"/>
        <v>0</v>
      </c>
      <c r="L886" s="524">
        <f t="shared" si="484"/>
        <v>0</v>
      </c>
      <c r="M886" s="524">
        <f t="shared" si="484"/>
        <v>0</v>
      </c>
      <c r="N886" s="524">
        <f t="shared" si="484"/>
        <v>0</v>
      </c>
      <c r="O886" s="524">
        <f t="shared" si="484"/>
        <v>0</v>
      </c>
      <c r="P886" s="524">
        <f t="shared" si="484"/>
        <v>0</v>
      </c>
    </row>
    <row r="887" ht="12.75" customHeight="1"/>
    <row r="888" ht="12.75" customHeight="1" spans="1:16">
      <c r="A888" s="596" t="s">
        <v>173</v>
      </c>
      <c r="B888" s="597" t="s">
        <v>174</v>
      </c>
      <c r="C888" s="598">
        <f>SUM(E888:P888)</f>
        <v>0</v>
      </c>
      <c r="D888" s="572"/>
      <c r="E888" s="607"/>
      <c r="F888" s="607"/>
      <c r="G888" s="607"/>
      <c r="H888" s="607"/>
      <c r="I888" s="607"/>
      <c r="J888" s="607"/>
      <c r="K888" s="607"/>
      <c r="L888" s="607"/>
      <c r="M888" s="607"/>
      <c r="N888" s="607"/>
      <c r="O888" s="607"/>
      <c r="P888" s="607"/>
    </row>
    <row r="889" ht="12.75" customHeight="1" spans="1:16">
      <c r="A889" s="599"/>
      <c r="B889" s="600" t="s">
        <v>175</v>
      </c>
      <c r="C889" s="598">
        <f>SUM(E889:P889)</f>
        <v>0</v>
      </c>
      <c r="D889" s="572"/>
      <c r="E889" s="607"/>
      <c r="F889" s="607"/>
      <c r="G889" s="607"/>
      <c r="H889" s="607"/>
      <c r="I889" s="607"/>
      <c r="J889" s="607"/>
      <c r="K889" s="607"/>
      <c r="L889" s="607"/>
      <c r="M889" s="607"/>
      <c r="N889" s="607"/>
      <c r="O889" s="607"/>
      <c r="P889" s="607"/>
    </row>
    <row r="890" ht="12.75" customHeight="1" spans="1:16">
      <c r="A890" s="601"/>
      <c r="B890" s="600" t="s">
        <v>176</v>
      </c>
      <c r="C890" s="598">
        <f>SUM(E890:P890)</f>
        <v>0</v>
      </c>
      <c r="D890" s="572"/>
      <c r="E890" s="607"/>
      <c r="F890" s="607"/>
      <c r="G890" s="607"/>
      <c r="H890" s="607"/>
      <c r="I890" s="607"/>
      <c r="J890" s="607"/>
      <c r="K890" s="607"/>
      <c r="L890" s="607"/>
      <c r="M890" s="607"/>
      <c r="N890" s="607"/>
      <c r="O890" s="607"/>
      <c r="P890" s="607"/>
    </row>
    <row r="891" ht="12.75" customHeight="1"/>
    <row r="892" s="461" customFormat="1" ht="12.75" customHeight="1" spans="1:16">
      <c r="A892" s="602" t="s">
        <v>177</v>
      </c>
      <c r="B892" s="603" t="s">
        <v>178</v>
      </c>
      <c r="C892" s="604">
        <f t="shared" ref="C892:C895" si="485">SUM(E892:P892)</f>
        <v>0</v>
      </c>
      <c r="D892" s="604"/>
      <c r="E892" s="604"/>
      <c r="F892" s="604"/>
      <c r="G892" s="604"/>
      <c r="H892" s="604"/>
      <c r="I892" s="604"/>
      <c r="J892" s="604"/>
      <c r="K892" s="604"/>
      <c r="L892" s="604"/>
      <c r="M892" s="604"/>
      <c r="N892" s="604"/>
      <c r="O892" s="604"/>
      <c r="P892" s="604"/>
    </row>
    <row r="893" s="461" customFormat="1" ht="12.75" customHeight="1" spans="1:16">
      <c r="A893" s="605"/>
      <c r="B893" s="603" t="s">
        <v>179</v>
      </c>
      <c r="C893" s="604">
        <f t="shared" si="485"/>
        <v>0</v>
      </c>
      <c r="D893" s="604"/>
      <c r="E893" s="604"/>
      <c r="F893" s="604"/>
      <c r="G893" s="604"/>
      <c r="H893" s="604"/>
      <c r="I893" s="604"/>
      <c r="J893" s="604"/>
      <c r="K893" s="604"/>
      <c r="L893" s="604"/>
      <c r="M893" s="604"/>
      <c r="N893" s="604"/>
      <c r="O893" s="604"/>
      <c r="P893" s="604"/>
    </row>
    <row r="894" s="461" customFormat="1" ht="12.75" customHeight="1" spans="1:16">
      <c r="A894" s="605"/>
      <c r="B894" s="603" t="s">
        <v>180</v>
      </c>
      <c r="C894" s="604">
        <f t="shared" si="485"/>
        <v>0</v>
      </c>
      <c r="D894" s="604"/>
      <c r="E894" s="604"/>
      <c r="F894" s="604"/>
      <c r="G894" s="604"/>
      <c r="H894" s="604"/>
      <c r="I894" s="604"/>
      <c r="J894" s="604"/>
      <c r="K894" s="604"/>
      <c r="L894" s="604"/>
      <c r="M894" s="604"/>
      <c r="N894" s="604"/>
      <c r="O894" s="604"/>
      <c r="P894" s="604"/>
    </row>
    <row r="895" s="461" customFormat="1" ht="12.75" customHeight="1" spans="1:16">
      <c r="A895" s="606"/>
      <c r="B895" s="603" t="s">
        <v>181</v>
      </c>
      <c r="C895" s="604">
        <f t="shared" si="485"/>
        <v>0</v>
      </c>
      <c r="D895" s="604"/>
      <c r="E895" s="604"/>
      <c r="F895" s="604"/>
      <c r="G895" s="604"/>
      <c r="H895" s="604"/>
      <c r="I895" s="604"/>
      <c r="J895" s="604"/>
      <c r="K895" s="604"/>
      <c r="L895" s="604"/>
      <c r="M895" s="604"/>
      <c r="N895" s="604"/>
      <c r="O895" s="604"/>
      <c r="P895" s="604"/>
    </row>
    <row r="896" ht="12.75" customHeight="1"/>
    <row r="897" s="462" customFormat="1" ht="12.75" customHeight="1" spans="1:16">
      <c r="A897" s="608" t="s">
        <v>182</v>
      </c>
      <c r="B897" s="609" t="s">
        <v>183</v>
      </c>
      <c r="C897" s="610">
        <f t="shared" ref="C897:C910" si="486">SUM(E897:P897)</f>
        <v>0</v>
      </c>
      <c r="D897" s="610"/>
      <c r="E897" s="622">
        <f t="shared" ref="E897:P897" si="487">SUM(E907:E910)-E142+E145-E892+E893-E894+E895</f>
        <v>0</v>
      </c>
      <c r="F897" s="622">
        <f t="shared" si="487"/>
        <v>0</v>
      </c>
      <c r="G897" s="622">
        <f t="shared" si="487"/>
        <v>0</v>
      </c>
      <c r="H897" s="622">
        <f t="shared" si="487"/>
        <v>0</v>
      </c>
      <c r="I897" s="622">
        <f t="shared" si="487"/>
        <v>0</v>
      </c>
      <c r="J897" s="622">
        <f t="shared" si="487"/>
        <v>0</v>
      </c>
      <c r="K897" s="622">
        <f t="shared" si="487"/>
        <v>0</v>
      </c>
      <c r="L897" s="622">
        <f t="shared" si="487"/>
        <v>0</v>
      </c>
      <c r="M897" s="622">
        <f t="shared" si="487"/>
        <v>0</v>
      </c>
      <c r="N897" s="622">
        <f t="shared" si="487"/>
        <v>0</v>
      </c>
      <c r="O897" s="622">
        <f t="shared" si="487"/>
        <v>0</v>
      </c>
      <c r="P897" s="622">
        <f t="shared" si="487"/>
        <v>0</v>
      </c>
    </row>
    <row r="898" s="462" customFormat="1" ht="12.75" customHeight="1" spans="1:16">
      <c r="A898" s="611"/>
      <c r="B898" s="609" t="s">
        <v>184</v>
      </c>
      <c r="C898" s="610">
        <f t="shared" si="486"/>
        <v>0</v>
      </c>
      <c r="D898" s="610"/>
      <c r="E898" s="622">
        <f t="shared" ref="E898:P898" si="488">(E897*96%*92.5%*90%-E10)*85%</f>
        <v>0</v>
      </c>
      <c r="F898" s="622">
        <f t="shared" si="488"/>
        <v>0</v>
      </c>
      <c r="G898" s="622">
        <f t="shared" si="488"/>
        <v>0</v>
      </c>
      <c r="H898" s="622">
        <f t="shared" si="488"/>
        <v>0</v>
      </c>
      <c r="I898" s="622">
        <f t="shared" si="488"/>
        <v>0</v>
      </c>
      <c r="J898" s="622">
        <f t="shared" si="488"/>
        <v>0</v>
      </c>
      <c r="K898" s="622">
        <f t="shared" si="488"/>
        <v>0</v>
      </c>
      <c r="L898" s="622">
        <f t="shared" si="488"/>
        <v>0</v>
      </c>
      <c r="M898" s="622">
        <f t="shared" si="488"/>
        <v>0</v>
      </c>
      <c r="N898" s="622">
        <f t="shared" si="488"/>
        <v>0</v>
      </c>
      <c r="O898" s="622">
        <f t="shared" si="488"/>
        <v>0</v>
      </c>
      <c r="P898" s="622">
        <f t="shared" si="488"/>
        <v>0</v>
      </c>
    </row>
    <row r="899" s="463" customFormat="1" ht="12.75" customHeight="1" spans="1:16">
      <c r="A899" s="612"/>
      <c r="B899" s="613"/>
      <c r="C899" s="614"/>
      <c r="D899" s="614"/>
      <c r="E899" s="614"/>
      <c r="F899" s="614"/>
      <c r="G899" s="614"/>
      <c r="H899" s="614"/>
      <c r="I899" s="614"/>
      <c r="J899" s="614"/>
      <c r="K899" s="623"/>
      <c r="L899" s="614"/>
      <c r="M899" s="614"/>
      <c r="N899" s="614"/>
      <c r="O899" s="614"/>
      <c r="P899" s="614"/>
    </row>
    <row r="900" s="463" customFormat="1" ht="12.75" customHeight="1" spans="1:16">
      <c r="A900" s="612"/>
      <c r="B900" s="613"/>
      <c r="C900" s="614"/>
      <c r="D900" s="614"/>
      <c r="E900" s="614"/>
      <c r="F900" s="614"/>
      <c r="G900" s="614"/>
      <c r="H900" s="614"/>
      <c r="I900" s="614"/>
      <c r="J900" s="614"/>
      <c r="K900" s="623"/>
      <c r="L900" s="614"/>
      <c r="M900" s="614"/>
      <c r="N900" s="614"/>
      <c r="O900" s="614"/>
      <c r="P900" s="614"/>
    </row>
    <row r="901" s="462" customFormat="1" ht="12.75" customHeight="1" spans="1:24">
      <c r="A901" s="615" t="s">
        <v>187</v>
      </c>
      <c r="B901" s="616" t="s">
        <v>188</v>
      </c>
      <c r="C901" s="617">
        <f t="shared" si="486"/>
        <v>0</v>
      </c>
      <c r="D901" s="617"/>
      <c r="E901" s="610"/>
      <c r="F901" s="610"/>
      <c r="G901" s="610"/>
      <c r="H901" s="610"/>
      <c r="I901" s="610"/>
      <c r="J901" s="610"/>
      <c r="K901" s="610"/>
      <c r="L901" s="610"/>
      <c r="M901" s="610"/>
      <c r="N901" s="610"/>
      <c r="O901" s="610"/>
      <c r="P901" s="610"/>
      <c r="X901" s="624"/>
    </row>
    <row r="902" s="462" customFormat="1" ht="12.75" customHeight="1" spans="1:24">
      <c r="A902" s="618"/>
      <c r="B902" s="616" t="s">
        <v>189</v>
      </c>
      <c r="C902" s="617">
        <f t="shared" si="486"/>
        <v>0</v>
      </c>
      <c r="D902" s="617"/>
      <c r="E902" s="610"/>
      <c r="F902" s="610"/>
      <c r="G902" s="610"/>
      <c r="H902" s="610"/>
      <c r="I902" s="610"/>
      <c r="J902" s="610"/>
      <c r="K902" s="610"/>
      <c r="L902" s="610"/>
      <c r="M902" s="610"/>
      <c r="N902" s="610"/>
      <c r="O902" s="610"/>
      <c r="P902" s="610"/>
      <c r="X902" s="624"/>
    </row>
    <row r="903" s="462" customFormat="1" ht="12.75" customHeight="1" spans="1:24">
      <c r="A903" s="618"/>
      <c r="B903" s="616" t="s">
        <v>190</v>
      </c>
      <c r="C903" s="617">
        <f t="shared" si="486"/>
        <v>0</v>
      </c>
      <c r="D903" s="617"/>
      <c r="E903" s="610"/>
      <c r="F903" s="610"/>
      <c r="G903" s="610"/>
      <c r="H903" s="610"/>
      <c r="I903" s="610"/>
      <c r="J903" s="610"/>
      <c r="K903" s="610"/>
      <c r="L903" s="610"/>
      <c r="M903" s="610"/>
      <c r="N903" s="610"/>
      <c r="O903" s="610"/>
      <c r="P903" s="610"/>
      <c r="X903" s="624"/>
    </row>
    <row r="904" s="462" customFormat="1" ht="12.75" customHeight="1" spans="1:24">
      <c r="A904" s="618"/>
      <c r="B904" s="616" t="s">
        <v>191</v>
      </c>
      <c r="C904" s="617">
        <f t="shared" si="486"/>
        <v>0</v>
      </c>
      <c r="D904" s="617"/>
      <c r="E904" s="610"/>
      <c r="F904" s="610"/>
      <c r="G904" s="610"/>
      <c r="H904" s="610"/>
      <c r="I904" s="610"/>
      <c r="J904" s="610"/>
      <c r="K904" s="610"/>
      <c r="L904" s="610"/>
      <c r="M904" s="610"/>
      <c r="N904" s="610"/>
      <c r="O904" s="610"/>
      <c r="P904" s="610"/>
      <c r="X904" s="624"/>
    </row>
    <row r="905" s="462" customFormat="1" ht="12.75" customHeight="1" spans="1:24">
      <c r="A905" s="618"/>
      <c r="B905" s="616" t="s">
        <v>192</v>
      </c>
      <c r="C905" s="617">
        <f t="shared" si="486"/>
        <v>0</v>
      </c>
      <c r="D905" s="617"/>
      <c r="E905" s="610"/>
      <c r="F905" s="610"/>
      <c r="G905" s="610"/>
      <c r="H905" s="610"/>
      <c r="I905" s="610"/>
      <c r="J905" s="610"/>
      <c r="K905" s="610"/>
      <c r="L905" s="610"/>
      <c r="M905" s="610"/>
      <c r="N905" s="610"/>
      <c r="O905" s="610"/>
      <c r="P905" s="610"/>
      <c r="X905" s="624"/>
    </row>
    <row r="906" s="462" customFormat="1" ht="12.75" customHeight="1" spans="1:24">
      <c r="A906" s="618"/>
      <c r="B906" s="616" t="s">
        <v>193</v>
      </c>
      <c r="C906" s="617">
        <f t="shared" si="486"/>
        <v>0</v>
      </c>
      <c r="D906" s="617"/>
      <c r="E906" s="610"/>
      <c r="F906" s="610"/>
      <c r="G906" s="610"/>
      <c r="H906" s="610"/>
      <c r="I906" s="610"/>
      <c r="J906" s="610"/>
      <c r="K906" s="610"/>
      <c r="L906" s="610"/>
      <c r="M906" s="610"/>
      <c r="N906" s="610"/>
      <c r="O906" s="610"/>
      <c r="P906" s="610"/>
      <c r="X906" s="624"/>
    </row>
    <row r="907" s="462" customFormat="1" ht="12.75" customHeight="1" spans="1:26">
      <c r="A907" s="618"/>
      <c r="B907" s="619" t="s">
        <v>194</v>
      </c>
      <c r="C907" s="620">
        <f t="shared" si="486"/>
        <v>0</v>
      </c>
      <c r="D907" s="620"/>
      <c r="E907" s="610"/>
      <c r="F907" s="610"/>
      <c r="G907" s="610"/>
      <c r="H907" s="610"/>
      <c r="I907" s="610"/>
      <c r="J907" s="610"/>
      <c r="K907" s="610"/>
      <c r="L907" s="610"/>
      <c r="M907" s="610"/>
      <c r="N907" s="610"/>
      <c r="O907" s="610"/>
      <c r="P907" s="610"/>
      <c r="Z907" s="624"/>
    </row>
    <row r="908" s="462" customFormat="1" ht="12.75" customHeight="1" spans="1:26">
      <c r="A908" s="618"/>
      <c r="B908" s="619" t="s">
        <v>195</v>
      </c>
      <c r="C908" s="620">
        <f t="shared" si="486"/>
        <v>0</v>
      </c>
      <c r="D908" s="620"/>
      <c r="E908" s="610"/>
      <c r="F908" s="610"/>
      <c r="G908" s="610"/>
      <c r="H908" s="610"/>
      <c r="I908" s="610"/>
      <c r="J908" s="610"/>
      <c r="K908" s="610"/>
      <c r="L908" s="610"/>
      <c r="M908" s="610"/>
      <c r="N908" s="610"/>
      <c r="O908" s="610"/>
      <c r="P908" s="610"/>
      <c r="Z908" s="624"/>
    </row>
    <row r="909" s="462" customFormat="1" ht="12.75" customHeight="1" spans="1:26">
      <c r="A909" s="618"/>
      <c r="B909" s="619" t="s">
        <v>196</v>
      </c>
      <c r="C909" s="620">
        <f t="shared" si="486"/>
        <v>0</v>
      </c>
      <c r="D909" s="620"/>
      <c r="E909" s="610"/>
      <c r="F909" s="610"/>
      <c r="G909" s="610"/>
      <c r="H909" s="610"/>
      <c r="I909" s="610"/>
      <c r="J909" s="610"/>
      <c r="K909" s="610"/>
      <c r="L909" s="610"/>
      <c r="M909" s="610"/>
      <c r="N909" s="610"/>
      <c r="O909" s="610"/>
      <c r="P909" s="610"/>
      <c r="Z909" s="624"/>
    </row>
    <row r="910" s="462" customFormat="1" ht="12.75" customHeight="1" spans="1:26">
      <c r="A910" s="621"/>
      <c r="B910" s="619" t="s">
        <v>185</v>
      </c>
      <c r="C910" s="620">
        <f t="shared" si="486"/>
        <v>0</v>
      </c>
      <c r="D910" s="620"/>
      <c r="E910" s="610"/>
      <c r="F910" s="610"/>
      <c r="G910" s="610"/>
      <c r="H910" s="610"/>
      <c r="I910" s="610"/>
      <c r="J910" s="610"/>
      <c r="K910" s="610"/>
      <c r="L910" s="610"/>
      <c r="M910" s="610"/>
      <c r="N910" s="610"/>
      <c r="O910" s="610"/>
      <c r="P910" s="610"/>
      <c r="Z910" s="624"/>
    </row>
  </sheetData>
  <mergeCells count="95">
    <mergeCell ref="A1:B1"/>
    <mergeCell ref="A146:P146"/>
    <mergeCell ref="A356:P356"/>
    <mergeCell ref="A566:P566"/>
    <mergeCell ref="A776:P776"/>
    <mergeCell ref="A2:A9"/>
    <mergeCell ref="A10:A15"/>
    <mergeCell ref="A16:A21"/>
    <mergeCell ref="A22:A28"/>
    <mergeCell ref="A29:A34"/>
    <mergeCell ref="A35:A48"/>
    <mergeCell ref="A49:A59"/>
    <mergeCell ref="A60:A70"/>
    <mergeCell ref="A71:A81"/>
    <mergeCell ref="A82:A92"/>
    <mergeCell ref="A93:A103"/>
    <mergeCell ref="A104:A107"/>
    <mergeCell ref="A108:A116"/>
    <mergeCell ref="A117:A120"/>
    <mergeCell ref="A121:A126"/>
    <mergeCell ref="A127:A131"/>
    <mergeCell ref="A132:A139"/>
    <mergeCell ref="A140:A142"/>
    <mergeCell ref="A143:A145"/>
    <mergeCell ref="A147:A157"/>
    <mergeCell ref="A158:A168"/>
    <mergeCell ref="A169:A179"/>
    <mergeCell ref="A180:A190"/>
    <mergeCell ref="A191:A201"/>
    <mergeCell ref="A202:A212"/>
    <mergeCell ref="A213:A223"/>
    <mergeCell ref="A224:A234"/>
    <mergeCell ref="A235:A245"/>
    <mergeCell ref="A246:A256"/>
    <mergeCell ref="A257:A267"/>
    <mergeCell ref="A268:A278"/>
    <mergeCell ref="A279:A289"/>
    <mergeCell ref="A290:A300"/>
    <mergeCell ref="A301:A311"/>
    <mergeCell ref="A312:A322"/>
    <mergeCell ref="A323:A333"/>
    <mergeCell ref="A334:A344"/>
    <mergeCell ref="A345:A355"/>
    <mergeCell ref="A357:A367"/>
    <mergeCell ref="A368:A378"/>
    <mergeCell ref="A379:A389"/>
    <mergeCell ref="A390:A400"/>
    <mergeCell ref="A401:A411"/>
    <mergeCell ref="A412:A422"/>
    <mergeCell ref="A423:A433"/>
    <mergeCell ref="A434:A444"/>
    <mergeCell ref="A445:A455"/>
    <mergeCell ref="A456:A466"/>
    <mergeCell ref="A467:A477"/>
    <mergeCell ref="A478:A488"/>
    <mergeCell ref="A489:A499"/>
    <mergeCell ref="A500:A510"/>
    <mergeCell ref="A511:A521"/>
    <mergeCell ref="A522:A532"/>
    <mergeCell ref="A533:A543"/>
    <mergeCell ref="A544:A554"/>
    <mergeCell ref="A555:A565"/>
    <mergeCell ref="A567:A577"/>
    <mergeCell ref="A578:A588"/>
    <mergeCell ref="A589:A599"/>
    <mergeCell ref="A600:A610"/>
    <mergeCell ref="A611:A621"/>
    <mergeCell ref="A622:A632"/>
    <mergeCell ref="A633:A643"/>
    <mergeCell ref="A644:A654"/>
    <mergeCell ref="A655:A665"/>
    <mergeCell ref="A666:A676"/>
    <mergeCell ref="A677:A687"/>
    <mergeCell ref="A688:A698"/>
    <mergeCell ref="A699:A709"/>
    <mergeCell ref="A710:A720"/>
    <mergeCell ref="A721:A731"/>
    <mergeCell ref="A732:A742"/>
    <mergeCell ref="A743:A753"/>
    <mergeCell ref="A754:A764"/>
    <mergeCell ref="A765:A775"/>
    <mergeCell ref="A777:A787"/>
    <mergeCell ref="A788:A798"/>
    <mergeCell ref="A799:A809"/>
    <mergeCell ref="A810:A820"/>
    <mergeCell ref="A821:A831"/>
    <mergeCell ref="A832:A842"/>
    <mergeCell ref="A843:A853"/>
    <mergeCell ref="A854:A864"/>
    <mergeCell ref="A865:A875"/>
    <mergeCell ref="A876:A886"/>
    <mergeCell ref="A888:A890"/>
    <mergeCell ref="A892:A895"/>
    <mergeCell ref="A897:A898"/>
    <mergeCell ref="A901:A910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7" tint="0.599993896298105"/>
    <outlinePr summaryRight="0"/>
  </sheetPr>
  <dimension ref="A1:W339"/>
  <sheetViews>
    <sheetView zoomScale="110" zoomScaleNormal="110" workbookViewId="0">
      <pane xSplit="4" ySplit="1" topLeftCell="E2" activePane="bottomRight" state="frozen"/>
      <selection/>
      <selection pane="topRight"/>
      <selection pane="bottomLeft"/>
      <selection pane="bottomRight" activeCell="A1" sqref="A1:B1"/>
    </sheetView>
  </sheetViews>
  <sheetFormatPr defaultColWidth="9" defaultRowHeight="13.2"/>
  <cols>
    <col min="1" max="1" width="11.25" style="320" customWidth="1"/>
    <col min="2" max="2" width="24.8846153846154" style="318" customWidth="1"/>
    <col min="3" max="3" width="11.75" style="321" customWidth="1"/>
    <col min="4" max="4" width="10.25" style="322" customWidth="1"/>
    <col min="5" max="16" width="10.8846153846154" style="318" customWidth="1"/>
    <col min="17" max="17" width="17.25" style="318" customWidth="1"/>
    <col min="18" max="18" width="3" style="318" customWidth="1"/>
    <col min="19" max="19" width="8.25" style="318" customWidth="1"/>
    <col min="20" max="20" width="3" style="318" customWidth="1"/>
    <col min="21" max="21" width="8.25" style="318" customWidth="1"/>
    <col min="22" max="22" width="5.25" style="318" customWidth="1"/>
    <col min="23" max="23" width="9" style="318" customWidth="1"/>
    <col min="24" max="16384" width="9" style="318"/>
  </cols>
  <sheetData>
    <row r="1" ht="14.25" customHeight="1" spans="1:22">
      <c r="A1" s="323" t="s">
        <v>197</v>
      </c>
      <c r="B1" s="324"/>
      <c r="C1" s="325" t="s">
        <v>1</v>
      </c>
      <c r="D1" s="326" t="s">
        <v>2</v>
      </c>
      <c r="E1" s="326" t="s">
        <v>3</v>
      </c>
      <c r="F1" s="326" t="s">
        <v>4</v>
      </c>
      <c r="G1" s="326" t="s">
        <v>5</v>
      </c>
      <c r="H1" s="326" t="s">
        <v>6</v>
      </c>
      <c r="I1" s="326" t="s">
        <v>7</v>
      </c>
      <c r="J1" s="326" t="s">
        <v>8</v>
      </c>
      <c r="K1" s="326" t="s">
        <v>9</v>
      </c>
      <c r="L1" s="326" t="s">
        <v>10</v>
      </c>
      <c r="M1" s="326" t="s">
        <v>11</v>
      </c>
      <c r="N1" s="326" t="s">
        <v>12</v>
      </c>
      <c r="O1" s="326" t="s">
        <v>13</v>
      </c>
      <c r="P1" s="326" t="s">
        <v>14</v>
      </c>
      <c r="Q1" s="406" t="s">
        <v>242</v>
      </c>
      <c r="R1" s="406"/>
      <c r="S1" s="406" t="s">
        <v>16</v>
      </c>
      <c r="T1" s="406"/>
      <c r="U1" s="409"/>
      <c r="V1" s="406"/>
    </row>
    <row r="2" s="311" customFormat="1" ht="15" customHeight="1" spans="1:19">
      <c r="A2" s="327" t="s">
        <v>243</v>
      </c>
      <c r="B2" s="328" t="s">
        <v>19</v>
      </c>
      <c r="C2" s="329">
        <f t="shared" ref="C2:C9" si="0">SUM(E2:P2)</f>
        <v>0</v>
      </c>
      <c r="D2" s="330"/>
      <c r="E2" s="398">
        <f t="shared" ref="E2:P2" si="1">E79+E81</f>
        <v>0</v>
      </c>
      <c r="F2" s="398">
        <f t="shared" si="1"/>
        <v>0</v>
      </c>
      <c r="G2" s="398">
        <f t="shared" si="1"/>
        <v>0</v>
      </c>
      <c r="H2" s="398">
        <f t="shared" si="1"/>
        <v>0</v>
      </c>
      <c r="I2" s="398">
        <f t="shared" si="1"/>
        <v>0</v>
      </c>
      <c r="J2" s="398">
        <f t="shared" si="1"/>
        <v>0</v>
      </c>
      <c r="K2" s="398">
        <f t="shared" si="1"/>
        <v>0</v>
      </c>
      <c r="L2" s="398">
        <f t="shared" si="1"/>
        <v>0</v>
      </c>
      <c r="M2" s="398">
        <f t="shared" si="1"/>
        <v>0</v>
      </c>
      <c r="N2" s="398">
        <f t="shared" si="1"/>
        <v>0</v>
      </c>
      <c r="O2" s="398">
        <f t="shared" si="1"/>
        <v>0</v>
      </c>
      <c r="P2" s="398">
        <f t="shared" si="1"/>
        <v>0</v>
      </c>
      <c r="Q2" s="314"/>
      <c r="R2" s="314"/>
      <c r="S2" s="314"/>
    </row>
    <row r="3" s="311" customFormat="1" ht="12" spans="1:19">
      <c r="A3" s="331"/>
      <c r="B3" s="332" t="s">
        <v>244</v>
      </c>
      <c r="C3" s="329">
        <f t="shared" si="0"/>
        <v>0</v>
      </c>
      <c r="D3" s="330"/>
      <c r="E3" s="398">
        <f t="shared" ref="E3:P3" si="2">E92</f>
        <v>0</v>
      </c>
      <c r="F3" s="398">
        <f t="shared" si="2"/>
        <v>0</v>
      </c>
      <c r="G3" s="398">
        <f t="shared" si="2"/>
        <v>0</v>
      </c>
      <c r="H3" s="398">
        <f t="shared" si="2"/>
        <v>0</v>
      </c>
      <c r="I3" s="398">
        <f t="shared" si="2"/>
        <v>0</v>
      </c>
      <c r="J3" s="398">
        <f t="shared" si="2"/>
        <v>0</v>
      </c>
      <c r="K3" s="398">
        <f t="shared" si="2"/>
        <v>0</v>
      </c>
      <c r="L3" s="398">
        <f t="shared" si="2"/>
        <v>0</v>
      </c>
      <c r="M3" s="398">
        <f t="shared" si="2"/>
        <v>0</v>
      </c>
      <c r="N3" s="398">
        <f t="shared" si="2"/>
        <v>0</v>
      </c>
      <c r="O3" s="398">
        <f t="shared" si="2"/>
        <v>0</v>
      </c>
      <c r="P3" s="398">
        <f t="shared" si="2"/>
        <v>0</v>
      </c>
      <c r="Q3" s="314"/>
      <c r="R3" s="314"/>
      <c r="S3" s="314"/>
    </row>
    <row r="4" s="311" customFormat="1" ht="11.6" spans="1:19">
      <c r="A4" s="331"/>
      <c r="B4" s="328" t="s">
        <v>245</v>
      </c>
      <c r="C4" s="329">
        <f t="shared" si="0"/>
        <v>0</v>
      </c>
      <c r="D4" s="330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14"/>
      <c r="R4" s="314"/>
      <c r="S4" s="314"/>
    </row>
    <row r="5" s="311" customFormat="1" ht="11.6" spans="1:19">
      <c r="A5" s="331"/>
      <c r="B5" s="328" t="s">
        <v>246</v>
      </c>
      <c r="C5" s="329">
        <f t="shared" si="0"/>
        <v>0</v>
      </c>
      <c r="D5" s="330"/>
      <c r="E5" s="399"/>
      <c r="F5" s="399"/>
      <c r="G5" s="399"/>
      <c r="H5" s="399"/>
      <c r="I5" s="399"/>
      <c r="J5" s="399"/>
      <c r="K5" s="399"/>
      <c r="L5" s="399"/>
      <c r="M5" s="399"/>
      <c r="N5" s="399"/>
      <c r="O5" s="399"/>
      <c r="P5" s="399"/>
      <c r="Q5" s="314"/>
      <c r="R5" s="314"/>
      <c r="S5" s="314"/>
    </row>
    <row r="6" s="311" customFormat="1" ht="12" spans="1:19">
      <c r="A6" s="331"/>
      <c r="B6" s="328" t="s">
        <v>247</v>
      </c>
      <c r="C6" s="329">
        <f t="shared" si="0"/>
        <v>0</v>
      </c>
      <c r="D6" s="330"/>
      <c r="E6" s="400">
        <f t="shared" ref="E6:P6" si="3">E7+E8+E97</f>
        <v>0</v>
      </c>
      <c r="F6" s="400">
        <f t="shared" si="3"/>
        <v>0</v>
      </c>
      <c r="G6" s="400">
        <f t="shared" si="3"/>
        <v>0</v>
      </c>
      <c r="H6" s="400">
        <f t="shared" si="3"/>
        <v>0</v>
      </c>
      <c r="I6" s="400">
        <f t="shared" si="3"/>
        <v>0</v>
      </c>
      <c r="J6" s="400">
        <f t="shared" si="3"/>
        <v>0</v>
      </c>
      <c r="K6" s="400">
        <f t="shared" si="3"/>
        <v>0</v>
      </c>
      <c r="L6" s="400">
        <f t="shared" si="3"/>
        <v>0</v>
      </c>
      <c r="M6" s="400">
        <f t="shared" si="3"/>
        <v>0</v>
      </c>
      <c r="N6" s="400">
        <f t="shared" si="3"/>
        <v>0</v>
      </c>
      <c r="O6" s="400">
        <f t="shared" si="3"/>
        <v>0</v>
      </c>
      <c r="P6" s="400">
        <f t="shared" si="3"/>
        <v>0</v>
      </c>
      <c r="Q6" s="314"/>
      <c r="R6" s="314"/>
      <c r="S6" s="314"/>
    </row>
    <row r="7" s="311" customFormat="1" ht="12" spans="1:19">
      <c r="A7" s="331"/>
      <c r="B7" s="332" t="s">
        <v>248</v>
      </c>
      <c r="C7" s="329">
        <f t="shared" si="0"/>
        <v>0</v>
      </c>
      <c r="D7" s="330"/>
      <c r="E7" s="398">
        <f t="shared" ref="E7:P7" si="4">E94</f>
        <v>0</v>
      </c>
      <c r="F7" s="398">
        <f t="shared" si="4"/>
        <v>0</v>
      </c>
      <c r="G7" s="398">
        <f t="shared" si="4"/>
        <v>0</v>
      </c>
      <c r="H7" s="398">
        <f t="shared" si="4"/>
        <v>0</v>
      </c>
      <c r="I7" s="398">
        <f t="shared" si="4"/>
        <v>0</v>
      </c>
      <c r="J7" s="398">
        <f t="shared" si="4"/>
        <v>0</v>
      </c>
      <c r="K7" s="398">
        <f t="shared" si="4"/>
        <v>0</v>
      </c>
      <c r="L7" s="398">
        <f t="shared" si="4"/>
        <v>0</v>
      </c>
      <c r="M7" s="398">
        <f t="shared" si="4"/>
        <v>0</v>
      </c>
      <c r="N7" s="398">
        <f t="shared" si="4"/>
        <v>0</v>
      </c>
      <c r="O7" s="398">
        <f t="shared" si="4"/>
        <v>0</v>
      </c>
      <c r="P7" s="398">
        <f t="shared" si="4"/>
        <v>0</v>
      </c>
      <c r="Q7" s="314"/>
      <c r="R7" s="314"/>
      <c r="S7" s="314"/>
    </row>
    <row r="8" s="311" customFormat="1" ht="12" spans="1:19">
      <c r="A8" s="331"/>
      <c r="B8" s="333" t="s">
        <v>249</v>
      </c>
      <c r="C8" s="329">
        <f t="shared" si="0"/>
        <v>0</v>
      </c>
      <c r="D8" s="330"/>
      <c r="E8" s="398">
        <f t="shared" ref="E8:P8" si="5">E71</f>
        <v>0</v>
      </c>
      <c r="F8" s="398">
        <f t="shared" si="5"/>
        <v>0</v>
      </c>
      <c r="G8" s="398">
        <f t="shared" si="5"/>
        <v>0</v>
      </c>
      <c r="H8" s="398">
        <f t="shared" si="5"/>
        <v>0</v>
      </c>
      <c r="I8" s="398">
        <f t="shared" si="5"/>
        <v>0</v>
      </c>
      <c r="J8" s="398">
        <f t="shared" si="5"/>
        <v>0</v>
      </c>
      <c r="K8" s="398">
        <f t="shared" si="5"/>
        <v>0</v>
      </c>
      <c r="L8" s="398">
        <f t="shared" si="5"/>
        <v>0</v>
      </c>
      <c r="M8" s="398">
        <f t="shared" si="5"/>
        <v>0</v>
      </c>
      <c r="N8" s="398">
        <f t="shared" si="5"/>
        <v>0</v>
      </c>
      <c r="O8" s="398">
        <f t="shared" si="5"/>
        <v>0</v>
      </c>
      <c r="P8" s="398">
        <f t="shared" si="5"/>
        <v>0</v>
      </c>
      <c r="Q8" s="314"/>
      <c r="R8" s="314"/>
      <c r="S8" s="314"/>
    </row>
    <row r="9" s="311" customFormat="1" ht="11.6" spans="1:19">
      <c r="A9" s="331"/>
      <c r="B9" s="334" t="s">
        <v>250</v>
      </c>
      <c r="C9" s="329">
        <f t="shared" si="0"/>
        <v>0</v>
      </c>
      <c r="D9" s="330"/>
      <c r="E9" s="398">
        <f t="shared" ref="E9:P9" si="6">E83-E73+E72</f>
        <v>0</v>
      </c>
      <c r="F9" s="398">
        <f t="shared" si="6"/>
        <v>0</v>
      </c>
      <c r="G9" s="398">
        <f t="shared" si="6"/>
        <v>0</v>
      </c>
      <c r="H9" s="398">
        <f t="shared" si="6"/>
        <v>0</v>
      </c>
      <c r="I9" s="398">
        <f t="shared" si="6"/>
        <v>0</v>
      </c>
      <c r="J9" s="398">
        <f t="shared" si="6"/>
        <v>0</v>
      </c>
      <c r="K9" s="398">
        <f t="shared" si="6"/>
        <v>0</v>
      </c>
      <c r="L9" s="398">
        <f t="shared" si="6"/>
        <v>0</v>
      </c>
      <c r="M9" s="398">
        <f t="shared" si="6"/>
        <v>0</v>
      </c>
      <c r="N9" s="398">
        <f t="shared" si="6"/>
        <v>0</v>
      </c>
      <c r="O9" s="398">
        <f t="shared" si="6"/>
        <v>0</v>
      </c>
      <c r="P9" s="398">
        <f t="shared" si="6"/>
        <v>0</v>
      </c>
      <c r="Q9" s="314"/>
      <c r="R9" s="314"/>
      <c r="S9" s="314"/>
    </row>
    <row r="10" s="311" customFormat="1" ht="12" spans="1:19">
      <c r="A10" s="331"/>
      <c r="B10" s="332" t="s">
        <v>251</v>
      </c>
      <c r="C10" s="329">
        <f t="shared" ref="C10:P10" si="7">IF(C2&lt;&gt;0,C9/C2,)</f>
        <v>0</v>
      </c>
      <c r="D10" s="335"/>
      <c r="E10" s="400">
        <f t="shared" si="7"/>
        <v>0</v>
      </c>
      <c r="F10" s="400">
        <f t="shared" si="7"/>
        <v>0</v>
      </c>
      <c r="G10" s="400">
        <f t="shared" si="7"/>
        <v>0</v>
      </c>
      <c r="H10" s="400">
        <f t="shared" si="7"/>
        <v>0</v>
      </c>
      <c r="I10" s="400">
        <f t="shared" si="7"/>
        <v>0</v>
      </c>
      <c r="J10" s="400">
        <f t="shared" si="7"/>
        <v>0</v>
      </c>
      <c r="K10" s="400">
        <f t="shared" si="7"/>
        <v>0</v>
      </c>
      <c r="L10" s="400">
        <f t="shared" si="7"/>
        <v>0</v>
      </c>
      <c r="M10" s="400">
        <f t="shared" si="7"/>
        <v>0</v>
      </c>
      <c r="N10" s="400">
        <f t="shared" si="7"/>
        <v>0</v>
      </c>
      <c r="O10" s="400">
        <f t="shared" si="7"/>
        <v>0</v>
      </c>
      <c r="P10" s="400">
        <f t="shared" si="7"/>
        <v>0</v>
      </c>
      <c r="Q10" s="314"/>
      <c r="R10" s="314"/>
      <c r="S10" s="314"/>
    </row>
    <row r="11" s="311" customFormat="1" ht="12" spans="1:19">
      <c r="A11" s="331"/>
      <c r="B11" s="332" t="s">
        <v>252</v>
      </c>
      <c r="C11" s="329">
        <f>IF(SUM(E50:P50)&lt;&gt;0,C6/SUM(E50:P50),)</f>
        <v>0</v>
      </c>
      <c r="D11" s="335"/>
      <c r="E11" s="400">
        <f t="shared" ref="E11:P11" si="8">IF(E50&lt;&gt;0,E6/E50,)</f>
        <v>0</v>
      </c>
      <c r="F11" s="400">
        <f t="shared" si="8"/>
        <v>0</v>
      </c>
      <c r="G11" s="400">
        <f t="shared" si="8"/>
        <v>0</v>
      </c>
      <c r="H11" s="400">
        <f t="shared" si="8"/>
        <v>0</v>
      </c>
      <c r="I11" s="400">
        <f t="shared" si="8"/>
        <v>0</v>
      </c>
      <c r="J11" s="400">
        <f t="shared" si="8"/>
        <v>0</v>
      </c>
      <c r="K11" s="400">
        <f t="shared" si="8"/>
        <v>0</v>
      </c>
      <c r="L11" s="400">
        <f t="shared" si="8"/>
        <v>0</v>
      </c>
      <c r="M11" s="400">
        <f t="shared" si="8"/>
        <v>0</v>
      </c>
      <c r="N11" s="400">
        <f t="shared" si="8"/>
        <v>0</v>
      </c>
      <c r="O11" s="400">
        <f t="shared" si="8"/>
        <v>0</v>
      </c>
      <c r="P11" s="400">
        <f t="shared" si="8"/>
        <v>0</v>
      </c>
      <c r="Q11" s="314"/>
      <c r="R11" s="314"/>
      <c r="S11" s="314"/>
    </row>
    <row r="12" s="311" customFormat="1" ht="12" spans="1:19">
      <c r="A12" s="336"/>
      <c r="B12" s="332" t="s">
        <v>253</v>
      </c>
      <c r="C12" s="337">
        <f t="shared" ref="C12:P12" si="9">IF(C9&lt;&gt;0,C6/C9,)</f>
        <v>0</v>
      </c>
      <c r="D12" s="338"/>
      <c r="E12" s="401">
        <f t="shared" si="9"/>
        <v>0</v>
      </c>
      <c r="F12" s="401">
        <f t="shared" si="9"/>
        <v>0</v>
      </c>
      <c r="G12" s="401">
        <f t="shared" si="9"/>
        <v>0</v>
      </c>
      <c r="H12" s="401">
        <f t="shared" si="9"/>
        <v>0</v>
      </c>
      <c r="I12" s="401">
        <f t="shared" si="9"/>
        <v>0</v>
      </c>
      <c r="J12" s="401">
        <f t="shared" si="9"/>
        <v>0</v>
      </c>
      <c r="K12" s="401">
        <f t="shared" si="9"/>
        <v>0</v>
      </c>
      <c r="L12" s="401">
        <f t="shared" si="9"/>
        <v>0</v>
      </c>
      <c r="M12" s="401">
        <f t="shared" si="9"/>
        <v>0</v>
      </c>
      <c r="N12" s="401">
        <f t="shared" si="9"/>
        <v>0</v>
      </c>
      <c r="O12" s="401">
        <f t="shared" si="9"/>
        <v>0</v>
      </c>
      <c r="P12" s="401">
        <f t="shared" si="9"/>
        <v>0</v>
      </c>
      <c r="Q12" s="314"/>
      <c r="R12" s="314"/>
      <c r="S12" s="314"/>
    </row>
    <row r="13" s="311" customFormat="1" ht="15" customHeight="1" spans="1:19">
      <c r="A13" s="339" t="s">
        <v>254</v>
      </c>
      <c r="B13" s="340" t="s">
        <v>28</v>
      </c>
      <c r="C13" s="341">
        <f>SUM(E13:P13)</f>
        <v>0</v>
      </c>
      <c r="D13" s="342"/>
      <c r="E13" s="399"/>
      <c r="F13" s="399"/>
      <c r="G13" s="399"/>
      <c r="H13" s="399"/>
      <c r="I13" s="399"/>
      <c r="J13" s="399"/>
      <c r="K13" s="399"/>
      <c r="L13" s="399"/>
      <c r="M13" s="399"/>
      <c r="N13" s="399"/>
      <c r="O13" s="399"/>
      <c r="P13" s="399"/>
      <c r="Q13" s="314"/>
      <c r="R13" s="314"/>
      <c r="S13" s="314"/>
    </row>
    <row r="14" s="311" customFormat="1" ht="11.6" spans="1:19">
      <c r="A14" s="343"/>
      <c r="B14" s="344" t="s">
        <v>255</v>
      </c>
      <c r="C14" s="341">
        <f t="shared" ref="C14:P14" si="10">IF(C2=0,,C13/C2)</f>
        <v>0</v>
      </c>
      <c r="D14" s="345"/>
      <c r="E14" s="400">
        <f t="shared" si="10"/>
        <v>0</v>
      </c>
      <c r="F14" s="400">
        <f t="shared" si="10"/>
        <v>0</v>
      </c>
      <c r="G14" s="400">
        <f t="shared" si="10"/>
        <v>0</v>
      </c>
      <c r="H14" s="400">
        <f t="shared" si="10"/>
        <v>0</v>
      </c>
      <c r="I14" s="400">
        <f t="shared" si="10"/>
        <v>0</v>
      </c>
      <c r="J14" s="400">
        <f t="shared" si="10"/>
        <v>0</v>
      </c>
      <c r="K14" s="400">
        <f t="shared" si="10"/>
        <v>0</v>
      </c>
      <c r="L14" s="400">
        <f t="shared" si="10"/>
        <v>0</v>
      </c>
      <c r="M14" s="400">
        <f t="shared" si="10"/>
        <v>0</v>
      </c>
      <c r="N14" s="400">
        <f t="shared" si="10"/>
        <v>0</v>
      </c>
      <c r="O14" s="400">
        <f t="shared" si="10"/>
        <v>0</v>
      </c>
      <c r="P14" s="400">
        <f t="shared" si="10"/>
        <v>0</v>
      </c>
      <c r="Q14" s="314"/>
      <c r="R14" s="314"/>
      <c r="S14" s="314"/>
    </row>
    <row r="15" s="311" customFormat="1" ht="12" spans="1:19">
      <c r="A15" s="343"/>
      <c r="B15" s="346" t="s">
        <v>30</v>
      </c>
      <c r="C15" s="341">
        <f t="shared" ref="C15:P15" si="11">IF(C2=0,,C331/C2)</f>
        <v>0</v>
      </c>
      <c r="D15" s="345"/>
      <c r="E15" s="400">
        <f t="shared" si="11"/>
        <v>0</v>
      </c>
      <c r="F15" s="400">
        <f t="shared" si="11"/>
        <v>0</v>
      </c>
      <c r="G15" s="400">
        <f t="shared" si="11"/>
        <v>0</v>
      </c>
      <c r="H15" s="400">
        <f t="shared" si="11"/>
        <v>0</v>
      </c>
      <c r="I15" s="400">
        <f t="shared" si="11"/>
        <v>0</v>
      </c>
      <c r="J15" s="400">
        <f t="shared" si="11"/>
        <v>0</v>
      </c>
      <c r="K15" s="400">
        <f t="shared" si="11"/>
        <v>0</v>
      </c>
      <c r="L15" s="400">
        <f t="shared" si="11"/>
        <v>0</v>
      </c>
      <c r="M15" s="400">
        <f t="shared" si="11"/>
        <v>0</v>
      </c>
      <c r="N15" s="400">
        <f t="shared" si="11"/>
        <v>0</v>
      </c>
      <c r="O15" s="400">
        <f t="shared" si="11"/>
        <v>0</v>
      </c>
      <c r="P15" s="400">
        <f t="shared" si="11"/>
        <v>0</v>
      </c>
      <c r="Q15" s="314"/>
      <c r="R15" s="314"/>
      <c r="S15" s="314"/>
    </row>
    <row r="16" s="311" customFormat="1" ht="12" spans="1:19">
      <c r="A16" s="343"/>
      <c r="B16" s="347" t="s">
        <v>256</v>
      </c>
      <c r="C16" s="341">
        <f t="shared" ref="C16:P16" si="12">IF(C2=0,,C332/C2)</f>
        <v>0</v>
      </c>
      <c r="D16" s="345"/>
      <c r="E16" s="400">
        <f t="shared" si="12"/>
        <v>0</v>
      </c>
      <c r="F16" s="400">
        <f t="shared" si="12"/>
        <v>0</v>
      </c>
      <c r="G16" s="400">
        <f t="shared" si="12"/>
        <v>0</v>
      </c>
      <c r="H16" s="400">
        <f t="shared" si="12"/>
        <v>0</v>
      </c>
      <c r="I16" s="400">
        <f t="shared" si="12"/>
        <v>0</v>
      </c>
      <c r="J16" s="400">
        <f t="shared" si="12"/>
        <v>0</v>
      </c>
      <c r="K16" s="400">
        <f t="shared" si="12"/>
        <v>0</v>
      </c>
      <c r="L16" s="400">
        <f t="shared" si="12"/>
        <v>0</v>
      </c>
      <c r="M16" s="400">
        <f t="shared" si="12"/>
        <v>0</v>
      </c>
      <c r="N16" s="400">
        <f t="shared" si="12"/>
        <v>0</v>
      </c>
      <c r="O16" s="400">
        <f t="shared" si="12"/>
        <v>0</v>
      </c>
      <c r="P16" s="400">
        <f t="shared" si="12"/>
        <v>0</v>
      </c>
      <c r="Q16" s="314"/>
      <c r="R16" s="314"/>
      <c r="S16" s="314"/>
    </row>
    <row r="17" s="311" customFormat="1" ht="12" spans="1:19">
      <c r="A17" s="343"/>
      <c r="B17" s="346" t="s">
        <v>32</v>
      </c>
      <c r="C17" s="341">
        <f t="shared" ref="C17:P17" si="13">IF(C2=0,,C333/C2)</f>
        <v>0</v>
      </c>
      <c r="D17" s="345"/>
      <c r="E17" s="400">
        <f t="shared" si="13"/>
        <v>0</v>
      </c>
      <c r="F17" s="400">
        <f t="shared" si="13"/>
        <v>0</v>
      </c>
      <c r="G17" s="400">
        <f t="shared" si="13"/>
        <v>0</v>
      </c>
      <c r="H17" s="400">
        <f t="shared" si="13"/>
        <v>0</v>
      </c>
      <c r="I17" s="400">
        <f t="shared" si="13"/>
        <v>0</v>
      </c>
      <c r="J17" s="400">
        <f t="shared" si="13"/>
        <v>0</v>
      </c>
      <c r="K17" s="400">
        <f t="shared" si="13"/>
        <v>0</v>
      </c>
      <c r="L17" s="400">
        <f t="shared" si="13"/>
        <v>0</v>
      </c>
      <c r="M17" s="400">
        <f t="shared" si="13"/>
        <v>0</v>
      </c>
      <c r="N17" s="400">
        <f t="shared" si="13"/>
        <v>0</v>
      </c>
      <c r="O17" s="400">
        <f t="shared" si="13"/>
        <v>0</v>
      </c>
      <c r="P17" s="400">
        <f t="shared" si="13"/>
        <v>0</v>
      </c>
      <c r="Q17" s="314"/>
      <c r="R17" s="314"/>
      <c r="S17" s="314"/>
    </row>
    <row r="18" s="311" customFormat="1" ht="12" spans="1:19">
      <c r="A18" s="343"/>
      <c r="B18" s="346" t="s">
        <v>33</v>
      </c>
      <c r="C18" s="341">
        <f t="shared" ref="C18:P18" si="14">IF(C2=0,,C334/C2)</f>
        <v>0</v>
      </c>
      <c r="D18" s="345"/>
      <c r="E18" s="400">
        <f t="shared" si="14"/>
        <v>0</v>
      </c>
      <c r="F18" s="400">
        <f t="shared" si="14"/>
        <v>0</v>
      </c>
      <c r="G18" s="400">
        <f t="shared" si="14"/>
        <v>0</v>
      </c>
      <c r="H18" s="400">
        <f t="shared" si="14"/>
        <v>0</v>
      </c>
      <c r="I18" s="400">
        <f t="shared" si="14"/>
        <v>0</v>
      </c>
      <c r="J18" s="400">
        <f t="shared" si="14"/>
        <v>0</v>
      </c>
      <c r="K18" s="400">
        <f t="shared" si="14"/>
        <v>0</v>
      </c>
      <c r="L18" s="400">
        <f t="shared" si="14"/>
        <v>0</v>
      </c>
      <c r="M18" s="400">
        <f t="shared" si="14"/>
        <v>0</v>
      </c>
      <c r="N18" s="400">
        <f t="shared" si="14"/>
        <v>0</v>
      </c>
      <c r="O18" s="400">
        <f t="shared" si="14"/>
        <v>0</v>
      </c>
      <c r="P18" s="400">
        <f t="shared" si="14"/>
        <v>0</v>
      </c>
      <c r="Q18" s="314"/>
      <c r="R18" s="314"/>
      <c r="S18" s="314"/>
    </row>
    <row r="19" s="311" customFormat="1" ht="15" customHeight="1" spans="1:19">
      <c r="A19" s="348" t="s">
        <v>257</v>
      </c>
      <c r="B19" s="349" t="s">
        <v>36</v>
      </c>
      <c r="C19" s="329">
        <f t="shared" ref="C19:C33" si="15">SUM(E19:P19)</f>
        <v>0</v>
      </c>
      <c r="D19" s="350"/>
      <c r="E19" s="400">
        <f t="shared" ref="E19:P19" si="16">E9-(E13+E6*7.5%)-E74-E76</f>
        <v>0</v>
      </c>
      <c r="F19" s="400">
        <f t="shared" si="16"/>
        <v>0</v>
      </c>
      <c r="G19" s="400">
        <f t="shared" si="16"/>
        <v>0</v>
      </c>
      <c r="H19" s="400">
        <f t="shared" si="16"/>
        <v>0</v>
      </c>
      <c r="I19" s="400">
        <f t="shared" si="16"/>
        <v>0</v>
      </c>
      <c r="J19" s="400">
        <f t="shared" si="16"/>
        <v>0</v>
      </c>
      <c r="K19" s="400">
        <f t="shared" si="16"/>
        <v>0</v>
      </c>
      <c r="L19" s="400">
        <f t="shared" si="16"/>
        <v>0</v>
      </c>
      <c r="M19" s="400">
        <f t="shared" si="16"/>
        <v>0</v>
      </c>
      <c r="N19" s="400">
        <f t="shared" si="16"/>
        <v>0</v>
      </c>
      <c r="O19" s="400">
        <f t="shared" si="16"/>
        <v>0</v>
      </c>
      <c r="P19" s="400">
        <f t="shared" si="16"/>
        <v>0</v>
      </c>
      <c r="Q19" s="314"/>
      <c r="R19" s="314"/>
      <c r="S19" s="314"/>
    </row>
    <row r="20" s="311" customFormat="1" ht="12" spans="1:19">
      <c r="A20" s="351"/>
      <c r="B20" s="349" t="s">
        <v>258</v>
      </c>
      <c r="C20" s="329">
        <f t="shared" si="15"/>
        <v>0</v>
      </c>
      <c r="D20" s="350"/>
      <c r="E20" s="400">
        <f t="shared" ref="E20:P20" si="17">E6-(E13+E6*7.5%)-E74-E76</f>
        <v>0</v>
      </c>
      <c r="F20" s="400">
        <f t="shared" si="17"/>
        <v>0</v>
      </c>
      <c r="G20" s="400">
        <f t="shared" si="17"/>
        <v>0</v>
      </c>
      <c r="H20" s="400">
        <f t="shared" si="17"/>
        <v>0</v>
      </c>
      <c r="I20" s="400">
        <f t="shared" si="17"/>
        <v>0</v>
      </c>
      <c r="J20" s="400">
        <f t="shared" si="17"/>
        <v>0</v>
      </c>
      <c r="K20" s="400">
        <f t="shared" si="17"/>
        <v>0</v>
      </c>
      <c r="L20" s="400">
        <f t="shared" si="17"/>
        <v>0</v>
      </c>
      <c r="M20" s="400">
        <f t="shared" si="17"/>
        <v>0</v>
      </c>
      <c r="N20" s="400">
        <f t="shared" si="17"/>
        <v>0</v>
      </c>
      <c r="O20" s="400">
        <f t="shared" si="17"/>
        <v>0</v>
      </c>
      <c r="P20" s="400">
        <f t="shared" si="17"/>
        <v>0</v>
      </c>
      <c r="Q20" s="314"/>
      <c r="R20" s="314"/>
      <c r="S20" s="314"/>
    </row>
    <row r="21" s="311" customFormat="1" ht="12" spans="1:19">
      <c r="A21" s="351"/>
      <c r="B21" s="352" t="s">
        <v>39</v>
      </c>
      <c r="C21" s="353">
        <f t="shared" ref="C21:P21" si="18">IFERROR(IF(C19&lt;0,-ABS(C19/C9),ABS(C19/C9)),0)</f>
        <v>0</v>
      </c>
      <c r="D21" s="354"/>
      <c r="E21" s="402">
        <f t="shared" si="18"/>
        <v>0</v>
      </c>
      <c r="F21" s="402">
        <f t="shared" si="18"/>
        <v>0</v>
      </c>
      <c r="G21" s="402">
        <f t="shared" si="18"/>
        <v>0</v>
      </c>
      <c r="H21" s="402">
        <f t="shared" si="18"/>
        <v>0</v>
      </c>
      <c r="I21" s="402">
        <f t="shared" si="18"/>
        <v>0</v>
      </c>
      <c r="J21" s="402">
        <f t="shared" si="18"/>
        <v>0</v>
      </c>
      <c r="K21" s="402">
        <f t="shared" si="18"/>
        <v>0</v>
      </c>
      <c r="L21" s="402">
        <f t="shared" si="18"/>
        <v>0</v>
      </c>
      <c r="M21" s="402">
        <f t="shared" si="18"/>
        <v>0</v>
      </c>
      <c r="N21" s="402">
        <f t="shared" si="18"/>
        <v>0</v>
      </c>
      <c r="O21" s="402">
        <f t="shared" si="18"/>
        <v>0</v>
      </c>
      <c r="P21" s="402">
        <f t="shared" si="18"/>
        <v>0</v>
      </c>
      <c r="Q21" s="314"/>
      <c r="R21" s="314"/>
      <c r="S21" s="314"/>
    </row>
    <row r="22" s="311" customFormat="1" ht="12" spans="1:19">
      <c r="A22" s="351"/>
      <c r="B22" s="352" t="s">
        <v>259</v>
      </c>
      <c r="C22" s="353">
        <f t="shared" ref="C22:P22" si="19">IFERROR(IF(C20&lt;0,-ABS(C20/C6),ABS(C20/C6)),0)</f>
        <v>0</v>
      </c>
      <c r="D22" s="354"/>
      <c r="E22" s="402">
        <f t="shared" si="19"/>
        <v>0</v>
      </c>
      <c r="F22" s="402">
        <f t="shared" si="19"/>
        <v>0</v>
      </c>
      <c r="G22" s="402">
        <f t="shared" si="19"/>
        <v>0</v>
      </c>
      <c r="H22" s="402">
        <f t="shared" si="19"/>
        <v>0</v>
      </c>
      <c r="I22" s="402">
        <f t="shared" si="19"/>
        <v>0</v>
      </c>
      <c r="J22" s="402">
        <f t="shared" si="19"/>
        <v>0</v>
      </c>
      <c r="K22" s="402">
        <f t="shared" si="19"/>
        <v>0</v>
      </c>
      <c r="L22" s="402">
        <f t="shared" si="19"/>
        <v>0</v>
      </c>
      <c r="M22" s="402">
        <f t="shared" si="19"/>
        <v>0</v>
      </c>
      <c r="N22" s="402">
        <f t="shared" si="19"/>
        <v>0</v>
      </c>
      <c r="O22" s="402">
        <f t="shared" si="19"/>
        <v>0</v>
      </c>
      <c r="P22" s="402">
        <f t="shared" si="19"/>
        <v>0</v>
      </c>
      <c r="Q22" s="314"/>
      <c r="R22" s="314"/>
      <c r="S22" s="314"/>
    </row>
    <row r="23" s="311" customFormat="1" ht="12" spans="1:19">
      <c r="A23" s="355" t="s">
        <v>82</v>
      </c>
      <c r="B23" s="356" t="s">
        <v>23</v>
      </c>
      <c r="C23" s="341">
        <f t="shared" si="15"/>
        <v>0</v>
      </c>
      <c r="D23" s="357"/>
      <c r="E23" s="400">
        <f t="shared" ref="E23:P23" si="20">E24+E25+E26+E27+E29+E30+E32</f>
        <v>0</v>
      </c>
      <c r="F23" s="400">
        <f t="shared" si="20"/>
        <v>0</v>
      </c>
      <c r="G23" s="400">
        <f t="shared" si="20"/>
        <v>0</v>
      </c>
      <c r="H23" s="400">
        <f t="shared" si="20"/>
        <v>0</v>
      </c>
      <c r="I23" s="400">
        <f t="shared" si="20"/>
        <v>0</v>
      </c>
      <c r="J23" s="400">
        <f t="shared" si="20"/>
        <v>0</v>
      </c>
      <c r="K23" s="400">
        <f t="shared" si="20"/>
        <v>0</v>
      </c>
      <c r="L23" s="400">
        <f t="shared" si="20"/>
        <v>0</v>
      </c>
      <c r="M23" s="400">
        <f t="shared" si="20"/>
        <v>0</v>
      </c>
      <c r="N23" s="400">
        <f t="shared" si="20"/>
        <v>0</v>
      </c>
      <c r="O23" s="400">
        <f t="shared" si="20"/>
        <v>0</v>
      </c>
      <c r="P23" s="400">
        <f t="shared" si="20"/>
        <v>0</v>
      </c>
      <c r="Q23" s="314"/>
      <c r="R23" s="314"/>
      <c r="S23" s="314"/>
    </row>
    <row r="24" s="312" customFormat="1" ht="15" spans="1:19">
      <c r="A24" s="358"/>
      <c r="B24" s="359" t="s">
        <v>260</v>
      </c>
      <c r="C24" s="341">
        <f t="shared" si="15"/>
        <v>0</v>
      </c>
      <c r="D24" s="360">
        <f t="shared" ref="D24:D32" si="21">IFERROR(C24/$C$23,0)</f>
        <v>0</v>
      </c>
      <c r="E24" s="400">
        <f t="shared" ref="E24:P24" si="22">E104</f>
        <v>0</v>
      </c>
      <c r="F24" s="400">
        <f t="shared" si="22"/>
        <v>0</v>
      </c>
      <c r="G24" s="400">
        <f t="shared" si="22"/>
        <v>0</v>
      </c>
      <c r="H24" s="400">
        <f t="shared" si="22"/>
        <v>0</v>
      </c>
      <c r="I24" s="400">
        <f t="shared" si="22"/>
        <v>0</v>
      </c>
      <c r="J24" s="400">
        <f t="shared" si="22"/>
        <v>0</v>
      </c>
      <c r="K24" s="400">
        <f t="shared" si="22"/>
        <v>0</v>
      </c>
      <c r="L24" s="400">
        <f t="shared" si="22"/>
        <v>0</v>
      </c>
      <c r="M24" s="400">
        <f t="shared" si="22"/>
        <v>0</v>
      </c>
      <c r="N24" s="400">
        <f t="shared" si="22"/>
        <v>0</v>
      </c>
      <c r="O24" s="400">
        <f t="shared" si="22"/>
        <v>0</v>
      </c>
      <c r="P24" s="400">
        <f t="shared" si="22"/>
        <v>0</v>
      </c>
      <c r="Q24" s="316"/>
      <c r="R24" s="316"/>
      <c r="S24" s="316"/>
    </row>
    <row r="25" s="312" customFormat="1" ht="15" spans="1:19">
      <c r="A25" s="358"/>
      <c r="B25" s="359" t="s">
        <v>261</v>
      </c>
      <c r="C25" s="341">
        <f t="shared" si="15"/>
        <v>0</v>
      </c>
      <c r="D25" s="360">
        <f t="shared" si="21"/>
        <v>0</v>
      </c>
      <c r="E25" s="400">
        <f t="shared" ref="E25:P25" si="23">E124</f>
        <v>0</v>
      </c>
      <c r="F25" s="400">
        <f t="shared" si="23"/>
        <v>0</v>
      </c>
      <c r="G25" s="400">
        <f t="shared" si="23"/>
        <v>0</v>
      </c>
      <c r="H25" s="400">
        <f t="shared" si="23"/>
        <v>0</v>
      </c>
      <c r="I25" s="400">
        <f t="shared" si="23"/>
        <v>0</v>
      </c>
      <c r="J25" s="400">
        <f t="shared" si="23"/>
        <v>0</v>
      </c>
      <c r="K25" s="400">
        <f t="shared" si="23"/>
        <v>0</v>
      </c>
      <c r="L25" s="400">
        <f t="shared" si="23"/>
        <v>0</v>
      </c>
      <c r="M25" s="400">
        <f t="shared" si="23"/>
        <v>0</v>
      </c>
      <c r="N25" s="400">
        <f t="shared" si="23"/>
        <v>0</v>
      </c>
      <c r="O25" s="400">
        <f t="shared" si="23"/>
        <v>0</v>
      </c>
      <c r="P25" s="400">
        <f t="shared" si="23"/>
        <v>0</v>
      </c>
      <c r="Q25" s="316"/>
      <c r="R25" s="316"/>
      <c r="S25" s="316"/>
    </row>
    <row r="26" s="312" customFormat="1" ht="15" spans="1:19">
      <c r="A26" s="358"/>
      <c r="B26" s="359" t="s">
        <v>262</v>
      </c>
      <c r="C26" s="341">
        <f t="shared" si="15"/>
        <v>0</v>
      </c>
      <c r="D26" s="360">
        <f t="shared" si="21"/>
        <v>0</v>
      </c>
      <c r="E26" s="400">
        <f t="shared" ref="E26:P26" si="24">E144</f>
        <v>0</v>
      </c>
      <c r="F26" s="400">
        <f t="shared" si="24"/>
        <v>0</v>
      </c>
      <c r="G26" s="400">
        <f t="shared" si="24"/>
        <v>0</v>
      </c>
      <c r="H26" s="400">
        <f t="shared" si="24"/>
        <v>0</v>
      </c>
      <c r="I26" s="400">
        <f t="shared" si="24"/>
        <v>0</v>
      </c>
      <c r="J26" s="400">
        <f t="shared" si="24"/>
        <v>0</v>
      </c>
      <c r="K26" s="400">
        <f t="shared" si="24"/>
        <v>0</v>
      </c>
      <c r="L26" s="400">
        <f t="shared" si="24"/>
        <v>0</v>
      </c>
      <c r="M26" s="400">
        <f t="shared" si="24"/>
        <v>0</v>
      </c>
      <c r="N26" s="400">
        <f t="shared" si="24"/>
        <v>0</v>
      </c>
      <c r="O26" s="400">
        <f t="shared" si="24"/>
        <v>0</v>
      </c>
      <c r="P26" s="400">
        <f t="shared" si="24"/>
        <v>0</v>
      </c>
      <c r="Q26" s="316"/>
      <c r="R26" s="316"/>
      <c r="S26" s="316"/>
    </row>
    <row r="27" s="312" customFormat="1" ht="11.6" spans="1:19">
      <c r="A27" s="358"/>
      <c r="B27" s="359" t="s">
        <v>263</v>
      </c>
      <c r="C27" s="341">
        <f t="shared" si="15"/>
        <v>0</v>
      </c>
      <c r="D27" s="360">
        <f t="shared" si="21"/>
        <v>0</v>
      </c>
      <c r="E27" s="400">
        <f t="shared" ref="E27:P27" si="25">E164</f>
        <v>0</v>
      </c>
      <c r="F27" s="400">
        <f t="shared" si="25"/>
        <v>0</v>
      </c>
      <c r="G27" s="400">
        <f t="shared" si="25"/>
        <v>0</v>
      </c>
      <c r="H27" s="400">
        <f t="shared" si="25"/>
        <v>0</v>
      </c>
      <c r="I27" s="400">
        <f t="shared" si="25"/>
        <v>0</v>
      </c>
      <c r="J27" s="400">
        <f t="shared" si="25"/>
        <v>0</v>
      </c>
      <c r="K27" s="400">
        <f t="shared" si="25"/>
        <v>0</v>
      </c>
      <c r="L27" s="400">
        <f t="shared" si="25"/>
        <v>0</v>
      </c>
      <c r="M27" s="400">
        <f t="shared" si="25"/>
        <v>0</v>
      </c>
      <c r="N27" s="400">
        <f t="shared" si="25"/>
        <v>0</v>
      </c>
      <c r="O27" s="400">
        <f t="shared" si="25"/>
        <v>0</v>
      </c>
      <c r="P27" s="400">
        <f t="shared" si="25"/>
        <v>0</v>
      </c>
      <c r="Q27" s="316"/>
      <c r="R27" s="316"/>
      <c r="S27" s="316"/>
    </row>
    <row r="28" s="312" customFormat="1" ht="14.4" spans="1:19">
      <c r="A28" s="358"/>
      <c r="B28" s="359" t="s">
        <v>264</v>
      </c>
      <c r="C28" s="341">
        <f t="shared" si="15"/>
        <v>0</v>
      </c>
      <c r="D28" s="360">
        <f t="shared" si="21"/>
        <v>0</v>
      </c>
      <c r="E28" s="400">
        <f t="shared" ref="E28:P28" si="26">E184</f>
        <v>0</v>
      </c>
      <c r="F28" s="400">
        <f t="shared" si="26"/>
        <v>0</v>
      </c>
      <c r="G28" s="400">
        <f t="shared" si="26"/>
        <v>0</v>
      </c>
      <c r="H28" s="400">
        <f t="shared" si="26"/>
        <v>0</v>
      </c>
      <c r="I28" s="400">
        <f t="shared" si="26"/>
        <v>0</v>
      </c>
      <c r="J28" s="400">
        <f t="shared" si="26"/>
        <v>0</v>
      </c>
      <c r="K28" s="400">
        <f t="shared" si="26"/>
        <v>0</v>
      </c>
      <c r="L28" s="400">
        <f t="shared" si="26"/>
        <v>0</v>
      </c>
      <c r="M28" s="400">
        <f t="shared" si="26"/>
        <v>0</v>
      </c>
      <c r="N28" s="400">
        <f t="shared" si="26"/>
        <v>0</v>
      </c>
      <c r="O28" s="400">
        <f t="shared" si="26"/>
        <v>0</v>
      </c>
      <c r="P28" s="400">
        <f t="shared" si="26"/>
        <v>0</v>
      </c>
      <c r="Q28" s="407"/>
      <c r="R28" s="316"/>
      <c r="S28" s="316"/>
    </row>
    <row r="29" s="312" customFormat="1" ht="15" spans="1:19">
      <c r="A29" s="358"/>
      <c r="B29" s="359" t="s">
        <v>265</v>
      </c>
      <c r="C29" s="341">
        <f t="shared" si="15"/>
        <v>0</v>
      </c>
      <c r="D29" s="360">
        <f t="shared" si="21"/>
        <v>0</v>
      </c>
      <c r="E29" s="400">
        <f t="shared" ref="E29:P29" si="27">E204</f>
        <v>0</v>
      </c>
      <c r="F29" s="400">
        <f t="shared" si="27"/>
        <v>0</v>
      </c>
      <c r="G29" s="400">
        <f t="shared" si="27"/>
        <v>0</v>
      </c>
      <c r="H29" s="400">
        <f t="shared" si="27"/>
        <v>0</v>
      </c>
      <c r="I29" s="400">
        <f t="shared" si="27"/>
        <v>0</v>
      </c>
      <c r="J29" s="400">
        <f t="shared" si="27"/>
        <v>0</v>
      </c>
      <c r="K29" s="400">
        <f t="shared" si="27"/>
        <v>0</v>
      </c>
      <c r="L29" s="400">
        <f t="shared" si="27"/>
        <v>0</v>
      </c>
      <c r="M29" s="400">
        <f t="shared" si="27"/>
        <v>0</v>
      </c>
      <c r="N29" s="400">
        <f t="shared" si="27"/>
        <v>0</v>
      </c>
      <c r="O29" s="400">
        <f t="shared" si="27"/>
        <v>0</v>
      </c>
      <c r="P29" s="400">
        <f t="shared" si="27"/>
        <v>0</v>
      </c>
      <c r="Q29" s="316"/>
      <c r="R29" s="316"/>
      <c r="S29" s="316"/>
    </row>
    <row r="30" s="312" customFormat="1" ht="15" spans="1:19">
      <c r="A30" s="358"/>
      <c r="B30" s="359" t="s">
        <v>266</v>
      </c>
      <c r="C30" s="341">
        <f t="shared" si="15"/>
        <v>0</v>
      </c>
      <c r="D30" s="360">
        <f t="shared" si="21"/>
        <v>0</v>
      </c>
      <c r="E30" s="400">
        <f t="shared" ref="E30:P30" si="28">E244</f>
        <v>0</v>
      </c>
      <c r="F30" s="400">
        <f t="shared" si="28"/>
        <v>0</v>
      </c>
      <c r="G30" s="400">
        <f t="shared" si="28"/>
        <v>0</v>
      </c>
      <c r="H30" s="400">
        <f t="shared" si="28"/>
        <v>0</v>
      </c>
      <c r="I30" s="400">
        <f t="shared" si="28"/>
        <v>0</v>
      </c>
      <c r="J30" s="400">
        <f t="shared" si="28"/>
        <v>0</v>
      </c>
      <c r="K30" s="400">
        <f t="shared" si="28"/>
        <v>0</v>
      </c>
      <c r="L30" s="400">
        <f t="shared" si="28"/>
        <v>0</v>
      </c>
      <c r="M30" s="400">
        <f t="shared" si="28"/>
        <v>0</v>
      </c>
      <c r="N30" s="400">
        <f t="shared" si="28"/>
        <v>0</v>
      </c>
      <c r="O30" s="400">
        <f t="shared" si="28"/>
        <v>0</v>
      </c>
      <c r="P30" s="400">
        <f t="shared" si="28"/>
        <v>0</v>
      </c>
      <c r="Q30" s="316"/>
      <c r="R30" s="316"/>
      <c r="S30" s="316"/>
    </row>
    <row r="31" s="312" customFormat="1" ht="14.4" spans="1:19">
      <c r="A31" s="358"/>
      <c r="B31" s="361" t="s">
        <v>267</v>
      </c>
      <c r="C31" s="341">
        <f t="shared" si="15"/>
        <v>0</v>
      </c>
      <c r="D31" s="360">
        <f t="shared" si="21"/>
        <v>0</v>
      </c>
      <c r="E31" s="400">
        <f t="shared" ref="E31:P31" si="29">E224</f>
        <v>0</v>
      </c>
      <c r="F31" s="400">
        <f t="shared" si="29"/>
        <v>0</v>
      </c>
      <c r="G31" s="400">
        <f t="shared" si="29"/>
        <v>0</v>
      </c>
      <c r="H31" s="400">
        <f t="shared" si="29"/>
        <v>0</v>
      </c>
      <c r="I31" s="400">
        <f t="shared" si="29"/>
        <v>0</v>
      </c>
      <c r="J31" s="400">
        <f t="shared" si="29"/>
        <v>0</v>
      </c>
      <c r="K31" s="400">
        <f t="shared" si="29"/>
        <v>0</v>
      </c>
      <c r="L31" s="400">
        <f t="shared" si="29"/>
        <v>0</v>
      </c>
      <c r="M31" s="400">
        <f t="shared" si="29"/>
        <v>0</v>
      </c>
      <c r="N31" s="400">
        <f t="shared" si="29"/>
        <v>0</v>
      </c>
      <c r="O31" s="400">
        <f t="shared" si="29"/>
        <v>0</v>
      </c>
      <c r="P31" s="400">
        <f t="shared" si="29"/>
        <v>0</v>
      </c>
      <c r="Q31" s="316"/>
      <c r="R31" s="316"/>
      <c r="S31" s="316"/>
    </row>
    <row r="32" s="311" customFormat="1" ht="15" spans="1:19">
      <c r="A32" s="358"/>
      <c r="B32" s="359" t="s">
        <v>268</v>
      </c>
      <c r="C32" s="341">
        <f t="shared" si="15"/>
        <v>0</v>
      </c>
      <c r="D32" s="360">
        <f t="shared" si="21"/>
        <v>0</v>
      </c>
      <c r="E32" s="400">
        <f t="shared" ref="E32:P32" si="30">E72</f>
        <v>0</v>
      </c>
      <c r="F32" s="400">
        <f t="shared" si="30"/>
        <v>0</v>
      </c>
      <c r="G32" s="400">
        <f t="shared" si="30"/>
        <v>0</v>
      </c>
      <c r="H32" s="400">
        <f t="shared" si="30"/>
        <v>0</v>
      </c>
      <c r="I32" s="400">
        <f t="shared" si="30"/>
        <v>0</v>
      </c>
      <c r="J32" s="400">
        <f t="shared" si="30"/>
        <v>0</v>
      </c>
      <c r="K32" s="400">
        <f t="shared" si="30"/>
        <v>0</v>
      </c>
      <c r="L32" s="400">
        <f t="shared" si="30"/>
        <v>0</v>
      </c>
      <c r="M32" s="400">
        <f t="shared" si="30"/>
        <v>0</v>
      </c>
      <c r="N32" s="400">
        <f t="shared" si="30"/>
        <v>0</v>
      </c>
      <c r="O32" s="400">
        <f t="shared" si="30"/>
        <v>0</v>
      </c>
      <c r="P32" s="400">
        <f t="shared" si="30"/>
        <v>0</v>
      </c>
      <c r="Q32" s="314"/>
      <c r="R32" s="314"/>
      <c r="S32" s="314"/>
    </row>
    <row r="33" s="311" customFormat="1" ht="12" spans="1:19">
      <c r="A33" s="362" t="s">
        <v>269</v>
      </c>
      <c r="B33" s="363" t="s">
        <v>49</v>
      </c>
      <c r="C33" s="329">
        <f t="shared" si="15"/>
        <v>0</v>
      </c>
      <c r="D33" s="364"/>
      <c r="E33" s="399"/>
      <c r="F33" s="399"/>
      <c r="G33" s="399"/>
      <c r="H33" s="399"/>
      <c r="I33" s="399"/>
      <c r="J33" s="399"/>
      <c r="K33" s="399"/>
      <c r="L33" s="399"/>
      <c r="M33" s="399"/>
      <c r="N33" s="399"/>
      <c r="O33" s="399"/>
      <c r="P33" s="399"/>
      <c r="Q33" s="314"/>
      <c r="R33" s="314"/>
      <c r="S33" s="314"/>
    </row>
    <row r="34" s="311" customFormat="1" ht="12" spans="1:19">
      <c r="A34" s="365"/>
      <c r="B34" s="366" t="s">
        <v>50</v>
      </c>
      <c r="C34" s="329">
        <f t="shared" ref="C34:P34" si="31">IF(C33=0,,(C338+C339)/C33)</f>
        <v>0</v>
      </c>
      <c r="D34" s="364"/>
      <c r="E34" s="400">
        <f t="shared" si="31"/>
        <v>0</v>
      </c>
      <c r="F34" s="400">
        <f t="shared" si="31"/>
        <v>0</v>
      </c>
      <c r="G34" s="400">
        <f t="shared" si="31"/>
        <v>0</v>
      </c>
      <c r="H34" s="400">
        <f t="shared" si="31"/>
        <v>0</v>
      </c>
      <c r="I34" s="400">
        <f t="shared" si="31"/>
        <v>0</v>
      </c>
      <c r="J34" s="400">
        <f t="shared" si="31"/>
        <v>0</v>
      </c>
      <c r="K34" s="400">
        <f t="shared" si="31"/>
        <v>0</v>
      </c>
      <c r="L34" s="400">
        <f t="shared" si="31"/>
        <v>0</v>
      </c>
      <c r="M34" s="400">
        <f t="shared" si="31"/>
        <v>0</v>
      </c>
      <c r="N34" s="400">
        <f t="shared" si="31"/>
        <v>0</v>
      </c>
      <c r="O34" s="400">
        <f t="shared" si="31"/>
        <v>0</v>
      </c>
      <c r="P34" s="400">
        <f t="shared" si="31"/>
        <v>0</v>
      </c>
      <c r="Q34" s="314"/>
      <c r="R34" s="314"/>
      <c r="S34" s="314"/>
    </row>
    <row r="35" s="311" customFormat="1" ht="12" spans="1:19">
      <c r="A35" s="367"/>
      <c r="B35" s="366" t="s">
        <v>51</v>
      </c>
      <c r="C35" s="329">
        <f t="shared" ref="C35:P35" si="32">IF(C33=0,,C9/C33)</f>
        <v>0</v>
      </c>
      <c r="D35" s="364"/>
      <c r="E35" s="400">
        <f t="shared" si="32"/>
        <v>0</v>
      </c>
      <c r="F35" s="400">
        <f t="shared" si="32"/>
        <v>0</v>
      </c>
      <c r="G35" s="400">
        <f t="shared" si="32"/>
        <v>0</v>
      </c>
      <c r="H35" s="400">
        <f t="shared" si="32"/>
        <v>0</v>
      </c>
      <c r="I35" s="400">
        <f t="shared" si="32"/>
        <v>0</v>
      </c>
      <c r="J35" s="400">
        <f t="shared" si="32"/>
        <v>0</v>
      </c>
      <c r="K35" s="400">
        <f t="shared" si="32"/>
        <v>0</v>
      </c>
      <c r="L35" s="400">
        <f t="shared" si="32"/>
        <v>0</v>
      </c>
      <c r="M35" s="400">
        <f t="shared" si="32"/>
        <v>0</v>
      </c>
      <c r="N35" s="400">
        <f t="shared" si="32"/>
        <v>0</v>
      </c>
      <c r="O35" s="400">
        <f t="shared" si="32"/>
        <v>0</v>
      </c>
      <c r="P35" s="400">
        <f t="shared" si="32"/>
        <v>0</v>
      </c>
      <c r="Q35" s="314"/>
      <c r="R35" s="314"/>
      <c r="S35" s="314"/>
    </row>
    <row r="36" s="311" customFormat="1" ht="15" customHeight="1" spans="1:19">
      <c r="A36" s="367"/>
      <c r="B36" s="366" t="s">
        <v>52</v>
      </c>
      <c r="C36" s="368">
        <f t="shared" ref="C36:P36" si="33">IF(C33=0,,C2/C33)</f>
        <v>0</v>
      </c>
      <c r="D36" s="369"/>
      <c r="E36" s="403">
        <f t="shared" si="33"/>
        <v>0</v>
      </c>
      <c r="F36" s="403">
        <f t="shared" si="33"/>
        <v>0</v>
      </c>
      <c r="G36" s="403">
        <f t="shared" si="33"/>
        <v>0</v>
      </c>
      <c r="H36" s="403">
        <f t="shared" si="33"/>
        <v>0</v>
      </c>
      <c r="I36" s="403">
        <f t="shared" si="33"/>
        <v>0</v>
      </c>
      <c r="J36" s="403">
        <f t="shared" si="33"/>
        <v>0</v>
      </c>
      <c r="K36" s="403">
        <f t="shared" si="33"/>
        <v>0</v>
      </c>
      <c r="L36" s="403">
        <f t="shared" si="33"/>
        <v>0</v>
      </c>
      <c r="M36" s="403">
        <f t="shared" si="33"/>
        <v>0</v>
      </c>
      <c r="N36" s="403">
        <f t="shared" si="33"/>
        <v>0</v>
      </c>
      <c r="O36" s="403">
        <f t="shared" si="33"/>
        <v>0</v>
      </c>
      <c r="P36" s="403">
        <f t="shared" si="33"/>
        <v>0</v>
      </c>
      <c r="Q36" s="314"/>
      <c r="R36" s="314"/>
      <c r="S36" s="314"/>
    </row>
    <row r="37" s="311" customFormat="1" ht="12" spans="1:19">
      <c r="A37" s="367"/>
      <c r="B37" s="363" t="s">
        <v>53</v>
      </c>
      <c r="C37" s="329">
        <f>SUM(E37:P37)</f>
        <v>0</v>
      </c>
      <c r="D37" s="354">
        <f>IFERROR(C37/$C$33,0)</f>
        <v>0</v>
      </c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399"/>
      <c r="P37" s="399"/>
      <c r="Q37" s="314"/>
      <c r="R37" s="314"/>
      <c r="S37" s="314"/>
    </row>
    <row r="38" s="311" customFormat="1" ht="14.4" spans="1:19">
      <c r="A38" s="367"/>
      <c r="B38" s="366" t="s">
        <v>52</v>
      </c>
      <c r="C38" s="368">
        <f t="shared" ref="C38:P38" si="34">IF(C37=0,,C2/C37)</f>
        <v>0</v>
      </c>
      <c r="D38" s="369"/>
      <c r="E38" s="403">
        <f t="shared" si="34"/>
        <v>0</v>
      </c>
      <c r="F38" s="403">
        <f t="shared" si="34"/>
        <v>0</v>
      </c>
      <c r="G38" s="403">
        <f t="shared" si="34"/>
        <v>0</v>
      </c>
      <c r="H38" s="403">
        <f t="shared" si="34"/>
        <v>0</v>
      </c>
      <c r="I38" s="403">
        <f t="shared" si="34"/>
        <v>0</v>
      </c>
      <c r="J38" s="403">
        <f t="shared" si="34"/>
        <v>0</v>
      </c>
      <c r="K38" s="403">
        <f t="shared" si="34"/>
        <v>0</v>
      </c>
      <c r="L38" s="403">
        <f t="shared" si="34"/>
        <v>0</v>
      </c>
      <c r="M38" s="403">
        <f t="shared" si="34"/>
        <v>0</v>
      </c>
      <c r="N38" s="403">
        <f t="shared" si="34"/>
        <v>0</v>
      </c>
      <c r="O38" s="403">
        <f t="shared" si="34"/>
        <v>0</v>
      </c>
      <c r="P38" s="403">
        <f t="shared" si="34"/>
        <v>0</v>
      </c>
      <c r="Q38" s="408"/>
      <c r="R38" s="314"/>
      <c r="S38" s="314"/>
    </row>
    <row r="39" s="311" customFormat="1" ht="12" spans="1:19">
      <c r="A39" s="370" t="s">
        <v>54</v>
      </c>
      <c r="B39" s="371" t="s">
        <v>270</v>
      </c>
      <c r="C39" s="372">
        <f ca="1">INDIRECT(ADDRESS(ROW(),$T$1+4))</f>
        <v>0</v>
      </c>
      <c r="D39" s="373"/>
      <c r="E39" s="399"/>
      <c r="F39" s="399"/>
      <c r="G39" s="399"/>
      <c r="H39" s="399"/>
      <c r="I39" s="399"/>
      <c r="J39" s="399"/>
      <c r="K39" s="399"/>
      <c r="L39" s="399"/>
      <c r="M39" s="399"/>
      <c r="N39" s="399"/>
      <c r="O39" s="399"/>
      <c r="P39" s="399"/>
      <c r="Q39" s="314"/>
      <c r="R39" s="314"/>
      <c r="S39" s="314"/>
    </row>
    <row r="40" s="311" customFormat="1" ht="12" spans="1:19">
      <c r="A40" s="374"/>
      <c r="B40" s="371" t="s">
        <v>56</v>
      </c>
      <c r="C40" s="372">
        <f ca="1">INDIRECT(ADDRESS(ROW(),$T$1+4))</f>
        <v>0</v>
      </c>
      <c r="D40" s="373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14"/>
      <c r="R40" s="314"/>
      <c r="S40" s="314"/>
    </row>
    <row r="41" s="311" customFormat="1" ht="12" spans="1:19">
      <c r="A41" s="374"/>
      <c r="B41" s="371" t="s">
        <v>271</v>
      </c>
      <c r="C41" s="375">
        <f>IF(SUM(E40:P40)=0,,SUM(E50:P50)/SUM(E40:P40))</f>
        <v>0</v>
      </c>
      <c r="D41" s="376"/>
      <c r="E41" s="400">
        <f t="shared" ref="E41:P41" si="35">IF(E40=0,,E50/E40)</f>
        <v>0</v>
      </c>
      <c r="F41" s="400">
        <f t="shared" si="35"/>
        <v>0</v>
      </c>
      <c r="G41" s="400">
        <f t="shared" si="35"/>
        <v>0</v>
      </c>
      <c r="H41" s="400">
        <f t="shared" si="35"/>
        <v>0</v>
      </c>
      <c r="I41" s="400">
        <f t="shared" si="35"/>
        <v>0</v>
      </c>
      <c r="J41" s="400">
        <f t="shared" si="35"/>
        <v>0</v>
      </c>
      <c r="K41" s="400">
        <f t="shared" si="35"/>
        <v>0</v>
      </c>
      <c r="L41" s="400">
        <f t="shared" si="35"/>
        <v>0</v>
      </c>
      <c r="M41" s="400">
        <f t="shared" si="35"/>
        <v>0</v>
      </c>
      <c r="N41" s="400">
        <f t="shared" si="35"/>
        <v>0</v>
      </c>
      <c r="O41" s="400">
        <f t="shared" si="35"/>
        <v>0</v>
      </c>
      <c r="P41" s="400">
        <f t="shared" si="35"/>
        <v>0</v>
      </c>
      <c r="Q41" s="314"/>
      <c r="R41" s="314"/>
      <c r="S41" s="314"/>
    </row>
    <row r="42" s="311" customFormat="1" ht="15" customHeight="1" spans="1:19">
      <c r="A42" s="374"/>
      <c r="B42" s="377" t="s">
        <v>272</v>
      </c>
      <c r="C42" s="372">
        <f ca="1">INDIRECT(ADDRESS(ROW(),$T$1+4))</f>
        <v>0</v>
      </c>
      <c r="D42" s="373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14"/>
      <c r="R42" s="314"/>
      <c r="S42" s="314"/>
    </row>
    <row r="43" s="311" customFormat="1" ht="12" spans="1:19">
      <c r="A43" s="374"/>
      <c r="B43" s="378" t="s">
        <v>59</v>
      </c>
      <c r="C43" s="375">
        <f>IF(SUM(E42:P42)=0,,SUM(E50:P50)/SUM(E42:P42))</f>
        <v>0</v>
      </c>
      <c r="D43" s="379"/>
      <c r="E43" s="400">
        <f t="shared" ref="E43:P43" si="36">IF(E42=0,,E50/E42)</f>
        <v>0</v>
      </c>
      <c r="F43" s="400">
        <f t="shared" si="36"/>
        <v>0</v>
      </c>
      <c r="G43" s="400">
        <f t="shared" si="36"/>
        <v>0</v>
      </c>
      <c r="H43" s="400">
        <f t="shared" si="36"/>
        <v>0</v>
      </c>
      <c r="I43" s="400">
        <f t="shared" si="36"/>
        <v>0</v>
      </c>
      <c r="J43" s="400">
        <f t="shared" si="36"/>
        <v>0</v>
      </c>
      <c r="K43" s="400">
        <f t="shared" si="36"/>
        <v>0</v>
      </c>
      <c r="L43" s="400">
        <f t="shared" si="36"/>
        <v>0</v>
      </c>
      <c r="M43" s="400">
        <f t="shared" si="36"/>
        <v>0</v>
      </c>
      <c r="N43" s="400">
        <f t="shared" si="36"/>
        <v>0</v>
      </c>
      <c r="O43" s="400">
        <f t="shared" si="36"/>
        <v>0</v>
      </c>
      <c r="P43" s="400">
        <f t="shared" si="36"/>
        <v>0</v>
      </c>
      <c r="Q43" s="314"/>
      <c r="R43" s="314"/>
      <c r="S43" s="314"/>
    </row>
    <row r="44" s="313" customFormat="1" ht="12" spans="1:19">
      <c r="A44" s="374"/>
      <c r="B44" s="380" t="s">
        <v>273</v>
      </c>
      <c r="C44" s="381">
        <f>IF(SUM(E42:P42)=0,,(SUM(E53:P53)+SUM(E56:P56))/SUM(E42:P42))</f>
        <v>0</v>
      </c>
      <c r="D44" s="382"/>
      <c r="E44" s="404">
        <f t="shared" ref="E44:P44" si="37">IF(E42=0,,(E53+E56)/E42)</f>
        <v>0</v>
      </c>
      <c r="F44" s="404">
        <f t="shared" si="37"/>
        <v>0</v>
      </c>
      <c r="G44" s="404">
        <f t="shared" si="37"/>
        <v>0</v>
      </c>
      <c r="H44" s="404">
        <f t="shared" si="37"/>
        <v>0</v>
      </c>
      <c r="I44" s="404">
        <f t="shared" si="37"/>
        <v>0</v>
      </c>
      <c r="J44" s="404">
        <f t="shared" si="37"/>
        <v>0</v>
      </c>
      <c r="K44" s="404">
        <f t="shared" si="37"/>
        <v>0</v>
      </c>
      <c r="L44" s="404">
        <f t="shared" si="37"/>
        <v>0</v>
      </c>
      <c r="M44" s="404">
        <f t="shared" si="37"/>
        <v>0</v>
      </c>
      <c r="N44" s="404">
        <f t="shared" si="37"/>
        <v>0</v>
      </c>
      <c r="O44" s="404">
        <f t="shared" si="37"/>
        <v>0</v>
      </c>
      <c r="P44" s="404">
        <f t="shared" si="37"/>
        <v>0</v>
      </c>
      <c r="Q44" s="315"/>
      <c r="R44" s="315"/>
      <c r="S44" s="315"/>
    </row>
    <row r="45" s="311" customFormat="1" ht="12" spans="1:19">
      <c r="A45" s="374"/>
      <c r="B45" s="377" t="s">
        <v>274</v>
      </c>
      <c r="C45" s="372">
        <f ca="1">INDIRECT(ADDRESS(ROW(),$T$1+4))</f>
        <v>0</v>
      </c>
      <c r="D45" s="373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14"/>
      <c r="R45" s="314"/>
      <c r="S45" s="314"/>
    </row>
    <row r="46" s="311" customFormat="1" ht="12" spans="1:19">
      <c r="A46" s="374"/>
      <c r="B46" s="378" t="s">
        <v>61</v>
      </c>
      <c r="C46" s="375">
        <f>IF(SUM(E45:P45)=0,,SUM(E50:P50)/SUM(E45:P45))</f>
        <v>0</v>
      </c>
      <c r="D46" s="379"/>
      <c r="E46" s="400">
        <f t="shared" ref="E46:P46" si="38">IF(E45=0,,E50/E45)</f>
        <v>0</v>
      </c>
      <c r="F46" s="400">
        <f t="shared" si="38"/>
        <v>0</v>
      </c>
      <c r="G46" s="400">
        <f t="shared" si="38"/>
        <v>0</v>
      </c>
      <c r="H46" s="400">
        <f t="shared" si="38"/>
        <v>0</v>
      </c>
      <c r="I46" s="400">
        <f t="shared" si="38"/>
        <v>0</v>
      </c>
      <c r="J46" s="400">
        <f t="shared" si="38"/>
        <v>0</v>
      </c>
      <c r="K46" s="400">
        <f t="shared" si="38"/>
        <v>0</v>
      </c>
      <c r="L46" s="400">
        <f t="shared" si="38"/>
        <v>0</v>
      </c>
      <c r="M46" s="400">
        <f t="shared" si="38"/>
        <v>0</v>
      </c>
      <c r="N46" s="400">
        <f t="shared" si="38"/>
        <v>0</v>
      </c>
      <c r="O46" s="400">
        <f t="shared" si="38"/>
        <v>0</v>
      </c>
      <c r="P46" s="400">
        <f t="shared" si="38"/>
        <v>0</v>
      </c>
      <c r="Q46" s="314"/>
      <c r="R46" s="314"/>
      <c r="S46" s="314"/>
    </row>
    <row r="47" s="311" customFormat="1" ht="12" spans="1:19">
      <c r="A47" s="374"/>
      <c r="B47" s="377" t="s">
        <v>62</v>
      </c>
      <c r="C47" s="372">
        <f ca="1">INDIRECT(ADDRESS(ROW(),$T$1+4))</f>
        <v>0</v>
      </c>
      <c r="D47" s="373"/>
      <c r="E47" s="399"/>
      <c r="F47" s="399"/>
      <c r="G47" s="399"/>
      <c r="H47" s="399"/>
      <c r="I47" s="399"/>
      <c r="J47" s="399"/>
      <c r="K47" s="399"/>
      <c r="L47" s="399"/>
      <c r="M47" s="399"/>
      <c r="N47" s="399"/>
      <c r="O47" s="399"/>
      <c r="P47" s="399"/>
      <c r="Q47" s="314"/>
      <c r="R47" s="314"/>
      <c r="S47" s="314"/>
    </row>
    <row r="48" s="311" customFormat="1" ht="12" spans="1:19">
      <c r="A48" s="374"/>
      <c r="B48" s="383" t="s">
        <v>64</v>
      </c>
      <c r="C48" s="384">
        <f ca="1">INDIRECT(ADDRESS(ROW(),$T$1+4))</f>
        <v>0</v>
      </c>
      <c r="D48" s="385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399"/>
      <c r="P48" s="399"/>
      <c r="Q48" s="314"/>
      <c r="R48" s="314"/>
      <c r="S48" s="314"/>
    </row>
    <row r="49" s="311" customFormat="1" ht="12" spans="1:19">
      <c r="A49" s="374"/>
      <c r="B49" s="386" t="s">
        <v>275</v>
      </c>
      <c r="C49" s="387">
        <f>IF(SUM(E47:P47)=0,,C9/SUM(E47:P47))</f>
        <v>0</v>
      </c>
      <c r="D49" s="384"/>
      <c r="E49" s="400">
        <f t="shared" ref="E49:P49" si="39">IF(E47=0,,E9/E47)</f>
        <v>0</v>
      </c>
      <c r="F49" s="400">
        <f t="shared" si="39"/>
        <v>0</v>
      </c>
      <c r="G49" s="400">
        <f t="shared" si="39"/>
        <v>0</v>
      </c>
      <c r="H49" s="400">
        <f t="shared" si="39"/>
        <v>0</v>
      </c>
      <c r="I49" s="400">
        <f t="shared" si="39"/>
        <v>0</v>
      </c>
      <c r="J49" s="400">
        <f t="shared" si="39"/>
        <v>0</v>
      </c>
      <c r="K49" s="400">
        <f t="shared" si="39"/>
        <v>0</v>
      </c>
      <c r="L49" s="400">
        <f t="shared" si="39"/>
        <v>0</v>
      </c>
      <c r="M49" s="400">
        <f t="shared" si="39"/>
        <v>0</v>
      </c>
      <c r="N49" s="400">
        <f t="shared" si="39"/>
        <v>0</v>
      </c>
      <c r="O49" s="400">
        <f t="shared" si="39"/>
        <v>0</v>
      </c>
      <c r="P49" s="400">
        <f t="shared" si="39"/>
        <v>0</v>
      </c>
      <c r="Q49" s="314"/>
      <c r="R49" s="314"/>
      <c r="S49" s="314"/>
    </row>
    <row r="50" s="311" customFormat="1" ht="15" spans="1:19">
      <c r="A50" s="374"/>
      <c r="B50" s="388" t="s">
        <v>276</v>
      </c>
      <c r="C50" s="384">
        <f ca="1" t="shared" ref="C50:C57" si="40">INDIRECT(ADDRESS(ROW(),$T$1+4))</f>
        <v>0</v>
      </c>
      <c r="D50" s="385"/>
      <c r="E50" s="400">
        <f t="shared" ref="E50:P50" si="41">E88-E188-E208</f>
        <v>0</v>
      </c>
      <c r="F50" s="400">
        <f t="shared" si="41"/>
        <v>0</v>
      </c>
      <c r="G50" s="400">
        <f t="shared" si="41"/>
        <v>0</v>
      </c>
      <c r="H50" s="400">
        <f t="shared" si="41"/>
        <v>0</v>
      </c>
      <c r="I50" s="400">
        <f t="shared" si="41"/>
        <v>0</v>
      </c>
      <c r="J50" s="400">
        <f t="shared" si="41"/>
        <v>0</v>
      </c>
      <c r="K50" s="400">
        <f t="shared" si="41"/>
        <v>0</v>
      </c>
      <c r="L50" s="400">
        <f t="shared" si="41"/>
        <v>0</v>
      </c>
      <c r="M50" s="400">
        <f t="shared" si="41"/>
        <v>0</v>
      </c>
      <c r="N50" s="400">
        <f t="shared" si="41"/>
        <v>0</v>
      </c>
      <c r="O50" s="400">
        <f t="shared" si="41"/>
        <v>0</v>
      </c>
      <c r="P50" s="400">
        <f t="shared" si="41"/>
        <v>0</v>
      </c>
      <c r="Q50" s="314"/>
      <c r="R50" s="314"/>
      <c r="S50" s="314"/>
    </row>
    <row r="51" s="311" customFormat="1" ht="14.25" customHeight="1" spans="1:19">
      <c r="A51" s="374"/>
      <c r="B51" s="383" t="s">
        <v>277</v>
      </c>
      <c r="C51" s="384">
        <f ca="1" t="shared" si="40"/>
        <v>0</v>
      </c>
      <c r="D51" s="385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14"/>
      <c r="R51" s="314"/>
      <c r="S51" s="314"/>
    </row>
    <row r="52" s="314" customFormat="1" ht="14.25" customHeight="1" spans="1:23">
      <c r="A52" s="374"/>
      <c r="B52" s="383" t="s">
        <v>278</v>
      </c>
      <c r="C52" s="384">
        <f ca="1" t="shared" si="40"/>
        <v>0</v>
      </c>
      <c r="D52" s="385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T52" s="311"/>
      <c r="U52" s="311"/>
      <c r="V52" s="311"/>
      <c r="W52" s="311"/>
    </row>
    <row r="53" s="314" customFormat="1" ht="14.25" customHeight="1" spans="1:23">
      <c r="A53" s="374"/>
      <c r="B53" s="383" t="s">
        <v>279</v>
      </c>
      <c r="C53" s="384">
        <f ca="1" t="shared" si="40"/>
        <v>0</v>
      </c>
      <c r="D53" s="385"/>
      <c r="E53" s="399"/>
      <c r="F53" s="399"/>
      <c r="G53" s="399"/>
      <c r="H53" s="399"/>
      <c r="I53" s="399"/>
      <c r="J53" s="399"/>
      <c r="K53" s="399"/>
      <c r="L53" s="399"/>
      <c r="M53" s="399"/>
      <c r="N53" s="399"/>
      <c r="O53" s="399"/>
      <c r="P53" s="399"/>
      <c r="T53" s="311"/>
      <c r="U53" s="311"/>
      <c r="V53" s="311"/>
      <c r="W53" s="311"/>
    </row>
    <row r="54" s="315" customFormat="1" ht="14.25" customHeight="1" spans="1:23">
      <c r="A54" s="374"/>
      <c r="B54" s="380" t="s">
        <v>280</v>
      </c>
      <c r="C54" s="389">
        <f ca="1" t="shared" si="40"/>
        <v>0</v>
      </c>
      <c r="D54" s="382"/>
      <c r="E54" s="404">
        <f t="shared" ref="E54:P54" si="42">IF(E53=0,,E52/E53)</f>
        <v>0</v>
      </c>
      <c r="F54" s="404">
        <f t="shared" si="42"/>
        <v>0</v>
      </c>
      <c r="G54" s="404">
        <f t="shared" si="42"/>
        <v>0</v>
      </c>
      <c r="H54" s="404">
        <f t="shared" si="42"/>
        <v>0</v>
      </c>
      <c r="I54" s="404">
        <f t="shared" si="42"/>
        <v>0</v>
      </c>
      <c r="J54" s="404">
        <f t="shared" si="42"/>
        <v>0</v>
      </c>
      <c r="K54" s="404">
        <f t="shared" si="42"/>
        <v>0</v>
      </c>
      <c r="L54" s="404">
        <f t="shared" si="42"/>
        <v>0</v>
      </c>
      <c r="M54" s="404">
        <f t="shared" si="42"/>
        <v>0</v>
      </c>
      <c r="N54" s="404">
        <f t="shared" si="42"/>
        <v>0</v>
      </c>
      <c r="O54" s="404">
        <f t="shared" si="42"/>
        <v>0</v>
      </c>
      <c r="P54" s="404">
        <f t="shared" si="42"/>
        <v>0</v>
      </c>
      <c r="T54" s="313"/>
      <c r="U54" s="313"/>
      <c r="V54" s="313"/>
      <c r="W54" s="313"/>
    </row>
    <row r="55" s="314" customFormat="1" ht="13.5" customHeight="1" spans="1:23">
      <c r="A55" s="374"/>
      <c r="B55" s="377" t="s">
        <v>281</v>
      </c>
      <c r="C55" s="372">
        <f ca="1" t="shared" si="40"/>
        <v>0</v>
      </c>
      <c r="D55" s="373"/>
      <c r="E55" s="399"/>
      <c r="F55" s="399"/>
      <c r="G55" s="399"/>
      <c r="H55" s="399"/>
      <c r="I55" s="399"/>
      <c r="J55" s="399"/>
      <c r="K55" s="399"/>
      <c r="L55" s="399"/>
      <c r="M55" s="399"/>
      <c r="N55" s="399"/>
      <c r="O55" s="399"/>
      <c r="P55" s="399"/>
      <c r="T55" s="311"/>
      <c r="U55" s="311"/>
      <c r="V55" s="311"/>
      <c r="W55" s="311"/>
    </row>
    <row r="56" s="314" customFormat="1" ht="13.5" customHeight="1" spans="1:23">
      <c r="A56" s="374"/>
      <c r="B56" s="377" t="s">
        <v>282</v>
      </c>
      <c r="C56" s="372">
        <f ca="1" t="shared" si="40"/>
        <v>0</v>
      </c>
      <c r="D56" s="373"/>
      <c r="E56" s="399"/>
      <c r="F56" s="399"/>
      <c r="G56" s="399"/>
      <c r="H56" s="399"/>
      <c r="I56" s="399"/>
      <c r="J56" s="399"/>
      <c r="K56" s="399"/>
      <c r="L56" s="399"/>
      <c r="M56" s="399"/>
      <c r="N56" s="399"/>
      <c r="O56" s="399"/>
      <c r="P56" s="399"/>
      <c r="T56" s="311"/>
      <c r="U56" s="311"/>
      <c r="V56" s="311"/>
      <c r="W56" s="311"/>
    </row>
    <row r="57" s="315" customFormat="1" ht="13.5" customHeight="1" spans="1:23">
      <c r="A57" s="374"/>
      <c r="B57" s="380" t="s">
        <v>283</v>
      </c>
      <c r="C57" s="389">
        <f ca="1" t="shared" si="40"/>
        <v>0</v>
      </c>
      <c r="D57" s="382"/>
      <c r="E57" s="404">
        <f t="shared" ref="E57:P57" si="43">IF(E56=0,,E55/E56)</f>
        <v>0</v>
      </c>
      <c r="F57" s="404">
        <f t="shared" si="43"/>
        <v>0</v>
      </c>
      <c r="G57" s="404">
        <f t="shared" si="43"/>
        <v>0</v>
      </c>
      <c r="H57" s="404">
        <f t="shared" si="43"/>
        <v>0</v>
      </c>
      <c r="I57" s="404">
        <f t="shared" si="43"/>
        <v>0</v>
      </c>
      <c r="J57" s="404">
        <f t="shared" si="43"/>
        <v>0</v>
      </c>
      <c r="K57" s="404">
        <f t="shared" si="43"/>
        <v>0</v>
      </c>
      <c r="L57" s="404">
        <f t="shared" si="43"/>
        <v>0</v>
      </c>
      <c r="M57" s="404">
        <f t="shared" si="43"/>
        <v>0</v>
      </c>
      <c r="N57" s="404">
        <f t="shared" si="43"/>
        <v>0</v>
      </c>
      <c r="O57" s="404">
        <f t="shared" si="43"/>
        <v>0</v>
      </c>
      <c r="P57" s="404">
        <f t="shared" si="43"/>
        <v>0</v>
      </c>
      <c r="T57" s="313"/>
      <c r="U57" s="313"/>
      <c r="V57" s="313"/>
      <c r="W57" s="313"/>
    </row>
    <row r="58" s="314" customFormat="1" ht="13.5" customHeight="1" spans="1:23">
      <c r="A58" s="374"/>
      <c r="B58" s="378" t="s">
        <v>284</v>
      </c>
      <c r="C58" s="390">
        <f>IF(SUM(E51:P51)=0,,(SUM(E52:P52)+SUM(E55:P55))/SUM(E51:P51))</f>
        <v>0</v>
      </c>
      <c r="D58" s="391"/>
      <c r="E58" s="405">
        <f t="shared" ref="E58:P58" si="44">IF(E51=0,,(E52+E55)/E51)</f>
        <v>0</v>
      </c>
      <c r="F58" s="405">
        <f t="shared" si="44"/>
        <v>0</v>
      </c>
      <c r="G58" s="405">
        <f t="shared" si="44"/>
        <v>0</v>
      </c>
      <c r="H58" s="405">
        <f t="shared" si="44"/>
        <v>0</v>
      </c>
      <c r="I58" s="405">
        <f t="shared" si="44"/>
        <v>0</v>
      </c>
      <c r="J58" s="405">
        <f t="shared" si="44"/>
        <v>0</v>
      </c>
      <c r="K58" s="405">
        <f t="shared" si="44"/>
        <v>0</v>
      </c>
      <c r="L58" s="405">
        <f t="shared" si="44"/>
        <v>0</v>
      </c>
      <c r="M58" s="405">
        <f t="shared" si="44"/>
        <v>0</v>
      </c>
      <c r="N58" s="405">
        <f t="shared" si="44"/>
        <v>0</v>
      </c>
      <c r="O58" s="405">
        <f t="shared" si="44"/>
        <v>0</v>
      </c>
      <c r="P58" s="405">
        <f t="shared" si="44"/>
        <v>0</v>
      </c>
      <c r="T58" s="311"/>
      <c r="U58" s="311"/>
      <c r="V58" s="311"/>
      <c r="W58" s="311"/>
    </row>
    <row r="59" s="315" customFormat="1" ht="13.5" customHeight="1" spans="1:23">
      <c r="A59" s="374"/>
      <c r="B59" s="380" t="s">
        <v>285</v>
      </c>
      <c r="C59" s="381">
        <f>IF(SUM(E50:P50)=0,,C93/SUM(E50:P50))</f>
        <v>0</v>
      </c>
      <c r="D59" s="392"/>
      <c r="E59" s="404">
        <f t="shared" ref="E59:P59" si="45">IF(E50=0,,E93/E50)</f>
        <v>0</v>
      </c>
      <c r="F59" s="404">
        <f t="shared" si="45"/>
        <v>0</v>
      </c>
      <c r="G59" s="404">
        <f t="shared" si="45"/>
        <v>0</v>
      </c>
      <c r="H59" s="404">
        <f t="shared" si="45"/>
        <v>0</v>
      </c>
      <c r="I59" s="404">
        <f t="shared" si="45"/>
        <v>0</v>
      </c>
      <c r="J59" s="404">
        <f t="shared" si="45"/>
        <v>0</v>
      </c>
      <c r="K59" s="404">
        <f t="shared" si="45"/>
        <v>0</v>
      </c>
      <c r="L59" s="404">
        <f t="shared" si="45"/>
        <v>0</v>
      </c>
      <c r="M59" s="404">
        <f t="shared" si="45"/>
        <v>0</v>
      </c>
      <c r="N59" s="404">
        <f t="shared" si="45"/>
        <v>0</v>
      </c>
      <c r="O59" s="404">
        <f t="shared" si="45"/>
        <v>0</v>
      </c>
      <c r="P59" s="404">
        <f t="shared" si="45"/>
        <v>0</v>
      </c>
      <c r="T59" s="313"/>
      <c r="U59" s="313"/>
      <c r="V59" s="313"/>
      <c r="W59" s="313"/>
    </row>
    <row r="60" s="314" customFormat="1" ht="13.5" customHeight="1" spans="1:23">
      <c r="A60" s="374"/>
      <c r="B60" s="380" t="s">
        <v>286</v>
      </c>
      <c r="C60" s="393">
        <f ca="1">INDIRECT(ADDRESS(ROW(),$T$1+4))</f>
        <v>0</v>
      </c>
      <c r="D60" s="391"/>
      <c r="E60" s="405">
        <f t="shared" ref="E60:P60" si="46">IF(E40=0,,E335/E40/100)</f>
        <v>0</v>
      </c>
      <c r="F60" s="405">
        <f t="shared" si="46"/>
        <v>0</v>
      </c>
      <c r="G60" s="405">
        <f t="shared" si="46"/>
        <v>0</v>
      </c>
      <c r="H60" s="405">
        <f t="shared" si="46"/>
        <v>0</v>
      </c>
      <c r="I60" s="405">
        <f t="shared" si="46"/>
        <v>0</v>
      </c>
      <c r="J60" s="405">
        <f t="shared" si="46"/>
        <v>0</v>
      </c>
      <c r="K60" s="405">
        <f t="shared" si="46"/>
        <v>0</v>
      </c>
      <c r="L60" s="405">
        <f t="shared" si="46"/>
        <v>0</v>
      </c>
      <c r="M60" s="405">
        <f t="shared" si="46"/>
        <v>0</v>
      </c>
      <c r="N60" s="405">
        <f t="shared" si="46"/>
        <v>0</v>
      </c>
      <c r="O60" s="405">
        <f t="shared" si="46"/>
        <v>0</v>
      </c>
      <c r="P60" s="405">
        <f t="shared" si="46"/>
        <v>0</v>
      </c>
      <c r="Q60" s="408"/>
      <c r="T60" s="311"/>
      <c r="U60" s="311"/>
      <c r="V60" s="311"/>
      <c r="W60" s="311"/>
    </row>
    <row r="61" s="314" customFormat="1" ht="13.5" customHeight="1" spans="1:23">
      <c r="A61" s="374"/>
      <c r="B61" s="380" t="s">
        <v>287</v>
      </c>
      <c r="C61" s="393">
        <f ca="1">INDIRECT(ADDRESS(ROW(),$T$1+4))</f>
        <v>0</v>
      </c>
      <c r="D61" s="391"/>
      <c r="E61" s="401">
        <f t="shared" ref="E61:P61" si="47">IF(E48=0,,E93/E48/100)</f>
        <v>0</v>
      </c>
      <c r="F61" s="401">
        <f t="shared" si="47"/>
        <v>0</v>
      </c>
      <c r="G61" s="401">
        <f t="shared" si="47"/>
        <v>0</v>
      </c>
      <c r="H61" s="401">
        <f t="shared" si="47"/>
        <v>0</v>
      </c>
      <c r="I61" s="401">
        <f t="shared" si="47"/>
        <v>0</v>
      </c>
      <c r="J61" s="401">
        <f t="shared" si="47"/>
        <v>0</v>
      </c>
      <c r="K61" s="401">
        <f t="shared" si="47"/>
        <v>0</v>
      </c>
      <c r="L61" s="401">
        <f t="shared" si="47"/>
        <v>0</v>
      </c>
      <c r="M61" s="401">
        <f t="shared" si="47"/>
        <v>0</v>
      </c>
      <c r="N61" s="401">
        <f t="shared" si="47"/>
        <v>0</v>
      </c>
      <c r="O61" s="401">
        <f t="shared" si="47"/>
        <v>0</v>
      </c>
      <c r="P61" s="401">
        <f t="shared" si="47"/>
        <v>0</v>
      </c>
      <c r="Q61" s="408"/>
      <c r="T61" s="311"/>
      <c r="U61" s="311"/>
      <c r="V61" s="311"/>
      <c r="W61" s="311"/>
    </row>
    <row r="62" s="314" customFormat="1" ht="13.5" customHeight="1" spans="1:23">
      <c r="A62" s="374"/>
      <c r="B62" s="380" t="s">
        <v>288</v>
      </c>
      <c r="C62" s="393">
        <f ca="1">INDIRECT(ADDRESS(ROW(),$T$1+4))</f>
        <v>0</v>
      </c>
      <c r="D62" s="391"/>
      <c r="E62" s="405">
        <f t="shared" ref="E62:P62" si="48">IF(E336=0,,E337/E336)</f>
        <v>0</v>
      </c>
      <c r="F62" s="405">
        <f t="shared" si="48"/>
        <v>0</v>
      </c>
      <c r="G62" s="405">
        <f t="shared" si="48"/>
        <v>0</v>
      </c>
      <c r="H62" s="405">
        <f t="shared" si="48"/>
        <v>0</v>
      </c>
      <c r="I62" s="405">
        <f t="shared" si="48"/>
        <v>0</v>
      </c>
      <c r="J62" s="405">
        <f t="shared" si="48"/>
        <v>0</v>
      </c>
      <c r="K62" s="405">
        <f t="shared" si="48"/>
        <v>0</v>
      </c>
      <c r="L62" s="405">
        <f t="shared" si="48"/>
        <v>0</v>
      </c>
      <c r="M62" s="405">
        <f t="shared" si="48"/>
        <v>0</v>
      </c>
      <c r="N62" s="405">
        <f t="shared" si="48"/>
        <v>0</v>
      </c>
      <c r="O62" s="405">
        <f t="shared" si="48"/>
        <v>0</v>
      </c>
      <c r="P62" s="405">
        <f t="shared" si="48"/>
        <v>0</v>
      </c>
      <c r="Q62" s="408"/>
      <c r="T62" s="311"/>
      <c r="U62" s="311"/>
      <c r="V62" s="311"/>
      <c r="W62" s="311"/>
    </row>
    <row r="63" s="314" customFormat="1" ht="13.5" customHeight="1" spans="1:23">
      <c r="A63" s="394" t="s">
        <v>289</v>
      </c>
      <c r="B63" s="395" t="s">
        <v>290</v>
      </c>
      <c r="C63" s="329">
        <f t="shared" ref="C63:C70" si="49">SUM(E63:P63)</f>
        <v>0</v>
      </c>
      <c r="D63" s="396">
        <f t="shared" ref="D63:D72" si="50">IF($C$23=0,,C63/$C$23)</f>
        <v>0</v>
      </c>
      <c r="E63" s="399"/>
      <c r="F63" s="399"/>
      <c r="G63" s="399"/>
      <c r="H63" s="399"/>
      <c r="I63" s="399"/>
      <c r="J63" s="399"/>
      <c r="K63" s="399"/>
      <c r="L63" s="399"/>
      <c r="M63" s="399"/>
      <c r="N63" s="399"/>
      <c r="O63" s="399"/>
      <c r="P63" s="399"/>
      <c r="T63" s="311"/>
      <c r="U63" s="311"/>
      <c r="V63" s="311"/>
      <c r="W63" s="311"/>
    </row>
    <row r="64" s="314" customFormat="1" ht="13.5" customHeight="1" spans="1:23">
      <c r="A64" s="397"/>
      <c r="B64" s="395" t="s">
        <v>291</v>
      </c>
      <c r="C64" s="329">
        <f t="shared" si="49"/>
        <v>0</v>
      </c>
      <c r="D64" s="396">
        <f t="shared" si="50"/>
        <v>0</v>
      </c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399"/>
      <c r="P64" s="399"/>
      <c r="T64" s="311"/>
      <c r="U64" s="311"/>
      <c r="V64" s="311"/>
      <c r="W64" s="311"/>
    </row>
    <row r="65" s="314" customFormat="1" ht="13.5" customHeight="1" spans="1:23">
      <c r="A65" s="397"/>
      <c r="B65" s="395" t="s">
        <v>292</v>
      </c>
      <c r="C65" s="329">
        <f t="shared" si="49"/>
        <v>0</v>
      </c>
      <c r="D65" s="396">
        <f t="shared" si="50"/>
        <v>0</v>
      </c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399"/>
      <c r="P65" s="399"/>
      <c r="T65" s="311"/>
      <c r="U65" s="311"/>
      <c r="V65" s="311"/>
      <c r="W65" s="311"/>
    </row>
    <row r="66" s="316" customFormat="1" ht="13.5" customHeight="1" spans="1:23">
      <c r="A66" s="397"/>
      <c r="B66" s="410" t="s">
        <v>293</v>
      </c>
      <c r="C66" s="329">
        <f t="shared" si="49"/>
        <v>0</v>
      </c>
      <c r="D66" s="396">
        <f t="shared" si="50"/>
        <v>0</v>
      </c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T66" s="312"/>
      <c r="U66" s="312"/>
      <c r="V66" s="312"/>
      <c r="W66" s="312"/>
    </row>
    <row r="67" s="316" customFormat="1" ht="13.5" customHeight="1" spans="1:23">
      <c r="A67" s="397"/>
      <c r="B67" s="410" t="s">
        <v>294</v>
      </c>
      <c r="C67" s="329">
        <f t="shared" si="49"/>
        <v>0</v>
      </c>
      <c r="D67" s="396">
        <f t="shared" si="50"/>
        <v>0</v>
      </c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T67" s="312"/>
      <c r="U67" s="312"/>
      <c r="V67" s="312"/>
      <c r="W67" s="312"/>
    </row>
    <row r="68" s="316" customFormat="1" ht="13.5" customHeight="1" spans="1:23">
      <c r="A68" s="397"/>
      <c r="B68" s="395" t="s">
        <v>295</v>
      </c>
      <c r="C68" s="329">
        <f t="shared" si="49"/>
        <v>0</v>
      </c>
      <c r="D68" s="396">
        <f t="shared" si="50"/>
        <v>0</v>
      </c>
      <c r="E68" s="399"/>
      <c r="F68" s="399"/>
      <c r="G68" s="399"/>
      <c r="H68" s="399"/>
      <c r="I68" s="399"/>
      <c r="J68" s="399"/>
      <c r="K68" s="399"/>
      <c r="L68" s="399"/>
      <c r="M68" s="399"/>
      <c r="N68" s="399"/>
      <c r="O68" s="399"/>
      <c r="P68" s="399"/>
      <c r="T68" s="312"/>
      <c r="U68" s="312"/>
      <c r="V68" s="312"/>
      <c r="W68" s="312"/>
    </row>
    <row r="69" s="316" customFormat="1" ht="13.5" customHeight="1" spans="1:23">
      <c r="A69" s="397"/>
      <c r="B69" s="395" t="s">
        <v>296</v>
      </c>
      <c r="C69" s="329">
        <f t="shared" si="49"/>
        <v>0</v>
      </c>
      <c r="D69" s="396">
        <f t="shared" si="50"/>
        <v>0</v>
      </c>
      <c r="E69" s="399"/>
      <c r="F69" s="399"/>
      <c r="G69" s="399"/>
      <c r="H69" s="399"/>
      <c r="I69" s="399"/>
      <c r="J69" s="399"/>
      <c r="K69" s="399"/>
      <c r="L69" s="399"/>
      <c r="M69" s="399"/>
      <c r="N69" s="399"/>
      <c r="O69" s="399"/>
      <c r="P69" s="399"/>
      <c r="T69" s="312"/>
      <c r="U69" s="312"/>
      <c r="V69" s="312"/>
      <c r="W69" s="312"/>
    </row>
    <row r="70" s="316" customFormat="1" ht="11.6" spans="1:23">
      <c r="A70" s="397"/>
      <c r="B70" s="395" t="s">
        <v>297</v>
      </c>
      <c r="C70" s="329">
        <f t="shared" si="49"/>
        <v>0</v>
      </c>
      <c r="D70" s="396">
        <f t="shared" si="50"/>
        <v>0</v>
      </c>
      <c r="E70" s="399"/>
      <c r="F70" s="399"/>
      <c r="G70" s="399"/>
      <c r="H70" s="399"/>
      <c r="I70" s="399"/>
      <c r="J70" s="399"/>
      <c r="K70" s="399"/>
      <c r="L70" s="399"/>
      <c r="M70" s="399"/>
      <c r="N70" s="399"/>
      <c r="O70" s="399"/>
      <c r="P70" s="399"/>
      <c r="T70" s="312"/>
      <c r="U70" s="312"/>
      <c r="V70" s="312"/>
      <c r="W70" s="312"/>
    </row>
    <row r="71" s="316" customFormat="1" ht="15" spans="1:23">
      <c r="A71" s="397"/>
      <c r="B71" s="411" t="s">
        <v>298</v>
      </c>
      <c r="C71" s="329">
        <f t="shared" ref="C71:P71" si="51">C63+C64+C65+C66+C68+C70</f>
        <v>0</v>
      </c>
      <c r="D71" s="396">
        <f t="shared" si="50"/>
        <v>0</v>
      </c>
      <c r="E71" s="398">
        <f t="shared" si="51"/>
        <v>0</v>
      </c>
      <c r="F71" s="398">
        <f t="shared" si="51"/>
        <v>0</v>
      </c>
      <c r="G71" s="398">
        <f t="shared" si="51"/>
        <v>0</v>
      </c>
      <c r="H71" s="398">
        <f t="shared" si="51"/>
        <v>0</v>
      </c>
      <c r="I71" s="398">
        <f t="shared" si="51"/>
        <v>0</v>
      </c>
      <c r="J71" s="398">
        <f t="shared" si="51"/>
        <v>0</v>
      </c>
      <c r="K71" s="398">
        <f t="shared" si="51"/>
        <v>0</v>
      </c>
      <c r="L71" s="398">
        <f t="shared" si="51"/>
        <v>0</v>
      </c>
      <c r="M71" s="398">
        <f t="shared" si="51"/>
        <v>0</v>
      </c>
      <c r="N71" s="398">
        <f t="shared" si="51"/>
        <v>0</v>
      </c>
      <c r="O71" s="398">
        <f t="shared" si="51"/>
        <v>0</v>
      </c>
      <c r="P71" s="398">
        <f t="shared" si="51"/>
        <v>0</v>
      </c>
      <c r="T71" s="312"/>
      <c r="U71" s="312"/>
      <c r="V71" s="312"/>
      <c r="W71" s="312"/>
    </row>
    <row r="72" s="314" customFormat="1" ht="15" spans="1:23">
      <c r="A72" s="412"/>
      <c r="B72" s="411" t="s">
        <v>299</v>
      </c>
      <c r="C72" s="329">
        <f t="shared" ref="C72:P72" si="52">C63+C64+C65+C67+C69+C70</f>
        <v>0</v>
      </c>
      <c r="D72" s="396">
        <f t="shared" si="50"/>
        <v>0</v>
      </c>
      <c r="E72" s="398">
        <f t="shared" si="52"/>
        <v>0</v>
      </c>
      <c r="F72" s="398">
        <f t="shared" si="52"/>
        <v>0</v>
      </c>
      <c r="G72" s="398">
        <f t="shared" si="52"/>
        <v>0</v>
      </c>
      <c r="H72" s="398">
        <f t="shared" si="52"/>
        <v>0</v>
      </c>
      <c r="I72" s="398">
        <f t="shared" si="52"/>
        <v>0</v>
      </c>
      <c r="J72" s="398">
        <f t="shared" si="52"/>
        <v>0</v>
      </c>
      <c r="K72" s="398">
        <f t="shared" si="52"/>
        <v>0</v>
      </c>
      <c r="L72" s="398">
        <f t="shared" si="52"/>
        <v>0</v>
      </c>
      <c r="M72" s="398">
        <f t="shared" si="52"/>
        <v>0</v>
      </c>
      <c r="N72" s="398">
        <f t="shared" si="52"/>
        <v>0</v>
      </c>
      <c r="O72" s="398">
        <f t="shared" si="52"/>
        <v>0</v>
      </c>
      <c r="P72" s="398">
        <f t="shared" si="52"/>
        <v>0</v>
      </c>
      <c r="T72" s="311"/>
      <c r="U72" s="311"/>
      <c r="V72" s="311"/>
      <c r="W72" s="311"/>
    </row>
    <row r="73" s="314" customFormat="1" ht="15" spans="1:23">
      <c r="A73" s="413" t="s">
        <v>300</v>
      </c>
      <c r="B73" s="414" t="s">
        <v>301</v>
      </c>
      <c r="C73" s="341">
        <f t="shared" ref="C73:C76" si="53">SUM(E73:P73)</f>
        <v>0</v>
      </c>
      <c r="D73" s="391">
        <f>IF(C23=0,,C73/C23)</f>
        <v>0</v>
      </c>
      <c r="E73" s="400">
        <f t="shared" ref="E73:P73" si="54">E96</f>
        <v>0</v>
      </c>
      <c r="F73" s="400">
        <f t="shared" si="54"/>
        <v>0</v>
      </c>
      <c r="G73" s="400">
        <f t="shared" si="54"/>
        <v>0</v>
      </c>
      <c r="H73" s="400">
        <f t="shared" si="54"/>
        <v>0</v>
      </c>
      <c r="I73" s="400">
        <f t="shared" si="54"/>
        <v>0</v>
      </c>
      <c r="J73" s="400">
        <f t="shared" si="54"/>
        <v>0</v>
      </c>
      <c r="K73" s="400">
        <f t="shared" si="54"/>
        <v>0</v>
      </c>
      <c r="L73" s="400">
        <f t="shared" si="54"/>
        <v>0</v>
      </c>
      <c r="M73" s="400">
        <f t="shared" si="54"/>
        <v>0</v>
      </c>
      <c r="N73" s="400">
        <f t="shared" si="54"/>
        <v>0</v>
      </c>
      <c r="O73" s="400">
        <f t="shared" si="54"/>
        <v>0</v>
      </c>
      <c r="P73" s="400">
        <f t="shared" si="54"/>
        <v>0</v>
      </c>
      <c r="T73" s="311"/>
      <c r="U73" s="311"/>
      <c r="V73" s="311"/>
      <c r="W73" s="311"/>
    </row>
    <row r="74" s="311" customFormat="1" ht="13.5" customHeight="1" spans="1:19">
      <c r="A74" s="415" t="s">
        <v>95</v>
      </c>
      <c r="B74" s="416" t="s">
        <v>302</v>
      </c>
      <c r="C74" s="329">
        <f t="shared" si="53"/>
        <v>0</v>
      </c>
      <c r="D74" s="51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399"/>
      <c r="P74" s="399"/>
      <c r="Q74" s="314"/>
      <c r="R74" s="314"/>
      <c r="S74" s="314"/>
    </row>
    <row r="75" s="317" customFormat="1" ht="13.5" customHeight="1" spans="1:23">
      <c r="A75" s="415"/>
      <c r="B75" s="417" t="s">
        <v>303</v>
      </c>
      <c r="C75" s="418">
        <f t="shared" ref="C75:P75" si="55">IF(C6=0,,C74/C6)</f>
        <v>0</v>
      </c>
      <c r="D75" s="419"/>
      <c r="E75" s="441">
        <f t="shared" si="55"/>
        <v>0</v>
      </c>
      <c r="F75" s="441">
        <f t="shared" si="55"/>
        <v>0</v>
      </c>
      <c r="G75" s="441">
        <f t="shared" si="55"/>
        <v>0</v>
      </c>
      <c r="H75" s="441">
        <f t="shared" si="55"/>
        <v>0</v>
      </c>
      <c r="I75" s="441">
        <f t="shared" si="55"/>
        <v>0</v>
      </c>
      <c r="J75" s="441">
        <f t="shared" si="55"/>
        <v>0</v>
      </c>
      <c r="K75" s="441">
        <f t="shared" si="55"/>
        <v>0</v>
      </c>
      <c r="L75" s="441">
        <f t="shared" si="55"/>
        <v>0</v>
      </c>
      <c r="M75" s="441">
        <f t="shared" si="55"/>
        <v>0</v>
      </c>
      <c r="N75" s="441">
        <f t="shared" si="55"/>
        <v>0</v>
      </c>
      <c r="O75" s="441">
        <f t="shared" si="55"/>
        <v>0</v>
      </c>
      <c r="P75" s="441">
        <f t="shared" si="55"/>
        <v>0</v>
      </c>
      <c r="Q75" s="314"/>
      <c r="R75" s="314"/>
      <c r="S75" s="314"/>
      <c r="T75" s="311"/>
      <c r="U75" s="311"/>
      <c r="V75" s="311"/>
      <c r="W75" s="311"/>
    </row>
    <row r="76" s="311" customFormat="1" ht="13.5" customHeight="1" spans="1:19">
      <c r="A76" s="415"/>
      <c r="B76" s="415" t="s">
        <v>98</v>
      </c>
      <c r="C76" s="329">
        <f t="shared" si="53"/>
        <v>0</v>
      </c>
      <c r="D76" s="51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14"/>
      <c r="R76" s="314"/>
      <c r="S76" s="314"/>
    </row>
    <row r="77" s="311" customFormat="1" ht="13.5" customHeight="1" spans="1:19">
      <c r="A77" s="415"/>
      <c r="B77" s="420" t="s">
        <v>99</v>
      </c>
      <c r="C77" s="418">
        <f t="shared" ref="C77:P77" si="56">IF(C20=0,,C76/C20)</f>
        <v>0</v>
      </c>
      <c r="D77" s="419"/>
      <c r="E77" s="441">
        <f t="shared" si="56"/>
        <v>0</v>
      </c>
      <c r="F77" s="441">
        <f t="shared" si="56"/>
        <v>0</v>
      </c>
      <c r="G77" s="441">
        <f t="shared" si="56"/>
        <v>0</v>
      </c>
      <c r="H77" s="441">
        <f t="shared" si="56"/>
        <v>0</v>
      </c>
      <c r="I77" s="441">
        <f t="shared" si="56"/>
        <v>0</v>
      </c>
      <c r="J77" s="441">
        <f t="shared" si="56"/>
        <v>0</v>
      </c>
      <c r="K77" s="441">
        <f t="shared" si="56"/>
        <v>0</v>
      </c>
      <c r="L77" s="441">
        <f t="shared" si="56"/>
        <v>0</v>
      </c>
      <c r="M77" s="441">
        <f t="shared" si="56"/>
        <v>0</v>
      </c>
      <c r="N77" s="441">
        <f t="shared" si="56"/>
        <v>0</v>
      </c>
      <c r="O77" s="441">
        <f t="shared" si="56"/>
        <v>0</v>
      </c>
      <c r="P77" s="441">
        <f t="shared" si="56"/>
        <v>0</v>
      </c>
      <c r="Q77" s="445"/>
      <c r="R77" s="445"/>
      <c r="S77" s="445"/>
    </row>
    <row r="78" s="314" customFormat="1" ht="13.5" customHeight="1" spans="1:23">
      <c r="A78" s="421"/>
      <c r="B78" s="422"/>
      <c r="C78" s="422"/>
      <c r="D78" s="422"/>
      <c r="E78" s="442"/>
      <c r="F78" s="442"/>
      <c r="G78" s="442"/>
      <c r="H78" s="442"/>
      <c r="I78" s="442"/>
      <c r="J78" s="442"/>
      <c r="K78" s="442"/>
      <c r="L78" s="442"/>
      <c r="M78" s="442"/>
      <c r="N78" s="442"/>
      <c r="O78" s="442"/>
      <c r="P78" s="442"/>
      <c r="W78" s="311"/>
    </row>
    <row r="79" s="314" customFormat="1" ht="13.5" customHeight="1" spans="1:23">
      <c r="A79" s="423" t="s">
        <v>304</v>
      </c>
      <c r="B79" s="424" t="s">
        <v>305</v>
      </c>
      <c r="C79" s="425">
        <f t="shared" ref="C79:C82" si="57">SUM(E79:P79)</f>
        <v>0</v>
      </c>
      <c r="D79" s="426"/>
      <c r="E79" s="400">
        <f t="shared" ref="E79:P79" si="58">E100+E120+E140+E160+E200+E240</f>
        <v>0</v>
      </c>
      <c r="F79" s="400">
        <f t="shared" si="58"/>
        <v>0</v>
      </c>
      <c r="G79" s="400">
        <f t="shared" si="58"/>
        <v>0</v>
      </c>
      <c r="H79" s="400">
        <f t="shared" si="58"/>
        <v>0</v>
      </c>
      <c r="I79" s="400">
        <f t="shared" si="58"/>
        <v>0</v>
      </c>
      <c r="J79" s="400">
        <f t="shared" si="58"/>
        <v>0</v>
      </c>
      <c r="K79" s="400">
        <f t="shared" si="58"/>
        <v>0</v>
      </c>
      <c r="L79" s="400">
        <f t="shared" si="58"/>
        <v>0</v>
      </c>
      <c r="M79" s="400">
        <f t="shared" si="58"/>
        <v>0</v>
      </c>
      <c r="N79" s="400">
        <f t="shared" si="58"/>
        <v>0</v>
      </c>
      <c r="O79" s="400">
        <f t="shared" si="58"/>
        <v>0</v>
      </c>
      <c r="P79" s="400">
        <f t="shared" si="58"/>
        <v>0</v>
      </c>
      <c r="W79" s="311"/>
    </row>
    <row r="80" s="314" customFormat="1" ht="13.5" customHeight="1" spans="1:23">
      <c r="A80" s="427"/>
      <c r="B80" s="424" t="s">
        <v>306</v>
      </c>
      <c r="C80" s="425">
        <f t="shared" si="57"/>
        <v>0</v>
      </c>
      <c r="D80" s="428">
        <f>IF(C83=0,,C80/C83)</f>
        <v>0</v>
      </c>
      <c r="E80" s="400">
        <f t="shared" ref="E80:P80" si="59">E101+E121+E141+E161+E201+E241</f>
        <v>0</v>
      </c>
      <c r="F80" s="400">
        <f t="shared" si="59"/>
        <v>0</v>
      </c>
      <c r="G80" s="400">
        <f t="shared" si="59"/>
        <v>0</v>
      </c>
      <c r="H80" s="400">
        <f t="shared" si="59"/>
        <v>0</v>
      </c>
      <c r="I80" s="400">
        <f t="shared" si="59"/>
        <v>0</v>
      </c>
      <c r="J80" s="400">
        <f t="shared" si="59"/>
        <v>0</v>
      </c>
      <c r="K80" s="400">
        <f t="shared" si="59"/>
        <v>0</v>
      </c>
      <c r="L80" s="400">
        <f t="shared" si="59"/>
        <v>0</v>
      </c>
      <c r="M80" s="400">
        <f t="shared" si="59"/>
        <v>0</v>
      </c>
      <c r="N80" s="400">
        <f t="shared" si="59"/>
        <v>0</v>
      </c>
      <c r="O80" s="400">
        <f t="shared" si="59"/>
        <v>0</v>
      </c>
      <c r="P80" s="400">
        <f t="shared" si="59"/>
        <v>0</v>
      </c>
      <c r="W80" s="311"/>
    </row>
    <row r="81" s="314" customFormat="1" ht="13.5" customHeight="1" spans="1:23">
      <c r="A81" s="427"/>
      <c r="B81" s="424" t="s">
        <v>307</v>
      </c>
      <c r="C81" s="425">
        <f t="shared" si="57"/>
        <v>0</v>
      </c>
      <c r="D81" s="428"/>
      <c r="E81" s="400">
        <f t="shared" ref="E81:P81" si="60">E102+E122+E142+E162+E202+E242</f>
        <v>0</v>
      </c>
      <c r="F81" s="400">
        <f t="shared" si="60"/>
        <v>0</v>
      </c>
      <c r="G81" s="400">
        <f t="shared" si="60"/>
        <v>0</v>
      </c>
      <c r="H81" s="400">
        <f t="shared" si="60"/>
        <v>0</v>
      </c>
      <c r="I81" s="400">
        <f t="shared" si="60"/>
        <v>0</v>
      </c>
      <c r="J81" s="400">
        <f t="shared" si="60"/>
        <v>0</v>
      </c>
      <c r="K81" s="400">
        <f t="shared" si="60"/>
        <v>0</v>
      </c>
      <c r="L81" s="400">
        <f t="shared" si="60"/>
        <v>0</v>
      </c>
      <c r="M81" s="400">
        <f t="shared" si="60"/>
        <v>0</v>
      </c>
      <c r="N81" s="400">
        <f t="shared" si="60"/>
        <v>0</v>
      </c>
      <c r="O81" s="400">
        <f t="shared" si="60"/>
        <v>0</v>
      </c>
      <c r="P81" s="400">
        <f t="shared" si="60"/>
        <v>0</v>
      </c>
      <c r="W81" s="311"/>
    </row>
    <row r="82" s="314" customFormat="1" ht="13.5" customHeight="1" spans="1:23">
      <c r="A82" s="427"/>
      <c r="B82" s="424" t="s">
        <v>308</v>
      </c>
      <c r="C82" s="425">
        <f t="shared" si="57"/>
        <v>0</v>
      </c>
      <c r="D82" s="428">
        <f>IF(C83=0,,C82/C83)</f>
        <v>0</v>
      </c>
      <c r="E82" s="443">
        <f t="shared" ref="E82:P82" si="61">E103+E123+E143+E163+E203+E243</f>
        <v>0</v>
      </c>
      <c r="F82" s="443">
        <f t="shared" si="61"/>
        <v>0</v>
      </c>
      <c r="G82" s="443">
        <f t="shared" si="61"/>
        <v>0</v>
      </c>
      <c r="H82" s="443">
        <f t="shared" si="61"/>
        <v>0</v>
      </c>
      <c r="I82" s="443">
        <f t="shared" si="61"/>
        <v>0</v>
      </c>
      <c r="J82" s="443">
        <f t="shared" si="61"/>
        <v>0</v>
      </c>
      <c r="K82" s="443">
        <f t="shared" si="61"/>
        <v>0</v>
      </c>
      <c r="L82" s="443">
        <f t="shared" si="61"/>
        <v>0</v>
      </c>
      <c r="M82" s="443">
        <f t="shared" si="61"/>
        <v>0</v>
      </c>
      <c r="N82" s="443">
        <f t="shared" si="61"/>
        <v>0</v>
      </c>
      <c r="O82" s="443">
        <f t="shared" si="61"/>
        <v>0</v>
      </c>
      <c r="P82" s="443">
        <f t="shared" si="61"/>
        <v>0</v>
      </c>
      <c r="W82" s="311"/>
    </row>
    <row r="83" s="314" customFormat="1" ht="13.5" customHeight="1" spans="1:23">
      <c r="A83" s="427"/>
      <c r="B83" s="424" t="s">
        <v>309</v>
      </c>
      <c r="C83" s="425">
        <f t="shared" ref="C83:P83" si="62">C80+C82</f>
        <v>0</v>
      </c>
      <c r="D83" s="428"/>
      <c r="E83" s="443">
        <f t="shared" si="62"/>
        <v>0</v>
      </c>
      <c r="F83" s="443">
        <f t="shared" si="62"/>
        <v>0</v>
      </c>
      <c r="G83" s="443">
        <f t="shared" si="62"/>
        <v>0</v>
      </c>
      <c r="H83" s="443">
        <f t="shared" si="62"/>
        <v>0</v>
      </c>
      <c r="I83" s="443">
        <f t="shared" si="62"/>
        <v>0</v>
      </c>
      <c r="J83" s="443">
        <f t="shared" si="62"/>
        <v>0</v>
      </c>
      <c r="K83" s="443">
        <f t="shared" si="62"/>
        <v>0</v>
      </c>
      <c r="L83" s="443">
        <f t="shared" si="62"/>
        <v>0</v>
      </c>
      <c r="M83" s="443">
        <f t="shared" si="62"/>
        <v>0</v>
      </c>
      <c r="N83" s="443">
        <f t="shared" si="62"/>
        <v>0</v>
      </c>
      <c r="O83" s="443">
        <f t="shared" si="62"/>
        <v>0</v>
      </c>
      <c r="P83" s="443">
        <f t="shared" si="62"/>
        <v>0</v>
      </c>
      <c r="W83" s="311"/>
    </row>
    <row r="84" s="314" customFormat="1" ht="13.5" customHeight="1" spans="1:23">
      <c r="A84" s="427"/>
      <c r="B84" s="424" t="s">
        <v>310</v>
      </c>
      <c r="C84" s="425">
        <f t="shared" ref="C84:P84" si="63">IF((C79+C81)=0,,C83/(C79+C81))</f>
        <v>0</v>
      </c>
      <c r="D84" s="429"/>
      <c r="E84" s="443">
        <f t="shared" si="63"/>
        <v>0</v>
      </c>
      <c r="F84" s="443">
        <f t="shared" si="63"/>
        <v>0</v>
      </c>
      <c r="G84" s="443">
        <f t="shared" si="63"/>
        <v>0</v>
      </c>
      <c r="H84" s="443">
        <f t="shared" si="63"/>
        <v>0</v>
      </c>
      <c r="I84" s="443">
        <f t="shared" si="63"/>
        <v>0</v>
      </c>
      <c r="J84" s="443">
        <f t="shared" si="63"/>
        <v>0</v>
      </c>
      <c r="K84" s="443">
        <f t="shared" si="63"/>
        <v>0</v>
      </c>
      <c r="L84" s="443">
        <f t="shared" si="63"/>
        <v>0</v>
      </c>
      <c r="M84" s="443">
        <f t="shared" si="63"/>
        <v>0</v>
      </c>
      <c r="N84" s="443">
        <f t="shared" si="63"/>
        <v>0</v>
      </c>
      <c r="O84" s="443">
        <f t="shared" si="63"/>
        <v>0</v>
      </c>
      <c r="P84" s="443">
        <f t="shared" si="63"/>
        <v>0</v>
      </c>
      <c r="W84" s="311"/>
    </row>
    <row r="85" s="314" customFormat="1" ht="13.5" customHeight="1" spans="1:23">
      <c r="A85" s="427"/>
      <c r="B85" s="424" t="s">
        <v>311</v>
      </c>
      <c r="C85" s="425">
        <f t="shared" ref="C85:C104" si="64">SUM(E85:P85)</f>
        <v>0</v>
      </c>
      <c r="D85" s="429"/>
      <c r="E85" s="443">
        <f t="shared" ref="E85:P85" si="65">E106+E126+E146+E166+E206+E246</f>
        <v>0</v>
      </c>
      <c r="F85" s="443">
        <f t="shared" si="65"/>
        <v>0</v>
      </c>
      <c r="G85" s="443">
        <f t="shared" si="65"/>
        <v>0</v>
      </c>
      <c r="H85" s="443">
        <f t="shared" si="65"/>
        <v>0</v>
      </c>
      <c r="I85" s="443">
        <f t="shared" si="65"/>
        <v>0</v>
      </c>
      <c r="J85" s="443">
        <f t="shared" si="65"/>
        <v>0</v>
      </c>
      <c r="K85" s="443">
        <f t="shared" si="65"/>
        <v>0</v>
      </c>
      <c r="L85" s="443">
        <f t="shared" si="65"/>
        <v>0</v>
      </c>
      <c r="M85" s="443">
        <f t="shared" si="65"/>
        <v>0</v>
      </c>
      <c r="N85" s="443">
        <f t="shared" si="65"/>
        <v>0</v>
      </c>
      <c r="O85" s="443">
        <f t="shared" si="65"/>
        <v>0</v>
      </c>
      <c r="P85" s="443">
        <f t="shared" si="65"/>
        <v>0</v>
      </c>
      <c r="W85" s="311"/>
    </row>
    <row r="86" s="314" customFormat="1" ht="13.5" customHeight="1" spans="1:23">
      <c r="A86" s="427"/>
      <c r="B86" s="424" t="s">
        <v>312</v>
      </c>
      <c r="C86" s="425">
        <f t="shared" ref="C86:P86" si="66">IF(C85=0,,C83/C85)</f>
        <v>0</v>
      </c>
      <c r="D86" s="429"/>
      <c r="E86" s="443">
        <f t="shared" si="66"/>
        <v>0</v>
      </c>
      <c r="F86" s="443">
        <f t="shared" si="66"/>
        <v>0</v>
      </c>
      <c r="G86" s="443">
        <f t="shared" si="66"/>
        <v>0</v>
      </c>
      <c r="H86" s="443">
        <f t="shared" si="66"/>
        <v>0</v>
      </c>
      <c r="I86" s="443">
        <f t="shared" si="66"/>
        <v>0</v>
      </c>
      <c r="J86" s="443">
        <f t="shared" si="66"/>
        <v>0</v>
      </c>
      <c r="K86" s="443">
        <f t="shared" si="66"/>
        <v>0</v>
      </c>
      <c r="L86" s="443">
        <f t="shared" si="66"/>
        <v>0</v>
      </c>
      <c r="M86" s="443">
        <f t="shared" si="66"/>
        <v>0</v>
      </c>
      <c r="N86" s="443">
        <f t="shared" si="66"/>
        <v>0</v>
      </c>
      <c r="O86" s="443">
        <f t="shared" si="66"/>
        <v>0</v>
      </c>
      <c r="P86" s="443">
        <f t="shared" si="66"/>
        <v>0</v>
      </c>
      <c r="W86" s="311"/>
    </row>
    <row r="87" s="314" customFormat="1" ht="13.5" customHeight="1" spans="1:23">
      <c r="A87" s="427"/>
      <c r="B87" s="424" t="s">
        <v>313</v>
      </c>
      <c r="C87" s="425">
        <f t="shared" si="64"/>
        <v>0</v>
      </c>
      <c r="D87" s="429"/>
      <c r="E87" s="399"/>
      <c r="F87" s="399"/>
      <c r="G87" s="399"/>
      <c r="H87" s="399"/>
      <c r="I87" s="399"/>
      <c r="J87" s="399"/>
      <c r="K87" s="399"/>
      <c r="L87" s="399"/>
      <c r="M87" s="399"/>
      <c r="N87" s="399"/>
      <c r="O87" s="399"/>
      <c r="P87" s="399"/>
      <c r="Q87" s="408"/>
      <c r="W87" s="311"/>
    </row>
    <row r="88" s="314" customFormat="1" ht="13.5" customHeight="1" spans="1:23">
      <c r="A88" s="427"/>
      <c r="B88" s="424" t="s">
        <v>314</v>
      </c>
      <c r="C88" s="425">
        <f t="shared" si="64"/>
        <v>0</v>
      </c>
      <c r="D88" s="428">
        <f>IF(C88=0,,C79/C88)</f>
        <v>0</v>
      </c>
      <c r="E88" s="443">
        <f t="shared" ref="E88:P88" si="67">E108+E128+E148+E168+E208+E248</f>
        <v>0</v>
      </c>
      <c r="F88" s="443">
        <f t="shared" si="67"/>
        <v>0</v>
      </c>
      <c r="G88" s="443">
        <f t="shared" si="67"/>
        <v>0</v>
      </c>
      <c r="H88" s="443">
        <f t="shared" si="67"/>
        <v>0</v>
      </c>
      <c r="I88" s="443">
        <f t="shared" si="67"/>
        <v>0</v>
      </c>
      <c r="J88" s="443">
        <f t="shared" si="67"/>
        <v>0</v>
      </c>
      <c r="K88" s="443">
        <f t="shared" si="67"/>
        <v>0</v>
      </c>
      <c r="L88" s="443">
        <f t="shared" si="67"/>
        <v>0</v>
      </c>
      <c r="M88" s="443">
        <f t="shared" si="67"/>
        <v>0</v>
      </c>
      <c r="N88" s="443">
        <f t="shared" si="67"/>
        <v>0</v>
      </c>
      <c r="O88" s="443">
        <f t="shared" si="67"/>
        <v>0</v>
      </c>
      <c r="P88" s="443">
        <f t="shared" si="67"/>
        <v>0</v>
      </c>
      <c r="Q88" s="408"/>
      <c r="W88" s="311"/>
    </row>
    <row r="89" s="314" customFormat="1" ht="13.5" customHeight="1" spans="1:23">
      <c r="A89" s="427"/>
      <c r="B89" s="424" t="s">
        <v>315</v>
      </c>
      <c r="C89" s="425">
        <f t="shared" si="64"/>
        <v>0</v>
      </c>
      <c r="D89" s="428"/>
      <c r="E89" s="443">
        <f t="shared" ref="E89:P89" si="68">E109+E129+E149+E169+E209+E249</f>
        <v>0</v>
      </c>
      <c r="F89" s="443">
        <f t="shared" si="68"/>
        <v>0</v>
      </c>
      <c r="G89" s="443">
        <f t="shared" si="68"/>
        <v>0</v>
      </c>
      <c r="H89" s="443">
        <f t="shared" si="68"/>
        <v>0</v>
      </c>
      <c r="I89" s="443">
        <f t="shared" si="68"/>
        <v>0</v>
      </c>
      <c r="J89" s="443">
        <f t="shared" si="68"/>
        <v>0</v>
      </c>
      <c r="K89" s="443">
        <f t="shared" si="68"/>
        <v>0</v>
      </c>
      <c r="L89" s="443">
        <f t="shared" si="68"/>
        <v>0</v>
      </c>
      <c r="M89" s="443">
        <f t="shared" si="68"/>
        <v>0</v>
      </c>
      <c r="N89" s="443">
        <f t="shared" si="68"/>
        <v>0</v>
      </c>
      <c r="O89" s="443">
        <f t="shared" si="68"/>
        <v>0</v>
      </c>
      <c r="P89" s="443">
        <f t="shared" si="68"/>
        <v>0</v>
      </c>
      <c r="Q89" s="408"/>
      <c r="W89" s="311"/>
    </row>
    <row r="90" s="314" customFormat="1" ht="13.5" customHeight="1" spans="1:23">
      <c r="A90" s="427"/>
      <c r="B90" s="424" t="s">
        <v>316</v>
      </c>
      <c r="C90" s="425">
        <f t="shared" si="64"/>
        <v>0</v>
      </c>
      <c r="D90" s="428"/>
      <c r="E90" s="443">
        <f t="shared" ref="E90:P90" si="69">E110+E130+E150+E170+E210+E250</f>
        <v>0</v>
      </c>
      <c r="F90" s="443">
        <f t="shared" si="69"/>
        <v>0</v>
      </c>
      <c r="G90" s="443">
        <f t="shared" si="69"/>
        <v>0</v>
      </c>
      <c r="H90" s="443">
        <f t="shared" si="69"/>
        <v>0</v>
      </c>
      <c r="I90" s="443">
        <f t="shared" si="69"/>
        <v>0</v>
      </c>
      <c r="J90" s="443">
        <f t="shared" si="69"/>
        <v>0</v>
      </c>
      <c r="K90" s="443">
        <f t="shared" si="69"/>
        <v>0</v>
      </c>
      <c r="L90" s="443">
        <f t="shared" si="69"/>
        <v>0</v>
      </c>
      <c r="M90" s="443">
        <f t="shared" si="69"/>
        <v>0</v>
      </c>
      <c r="N90" s="443">
        <f t="shared" si="69"/>
        <v>0</v>
      </c>
      <c r="O90" s="443">
        <f t="shared" si="69"/>
        <v>0</v>
      </c>
      <c r="P90" s="443">
        <f t="shared" si="69"/>
        <v>0</v>
      </c>
      <c r="W90" s="311"/>
    </row>
    <row r="91" s="314" customFormat="1" ht="13.5" customHeight="1" spans="1:23">
      <c r="A91" s="427"/>
      <c r="B91" s="424" t="s">
        <v>317</v>
      </c>
      <c r="C91" s="425">
        <f t="shared" si="64"/>
        <v>0</v>
      </c>
      <c r="D91" s="428"/>
      <c r="E91" s="443">
        <f t="shared" ref="E91:P91" si="70">E111+E131+E151+E171+E211+E251</f>
        <v>0</v>
      </c>
      <c r="F91" s="443">
        <f t="shared" si="70"/>
        <v>0</v>
      </c>
      <c r="G91" s="443">
        <f t="shared" si="70"/>
        <v>0</v>
      </c>
      <c r="H91" s="443">
        <f t="shared" si="70"/>
        <v>0</v>
      </c>
      <c r="I91" s="443">
        <f t="shared" si="70"/>
        <v>0</v>
      </c>
      <c r="J91" s="443">
        <f t="shared" si="70"/>
        <v>0</v>
      </c>
      <c r="K91" s="443">
        <f t="shared" si="70"/>
        <v>0</v>
      </c>
      <c r="L91" s="443">
        <f t="shared" si="70"/>
        <v>0</v>
      </c>
      <c r="M91" s="443">
        <f t="shared" si="70"/>
        <v>0</v>
      </c>
      <c r="N91" s="443">
        <f t="shared" si="70"/>
        <v>0</v>
      </c>
      <c r="O91" s="443">
        <f t="shared" si="70"/>
        <v>0</v>
      </c>
      <c r="P91" s="443">
        <f t="shared" si="70"/>
        <v>0</v>
      </c>
      <c r="W91" s="311"/>
    </row>
    <row r="92" s="314" customFormat="1" ht="13.5" customHeight="1" spans="1:23">
      <c r="A92" s="427"/>
      <c r="B92" s="424" t="s">
        <v>318</v>
      </c>
      <c r="C92" s="425">
        <f t="shared" si="64"/>
        <v>0</v>
      </c>
      <c r="D92" s="428">
        <f>IF(C88=0,,C92/C88)</f>
        <v>0</v>
      </c>
      <c r="E92" s="443">
        <f t="shared" ref="E92:P92" si="71">E112+E132+E152+E172+E212+E252</f>
        <v>0</v>
      </c>
      <c r="F92" s="443">
        <f t="shared" si="71"/>
        <v>0</v>
      </c>
      <c r="G92" s="443">
        <f t="shared" si="71"/>
        <v>0</v>
      </c>
      <c r="H92" s="443">
        <f t="shared" si="71"/>
        <v>0</v>
      </c>
      <c r="I92" s="443">
        <f t="shared" si="71"/>
        <v>0</v>
      </c>
      <c r="J92" s="443">
        <f t="shared" si="71"/>
        <v>0</v>
      </c>
      <c r="K92" s="443">
        <f t="shared" si="71"/>
        <v>0</v>
      </c>
      <c r="L92" s="443">
        <f t="shared" si="71"/>
        <v>0</v>
      </c>
      <c r="M92" s="443">
        <f t="shared" si="71"/>
        <v>0</v>
      </c>
      <c r="N92" s="443">
        <f t="shared" si="71"/>
        <v>0</v>
      </c>
      <c r="O92" s="443">
        <f t="shared" si="71"/>
        <v>0</v>
      </c>
      <c r="P92" s="443">
        <f t="shared" si="71"/>
        <v>0</v>
      </c>
      <c r="W92" s="311"/>
    </row>
    <row r="93" s="314" customFormat="1" ht="13.5" customHeight="1" spans="1:23">
      <c r="A93" s="427"/>
      <c r="B93" s="424" t="s">
        <v>319</v>
      </c>
      <c r="C93" s="425">
        <f t="shared" si="64"/>
        <v>0</v>
      </c>
      <c r="D93" s="428"/>
      <c r="E93" s="443">
        <f t="shared" ref="E93:P93" si="72">E113+E133+E153+E173+E213+E253</f>
        <v>0</v>
      </c>
      <c r="F93" s="443">
        <f t="shared" si="72"/>
        <v>0</v>
      </c>
      <c r="G93" s="443">
        <f t="shared" si="72"/>
        <v>0</v>
      </c>
      <c r="H93" s="443">
        <f t="shared" si="72"/>
        <v>0</v>
      </c>
      <c r="I93" s="443">
        <f t="shared" si="72"/>
        <v>0</v>
      </c>
      <c r="J93" s="443">
        <f t="shared" si="72"/>
        <v>0</v>
      </c>
      <c r="K93" s="443">
        <f t="shared" si="72"/>
        <v>0</v>
      </c>
      <c r="L93" s="443">
        <f t="shared" si="72"/>
        <v>0</v>
      </c>
      <c r="M93" s="443">
        <f t="shared" si="72"/>
        <v>0</v>
      </c>
      <c r="N93" s="443">
        <f t="shared" si="72"/>
        <v>0</v>
      </c>
      <c r="O93" s="443">
        <f t="shared" si="72"/>
        <v>0</v>
      </c>
      <c r="P93" s="443">
        <f t="shared" si="72"/>
        <v>0</v>
      </c>
      <c r="W93" s="311"/>
    </row>
    <row r="94" s="314" customFormat="1" ht="13.5" customHeight="1" spans="1:23">
      <c r="A94" s="427"/>
      <c r="B94" s="424" t="s">
        <v>320</v>
      </c>
      <c r="C94" s="425">
        <f t="shared" si="64"/>
        <v>0</v>
      </c>
      <c r="D94" s="428">
        <f>IF(C83=0,,C94/C83)</f>
        <v>0</v>
      </c>
      <c r="E94" s="443">
        <f t="shared" ref="E94:P94" si="73">E114+E134+E154+E174+E214+E254</f>
        <v>0</v>
      </c>
      <c r="F94" s="443">
        <f t="shared" si="73"/>
        <v>0</v>
      </c>
      <c r="G94" s="443">
        <f t="shared" si="73"/>
        <v>0</v>
      </c>
      <c r="H94" s="443">
        <f t="shared" si="73"/>
        <v>0</v>
      </c>
      <c r="I94" s="443">
        <f t="shared" si="73"/>
        <v>0</v>
      </c>
      <c r="J94" s="443">
        <f t="shared" si="73"/>
        <v>0</v>
      </c>
      <c r="K94" s="443">
        <f t="shared" si="73"/>
        <v>0</v>
      </c>
      <c r="L94" s="443">
        <f t="shared" si="73"/>
        <v>0</v>
      </c>
      <c r="M94" s="443">
        <f t="shared" si="73"/>
        <v>0</v>
      </c>
      <c r="N94" s="443">
        <f t="shared" si="73"/>
        <v>0</v>
      </c>
      <c r="O94" s="443">
        <f t="shared" si="73"/>
        <v>0</v>
      </c>
      <c r="P94" s="443">
        <f t="shared" si="73"/>
        <v>0</v>
      </c>
      <c r="W94" s="311"/>
    </row>
    <row r="95" s="314" customFormat="1" ht="13.5" customHeight="1" spans="1:23">
      <c r="A95" s="427"/>
      <c r="B95" s="424" t="s">
        <v>321</v>
      </c>
      <c r="C95" s="425">
        <f t="shared" si="64"/>
        <v>0</v>
      </c>
      <c r="D95" s="428"/>
      <c r="E95" s="443">
        <f t="shared" ref="E95:P95" si="74">E115+E135+E155+E175+E215+E255</f>
        <v>0</v>
      </c>
      <c r="F95" s="443">
        <f t="shared" si="74"/>
        <v>0</v>
      </c>
      <c r="G95" s="443">
        <f t="shared" si="74"/>
        <v>0</v>
      </c>
      <c r="H95" s="443">
        <f t="shared" si="74"/>
        <v>0</v>
      </c>
      <c r="I95" s="443">
        <f t="shared" si="74"/>
        <v>0</v>
      </c>
      <c r="J95" s="443">
        <f t="shared" si="74"/>
        <v>0</v>
      </c>
      <c r="K95" s="443">
        <f t="shared" si="74"/>
        <v>0</v>
      </c>
      <c r="L95" s="443">
        <f t="shared" si="74"/>
        <v>0</v>
      </c>
      <c r="M95" s="443">
        <f t="shared" si="74"/>
        <v>0</v>
      </c>
      <c r="N95" s="443">
        <f t="shared" si="74"/>
        <v>0</v>
      </c>
      <c r="O95" s="443">
        <f t="shared" si="74"/>
        <v>0</v>
      </c>
      <c r="P95" s="443">
        <f t="shared" si="74"/>
        <v>0</v>
      </c>
      <c r="W95" s="311"/>
    </row>
    <row r="96" s="314" customFormat="1" ht="13.5" customHeight="1" spans="1:23">
      <c r="A96" s="427"/>
      <c r="B96" s="424" t="s">
        <v>322</v>
      </c>
      <c r="C96" s="425">
        <f t="shared" si="64"/>
        <v>0</v>
      </c>
      <c r="D96" s="428">
        <f>IF(C83=0,,C96/C83)</f>
        <v>0</v>
      </c>
      <c r="E96" s="443">
        <f t="shared" ref="E96:P96" si="75">E116+E136+E156+E176+E216+E256</f>
        <v>0</v>
      </c>
      <c r="F96" s="443">
        <f t="shared" si="75"/>
        <v>0</v>
      </c>
      <c r="G96" s="443">
        <f t="shared" si="75"/>
        <v>0</v>
      </c>
      <c r="H96" s="443">
        <f t="shared" si="75"/>
        <v>0</v>
      </c>
      <c r="I96" s="443">
        <f t="shared" si="75"/>
        <v>0</v>
      </c>
      <c r="J96" s="443">
        <f t="shared" si="75"/>
        <v>0</v>
      </c>
      <c r="K96" s="443">
        <f t="shared" si="75"/>
        <v>0</v>
      </c>
      <c r="L96" s="443">
        <f t="shared" si="75"/>
        <v>0</v>
      </c>
      <c r="M96" s="443">
        <f t="shared" si="75"/>
        <v>0</v>
      </c>
      <c r="N96" s="443">
        <f t="shared" si="75"/>
        <v>0</v>
      </c>
      <c r="O96" s="443">
        <f t="shared" si="75"/>
        <v>0</v>
      </c>
      <c r="P96" s="443">
        <f t="shared" si="75"/>
        <v>0</v>
      </c>
      <c r="W96" s="311"/>
    </row>
    <row r="97" s="314" customFormat="1" ht="13.5" customHeight="1" spans="1:23">
      <c r="A97" s="427"/>
      <c r="B97" s="424" t="s">
        <v>323</v>
      </c>
      <c r="C97" s="425">
        <f t="shared" si="64"/>
        <v>0</v>
      </c>
      <c r="D97" s="430"/>
      <c r="E97" s="443">
        <f t="shared" ref="E97:P97" si="76">E117+E137+E157+E177+E217+E257</f>
        <v>0</v>
      </c>
      <c r="F97" s="443">
        <f t="shared" si="76"/>
        <v>0</v>
      </c>
      <c r="G97" s="443">
        <f t="shared" si="76"/>
        <v>0</v>
      </c>
      <c r="H97" s="443">
        <f t="shared" si="76"/>
        <v>0</v>
      </c>
      <c r="I97" s="443">
        <f t="shared" si="76"/>
        <v>0</v>
      </c>
      <c r="J97" s="443">
        <f t="shared" si="76"/>
        <v>0</v>
      </c>
      <c r="K97" s="443">
        <f t="shared" si="76"/>
        <v>0</v>
      </c>
      <c r="L97" s="443">
        <f t="shared" si="76"/>
        <v>0</v>
      </c>
      <c r="M97" s="443">
        <f t="shared" si="76"/>
        <v>0</v>
      </c>
      <c r="N97" s="443">
        <f t="shared" si="76"/>
        <v>0</v>
      </c>
      <c r="O97" s="443">
        <f t="shared" si="76"/>
        <v>0</v>
      </c>
      <c r="P97" s="443">
        <f t="shared" si="76"/>
        <v>0</v>
      </c>
      <c r="W97" s="311"/>
    </row>
    <row r="98" s="314" customFormat="1" ht="13.5" customHeight="1" spans="1:23">
      <c r="A98" s="427"/>
      <c r="B98" s="424" t="s">
        <v>324</v>
      </c>
      <c r="C98" s="425">
        <f t="shared" si="64"/>
        <v>0</v>
      </c>
      <c r="D98" s="431"/>
      <c r="E98" s="443">
        <f t="shared" ref="E98:P98" si="77">E118+E138+E158+E178+E218+E258</f>
        <v>0</v>
      </c>
      <c r="F98" s="443">
        <f t="shared" si="77"/>
        <v>0</v>
      </c>
      <c r="G98" s="443">
        <f t="shared" si="77"/>
        <v>0</v>
      </c>
      <c r="H98" s="443">
        <f t="shared" si="77"/>
        <v>0</v>
      </c>
      <c r="I98" s="443">
        <f t="shared" si="77"/>
        <v>0</v>
      </c>
      <c r="J98" s="443">
        <f t="shared" si="77"/>
        <v>0</v>
      </c>
      <c r="K98" s="443">
        <f t="shared" si="77"/>
        <v>0</v>
      </c>
      <c r="L98" s="443">
        <f t="shared" si="77"/>
        <v>0</v>
      </c>
      <c r="M98" s="443">
        <f t="shared" si="77"/>
        <v>0</v>
      </c>
      <c r="N98" s="443">
        <f t="shared" si="77"/>
        <v>0</v>
      </c>
      <c r="O98" s="443">
        <f t="shared" si="77"/>
        <v>0</v>
      </c>
      <c r="P98" s="443">
        <f t="shared" si="77"/>
        <v>0</v>
      </c>
      <c r="W98" s="311"/>
    </row>
    <row r="99" s="314" customFormat="1" ht="13.5" customHeight="1" spans="1:23">
      <c r="A99" s="432"/>
      <c r="B99" s="424" t="s">
        <v>325</v>
      </c>
      <c r="C99" s="425">
        <f t="shared" si="64"/>
        <v>0</v>
      </c>
      <c r="D99" s="431"/>
      <c r="E99" s="443">
        <f t="shared" ref="E99:P99" si="78">E119+E139+E159+E179+E219+E259</f>
        <v>0</v>
      </c>
      <c r="F99" s="443">
        <f t="shared" si="78"/>
        <v>0</v>
      </c>
      <c r="G99" s="443">
        <f t="shared" si="78"/>
        <v>0</v>
      </c>
      <c r="H99" s="443">
        <f t="shared" si="78"/>
        <v>0</v>
      </c>
      <c r="I99" s="443">
        <f t="shared" si="78"/>
        <v>0</v>
      </c>
      <c r="J99" s="443">
        <f t="shared" si="78"/>
        <v>0</v>
      </c>
      <c r="K99" s="443">
        <f t="shared" si="78"/>
        <v>0</v>
      </c>
      <c r="L99" s="443">
        <f t="shared" si="78"/>
        <v>0</v>
      </c>
      <c r="M99" s="443">
        <f t="shared" si="78"/>
        <v>0</v>
      </c>
      <c r="N99" s="443">
        <f t="shared" si="78"/>
        <v>0</v>
      </c>
      <c r="O99" s="443">
        <f t="shared" si="78"/>
        <v>0</v>
      </c>
      <c r="P99" s="443">
        <f t="shared" si="78"/>
        <v>0</v>
      </c>
      <c r="W99" s="311"/>
    </row>
    <row r="100" s="314" customFormat="1" ht="13.5" customHeight="1" spans="1:23">
      <c r="A100" s="433" t="s">
        <v>326</v>
      </c>
      <c r="B100" s="434" t="s">
        <v>305</v>
      </c>
      <c r="C100" s="329">
        <f t="shared" si="64"/>
        <v>0</v>
      </c>
      <c r="D100" s="350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W100" s="311"/>
    </row>
    <row r="101" s="314" customFormat="1" ht="13.5" customHeight="1" spans="1:23">
      <c r="A101" s="435"/>
      <c r="B101" s="434" t="s">
        <v>306</v>
      </c>
      <c r="C101" s="329">
        <f t="shared" si="64"/>
        <v>0</v>
      </c>
      <c r="D101" s="354">
        <f>IF(C104=0,,C101/C104)</f>
        <v>0</v>
      </c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W101" s="311"/>
    </row>
    <row r="102" s="314" customFormat="1" ht="13.5" customHeight="1" spans="1:23">
      <c r="A102" s="435"/>
      <c r="B102" s="434" t="s">
        <v>307</v>
      </c>
      <c r="C102" s="329">
        <f t="shared" si="64"/>
        <v>0</v>
      </c>
      <c r="D102" s="354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W102" s="311"/>
    </row>
    <row r="103" s="314" customFormat="1" ht="13.5" customHeight="1" spans="1:23">
      <c r="A103" s="435"/>
      <c r="B103" s="434" t="s">
        <v>308</v>
      </c>
      <c r="C103" s="329">
        <f t="shared" si="64"/>
        <v>0</v>
      </c>
      <c r="D103" s="354">
        <f>IF(C104=0,,C103/C104)</f>
        <v>0</v>
      </c>
      <c r="E103" s="399"/>
      <c r="F103" s="399"/>
      <c r="G103" s="399"/>
      <c r="H103" s="399"/>
      <c r="I103" s="399"/>
      <c r="J103" s="399"/>
      <c r="K103" s="399"/>
      <c r="L103" s="399"/>
      <c r="M103" s="399"/>
      <c r="N103" s="399"/>
      <c r="O103" s="399"/>
      <c r="P103" s="399"/>
      <c r="W103" s="311"/>
    </row>
    <row r="104" s="314" customFormat="1" ht="13.5" customHeight="1" spans="1:23">
      <c r="A104" s="435"/>
      <c r="B104" s="434" t="s">
        <v>309</v>
      </c>
      <c r="C104" s="329">
        <f t="shared" si="64"/>
        <v>0</v>
      </c>
      <c r="D104" s="354"/>
      <c r="E104" s="444">
        <f t="shared" ref="E104:P104" si="79">E101+E103</f>
        <v>0</v>
      </c>
      <c r="F104" s="444">
        <f t="shared" si="79"/>
        <v>0</v>
      </c>
      <c r="G104" s="444">
        <f t="shared" si="79"/>
        <v>0</v>
      </c>
      <c r="H104" s="444">
        <f t="shared" si="79"/>
        <v>0</v>
      </c>
      <c r="I104" s="444">
        <f t="shared" si="79"/>
        <v>0</v>
      </c>
      <c r="J104" s="444">
        <f t="shared" si="79"/>
        <v>0</v>
      </c>
      <c r="K104" s="444">
        <f t="shared" si="79"/>
        <v>0</v>
      </c>
      <c r="L104" s="444">
        <f t="shared" si="79"/>
        <v>0</v>
      </c>
      <c r="M104" s="444">
        <f t="shared" si="79"/>
        <v>0</v>
      </c>
      <c r="N104" s="444">
        <f t="shared" si="79"/>
        <v>0</v>
      </c>
      <c r="O104" s="444">
        <f t="shared" si="79"/>
        <v>0</v>
      </c>
      <c r="P104" s="444">
        <f t="shared" si="79"/>
        <v>0</v>
      </c>
      <c r="W104" s="311"/>
    </row>
    <row r="105" s="314" customFormat="1" ht="13.5" customHeight="1" spans="1:23">
      <c r="A105" s="435"/>
      <c r="B105" s="434" t="s">
        <v>310</v>
      </c>
      <c r="C105" s="329">
        <f t="shared" ref="C105:P105" si="80">IF((C100+C102)=0,,C104/(C100+C102))</f>
        <v>0</v>
      </c>
      <c r="D105" s="364"/>
      <c r="E105" s="444">
        <f t="shared" si="80"/>
        <v>0</v>
      </c>
      <c r="F105" s="444">
        <f t="shared" si="80"/>
        <v>0</v>
      </c>
      <c r="G105" s="444">
        <f t="shared" si="80"/>
        <v>0</v>
      </c>
      <c r="H105" s="444">
        <f t="shared" si="80"/>
        <v>0</v>
      </c>
      <c r="I105" s="444">
        <f t="shared" si="80"/>
        <v>0</v>
      </c>
      <c r="J105" s="444">
        <f t="shared" si="80"/>
        <v>0</v>
      </c>
      <c r="K105" s="444">
        <f t="shared" si="80"/>
        <v>0</v>
      </c>
      <c r="L105" s="444">
        <f t="shared" si="80"/>
        <v>0</v>
      </c>
      <c r="M105" s="444">
        <f t="shared" si="80"/>
        <v>0</v>
      </c>
      <c r="N105" s="444">
        <f t="shared" si="80"/>
        <v>0</v>
      </c>
      <c r="O105" s="444">
        <f t="shared" si="80"/>
        <v>0</v>
      </c>
      <c r="P105" s="444">
        <f t="shared" si="80"/>
        <v>0</v>
      </c>
      <c r="W105" s="311"/>
    </row>
    <row r="106" s="314" customFormat="1" ht="13.5" customHeight="1" spans="1:23">
      <c r="A106" s="435"/>
      <c r="B106" s="434" t="s">
        <v>311</v>
      </c>
      <c r="C106" s="329">
        <f t="shared" ref="C106:C124" si="81">SUM(E106:P106)</f>
        <v>0</v>
      </c>
      <c r="D106" s="364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W106" s="311"/>
    </row>
    <row r="107" s="314" customFormat="1" ht="13.5" customHeight="1" spans="1:23">
      <c r="A107" s="435"/>
      <c r="B107" s="434" t="s">
        <v>312</v>
      </c>
      <c r="C107" s="329">
        <f t="shared" ref="C107:P107" si="82">IF(C106=0,,C104/C106)</f>
        <v>0</v>
      </c>
      <c r="D107" s="364"/>
      <c r="E107" s="444">
        <f t="shared" si="82"/>
        <v>0</v>
      </c>
      <c r="F107" s="444">
        <f t="shared" si="82"/>
        <v>0</v>
      </c>
      <c r="G107" s="444">
        <f t="shared" si="82"/>
        <v>0</v>
      </c>
      <c r="H107" s="444">
        <f t="shared" si="82"/>
        <v>0</v>
      </c>
      <c r="I107" s="444">
        <f t="shared" si="82"/>
        <v>0</v>
      </c>
      <c r="J107" s="444">
        <f t="shared" si="82"/>
        <v>0</v>
      </c>
      <c r="K107" s="444">
        <f t="shared" si="82"/>
        <v>0</v>
      </c>
      <c r="L107" s="444">
        <f t="shared" si="82"/>
        <v>0</v>
      </c>
      <c r="M107" s="444">
        <f t="shared" si="82"/>
        <v>0</v>
      </c>
      <c r="N107" s="444">
        <f t="shared" si="82"/>
        <v>0</v>
      </c>
      <c r="O107" s="444">
        <f t="shared" si="82"/>
        <v>0</v>
      </c>
      <c r="P107" s="444">
        <f t="shared" si="82"/>
        <v>0</v>
      </c>
      <c r="W107" s="311"/>
    </row>
    <row r="108" s="314" customFormat="1" ht="13.5" customHeight="1" spans="1:23">
      <c r="A108" s="435"/>
      <c r="B108" s="434" t="s">
        <v>314</v>
      </c>
      <c r="C108" s="329">
        <f t="shared" si="81"/>
        <v>0</v>
      </c>
      <c r="D108" s="354">
        <f>IF(C108=0,,C100/C108)</f>
        <v>0</v>
      </c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W108" s="311"/>
    </row>
    <row r="109" s="314" customFormat="1" ht="13.5" customHeight="1" spans="1:23">
      <c r="A109" s="435"/>
      <c r="B109" s="434" t="s">
        <v>315</v>
      </c>
      <c r="C109" s="329">
        <f t="shared" si="81"/>
        <v>0</v>
      </c>
      <c r="D109" s="354"/>
      <c r="E109" s="399"/>
      <c r="F109" s="399"/>
      <c r="G109" s="399"/>
      <c r="H109" s="399"/>
      <c r="I109" s="399"/>
      <c r="J109" s="399"/>
      <c r="K109" s="399"/>
      <c r="L109" s="399"/>
      <c r="M109" s="399"/>
      <c r="N109" s="399"/>
      <c r="O109" s="399"/>
      <c r="P109" s="399"/>
      <c r="W109" s="311"/>
    </row>
    <row r="110" s="314" customFormat="1" ht="13.5" customHeight="1" spans="1:23">
      <c r="A110" s="435"/>
      <c r="B110" s="434" t="s">
        <v>316</v>
      </c>
      <c r="C110" s="329">
        <f t="shared" si="81"/>
        <v>0</v>
      </c>
      <c r="D110" s="354"/>
      <c r="E110" s="399"/>
      <c r="F110" s="399"/>
      <c r="G110" s="399"/>
      <c r="H110" s="399"/>
      <c r="I110" s="399"/>
      <c r="J110" s="399"/>
      <c r="K110" s="399"/>
      <c r="L110" s="399"/>
      <c r="M110" s="399"/>
      <c r="N110" s="399"/>
      <c r="O110" s="399"/>
      <c r="P110" s="399"/>
      <c r="W110" s="311"/>
    </row>
    <row r="111" s="314" customFormat="1" ht="13.5" customHeight="1" spans="1:23">
      <c r="A111" s="435"/>
      <c r="B111" s="434" t="s">
        <v>317</v>
      </c>
      <c r="C111" s="329">
        <f t="shared" si="81"/>
        <v>0</v>
      </c>
      <c r="D111" s="354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399"/>
      <c r="P111" s="399"/>
      <c r="W111" s="311"/>
    </row>
    <row r="112" s="314" customFormat="1" ht="13.5" customHeight="1" spans="1:23">
      <c r="A112" s="435"/>
      <c r="B112" s="434" t="s">
        <v>327</v>
      </c>
      <c r="C112" s="329">
        <f t="shared" si="81"/>
        <v>0</v>
      </c>
      <c r="D112" s="354">
        <f>IF(C108=0,,C112/C108)</f>
        <v>0</v>
      </c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399"/>
      <c r="P112" s="399"/>
      <c r="W112" s="311"/>
    </row>
    <row r="113" s="314" customFormat="1" ht="13.5" customHeight="1" spans="1:23">
      <c r="A113" s="435"/>
      <c r="B113" s="434" t="s">
        <v>319</v>
      </c>
      <c r="C113" s="329">
        <f t="shared" si="81"/>
        <v>0</v>
      </c>
      <c r="D113" s="354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W113" s="311"/>
    </row>
    <row r="114" s="314" customFormat="1" ht="13.5" customHeight="1" spans="1:23">
      <c r="A114" s="435"/>
      <c r="B114" s="436" t="s">
        <v>328</v>
      </c>
      <c r="C114" s="329">
        <f t="shared" si="81"/>
        <v>0</v>
      </c>
      <c r="D114" s="354">
        <f>IF(C104=0,,C114/C104)</f>
        <v>0</v>
      </c>
      <c r="E114" s="399"/>
      <c r="F114" s="399"/>
      <c r="G114" s="399"/>
      <c r="H114" s="399"/>
      <c r="I114" s="399"/>
      <c r="J114" s="399"/>
      <c r="K114" s="399"/>
      <c r="L114" s="399"/>
      <c r="M114" s="399"/>
      <c r="N114" s="399"/>
      <c r="O114" s="399"/>
      <c r="P114" s="399"/>
      <c r="W114" s="311"/>
    </row>
    <row r="115" s="314" customFormat="1" ht="13.5" customHeight="1" spans="1:23">
      <c r="A115" s="435"/>
      <c r="B115" s="436" t="s">
        <v>329</v>
      </c>
      <c r="C115" s="329">
        <f t="shared" si="81"/>
        <v>0</v>
      </c>
      <c r="D115" s="354"/>
      <c r="E115" s="399"/>
      <c r="F115" s="399"/>
      <c r="G115" s="399"/>
      <c r="H115" s="399"/>
      <c r="I115" s="399"/>
      <c r="J115" s="399"/>
      <c r="K115" s="399"/>
      <c r="L115" s="399"/>
      <c r="M115" s="399"/>
      <c r="N115" s="399"/>
      <c r="O115" s="399"/>
      <c r="P115" s="399"/>
      <c r="W115" s="311"/>
    </row>
    <row r="116" s="314" customFormat="1" ht="13.5" customHeight="1" spans="1:23">
      <c r="A116" s="435"/>
      <c r="B116" s="436" t="s">
        <v>330</v>
      </c>
      <c r="C116" s="329">
        <f t="shared" si="81"/>
        <v>0</v>
      </c>
      <c r="D116" s="354">
        <f>IF(C104=0,,C116/C104)</f>
        <v>0</v>
      </c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W116" s="311"/>
    </row>
    <row r="117" s="314" customFormat="1" ht="13.5" customHeight="1" spans="1:23">
      <c r="A117" s="435"/>
      <c r="B117" s="436" t="s">
        <v>331</v>
      </c>
      <c r="C117" s="329">
        <f t="shared" si="81"/>
        <v>0</v>
      </c>
      <c r="D117" s="330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W117" s="311"/>
    </row>
    <row r="118" s="314" customFormat="1" ht="13.5" customHeight="1" spans="1:16">
      <c r="A118" s="435"/>
      <c r="B118" s="436" t="s">
        <v>332</v>
      </c>
      <c r="C118" s="329">
        <f t="shared" si="81"/>
        <v>0</v>
      </c>
      <c r="D118" s="437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</row>
    <row r="119" s="314" customFormat="1" ht="13.5" customHeight="1" spans="1:16">
      <c r="A119" s="438"/>
      <c r="B119" s="436" t="s">
        <v>333</v>
      </c>
      <c r="C119" s="329">
        <f t="shared" si="81"/>
        <v>0</v>
      </c>
      <c r="D119" s="437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</row>
    <row r="120" s="314" customFormat="1" ht="13.5" customHeight="1" spans="1:23">
      <c r="A120" s="439" t="s">
        <v>334</v>
      </c>
      <c r="B120" s="440" t="s">
        <v>335</v>
      </c>
      <c r="C120" s="425">
        <f t="shared" si="81"/>
        <v>0</v>
      </c>
      <c r="D120" s="426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399"/>
      <c r="P120" s="399"/>
      <c r="W120" s="311"/>
    </row>
    <row r="121" s="314" customFormat="1" ht="13.5" customHeight="1" spans="1:23">
      <c r="A121" s="427"/>
      <c r="B121" s="440" t="s">
        <v>336</v>
      </c>
      <c r="C121" s="425">
        <f t="shared" si="81"/>
        <v>0</v>
      </c>
      <c r="D121" s="428">
        <f>IF(C124=0,,C121/C124)</f>
        <v>0</v>
      </c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W121" s="311"/>
    </row>
    <row r="122" s="314" customFormat="1" ht="13.5" customHeight="1" spans="1:23">
      <c r="A122" s="427"/>
      <c r="B122" s="440" t="s">
        <v>337</v>
      </c>
      <c r="C122" s="425">
        <f t="shared" si="81"/>
        <v>0</v>
      </c>
      <c r="D122" s="428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W122" s="311"/>
    </row>
    <row r="123" s="314" customFormat="1" ht="13.5" customHeight="1" spans="1:23">
      <c r="A123" s="427"/>
      <c r="B123" s="440" t="s">
        <v>338</v>
      </c>
      <c r="C123" s="425">
        <f t="shared" si="81"/>
        <v>0</v>
      </c>
      <c r="D123" s="428">
        <f>IF(C124=0,,C123/C124)</f>
        <v>0</v>
      </c>
      <c r="E123" s="399"/>
      <c r="F123" s="399"/>
      <c r="G123" s="399"/>
      <c r="H123" s="399"/>
      <c r="I123" s="399"/>
      <c r="J123" s="399"/>
      <c r="K123" s="399"/>
      <c r="L123" s="399"/>
      <c r="M123" s="399"/>
      <c r="N123" s="399"/>
      <c r="O123" s="399"/>
      <c r="P123" s="399"/>
      <c r="W123" s="311"/>
    </row>
    <row r="124" s="314" customFormat="1" ht="13.5" customHeight="1" spans="1:23">
      <c r="A124" s="427"/>
      <c r="B124" s="440" t="s">
        <v>339</v>
      </c>
      <c r="C124" s="425">
        <f t="shared" si="81"/>
        <v>0</v>
      </c>
      <c r="D124" s="428"/>
      <c r="E124" s="444">
        <f t="shared" ref="E124:P124" si="83">E121+E123</f>
        <v>0</v>
      </c>
      <c r="F124" s="444">
        <f t="shared" si="83"/>
        <v>0</v>
      </c>
      <c r="G124" s="444">
        <f t="shared" si="83"/>
        <v>0</v>
      </c>
      <c r="H124" s="444">
        <f t="shared" si="83"/>
        <v>0</v>
      </c>
      <c r="I124" s="444">
        <f t="shared" si="83"/>
        <v>0</v>
      </c>
      <c r="J124" s="444">
        <f t="shared" si="83"/>
        <v>0</v>
      </c>
      <c r="K124" s="444">
        <f t="shared" si="83"/>
        <v>0</v>
      </c>
      <c r="L124" s="444">
        <f t="shared" si="83"/>
        <v>0</v>
      </c>
      <c r="M124" s="444">
        <f t="shared" si="83"/>
        <v>0</v>
      </c>
      <c r="N124" s="444">
        <f t="shared" si="83"/>
        <v>0</v>
      </c>
      <c r="O124" s="444">
        <f t="shared" si="83"/>
        <v>0</v>
      </c>
      <c r="P124" s="444">
        <f t="shared" si="83"/>
        <v>0</v>
      </c>
      <c r="W124" s="311"/>
    </row>
    <row r="125" s="314" customFormat="1" ht="13.5" customHeight="1" spans="1:23">
      <c r="A125" s="427"/>
      <c r="B125" s="440" t="s">
        <v>340</v>
      </c>
      <c r="C125" s="425">
        <f t="shared" ref="C125:P125" si="84">IF((C120+C122)=0,,C124/(C120+C122))</f>
        <v>0</v>
      </c>
      <c r="D125" s="429"/>
      <c r="E125" s="444">
        <f t="shared" si="84"/>
        <v>0</v>
      </c>
      <c r="F125" s="444">
        <f t="shared" si="84"/>
        <v>0</v>
      </c>
      <c r="G125" s="444">
        <f t="shared" si="84"/>
        <v>0</v>
      </c>
      <c r="H125" s="444">
        <f t="shared" si="84"/>
        <v>0</v>
      </c>
      <c r="I125" s="444">
        <f t="shared" si="84"/>
        <v>0</v>
      </c>
      <c r="J125" s="444">
        <f t="shared" si="84"/>
        <v>0</v>
      </c>
      <c r="K125" s="444">
        <f t="shared" si="84"/>
        <v>0</v>
      </c>
      <c r="L125" s="444">
        <f t="shared" si="84"/>
        <v>0</v>
      </c>
      <c r="M125" s="444">
        <f t="shared" si="84"/>
        <v>0</v>
      </c>
      <c r="N125" s="444">
        <f t="shared" si="84"/>
        <v>0</v>
      </c>
      <c r="O125" s="444">
        <f t="shared" si="84"/>
        <v>0</v>
      </c>
      <c r="P125" s="444">
        <f t="shared" si="84"/>
        <v>0</v>
      </c>
      <c r="W125" s="311"/>
    </row>
    <row r="126" s="314" customFormat="1" ht="13.5" customHeight="1" spans="1:23">
      <c r="A126" s="427"/>
      <c r="B126" s="440" t="s">
        <v>341</v>
      </c>
      <c r="C126" s="425">
        <f t="shared" ref="C126:C144" si="85">SUM(E126:P126)</f>
        <v>0</v>
      </c>
      <c r="D126" s="429"/>
      <c r="E126" s="399"/>
      <c r="F126" s="399"/>
      <c r="G126" s="399"/>
      <c r="H126" s="399"/>
      <c r="I126" s="399"/>
      <c r="J126" s="399"/>
      <c r="K126" s="399"/>
      <c r="L126" s="399"/>
      <c r="M126" s="399"/>
      <c r="N126" s="399"/>
      <c r="O126" s="399"/>
      <c r="P126" s="399"/>
      <c r="W126" s="311"/>
    </row>
    <row r="127" s="314" customFormat="1" ht="13.5" customHeight="1" spans="1:23">
      <c r="A127" s="427"/>
      <c r="B127" s="440" t="s">
        <v>342</v>
      </c>
      <c r="C127" s="425">
        <f t="shared" ref="C127:P127" si="86">IF(C126=0,,C124/C126)</f>
        <v>0</v>
      </c>
      <c r="D127" s="429"/>
      <c r="E127" s="444">
        <f t="shared" si="86"/>
        <v>0</v>
      </c>
      <c r="F127" s="444">
        <f t="shared" si="86"/>
        <v>0</v>
      </c>
      <c r="G127" s="444">
        <f t="shared" si="86"/>
        <v>0</v>
      </c>
      <c r="H127" s="444">
        <f t="shared" si="86"/>
        <v>0</v>
      </c>
      <c r="I127" s="444">
        <f t="shared" si="86"/>
        <v>0</v>
      </c>
      <c r="J127" s="444">
        <f t="shared" si="86"/>
        <v>0</v>
      </c>
      <c r="K127" s="444">
        <f t="shared" si="86"/>
        <v>0</v>
      </c>
      <c r="L127" s="444">
        <f t="shared" si="86"/>
        <v>0</v>
      </c>
      <c r="M127" s="444">
        <f t="shared" si="86"/>
        <v>0</v>
      </c>
      <c r="N127" s="444">
        <f t="shared" si="86"/>
        <v>0</v>
      </c>
      <c r="O127" s="444">
        <f t="shared" si="86"/>
        <v>0</v>
      </c>
      <c r="P127" s="444">
        <f t="shared" si="86"/>
        <v>0</v>
      </c>
      <c r="W127" s="311"/>
    </row>
    <row r="128" s="314" customFormat="1" ht="13.5" customHeight="1" spans="1:23">
      <c r="A128" s="427"/>
      <c r="B128" s="440" t="s">
        <v>314</v>
      </c>
      <c r="C128" s="425">
        <f t="shared" si="85"/>
        <v>0</v>
      </c>
      <c r="D128" s="428">
        <f>IF(C128=0,,C120/C128)</f>
        <v>0</v>
      </c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W128" s="311"/>
    </row>
    <row r="129" s="314" customFormat="1" ht="13.5" customHeight="1" spans="1:23">
      <c r="A129" s="427"/>
      <c r="B129" s="440" t="s">
        <v>315</v>
      </c>
      <c r="C129" s="425">
        <f t="shared" si="85"/>
        <v>0</v>
      </c>
      <c r="D129" s="428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W129" s="311"/>
    </row>
    <row r="130" s="314" customFormat="1" ht="13.5" customHeight="1" spans="1:23">
      <c r="A130" s="427"/>
      <c r="B130" s="440" t="s">
        <v>316</v>
      </c>
      <c r="C130" s="425">
        <f t="shared" si="85"/>
        <v>0</v>
      </c>
      <c r="D130" s="428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W130" s="311"/>
    </row>
    <row r="131" s="314" customFormat="1" ht="13.5" customHeight="1" spans="1:23">
      <c r="A131" s="427"/>
      <c r="B131" s="440" t="s">
        <v>343</v>
      </c>
      <c r="C131" s="425">
        <f t="shared" si="85"/>
        <v>0</v>
      </c>
      <c r="D131" s="428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W131" s="311"/>
    </row>
    <row r="132" s="314" customFormat="1" ht="13.5" customHeight="1" spans="1:23">
      <c r="A132" s="427"/>
      <c r="B132" s="440" t="s">
        <v>318</v>
      </c>
      <c r="C132" s="425">
        <f t="shared" si="85"/>
        <v>0</v>
      </c>
      <c r="D132" s="428">
        <f>IF(C128=0,,C132/C128)</f>
        <v>0</v>
      </c>
      <c r="E132" s="399"/>
      <c r="F132" s="399"/>
      <c r="G132" s="399"/>
      <c r="H132" s="399"/>
      <c r="I132" s="399"/>
      <c r="J132" s="399"/>
      <c r="K132" s="399"/>
      <c r="L132" s="399"/>
      <c r="M132" s="399"/>
      <c r="N132" s="399"/>
      <c r="O132" s="399"/>
      <c r="P132" s="399"/>
      <c r="W132" s="311"/>
    </row>
    <row r="133" s="314" customFormat="1" ht="13.5" customHeight="1" spans="1:23">
      <c r="A133" s="427"/>
      <c r="B133" s="440" t="s">
        <v>344</v>
      </c>
      <c r="C133" s="425">
        <f t="shared" si="85"/>
        <v>0</v>
      </c>
      <c r="D133" s="428"/>
      <c r="E133" s="399"/>
      <c r="F133" s="399"/>
      <c r="G133" s="399"/>
      <c r="H133" s="399"/>
      <c r="I133" s="399"/>
      <c r="J133" s="399"/>
      <c r="K133" s="399"/>
      <c r="L133" s="399"/>
      <c r="M133" s="399"/>
      <c r="N133" s="399"/>
      <c r="O133" s="399"/>
      <c r="P133" s="399"/>
      <c r="W133" s="311"/>
    </row>
    <row r="134" s="314" customFormat="1" ht="13.5" customHeight="1" spans="1:23">
      <c r="A134" s="427"/>
      <c r="B134" s="440" t="s">
        <v>345</v>
      </c>
      <c r="C134" s="425">
        <f t="shared" si="85"/>
        <v>0</v>
      </c>
      <c r="D134" s="428">
        <f>IF(C124=0,,C134/C124)</f>
        <v>0</v>
      </c>
      <c r="E134" s="399"/>
      <c r="F134" s="399"/>
      <c r="G134" s="399"/>
      <c r="H134" s="399"/>
      <c r="I134" s="399"/>
      <c r="J134" s="399"/>
      <c r="K134" s="399"/>
      <c r="L134" s="399"/>
      <c r="M134" s="399"/>
      <c r="N134" s="399"/>
      <c r="O134" s="399"/>
      <c r="P134" s="399"/>
      <c r="W134" s="311"/>
    </row>
    <row r="135" s="314" customFormat="1" ht="13.5" customHeight="1" spans="1:23">
      <c r="A135" s="427"/>
      <c r="B135" s="440" t="s">
        <v>346</v>
      </c>
      <c r="C135" s="425">
        <f t="shared" si="85"/>
        <v>0</v>
      </c>
      <c r="D135" s="428"/>
      <c r="E135" s="399"/>
      <c r="F135" s="399"/>
      <c r="G135" s="399"/>
      <c r="H135" s="399"/>
      <c r="I135" s="399"/>
      <c r="J135" s="399"/>
      <c r="K135" s="399"/>
      <c r="L135" s="399"/>
      <c r="M135" s="399"/>
      <c r="N135" s="399"/>
      <c r="O135" s="399"/>
      <c r="P135" s="399"/>
      <c r="W135" s="311"/>
    </row>
    <row r="136" s="314" customFormat="1" ht="13.5" customHeight="1" spans="1:23">
      <c r="A136" s="427"/>
      <c r="B136" s="440" t="s">
        <v>347</v>
      </c>
      <c r="C136" s="425">
        <f t="shared" si="85"/>
        <v>0</v>
      </c>
      <c r="D136" s="428">
        <f>IF(C124=0,,C136/C124)</f>
        <v>0</v>
      </c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399"/>
      <c r="P136" s="399"/>
      <c r="W136" s="311"/>
    </row>
    <row r="137" s="314" customFormat="1" ht="13.5" customHeight="1" spans="1:23">
      <c r="A137" s="427"/>
      <c r="B137" s="440" t="s">
        <v>348</v>
      </c>
      <c r="C137" s="425">
        <f t="shared" si="85"/>
        <v>0</v>
      </c>
      <c r="D137" s="430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399"/>
      <c r="P137" s="399"/>
      <c r="W137" s="311"/>
    </row>
    <row r="138" s="314" customFormat="1" ht="13.5" customHeight="1" spans="1:16">
      <c r="A138" s="427"/>
      <c r="B138" s="440" t="s">
        <v>349</v>
      </c>
      <c r="C138" s="425">
        <f t="shared" si="85"/>
        <v>0</v>
      </c>
      <c r="D138" s="431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</row>
    <row r="139" s="314" customFormat="1" ht="13.5" customHeight="1" spans="1:16">
      <c r="A139" s="432"/>
      <c r="B139" s="440" t="s">
        <v>350</v>
      </c>
      <c r="C139" s="425">
        <f t="shared" si="85"/>
        <v>0</v>
      </c>
      <c r="D139" s="431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</row>
    <row r="140" s="314" customFormat="1" ht="13.5" customHeight="1" spans="1:23">
      <c r="A140" s="433" t="s">
        <v>351</v>
      </c>
      <c r="B140" s="436" t="s">
        <v>335</v>
      </c>
      <c r="C140" s="329">
        <f t="shared" si="85"/>
        <v>0</v>
      </c>
      <c r="D140" s="350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W140" s="311"/>
    </row>
    <row r="141" s="314" customFormat="1" ht="13.5" customHeight="1" spans="1:23">
      <c r="A141" s="435"/>
      <c r="B141" s="436" t="s">
        <v>336</v>
      </c>
      <c r="C141" s="329">
        <f t="shared" si="85"/>
        <v>0</v>
      </c>
      <c r="D141" s="354">
        <f>IF(C144=0,,C141/C144)</f>
        <v>0</v>
      </c>
      <c r="E141" s="399"/>
      <c r="F141" s="399"/>
      <c r="G141" s="399"/>
      <c r="H141" s="399"/>
      <c r="I141" s="399"/>
      <c r="J141" s="399"/>
      <c r="K141" s="399"/>
      <c r="L141" s="399"/>
      <c r="M141" s="399"/>
      <c r="N141" s="399"/>
      <c r="O141" s="399"/>
      <c r="P141" s="399"/>
      <c r="W141" s="311"/>
    </row>
    <row r="142" s="314" customFormat="1" ht="13.5" customHeight="1" spans="1:23">
      <c r="A142" s="435"/>
      <c r="B142" s="436" t="s">
        <v>337</v>
      </c>
      <c r="C142" s="329">
        <f t="shared" si="85"/>
        <v>0</v>
      </c>
      <c r="D142" s="354"/>
      <c r="E142" s="399"/>
      <c r="F142" s="399"/>
      <c r="G142" s="399"/>
      <c r="H142" s="399"/>
      <c r="I142" s="399"/>
      <c r="J142" s="399"/>
      <c r="K142" s="399"/>
      <c r="L142" s="399"/>
      <c r="M142" s="399"/>
      <c r="N142" s="399"/>
      <c r="O142" s="399"/>
      <c r="P142" s="399"/>
      <c r="W142" s="311"/>
    </row>
    <row r="143" s="314" customFormat="1" ht="13.5" customHeight="1" spans="1:23">
      <c r="A143" s="435"/>
      <c r="B143" s="436" t="s">
        <v>338</v>
      </c>
      <c r="C143" s="329">
        <f t="shared" si="85"/>
        <v>0</v>
      </c>
      <c r="D143" s="354">
        <f>IF(C144=0,,C143/C144)</f>
        <v>0</v>
      </c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399"/>
      <c r="P143" s="399"/>
      <c r="W143" s="311"/>
    </row>
    <row r="144" s="314" customFormat="1" ht="13.5" customHeight="1" spans="1:23">
      <c r="A144" s="435"/>
      <c r="B144" s="436" t="s">
        <v>339</v>
      </c>
      <c r="C144" s="329">
        <f t="shared" si="85"/>
        <v>0</v>
      </c>
      <c r="D144" s="354"/>
      <c r="E144" s="444">
        <f t="shared" ref="E144:P144" si="87">E141+E143</f>
        <v>0</v>
      </c>
      <c r="F144" s="444">
        <f t="shared" si="87"/>
        <v>0</v>
      </c>
      <c r="G144" s="444">
        <f t="shared" si="87"/>
        <v>0</v>
      </c>
      <c r="H144" s="444">
        <f t="shared" si="87"/>
        <v>0</v>
      </c>
      <c r="I144" s="444">
        <f t="shared" si="87"/>
        <v>0</v>
      </c>
      <c r="J144" s="444">
        <f t="shared" si="87"/>
        <v>0</v>
      </c>
      <c r="K144" s="444">
        <f t="shared" si="87"/>
        <v>0</v>
      </c>
      <c r="L144" s="444">
        <f t="shared" si="87"/>
        <v>0</v>
      </c>
      <c r="M144" s="444">
        <f t="shared" si="87"/>
        <v>0</v>
      </c>
      <c r="N144" s="444">
        <f t="shared" si="87"/>
        <v>0</v>
      </c>
      <c r="O144" s="444">
        <f t="shared" si="87"/>
        <v>0</v>
      </c>
      <c r="P144" s="444">
        <f t="shared" si="87"/>
        <v>0</v>
      </c>
      <c r="W144" s="311"/>
    </row>
    <row r="145" s="314" customFormat="1" ht="13.5" customHeight="1" spans="1:23">
      <c r="A145" s="435"/>
      <c r="B145" s="436" t="s">
        <v>340</v>
      </c>
      <c r="C145" s="329">
        <f t="shared" ref="C145:P145" si="88">IF((C140+C142)=0,,C144/(C140+C142))</f>
        <v>0</v>
      </c>
      <c r="D145" s="364"/>
      <c r="E145" s="444">
        <f t="shared" si="88"/>
        <v>0</v>
      </c>
      <c r="F145" s="444">
        <f t="shared" si="88"/>
        <v>0</v>
      </c>
      <c r="G145" s="444">
        <f t="shared" si="88"/>
        <v>0</v>
      </c>
      <c r="H145" s="444">
        <f t="shared" si="88"/>
        <v>0</v>
      </c>
      <c r="I145" s="444">
        <f t="shared" si="88"/>
        <v>0</v>
      </c>
      <c r="J145" s="444">
        <f t="shared" si="88"/>
        <v>0</v>
      </c>
      <c r="K145" s="444">
        <f t="shared" si="88"/>
        <v>0</v>
      </c>
      <c r="L145" s="444">
        <f t="shared" si="88"/>
        <v>0</v>
      </c>
      <c r="M145" s="444">
        <f t="shared" si="88"/>
        <v>0</v>
      </c>
      <c r="N145" s="444">
        <f t="shared" si="88"/>
        <v>0</v>
      </c>
      <c r="O145" s="444">
        <f t="shared" si="88"/>
        <v>0</v>
      </c>
      <c r="P145" s="444">
        <f t="shared" si="88"/>
        <v>0</v>
      </c>
      <c r="W145" s="311"/>
    </row>
    <row r="146" s="314" customFormat="1" ht="13.5" customHeight="1" spans="1:23">
      <c r="A146" s="435"/>
      <c r="B146" s="436" t="s">
        <v>341</v>
      </c>
      <c r="C146" s="329">
        <f t="shared" ref="C146:C164" si="89">SUM(E146:P146)</f>
        <v>0</v>
      </c>
      <c r="D146" s="364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W146" s="311"/>
    </row>
    <row r="147" s="314" customFormat="1" ht="13.5" customHeight="1" spans="1:23">
      <c r="A147" s="435"/>
      <c r="B147" s="436" t="s">
        <v>342</v>
      </c>
      <c r="C147" s="329">
        <f t="shared" ref="C147:P147" si="90">IF(C146=0,,C144/C146)</f>
        <v>0</v>
      </c>
      <c r="D147" s="364"/>
      <c r="E147" s="444">
        <f t="shared" si="90"/>
        <v>0</v>
      </c>
      <c r="F147" s="444">
        <f t="shared" si="90"/>
        <v>0</v>
      </c>
      <c r="G147" s="444">
        <f t="shared" si="90"/>
        <v>0</v>
      </c>
      <c r="H147" s="444">
        <f t="shared" si="90"/>
        <v>0</v>
      </c>
      <c r="I147" s="444">
        <f t="shared" si="90"/>
        <v>0</v>
      </c>
      <c r="J147" s="444">
        <f t="shared" si="90"/>
        <v>0</v>
      </c>
      <c r="K147" s="444">
        <f t="shared" si="90"/>
        <v>0</v>
      </c>
      <c r="L147" s="444">
        <f t="shared" si="90"/>
        <v>0</v>
      </c>
      <c r="M147" s="444">
        <f t="shared" si="90"/>
        <v>0</v>
      </c>
      <c r="N147" s="444">
        <f t="shared" si="90"/>
        <v>0</v>
      </c>
      <c r="O147" s="444">
        <f t="shared" si="90"/>
        <v>0</v>
      </c>
      <c r="P147" s="444">
        <f t="shared" si="90"/>
        <v>0</v>
      </c>
      <c r="W147" s="311"/>
    </row>
    <row r="148" s="314" customFormat="1" ht="13.5" customHeight="1" spans="1:23">
      <c r="A148" s="435"/>
      <c r="B148" s="436" t="s">
        <v>314</v>
      </c>
      <c r="C148" s="329">
        <f t="shared" si="89"/>
        <v>0</v>
      </c>
      <c r="D148" s="354">
        <f>IF(C148=0,,C140/C148)</f>
        <v>0</v>
      </c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W148" s="311"/>
    </row>
    <row r="149" s="314" customFormat="1" ht="13.5" customHeight="1" spans="1:23">
      <c r="A149" s="435"/>
      <c r="B149" s="436" t="s">
        <v>315</v>
      </c>
      <c r="C149" s="329">
        <f t="shared" si="89"/>
        <v>0</v>
      </c>
      <c r="D149" s="354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399"/>
      <c r="P149" s="399"/>
      <c r="W149" s="311"/>
    </row>
    <row r="150" s="314" customFormat="1" ht="13.5" customHeight="1" spans="1:23">
      <c r="A150" s="435"/>
      <c r="B150" s="436" t="s">
        <v>316</v>
      </c>
      <c r="C150" s="329">
        <f t="shared" si="89"/>
        <v>0</v>
      </c>
      <c r="D150" s="354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399"/>
      <c r="P150" s="399"/>
      <c r="W150" s="311"/>
    </row>
    <row r="151" s="314" customFormat="1" ht="13.5" customHeight="1" spans="1:23">
      <c r="A151" s="435"/>
      <c r="B151" s="436" t="s">
        <v>343</v>
      </c>
      <c r="C151" s="329">
        <f t="shared" si="89"/>
        <v>0</v>
      </c>
      <c r="D151" s="354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W151" s="311"/>
    </row>
    <row r="152" s="314" customFormat="1" ht="13.5" customHeight="1" spans="1:23">
      <c r="A152" s="435"/>
      <c r="B152" s="436" t="s">
        <v>318</v>
      </c>
      <c r="C152" s="329">
        <f t="shared" si="89"/>
        <v>0</v>
      </c>
      <c r="D152" s="354">
        <f>IF(C148=0,,C152/C148)</f>
        <v>0</v>
      </c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399"/>
      <c r="P152" s="399"/>
      <c r="W152" s="311"/>
    </row>
    <row r="153" s="314" customFormat="1" ht="13.5" customHeight="1" spans="1:23">
      <c r="A153" s="435"/>
      <c r="B153" s="436" t="s">
        <v>344</v>
      </c>
      <c r="C153" s="329">
        <f t="shared" si="89"/>
        <v>0</v>
      </c>
      <c r="D153" s="354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W153" s="311"/>
    </row>
    <row r="154" s="314" customFormat="1" ht="13.5" customHeight="1" spans="1:23">
      <c r="A154" s="435"/>
      <c r="B154" s="436" t="s">
        <v>345</v>
      </c>
      <c r="C154" s="329">
        <f t="shared" si="89"/>
        <v>0</v>
      </c>
      <c r="D154" s="354">
        <f>IF(C144=0,,C154/C144)</f>
        <v>0</v>
      </c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W154" s="311"/>
    </row>
    <row r="155" s="314" customFormat="1" ht="13.5" customHeight="1" spans="1:23">
      <c r="A155" s="435"/>
      <c r="B155" s="436" t="s">
        <v>346</v>
      </c>
      <c r="C155" s="329">
        <f t="shared" si="89"/>
        <v>0</v>
      </c>
      <c r="D155" s="354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399"/>
      <c r="P155" s="399"/>
      <c r="W155" s="311"/>
    </row>
    <row r="156" s="314" customFormat="1" ht="13.5" customHeight="1" spans="1:23">
      <c r="A156" s="435"/>
      <c r="B156" s="436" t="s">
        <v>347</v>
      </c>
      <c r="C156" s="329">
        <f t="shared" si="89"/>
        <v>0</v>
      </c>
      <c r="D156" s="354">
        <f>IF(C144=0,,C156/C144)</f>
        <v>0</v>
      </c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W156" s="311"/>
    </row>
    <row r="157" s="314" customFormat="1" ht="13.5" customHeight="1" spans="1:23">
      <c r="A157" s="435"/>
      <c r="B157" s="436" t="s">
        <v>348</v>
      </c>
      <c r="C157" s="329">
        <f t="shared" si="89"/>
        <v>0</v>
      </c>
      <c r="D157" s="330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399"/>
      <c r="P157" s="399"/>
      <c r="W157" s="311"/>
    </row>
    <row r="158" s="314" customFormat="1" ht="13.5" customHeight="1" spans="1:16">
      <c r="A158" s="435"/>
      <c r="B158" s="436" t="s">
        <v>349</v>
      </c>
      <c r="C158" s="329">
        <f t="shared" si="89"/>
        <v>0</v>
      </c>
      <c r="D158" s="437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399"/>
      <c r="P158" s="399"/>
    </row>
    <row r="159" s="314" customFormat="1" ht="13.5" customHeight="1" spans="1:16">
      <c r="A159" s="438"/>
      <c r="B159" s="436" t="s">
        <v>350</v>
      </c>
      <c r="C159" s="329">
        <f t="shared" si="89"/>
        <v>0</v>
      </c>
      <c r="D159" s="437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</row>
    <row r="160" s="314" customFormat="1" ht="13.5" customHeight="1" spans="1:23">
      <c r="A160" s="439" t="s">
        <v>263</v>
      </c>
      <c r="B160" s="440" t="s">
        <v>335</v>
      </c>
      <c r="C160" s="425">
        <f t="shared" si="89"/>
        <v>0</v>
      </c>
      <c r="D160" s="426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W160" s="311"/>
    </row>
    <row r="161" s="314" customFormat="1" ht="13.5" customHeight="1" spans="1:23">
      <c r="A161" s="427"/>
      <c r="B161" s="440" t="s">
        <v>336</v>
      </c>
      <c r="C161" s="425">
        <f t="shared" si="89"/>
        <v>0</v>
      </c>
      <c r="D161" s="428">
        <f>IF(C164=0,,C161/C164)</f>
        <v>0</v>
      </c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W161" s="311"/>
    </row>
    <row r="162" s="314" customFormat="1" ht="13.5" customHeight="1" spans="1:23">
      <c r="A162" s="427"/>
      <c r="B162" s="440" t="s">
        <v>337</v>
      </c>
      <c r="C162" s="425">
        <f t="shared" si="89"/>
        <v>0</v>
      </c>
      <c r="D162" s="428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W162" s="311"/>
    </row>
    <row r="163" s="314" customFormat="1" ht="13.5" customHeight="1" spans="1:23">
      <c r="A163" s="427"/>
      <c r="B163" s="440" t="s">
        <v>338</v>
      </c>
      <c r="C163" s="425">
        <f t="shared" si="89"/>
        <v>0</v>
      </c>
      <c r="D163" s="428">
        <f>IF(C164=0,,C163/C164)</f>
        <v>0</v>
      </c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399"/>
      <c r="P163" s="399"/>
      <c r="W163" s="311"/>
    </row>
    <row r="164" s="314" customFormat="1" ht="13.5" customHeight="1" spans="1:23">
      <c r="A164" s="427"/>
      <c r="B164" s="440" t="s">
        <v>339</v>
      </c>
      <c r="C164" s="425">
        <f t="shared" si="89"/>
        <v>0</v>
      </c>
      <c r="D164" s="428"/>
      <c r="E164" s="444">
        <f t="shared" ref="E164:P164" si="91">E161+E163</f>
        <v>0</v>
      </c>
      <c r="F164" s="444">
        <f t="shared" si="91"/>
        <v>0</v>
      </c>
      <c r="G164" s="444">
        <f t="shared" si="91"/>
        <v>0</v>
      </c>
      <c r="H164" s="444">
        <f t="shared" si="91"/>
        <v>0</v>
      </c>
      <c r="I164" s="444">
        <f t="shared" si="91"/>
        <v>0</v>
      </c>
      <c r="J164" s="444">
        <f t="shared" si="91"/>
        <v>0</v>
      </c>
      <c r="K164" s="444">
        <f t="shared" si="91"/>
        <v>0</v>
      </c>
      <c r="L164" s="444">
        <f t="shared" si="91"/>
        <v>0</v>
      </c>
      <c r="M164" s="444">
        <f t="shared" si="91"/>
        <v>0</v>
      </c>
      <c r="N164" s="444">
        <f t="shared" si="91"/>
        <v>0</v>
      </c>
      <c r="O164" s="444">
        <f t="shared" si="91"/>
        <v>0</v>
      </c>
      <c r="P164" s="444">
        <f t="shared" si="91"/>
        <v>0</v>
      </c>
      <c r="W164" s="311"/>
    </row>
    <row r="165" s="314" customFormat="1" ht="13.5" customHeight="1" spans="1:23">
      <c r="A165" s="427"/>
      <c r="B165" s="440" t="s">
        <v>340</v>
      </c>
      <c r="C165" s="425">
        <f t="shared" ref="C165:P165" si="92">IF((C160+C162)=0,,C164/(C160+C162))</f>
        <v>0</v>
      </c>
      <c r="D165" s="429"/>
      <c r="E165" s="444">
        <f t="shared" si="92"/>
        <v>0</v>
      </c>
      <c r="F165" s="444">
        <f t="shared" si="92"/>
        <v>0</v>
      </c>
      <c r="G165" s="444">
        <f t="shared" si="92"/>
        <v>0</v>
      </c>
      <c r="H165" s="444">
        <f t="shared" si="92"/>
        <v>0</v>
      </c>
      <c r="I165" s="444">
        <f t="shared" si="92"/>
        <v>0</v>
      </c>
      <c r="J165" s="444">
        <f t="shared" si="92"/>
        <v>0</v>
      </c>
      <c r="K165" s="444">
        <f t="shared" si="92"/>
        <v>0</v>
      </c>
      <c r="L165" s="444">
        <f t="shared" si="92"/>
        <v>0</v>
      </c>
      <c r="M165" s="444">
        <f t="shared" si="92"/>
        <v>0</v>
      </c>
      <c r="N165" s="444">
        <f t="shared" si="92"/>
        <v>0</v>
      </c>
      <c r="O165" s="444">
        <f t="shared" si="92"/>
        <v>0</v>
      </c>
      <c r="P165" s="444">
        <f t="shared" si="92"/>
        <v>0</v>
      </c>
      <c r="W165" s="311"/>
    </row>
    <row r="166" s="314" customFormat="1" ht="13.5" customHeight="1" spans="1:23">
      <c r="A166" s="427"/>
      <c r="B166" s="440" t="s">
        <v>341</v>
      </c>
      <c r="C166" s="425">
        <f t="shared" ref="C166:C184" si="93">SUM(E166:P166)</f>
        <v>0</v>
      </c>
      <c r="D166" s="42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399"/>
      <c r="P166" s="399"/>
      <c r="W166" s="311"/>
    </row>
    <row r="167" s="314" customFormat="1" ht="13.5" customHeight="1" spans="1:23">
      <c r="A167" s="427"/>
      <c r="B167" s="440" t="s">
        <v>342</v>
      </c>
      <c r="C167" s="425">
        <f t="shared" ref="C167:P167" si="94">IF(C166=0,,C164/C166)</f>
        <v>0</v>
      </c>
      <c r="D167" s="429"/>
      <c r="E167" s="444">
        <f t="shared" si="94"/>
        <v>0</v>
      </c>
      <c r="F167" s="444">
        <f t="shared" si="94"/>
        <v>0</v>
      </c>
      <c r="G167" s="444">
        <f t="shared" si="94"/>
        <v>0</v>
      </c>
      <c r="H167" s="444">
        <f t="shared" si="94"/>
        <v>0</v>
      </c>
      <c r="I167" s="444">
        <f t="shared" si="94"/>
        <v>0</v>
      </c>
      <c r="J167" s="444">
        <f t="shared" si="94"/>
        <v>0</v>
      </c>
      <c r="K167" s="444">
        <f t="shared" si="94"/>
        <v>0</v>
      </c>
      <c r="L167" s="444">
        <f t="shared" si="94"/>
        <v>0</v>
      </c>
      <c r="M167" s="444">
        <f t="shared" si="94"/>
        <v>0</v>
      </c>
      <c r="N167" s="444">
        <f t="shared" si="94"/>
        <v>0</v>
      </c>
      <c r="O167" s="444">
        <f t="shared" si="94"/>
        <v>0</v>
      </c>
      <c r="P167" s="444">
        <f t="shared" si="94"/>
        <v>0</v>
      </c>
      <c r="W167" s="311"/>
    </row>
    <row r="168" s="314" customFormat="1" ht="13.5" customHeight="1" spans="1:23">
      <c r="A168" s="427"/>
      <c r="B168" s="440" t="s">
        <v>314</v>
      </c>
      <c r="C168" s="425">
        <f t="shared" si="93"/>
        <v>0</v>
      </c>
      <c r="D168" s="428">
        <f>IF(C168=0,,C160/C168)</f>
        <v>0</v>
      </c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W168" s="311"/>
    </row>
    <row r="169" s="314" customFormat="1" ht="13.5" customHeight="1" spans="1:23">
      <c r="A169" s="427"/>
      <c r="B169" s="440" t="s">
        <v>315</v>
      </c>
      <c r="C169" s="425">
        <f t="shared" si="93"/>
        <v>0</v>
      </c>
      <c r="D169" s="428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W169" s="311"/>
    </row>
    <row r="170" s="314" customFormat="1" ht="13.5" customHeight="1" spans="1:23">
      <c r="A170" s="427"/>
      <c r="B170" s="440" t="s">
        <v>316</v>
      </c>
      <c r="C170" s="425">
        <f t="shared" si="93"/>
        <v>0</v>
      </c>
      <c r="D170" s="428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W170" s="311"/>
    </row>
    <row r="171" s="314" customFormat="1" ht="13.5" customHeight="1" spans="1:23">
      <c r="A171" s="427"/>
      <c r="B171" s="440" t="s">
        <v>343</v>
      </c>
      <c r="C171" s="425">
        <f t="shared" si="93"/>
        <v>0</v>
      </c>
      <c r="D171" s="428"/>
      <c r="E171" s="399"/>
      <c r="F171" s="399"/>
      <c r="G171" s="399"/>
      <c r="H171" s="399"/>
      <c r="I171" s="399"/>
      <c r="J171" s="399"/>
      <c r="K171" s="399"/>
      <c r="L171" s="399"/>
      <c r="M171" s="399"/>
      <c r="N171" s="399"/>
      <c r="O171" s="399"/>
      <c r="P171" s="399"/>
      <c r="W171" s="311"/>
    </row>
    <row r="172" s="314" customFormat="1" ht="13.5" customHeight="1" spans="1:23">
      <c r="A172" s="427"/>
      <c r="B172" s="440" t="s">
        <v>318</v>
      </c>
      <c r="C172" s="425">
        <f t="shared" si="93"/>
        <v>0</v>
      </c>
      <c r="D172" s="428">
        <f>IF(C168=0,,C172/C168)</f>
        <v>0</v>
      </c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W172" s="311"/>
    </row>
    <row r="173" s="314" customFormat="1" ht="13.5" customHeight="1" spans="1:23">
      <c r="A173" s="427"/>
      <c r="B173" s="440" t="s">
        <v>344</v>
      </c>
      <c r="C173" s="425">
        <f t="shared" si="93"/>
        <v>0</v>
      </c>
      <c r="D173" s="428"/>
      <c r="E173" s="399"/>
      <c r="F173" s="399"/>
      <c r="G173" s="399"/>
      <c r="H173" s="399"/>
      <c r="I173" s="399"/>
      <c r="J173" s="399"/>
      <c r="K173" s="399"/>
      <c r="L173" s="399"/>
      <c r="M173" s="399"/>
      <c r="N173" s="399"/>
      <c r="O173" s="399"/>
      <c r="P173" s="399"/>
      <c r="W173" s="311"/>
    </row>
    <row r="174" s="314" customFormat="1" ht="13.5" customHeight="1" spans="1:23">
      <c r="A174" s="427"/>
      <c r="B174" s="440" t="s">
        <v>345</v>
      </c>
      <c r="C174" s="425">
        <f t="shared" si="93"/>
        <v>0</v>
      </c>
      <c r="D174" s="428">
        <f>IF(C164=0,,C174/C164)</f>
        <v>0</v>
      </c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399"/>
      <c r="P174" s="399"/>
      <c r="W174" s="311"/>
    </row>
    <row r="175" s="314" customFormat="1" ht="13.5" customHeight="1" spans="1:23">
      <c r="A175" s="427"/>
      <c r="B175" s="440" t="s">
        <v>346</v>
      </c>
      <c r="C175" s="425">
        <f t="shared" si="93"/>
        <v>0</v>
      </c>
      <c r="D175" s="428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399"/>
      <c r="P175" s="399"/>
      <c r="W175" s="311"/>
    </row>
    <row r="176" s="314" customFormat="1" ht="13.5" customHeight="1" spans="1:23">
      <c r="A176" s="427"/>
      <c r="B176" s="440" t="s">
        <v>347</v>
      </c>
      <c r="C176" s="425">
        <f t="shared" si="93"/>
        <v>0</v>
      </c>
      <c r="D176" s="428">
        <f>IF(C164=0,,C176/C164)</f>
        <v>0</v>
      </c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W176" s="311"/>
    </row>
    <row r="177" s="314" customFormat="1" ht="13.5" customHeight="1" spans="1:23">
      <c r="A177" s="427"/>
      <c r="B177" s="440" t="s">
        <v>348</v>
      </c>
      <c r="C177" s="425">
        <f t="shared" si="93"/>
        <v>0</v>
      </c>
      <c r="D177" s="430"/>
      <c r="E177" s="399"/>
      <c r="F177" s="399"/>
      <c r="G177" s="399"/>
      <c r="H177" s="399"/>
      <c r="I177" s="399"/>
      <c r="J177" s="399"/>
      <c r="K177" s="399"/>
      <c r="L177" s="399"/>
      <c r="M177" s="399"/>
      <c r="N177" s="399"/>
      <c r="O177" s="399"/>
      <c r="P177" s="399"/>
      <c r="W177" s="311"/>
    </row>
    <row r="178" s="314" customFormat="1" ht="13.5" customHeight="1" spans="1:16">
      <c r="A178" s="427"/>
      <c r="B178" s="440" t="s">
        <v>349</v>
      </c>
      <c r="C178" s="425">
        <f t="shared" si="93"/>
        <v>0</v>
      </c>
      <c r="D178" s="431"/>
      <c r="E178" s="399"/>
      <c r="F178" s="399"/>
      <c r="G178" s="399"/>
      <c r="H178" s="399"/>
      <c r="I178" s="399"/>
      <c r="J178" s="399"/>
      <c r="K178" s="399"/>
      <c r="L178" s="399"/>
      <c r="M178" s="399"/>
      <c r="N178" s="399"/>
      <c r="O178" s="399"/>
      <c r="P178" s="399"/>
    </row>
    <row r="179" s="314" customFormat="1" ht="13.5" customHeight="1" spans="1:16">
      <c r="A179" s="432"/>
      <c r="B179" s="440" t="s">
        <v>350</v>
      </c>
      <c r="C179" s="425">
        <f t="shared" si="93"/>
        <v>0</v>
      </c>
      <c r="D179" s="431"/>
      <c r="E179" s="399"/>
      <c r="F179" s="399"/>
      <c r="G179" s="399"/>
      <c r="H179" s="399"/>
      <c r="I179" s="399"/>
      <c r="J179" s="399"/>
      <c r="K179" s="399"/>
      <c r="L179" s="399"/>
      <c r="M179" s="399"/>
      <c r="N179" s="399"/>
      <c r="O179" s="399"/>
      <c r="P179" s="399"/>
    </row>
    <row r="180" s="314" customFormat="1" ht="13.5" customHeight="1" spans="1:23">
      <c r="A180" s="446" t="s">
        <v>352</v>
      </c>
      <c r="B180" s="436" t="s">
        <v>335</v>
      </c>
      <c r="C180" s="329">
        <f t="shared" si="93"/>
        <v>0</v>
      </c>
      <c r="D180" s="350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399"/>
      <c r="P180" s="399"/>
      <c r="W180" s="311"/>
    </row>
    <row r="181" s="314" customFormat="1" ht="13.5" customHeight="1" spans="1:23">
      <c r="A181" s="435"/>
      <c r="B181" s="436" t="s">
        <v>336</v>
      </c>
      <c r="C181" s="329">
        <f t="shared" si="93"/>
        <v>0</v>
      </c>
      <c r="D181" s="354">
        <f>IF(C184=0,,C181/C184)</f>
        <v>0</v>
      </c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W181" s="311"/>
    </row>
    <row r="182" s="314" customFormat="1" ht="13.5" customHeight="1" spans="1:23">
      <c r="A182" s="435"/>
      <c r="B182" s="436" t="s">
        <v>337</v>
      </c>
      <c r="C182" s="329">
        <f t="shared" si="93"/>
        <v>0</v>
      </c>
      <c r="D182" s="354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399"/>
      <c r="P182" s="399"/>
      <c r="W182" s="311"/>
    </row>
    <row r="183" s="314" customFormat="1" ht="13.5" customHeight="1" spans="1:23">
      <c r="A183" s="435"/>
      <c r="B183" s="436" t="s">
        <v>338</v>
      </c>
      <c r="C183" s="329">
        <f t="shared" si="93"/>
        <v>0</v>
      </c>
      <c r="D183" s="354">
        <f>IF(C184=0,,C183/C184)</f>
        <v>0</v>
      </c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W183" s="311"/>
    </row>
    <row r="184" s="314" customFormat="1" ht="13.5" customHeight="1" spans="1:23">
      <c r="A184" s="435"/>
      <c r="B184" s="436" t="s">
        <v>339</v>
      </c>
      <c r="C184" s="329">
        <f t="shared" si="93"/>
        <v>0</v>
      </c>
      <c r="D184" s="354"/>
      <c r="E184" s="444">
        <f t="shared" ref="E184:P184" si="95">E181+E183</f>
        <v>0</v>
      </c>
      <c r="F184" s="444">
        <f t="shared" si="95"/>
        <v>0</v>
      </c>
      <c r="G184" s="444">
        <f t="shared" si="95"/>
        <v>0</v>
      </c>
      <c r="H184" s="444">
        <f t="shared" si="95"/>
        <v>0</v>
      </c>
      <c r="I184" s="444">
        <f t="shared" si="95"/>
        <v>0</v>
      </c>
      <c r="J184" s="444">
        <f t="shared" si="95"/>
        <v>0</v>
      </c>
      <c r="K184" s="444">
        <f t="shared" si="95"/>
        <v>0</v>
      </c>
      <c r="L184" s="444">
        <f t="shared" si="95"/>
        <v>0</v>
      </c>
      <c r="M184" s="444">
        <f t="shared" si="95"/>
        <v>0</v>
      </c>
      <c r="N184" s="444">
        <f t="shared" si="95"/>
        <v>0</v>
      </c>
      <c r="O184" s="444">
        <f t="shared" si="95"/>
        <v>0</v>
      </c>
      <c r="P184" s="444">
        <f t="shared" si="95"/>
        <v>0</v>
      </c>
      <c r="W184" s="311"/>
    </row>
    <row r="185" s="314" customFormat="1" ht="13.5" customHeight="1" spans="1:23">
      <c r="A185" s="435"/>
      <c r="B185" s="436" t="s">
        <v>340</v>
      </c>
      <c r="C185" s="329">
        <f t="shared" ref="C185:P185" si="96">IF((C180+C182)=0,,C184/(C180+C182))</f>
        <v>0</v>
      </c>
      <c r="D185" s="364"/>
      <c r="E185" s="444">
        <f t="shared" si="96"/>
        <v>0</v>
      </c>
      <c r="F185" s="444">
        <f t="shared" si="96"/>
        <v>0</v>
      </c>
      <c r="G185" s="444">
        <f t="shared" si="96"/>
        <v>0</v>
      </c>
      <c r="H185" s="444">
        <f t="shared" si="96"/>
        <v>0</v>
      </c>
      <c r="I185" s="444">
        <f t="shared" si="96"/>
        <v>0</v>
      </c>
      <c r="J185" s="444">
        <f t="shared" si="96"/>
        <v>0</v>
      </c>
      <c r="K185" s="444">
        <f t="shared" si="96"/>
        <v>0</v>
      </c>
      <c r="L185" s="444">
        <f t="shared" si="96"/>
        <v>0</v>
      </c>
      <c r="M185" s="444">
        <f t="shared" si="96"/>
        <v>0</v>
      </c>
      <c r="N185" s="444">
        <f t="shared" si="96"/>
        <v>0</v>
      </c>
      <c r="O185" s="444">
        <f t="shared" si="96"/>
        <v>0</v>
      </c>
      <c r="P185" s="444">
        <f t="shared" si="96"/>
        <v>0</v>
      </c>
      <c r="W185" s="311"/>
    </row>
    <row r="186" s="314" customFormat="1" ht="13.5" customHeight="1" spans="1:23">
      <c r="A186" s="435"/>
      <c r="B186" s="436" t="s">
        <v>341</v>
      </c>
      <c r="C186" s="329">
        <f t="shared" ref="C186:C204" si="97">SUM(E186:P186)</f>
        <v>0</v>
      </c>
      <c r="D186" s="364"/>
      <c r="E186" s="399"/>
      <c r="F186" s="399"/>
      <c r="G186" s="399"/>
      <c r="H186" s="399"/>
      <c r="I186" s="399"/>
      <c r="J186" s="399"/>
      <c r="K186" s="399"/>
      <c r="L186" s="399"/>
      <c r="M186" s="399"/>
      <c r="N186" s="399"/>
      <c r="O186" s="399"/>
      <c r="P186" s="399"/>
      <c r="W186" s="311"/>
    </row>
    <row r="187" s="314" customFormat="1" ht="13.5" customHeight="1" spans="1:23">
      <c r="A187" s="435"/>
      <c r="B187" s="436" t="s">
        <v>342</v>
      </c>
      <c r="C187" s="329">
        <f t="shared" ref="C187:P187" si="98">IF(C186=0,,C184/C186)</f>
        <v>0</v>
      </c>
      <c r="D187" s="364"/>
      <c r="E187" s="444">
        <f t="shared" si="98"/>
        <v>0</v>
      </c>
      <c r="F187" s="444">
        <f t="shared" si="98"/>
        <v>0</v>
      </c>
      <c r="G187" s="444">
        <f t="shared" si="98"/>
        <v>0</v>
      </c>
      <c r="H187" s="444">
        <f t="shared" si="98"/>
        <v>0</v>
      </c>
      <c r="I187" s="444">
        <f t="shared" si="98"/>
        <v>0</v>
      </c>
      <c r="J187" s="444">
        <f t="shared" si="98"/>
        <v>0</v>
      </c>
      <c r="K187" s="444">
        <f t="shared" si="98"/>
        <v>0</v>
      </c>
      <c r="L187" s="444">
        <f t="shared" si="98"/>
        <v>0</v>
      </c>
      <c r="M187" s="444">
        <f t="shared" si="98"/>
        <v>0</v>
      </c>
      <c r="N187" s="444">
        <f t="shared" si="98"/>
        <v>0</v>
      </c>
      <c r="O187" s="444">
        <f t="shared" si="98"/>
        <v>0</v>
      </c>
      <c r="P187" s="444">
        <f t="shared" si="98"/>
        <v>0</v>
      </c>
      <c r="W187" s="311"/>
    </row>
    <row r="188" s="314" customFormat="1" ht="13.5" customHeight="1" spans="1:23">
      <c r="A188" s="435"/>
      <c r="B188" s="436" t="s">
        <v>314</v>
      </c>
      <c r="C188" s="329">
        <f t="shared" si="97"/>
        <v>0</v>
      </c>
      <c r="D188" s="354">
        <f>IF(C188=0,,C180/C188)</f>
        <v>0</v>
      </c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399"/>
      <c r="P188" s="399"/>
      <c r="W188" s="311"/>
    </row>
    <row r="189" s="314" customFormat="1" ht="13.5" customHeight="1" spans="1:23">
      <c r="A189" s="435"/>
      <c r="B189" s="436" t="s">
        <v>315</v>
      </c>
      <c r="C189" s="329">
        <f t="shared" si="97"/>
        <v>0</v>
      </c>
      <c r="D189" s="354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399"/>
      <c r="P189" s="399"/>
      <c r="W189" s="311"/>
    </row>
    <row r="190" s="314" customFormat="1" ht="13.5" customHeight="1" spans="1:23">
      <c r="A190" s="435"/>
      <c r="B190" s="436" t="s">
        <v>316</v>
      </c>
      <c r="C190" s="329">
        <f t="shared" si="97"/>
        <v>0</v>
      </c>
      <c r="D190" s="354"/>
      <c r="E190" s="399"/>
      <c r="F190" s="399"/>
      <c r="G190" s="399"/>
      <c r="H190" s="399"/>
      <c r="I190" s="399"/>
      <c r="J190" s="399"/>
      <c r="K190" s="399"/>
      <c r="L190" s="399"/>
      <c r="M190" s="399"/>
      <c r="N190" s="399"/>
      <c r="O190" s="399"/>
      <c r="P190" s="399"/>
      <c r="W190" s="311"/>
    </row>
    <row r="191" s="314" customFormat="1" ht="13.5" customHeight="1" spans="1:23">
      <c r="A191" s="435"/>
      <c r="B191" s="436" t="s">
        <v>343</v>
      </c>
      <c r="C191" s="329">
        <f t="shared" si="97"/>
        <v>0</v>
      </c>
      <c r="D191" s="354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W191" s="311"/>
    </row>
    <row r="192" s="314" customFormat="1" ht="13.5" customHeight="1" spans="1:23">
      <c r="A192" s="435"/>
      <c r="B192" s="436" t="s">
        <v>318</v>
      </c>
      <c r="C192" s="329">
        <f t="shared" si="97"/>
        <v>0</v>
      </c>
      <c r="D192" s="354">
        <f>IF(C188=0,,C192/C188)</f>
        <v>0</v>
      </c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W192" s="311"/>
    </row>
    <row r="193" s="314" customFormat="1" ht="13.5" customHeight="1" spans="1:23">
      <c r="A193" s="435"/>
      <c r="B193" s="436" t="s">
        <v>344</v>
      </c>
      <c r="C193" s="329">
        <f t="shared" si="97"/>
        <v>0</v>
      </c>
      <c r="D193" s="354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399"/>
      <c r="P193" s="399"/>
      <c r="W193" s="311"/>
    </row>
    <row r="194" s="314" customFormat="1" ht="13.5" customHeight="1" spans="1:23">
      <c r="A194" s="435"/>
      <c r="B194" s="436" t="s">
        <v>345</v>
      </c>
      <c r="C194" s="329">
        <f t="shared" si="97"/>
        <v>0</v>
      </c>
      <c r="D194" s="354">
        <f>IF(C184=0,,C194/C184)</f>
        <v>0</v>
      </c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399"/>
      <c r="P194" s="399"/>
      <c r="W194" s="311"/>
    </row>
    <row r="195" s="314" customFormat="1" ht="13.5" customHeight="1" spans="1:23">
      <c r="A195" s="435"/>
      <c r="B195" s="436" t="s">
        <v>346</v>
      </c>
      <c r="C195" s="329">
        <f t="shared" si="97"/>
        <v>0</v>
      </c>
      <c r="D195" s="354"/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  <c r="W195" s="311"/>
    </row>
    <row r="196" s="314" customFormat="1" ht="13.5" customHeight="1" spans="1:23">
      <c r="A196" s="435"/>
      <c r="B196" s="436" t="s">
        <v>347</v>
      </c>
      <c r="C196" s="329">
        <f t="shared" si="97"/>
        <v>0</v>
      </c>
      <c r="D196" s="354">
        <f>IF(C184=0,,C196/C184)</f>
        <v>0</v>
      </c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W196" s="311"/>
    </row>
    <row r="197" s="314" customFormat="1" ht="13.5" customHeight="1" spans="1:23">
      <c r="A197" s="435"/>
      <c r="B197" s="436" t="s">
        <v>348</v>
      </c>
      <c r="C197" s="329">
        <f t="shared" si="97"/>
        <v>0</v>
      </c>
      <c r="D197" s="330"/>
      <c r="E197" s="399"/>
      <c r="F197" s="399"/>
      <c r="G197" s="399"/>
      <c r="H197" s="399"/>
      <c r="I197" s="399"/>
      <c r="J197" s="399"/>
      <c r="K197" s="399"/>
      <c r="L197" s="399"/>
      <c r="M197" s="399"/>
      <c r="N197" s="399"/>
      <c r="O197" s="399"/>
      <c r="P197" s="399"/>
      <c r="W197" s="311"/>
    </row>
    <row r="198" s="314" customFormat="1" ht="13.5" customHeight="1" spans="1:16">
      <c r="A198" s="435"/>
      <c r="B198" s="436" t="s">
        <v>349</v>
      </c>
      <c r="C198" s="329">
        <f t="shared" si="97"/>
        <v>0</v>
      </c>
      <c r="D198" s="437"/>
      <c r="E198" s="399"/>
      <c r="F198" s="399"/>
      <c r="G198" s="399"/>
      <c r="H198" s="399"/>
      <c r="I198" s="399"/>
      <c r="J198" s="399"/>
      <c r="K198" s="399"/>
      <c r="L198" s="399"/>
      <c r="M198" s="399"/>
      <c r="N198" s="399"/>
      <c r="O198" s="399"/>
      <c r="P198" s="399"/>
    </row>
    <row r="199" s="314" customFormat="1" ht="13.5" customHeight="1" spans="1:16">
      <c r="A199" s="438"/>
      <c r="B199" s="436" t="s">
        <v>350</v>
      </c>
      <c r="C199" s="329">
        <f t="shared" si="97"/>
        <v>0</v>
      </c>
      <c r="D199" s="437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399"/>
      <c r="P199" s="399"/>
    </row>
    <row r="200" s="314" customFormat="1" ht="13.5" customHeight="1" spans="1:23">
      <c r="A200" s="439" t="s">
        <v>353</v>
      </c>
      <c r="B200" s="440" t="s">
        <v>335</v>
      </c>
      <c r="C200" s="425">
        <f t="shared" si="97"/>
        <v>0</v>
      </c>
      <c r="D200" s="426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399"/>
      <c r="P200" s="399"/>
      <c r="W200" s="311"/>
    </row>
    <row r="201" s="314" customFormat="1" ht="13.5" customHeight="1" spans="1:23">
      <c r="A201" s="427"/>
      <c r="B201" s="440" t="s">
        <v>336</v>
      </c>
      <c r="C201" s="425">
        <f t="shared" si="97"/>
        <v>0</v>
      </c>
      <c r="D201" s="428">
        <f>IF(C204=0,,C201/C204)</f>
        <v>0</v>
      </c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W201" s="311"/>
    </row>
    <row r="202" s="314" customFormat="1" ht="13.5" customHeight="1" spans="1:23">
      <c r="A202" s="427"/>
      <c r="B202" s="440" t="s">
        <v>337</v>
      </c>
      <c r="C202" s="425">
        <f t="shared" si="97"/>
        <v>0</v>
      </c>
      <c r="D202" s="428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399"/>
      <c r="P202" s="399"/>
      <c r="W202" s="311"/>
    </row>
    <row r="203" s="314" customFormat="1" ht="13.5" customHeight="1" spans="1:23">
      <c r="A203" s="427"/>
      <c r="B203" s="440" t="s">
        <v>338</v>
      </c>
      <c r="C203" s="425">
        <f t="shared" si="97"/>
        <v>0</v>
      </c>
      <c r="D203" s="428">
        <f>IF(C204=0,,C203/C204)</f>
        <v>0</v>
      </c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W203" s="311"/>
    </row>
    <row r="204" s="314" customFormat="1" ht="13.5" customHeight="1" spans="1:23">
      <c r="A204" s="427"/>
      <c r="B204" s="440" t="s">
        <v>339</v>
      </c>
      <c r="C204" s="425">
        <f t="shared" si="97"/>
        <v>0</v>
      </c>
      <c r="D204" s="428"/>
      <c r="E204" s="444">
        <f t="shared" ref="E204:P204" si="99">E201+E203</f>
        <v>0</v>
      </c>
      <c r="F204" s="444">
        <f t="shared" si="99"/>
        <v>0</v>
      </c>
      <c r="G204" s="444">
        <f t="shared" si="99"/>
        <v>0</v>
      </c>
      <c r="H204" s="444">
        <f t="shared" si="99"/>
        <v>0</v>
      </c>
      <c r="I204" s="444">
        <f t="shared" si="99"/>
        <v>0</v>
      </c>
      <c r="J204" s="444">
        <f t="shared" si="99"/>
        <v>0</v>
      </c>
      <c r="K204" s="444">
        <f t="shared" si="99"/>
        <v>0</v>
      </c>
      <c r="L204" s="444">
        <f t="shared" si="99"/>
        <v>0</v>
      </c>
      <c r="M204" s="444">
        <f t="shared" si="99"/>
        <v>0</v>
      </c>
      <c r="N204" s="444">
        <f t="shared" si="99"/>
        <v>0</v>
      </c>
      <c r="O204" s="444">
        <f t="shared" si="99"/>
        <v>0</v>
      </c>
      <c r="P204" s="444">
        <f t="shared" si="99"/>
        <v>0</v>
      </c>
      <c r="W204" s="311"/>
    </row>
    <row r="205" s="314" customFormat="1" ht="13.5" customHeight="1" spans="1:23">
      <c r="A205" s="427"/>
      <c r="B205" s="440" t="s">
        <v>340</v>
      </c>
      <c r="C205" s="425">
        <f t="shared" ref="C205:P205" si="100">IF((C200+C202)=0,,C204/(C200+C202))</f>
        <v>0</v>
      </c>
      <c r="D205" s="429"/>
      <c r="E205" s="444">
        <f t="shared" si="100"/>
        <v>0</v>
      </c>
      <c r="F205" s="444">
        <f t="shared" si="100"/>
        <v>0</v>
      </c>
      <c r="G205" s="444">
        <f t="shared" si="100"/>
        <v>0</v>
      </c>
      <c r="H205" s="444">
        <f t="shared" si="100"/>
        <v>0</v>
      </c>
      <c r="I205" s="444">
        <f t="shared" si="100"/>
        <v>0</v>
      </c>
      <c r="J205" s="444">
        <f t="shared" si="100"/>
        <v>0</v>
      </c>
      <c r="K205" s="444">
        <f t="shared" si="100"/>
        <v>0</v>
      </c>
      <c r="L205" s="444">
        <f t="shared" si="100"/>
        <v>0</v>
      </c>
      <c r="M205" s="444">
        <f t="shared" si="100"/>
        <v>0</v>
      </c>
      <c r="N205" s="444">
        <f t="shared" si="100"/>
        <v>0</v>
      </c>
      <c r="O205" s="444">
        <f t="shared" si="100"/>
        <v>0</v>
      </c>
      <c r="P205" s="444">
        <f t="shared" si="100"/>
        <v>0</v>
      </c>
      <c r="W205" s="311"/>
    </row>
    <row r="206" s="314" customFormat="1" ht="13.5" customHeight="1" spans="1:23">
      <c r="A206" s="427"/>
      <c r="B206" s="440" t="s">
        <v>341</v>
      </c>
      <c r="C206" s="425">
        <f t="shared" ref="C206:C224" si="101">SUM(E206:P206)</f>
        <v>0</v>
      </c>
      <c r="D206" s="429"/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399"/>
      <c r="P206" s="399"/>
      <c r="W206" s="311"/>
    </row>
    <row r="207" s="314" customFormat="1" ht="13.5" customHeight="1" spans="1:23">
      <c r="A207" s="427"/>
      <c r="B207" s="440" t="s">
        <v>342</v>
      </c>
      <c r="C207" s="425">
        <f t="shared" ref="C207:P207" si="102">IF(C206=0,,C204/C206)</f>
        <v>0</v>
      </c>
      <c r="D207" s="429"/>
      <c r="E207" s="444">
        <f t="shared" si="102"/>
        <v>0</v>
      </c>
      <c r="F207" s="444">
        <f t="shared" si="102"/>
        <v>0</v>
      </c>
      <c r="G207" s="444">
        <f t="shared" si="102"/>
        <v>0</v>
      </c>
      <c r="H207" s="444">
        <f t="shared" si="102"/>
        <v>0</v>
      </c>
      <c r="I207" s="444">
        <f t="shared" si="102"/>
        <v>0</v>
      </c>
      <c r="J207" s="444">
        <f t="shared" si="102"/>
        <v>0</v>
      </c>
      <c r="K207" s="444">
        <f t="shared" si="102"/>
        <v>0</v>
      </c>
      <c r="L207" s="444">
        <f t="shared" si="102"/>
        <v>0</v>
      </c>
      <c r="M207" s="444">
        <f t="shared" si="102"/>
        <v>0</v>
      </c>
      <c r="N207" s="444">
        <f t="shared" si="102"/>
        <v>0</v>
      </c>
      <c r="O207" s="444">
        <f t="shared" si="102"/>
        <v>0</v>
      </c>
      <c r="P207" s="444">
        <f t="shared" si="102"/>
        <v>0</v>
      </c>
      <c r="W207" s="311"/>
    </row>
    <row r="208" s="314" customFormat="1" ht="13.5" customHeight="1" spans="1:23">
      <c r="A208" s="427"/>
      <c r="B208" s="440" t="s">
        <v>314</v>
      </c>
      <c r="C208" s="425">
        <f t="shared" si="101"/>
        <v>0</v>
      </c>
      <c r="D208" s="428">
        <f>IF(C208=0,,C200/C208)</f>
        <v>0</v>
      </c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W208" s="311"/>
    </row>
    <row r="209" s="314" customFormat="1" ht="13.5" customHeight="1" spans="1:23">
      <c r="A209" s="427"/>
      <c r="B209" s="440" t="s">
        <v>315</v>
      </c>
      <c r="C209" s="425">
        <f t="shared" si="101"/>
        <v>0</v>
      </c>
      <c r="D209" s="428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W209" s="311"/>
    </row>
    <row r="210" s="314" customFormat="1" ht="13.5" customHeight="1" spans="1:23">
      <c r="A210" s="427"/>
      <c r="B210" s="440" t="s">
        <v>316</v>
      </c>
      <c r="C210" s="425">
        <f t="shared" si="101"/>
        <v>0</v>
      </c>
      <c r="D210" s="428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W210" s="311"/>
    </row>
    <row r="211" s="314" customFormat="1" ht="13.5" customHeight="1" spans="1:23">
      <c r="A211" s="427"/>
      <c r="B211" s="440" t="s">
        <v>343</v>
      </c>
      <c r="C211" s="425">
        <f t="shared" si="101"/>
        <v>0</v>
      </c>
      <c r="D211" s="428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W211" s="311"/>
    </row>
    <row r="212" s="314" customFormat="1" ht="13.5" customHeight="1" spans="1:23">
      <c r="A212" s="427"/>
      <c r="B212" s="440" t="s">
        <v>318</v>
      </c>
      <c r="C212" s="425">
        <f t="shared" si="101"/>
        <v>0</v>
      </c>
      <c r="D212" s="428">
        <f>IF(C208=0,,C212/C208)</f>
        <v>0</v>
      </c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399"/>
      <c r="P212" s="399"/>
      <c r="W212" s="311"/>
    </row>
    <row r="213" s="314" customFormat="1" ht="13.5" customHeight="1" spans="1:23">
      <c r="A213" s="427"/>
      <c r="B213" s="440" t="s">
        <v>344</v>
      </c>
      <c r="C213" s="425">
        <f t="shared" si="101"/>
        <v>0</v>
      </c>
      <c r="D213" s="428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399"/>
      <c r="P213" s="399"/>
      <c r="W213" s="311"/>
    </row>
    <row r="214" s="314" customFormat="1" ht="13.5" customHeight="1" spans="1:23">
      <c r="A214" s="427"/>
      <c r="B214" s="440" t="s">
        <v>345</v>
      </c>
      <c r="C214" s="425">
        <f t="shared" si="101"/>
        <v>0</v>
      </c>
      <c r="D214" s="428">
        <f>IF(C204=0,,C214/C204)</f>
        <v>0</v>
      </c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W214" s="311"/>
    </row>
    <row r="215" s="314" customFormat="1" ht="13.5" customHeight="1" spans="1:23">
      <c r="A215" s="427"/>
      <c r="B215" s="440" t="s">
        <v>346</v>
      </c>
      <c r="C215" s="425">
        <f t="shared" si="101"/>
        <v>0</v>
      </c>
      <c r="D215" s="428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399"/>
      <c r="P215" s="399"/>
      <c r="W215" s="311"/>
    </row>
    <row r="216" s="314" customFormat="1" ht="13.5" customHeight="1" spans="1:23">
      <c r="A216" s="427"/>
      <c r="B216" s="440" t="s">
        <v>347</v>
      </c>
      <c r="C216" s="425">
        <f t="shared" si="101"/>
        <v>0</v>
      </c>
      <c r="D216" s="428">
        <f>IF(C204=0,,C216/C204)</f>
        <v>0</v>
      </c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399"/>
      <c r="P216" s="399"/>
      <c r="W216" s="311"/>
    </row>
    <row r="217" s="314" customFormat="1" ht="13.5" customHeight="1" spans="1:23">
      <c r="A217" s="427"/>
      <c r="B217" s="440" t="s">
        <v>348</v>
      </c>
      <c r="C217" s="425">
        <f t="shared" si="101"/>
        <v>0</v>
      </c>
      <c r="D217" s="430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W217" s="311"/>
    </row>
    <row r="218" s="314" customFormat="1" ht="13.5" customHeight="1" spans="1:16">
      <c r="A218" s="427"/>
      <c r="B218" s="440" t="s">
        <v>349</v>
      </c>
      <c r="C218" s="425">
        <f t="shared" si="101"/>
        <v>0</v>
      </c>
      <c r="D218" s="431"/>
      <c r="E218" s="399"/>
      <c r="F218" s="399"/>
      <c r="G218" s="399"/>
      <c r="H218" s="399"/>
      <c r="I218" s="399"/>
      <c r="J218" s="399"/>
      <c r="K218" s="399"/>
      <c r="L218" s="399"/>
      <c r="M218" s="399"/>
      <c r="N218" s="399"/>
      <c r="O218" s="399"/>
      <c r="P218" s="399"/>
    </row>
    <row r="219" s="314" customFormat="1" ht="13.5" customHeight="1" spans="1:16">
      <c r="A219" s="432"/>
      <c r="B219" s="440" t="s">
        <v>350</v>
      </c>
      <c r="C219" s="425">
        <f t="shared" si="101"/>
        <v>0</v>
      </c>
      <c r="D219" s="431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399"/>
      <c r="P219" s="399"/>
    </row>
    <row r="220" s="314" customFormat="1" ht="13.5" customHeight="1" spans="1:23">
      <c r="A220" s="446" t="s">
        <v>354</v>
      </c>
      <c r="B220" s="436" t="s">
        <v>335</v>
      </c>
      <c r="C220" s="329">
        <f t="shared" si="101"/>
        <v>0</v>
      </c>
      <c r="D220" s="350"/>
      <c r="E220" s="399"/>
      <c r="F220" s="399"/>
      <c r="G220" s="399"/>
      <c r="H220" s="399"/>
      <c r="I220" s="399"/>
      <c r="J220" s="399"/>
      <c r="K220" s="399"/>
      <c r="L220" s="399"/>
      <c r="M220" s="399"/>
      <c r="N220" s="399"/>
      <c r="O220" s="399"/>
      <c r="P220" s="399"/>
      <c r="W220" s="311"/>
    </row>
    <row r="221" s="314" customFormat="1" ht="13.5" customHeight="1" spans="1:23">
      <c r="A221" s="435"/>
      <c r="B221" s="436" t="s">
        <v>336</v>
      </c>
      <c r="C221" s="329">
        <f t="shared" si="101"/>
        <v>0</v>
      </c>
      <c r="D221" s="354">
        <f>IF(C224=0,,C221/C224)</f>
        <v>0</v>
      </c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W221" s="311"/>
    </row>
    <row r="222" s="314" customFormat="1" ht="13.5" customHeight="1" spans="1:23">
      <c r="A222" s="435"/>
      <c r="B222" s="436" t="s">
        <v>337</v>
      </c>
      <c r="C222" s="329">
        <f t="shared" si="101"/>
        <v>0</v>
      </c>
      <c r="D222" s="354"/>
      <c r="E222" s="399"/>
      <c r="F222" s="399"/>
      <c r="G222" s="399"/>
      <c r="H222" s="399"/>
      <c r="I222" s="399"/>
      <c r="J222" s="399"/>
      <c r="K222" s="399"/>
      <c r="L222" s="399"/>
      <c r="M222" s="399"/>
      <c r="N222" s="399"/>
      <c r="O222" s="399"/>
      <c r="P222" s="399"/>
      <c r="W222" s="311"/>
    </row>
    <row r="223" s="314" customFormat="1" ht="13.5" customHeight="1" spans="1:23">
      <c r="A223" s="435"/>
      <c r="B223" s="436" t="s">
        <v>338</v>
      </c>
      <c r="C223" s="329">
        <f t="shared" si="101"/>
        <v>0</v>
      </c>
      <c r="D223" s="354">
        <f>IF(C224=0,,C223/C224)</f>
        <v>0</v>
      </c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399"/>
      <c r="P223" s="399"/>
      <c r="W223" s="311"/>
    </row>
    <row r="224" s="314" customFormat="1" ht="13.5" customHeight="1" spans="1:23">
      <c r="A224" s="435"/>
      <c r="B224" s="436" t="s">
        <v>339</v>
      </c>
      <c r="C224" s="329">
        <f t="shared" si="101"/>
        <v>0</v>
      </c>
      <c r="D224" s="354"/>
      <c r="E224" s="444">
        <f t="shared" ref="E224:P224" si="103">E221+E223</f>
        <v>0</v>
      </c>
      <c r="F224" s="444">
        <f t="shared" si="103"/>
        <v>0</v>
      </c>
      <c r="G224" s="444">
        <f t="shared" si="103"/>
        <v>0</v>
      </c>
      <c r="H224" s="444">
        <f t="shared" si="103"/>
        <v>0</v>
      </c>
      <c r="I224" s="444">
        <f t="shared" si="103"/>
        <v>0</v>
      </c>
      <c r="J224" s="444">
        <f t="shared" si="103"/>
        <v>0</v>
      </c>
      <c r="K224" s="444">
        <f t="shared" si="103"/>
        <v>0</v>
      </c>
      <c r="L224" s="444">
        <f t="shared" si="103"/>
        <v>0</v>
      </c>
      <c r="M224" s="444">
        <f t="shared" si="103"/>
        <v>0</v>
      </c>
      <c r="N224" s="444">
        <f t="shared" si="103"/>
        <v>0</v>
      </c>
      <c r="O224" s="444">
        <f t="shared" si="103"/>
        <v>0</v>
      </c>
      <c r="P224" s="444">
        <f t="shared" si="103"/>
        <v>0</v>
      </c>
      <c r="W224" s="311"/>
    </row>
    <row r="225" s="314" customFormat="1" ht="13.5" customHeight="1" spans="1:23">
      <c r="A225" s="435"/>
      <c r="B225" s="436" t="s">
        <v>340</v>
      </c>
      <c r="C225" s="329">
        <f t="shared" ref="C225:P225" si="104">IF((C220+C222)=0,,C224/(C220+C222))</f>
        <v>0</v>
      </c>
      <c r="D225" s="364"/>
      <c r="E225" s="444">
        <f t="shared" si="104"/>
        <v>0</v>
      </c>
      <c r="F225" s="444">
        <f t="shared" si="104"/>
        <v>0</v>
      </c>
      <c r="G225" s="444">
        <f t="shared" si="104"/>
        <v>0</v>
      </c>
      <c r="H225" s="444">
        <f t="shared" si="104"/>
        <v>0</v>
      </c>
      <c r="I225" s="444">
        <f t="shared" si="104"/>
        <v>0</v>
      </c>
      <c r="J225" s="444">
        <f t="shared" si="104"/>
        <v>0</v>
      </c>
      <c r="K225" s="444">
        <f t="shared" si="104"/>
        <v>0</v>
      </c>
      <c r="L225" s="444">
        <f t="shared" si="104"/>
        <v>0</v>
      </c>
      <c r="M225" s="444">
        <f t="shared" si="104"/>
        <v>0</v>
      </c>
      <c r="N225" s="444">
        <f t="shared" si="104"/>
        <v>0</v>
      </c>
      <c r="O225" s="444">
        <f t="shared" si="104"/>
        <v>0</v>
      </c>
      <c r="P225" s="444">
        <f t="shared" si="104"/>
        <v>0</v>
      </c>
      <c r="W225" s="311"/>
    </row>
    <row r="226" s="314" customFormat="1" ht="13.5" customHeight="1" spans="1:23">
      <c r="A226" s="435"/>
      <c r="B226" s="436" t="s">
        <v>341</v>
      </c>
      <c r="C226" s="329">
        <f t="shared" ref="C226:C244" si="105">SUM(E226:P226)</f>
        <v>0</v>
      </c>
      <c r="D226" s="364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399"/>
      <c r="P226" s="399"/>
      <c r="W226" s="311"/>
    </row>
    <row r="227" s="314" customFormat="1" ht="13.5" customHeight="1" spans="1:23">
      <c r="A227" s="435"/>
      <c r="B227" s="436" t="s">
        <v>342</v>
      </c>
      <c r="C227" s="329">
        <f t="shared" ref="C227:P227" si="106">IF(C226=0,,C224/C226)</f>
        <v>0</v>
      </c>
      <c r="D227" s="364"/>
      <c r="E227" s="444">
        <f t="shared" si="106"/>
        <v>0</v>
      </c>
      <c r="F227" s="444">
        <f t="shared" si="106"/>
        <v>0</v>
      </c>
      <c r="G227" s="444">
        <f t="shared" si="106"/>
        <v>0</v>
      </c>
      <c r="H227" s="444">
        <f t="shared" si="106"/>
        <v>0</v>
      </c>
      <c r="I227" s="444">
        <f t="shared" si="106"/>
        <v>0</v>
      </c>
      <c r="J227" s="444">
        <f t="shared" si="106"/>
        <v>0</v>
      </c>
      <c r="K227" s="444">
        <f t="shared" si="106"/>
        <v>0</v>
      </c>
      <c r="L227" s="444">
        <f t="shared" si="106"/>
        <v>0</v>
      </c>
      <c r="M227" s="444">
        <f t="shared" si="106"/>
        <v>0</v>
      </c>
      <c r="N227" s="444">
        <f t="shared" si="106"/>
        <v>0</v>
      </c>
      <c r="O227" s="444">
        <f t="shared" si="106"/>
        <v>0</v>
      </c>
      <c r="P227" s="444">
        <f t="shared" si="106"/>
        <v>0</v>
      </c>
      <c r="W227" s="311"/>
    </row>
    <row r="228" s="314" customFormat="1" ht="13.5" customHeight="1" spans="1:23">
      <c r="A228" s="435"/>
      <c r="B228" s="436" t="s">
        <v>314</v>
      </c>
      <c r="C228" s="329">
        <f t="shared" si="105"/>
        <v>0</v>
      </c>
      <c r="D228" s="354">
        <f>IF(C228=0,,C220/C228)</f>
        <v>0</v>
      </c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W228" s="311"/>
    </row>
    <row r="229" s="314" customFormat="1" ht="13.5" customHeight="1" spans="1:23">
      <c r="A229" s="435"/>
      <c r="B229" s="436" t="s">
        <v>315</v>
      </c>
      <c r="C229" s="329">
        <f t="shared" si="105"/>
        <v>0</v>
      </c>
      <c r="D229" s="354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399"/>
      <c r="P229" s="399"/>
      <c r="W229" s="311"/>
    </row>
    <row r="230" s="314" customFormat="1" ht="13.5" customHeight="1" spans="1:23">
      <c r="A230" s="435"/>
      <c r="B230" s="436" t="s">
        <v>316</v>
      </c>
      <c r="C230" s="329">
        <f t="shared" si="105"/>
        <v>0</v>
      </c>
      <c r="D230" s="354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399"/>
      <c r="P230" s="399"/>
      <c r="W230" s="311"/>
    </row>
    <row r="231" s="314" customFormat="1" ht="13.5" customHeight="1" spans="1:23">
      <c r="A231" s="435"/>
      <c r="B231" s="436" t="s">
        <v>343</v>
      </c>
      <c r="C231" s="329">
        <f t="shared" si="105"/>
        <v>0</v>
      </c>
      <c r="D231" s="354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W231" s="311"/>
    </row>
    <row r="232" s="314" customFormat="1" ht="13.5" customHeight="1" spans="1:23">
      <c r="A232" s="435"/>
      <c r="B232" s="436" t="s">
        <v>318</v>
      </c>
      <c r="C232" s="329">
        <f t="shared" si="105"/>
        <v>0</v>
      </c>
      <c r="D232" s="354">
        <f>IF(C228=0,,C232/C228)</f>
        <v>0</v>
      </c>
      <c r="E232" s="399"/>
      <c r="F232" s="399"/>
      <c r="G232" s="399"/>
      <c r="H232" s="399"/>
      <c r="I232" s="399"/>
      <c r="J232" s="399"/>
      <c r="K232" s="399"/>
      <c r="L232" s="399"/>
      <c r="M232" s="399"/>
      <c r="N232" s="399"/>
      <c r="O232" s="399"/>
      <c r="P232" s="399"/>
      <c r="W232" s="311"/>
    </row>
    <row r="233" s="314" customFormat="1" ht="13.5" customHeight="1" spans="1:23">
      <c r="A233" s="435"/>
      <c r="B233" s="436" t="s">
        <v>344</v>
      </c>
      <c r="C233" s="329">
        <f t="shared" si="105"/>
        <v>0</v>
      </c>
      <c r="D233" s="354"/>
      <c r="E233" s="399"/>
      <c r="F233" s="399"/>
      <c r="G233" s="399"/>
      <c r="H233" s="399"/>
      <c r="I233" s="399"/>
      <c r="J233" s="399"/>
      <c r="K233" s="399"/>
      <c r="L233" s="399"/>
      <c r="M233" s="399"/>
      <c r="N233" s="399"/>
      <c r="O233" s="399"/>
      <c r="P233" s="399"/>
      <c r="W233" s="311"/>
    </row>
    <row r="234" s="314" customFormat="1" ht="13.5" customHeight="1" spans="1:23">
      <c r="A234" s="435"/>
      <c r="B234" s="436" t="s">
        <v>345</v>
      </c>
      <c r="C234" s="329">
        <f t="shared" si="105"/>
        <v>0</v>
      </c>
      <c r="D234" s="354">
        <f>IF(C224=0,,C234/C224)</f>
        <v>0</v>
      </c>
      <c r="E234" s="399"/>
      <c r="F234" s="399"/>
      <c r="G234" s="399"/>
      <c r="H234" s="399"/>
      <c r="I234" s="399"/>
      <c r="J234" s="399"/>
      <c r="K234" s="399"/>
      <c r="L234" s="399"/>
      <c r="M234" s="399"/>
      <c r="N234" s="399"/>
      <c r="O234" s="399"/>
      <c r="P234" s="399"/>
      <c r="W234" s="311"/>
    </row>
    <row r="235" s="314" customFormat="1" ht="13.5" customHeight="1" spans="1:23">
      <c r="A235" s="435"/>
      <c r="B235" s="436" t="s">
        <v>346</v>
      </c>
      <c r="C235" s="329">
        <f t="shared" si="105"/>
        <v>0</v>
      </c>
      <c r="D235" s="354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W235" s="311"/>
    </row>
    <row r="236" s="314" customFormat="1" ht="13.5" customHeight="1" spans="1:23">
      <c r="A236" s="435"/>
      <c r="B236" s="436" t="s">
        <v>347</v>
      </c>
      <c r="C236" s="329">
        <f t="shared" si="105"/>
        <v>0</v>
      </c>
      <c r="D236" s="354">
        <f>IF(C224=0,,C236/C224)</f>
        <v>0</v>
      </c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399"/>
      <c r="P236" s="399"/>
      <c r="W236" s="311"/>
    </row>
    <row r="237" s="314" customFormat="1" ht="13.5" customHeight="1" spans="1:23">
      <c r="A237" s="435"/>
      <c r="B237" s="436" t="s">
        <v>348</v>
      </c>
      <c r="C237" s="329">
        <f t="shared" si="105"/>
        <v>0</v>
      </c>
      <c r="D237" s="330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W237" s="311"/>
    </row>
    <row r="238" s="314" customFormat="1" ht="13.5" customHeight="1" spans="1:16">
      <c r="A238" s="435"/>
      <c r="B238" s="436" t="s">
        <v>349</v>
      </c>
      <c r="C238" s="329">
        <f t="shared" si="105"/>
        <v>0</v>
      </c>
      <c r="D238" s="437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</row>
    <row r="239" s="314" customFormat="1" ht="13.5" customHeight="1" spans="1:16">
      <c r="A239" s="438"/>
      <c r="B239" s="436" t="s">
        <v>350</v>
      </c>
      <c r="C239" s="329">
        <f t="shared" si="105"/>
        <v>0</v>
      </c>
      <c r="D239" s="437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</row>
    <row r="240" s="314" customFormat="1" ht="13.5" customHeight="1" spans="1:23">
      <c r="A240" s="439" t="s">
        <v>355</v>
      </c>
      <c r="B240" s="440" t="s">
        <v>335</v>
      </c>
      <c r="C240" s="425">
        <f t="shared" si="105"/>
        <v>0</v>
      </c>
      <c r="D240" s="426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W240" s="311"/>
    </row>
    <row r="241" s="314" customFormat="1" ht="13.5" customHeight="1" spans="1:23">
      <c r="A241" s="427"/>
      <c r="B241" s="440" t="s">
        <v>336</v>
      </c>
      <c r="C241" s="425">
        <f t="shared" si="105"/>
        <v>0</v>
      </c>
      <c r="D241" s="428">
        <f>IF(C244=0,,C241/C244)</f>
        <v>0</v>
      </c>
      <c r="E241" s="399"/>
      <c r="F241" s="399"/>
      <c r="G241" s="399"/>
      <c r="H241" s="399"/>
      <c r="I241" s="399"/>
      <c r="J241" s="399"/>
      <c r="K241" s="399"/>
      <c r="L241" s="399"/>
      <c r="M241" s="399"/>
      <c r="N241" s="399"/>
      <c r="O241" s="399"/>
      <c r="P241" s="399"/>
      <c r="W241" s="311"/>
    </row>
    <row r="242" s="314" customFormat="1" ht="13.5" customHeight="1" spans="1:23">
      <c r="A242" s="427"/>
      <c r="B242" s="440" t="s">
        <v>337</v>
      </c>
      <c r="C242" s="425">
        <f t="shared" si="105"/>
        <v>0</v>
      </c>
      <c r="D242" s="428"/>
      <c r="E242" s="399"/>
      <c r="F242" s="399"/>
      <c r="G242" s="399"/>
      <c r="H242" s="399"/>
      <c r="I242" s="399"/>
      <c r="J242" s="399"/>
      <c r="K242" s="399"/>
      <c r="L242" s="399"/>
      <c r="M242" s="399"/>
      <c r="N242" s="399"/>
      <c r="O242" s="399"/>
      <c r="P242" s="399"/>
      <c r="W242" s="311"/>
    </row>
    <row r="243" s="314" customFormat="1" ht="13.5" customHeight="1" spans="1:23">
      <c r="A243" s="427"/>
      <c r="B243" s="440" t="s">
        <v>338</v>
      </c>
      <c r="C243" s="425">
        <f t="shared" si="105"/>
        <v>0</v>
      </c>
      <c r="D243" s="428">
        <f>IF(C244=0,,C243/C244)</f>
        <v>0</v>
      </c>
      <c r="E243" s="399"/>
      <c r="F243" s="399"/>
      <c r="G243" s="399"/>
      <c r="H243" s="399"/>
      <c r="I243" s="399"/>
      <c r="J243" s="399"/>
      <c r="K243" s="399"/>
      <c r="L243" s="399"/>
      <c r="M243" s="399"/>
      <c r="N243" s="399"/>
      <c r="O243" s="399"/>
      <c r="P243" s="399"/>
      <c r="W243" s="311"/>
    </row>
    <row r="244" s="314" customFormat="1" ht="13.5" customHeight="1" spans="1:23">
      <c r="A244" s="427"/>
      <c r="B244" s="440" t="s">
        <v>339</v>
      </c>
      <c r="C244" s="425">
        <f t="shared" si="105"/>
        <v>0</v>
      </c>
      <c r="D244" s="428"/>
      <c r="E244" s="444">
        <f t="shared" ref="E244:P244" si="107">E241+E243</f>
        <v>0</v>
      </c>
      <c r="F244" s="444">
        <f t="shared" si="107"/>
        <v>0</v>
      </c>
      <c r="G244" s="444">
        <f t="shared" si="107"/>
        <v>0</v>
      </c>
      <c r="H244" s="444">
        <f t="shared" si="107"/>
        <v>0</v>
      </c>
      <c r="I244" s="444">
        <f t="shared" si="107"/>
        <v>0</v>
      </c>
      <c r="J244" s="444">
        <f t="shared" si="107"/>
        <v>0</v>
      </c>
      <c r="K244" s="444">
        <f t="shared" si="107"/>
        <v>0</v>
      </c>
      <c r="L244" s="444">
        <f t="shared" si="107"/>
        <v>0</v>
      </c>
      <c r="M244" s="444">
        <f t="shared" si="107"/>
        <v>0</v>
      </c>
      <c r="N244" s="444">
        <f t="shared" si="107"/>
        <v>0</v>
      </c>
      <c r="O244" s="444">
        <f t="shared" si="107"/>
        <v>0</v>
      </c>
      <c r="P244" s="444">
        <f t="shared" si="107"/>
        <v>0</v>
      </c>
      <c r="W244" s="311"/>
    </row>
    <row r="245" s="314" customFormat="1" ht="13.5" customHeight="1" spans="1:23">
      <c r="A245" s="427"/>
      <c r="B245" s="440" t="s">
        <v>340</v>
      </c>
      <c r="C245" s="425">
        <f t="shared" ref="C245:P245" si="108">IF((C240+C242)=0,,C244/(C240+C242))</f>
        <v>0</v>
      </c>
      <c r="D245" s="429"/>
      <c r="E245" s="444">
        <f t="shared" si="108"/>
        <v>0</v>
      </c>
      <c r="F245" s="444">
        <f t="shared" si="108"/>
        <v>0</v>
      </c>
      <c r="G245" s="444">
        <f t="shared" si="108"/>
        <v>0</v>
      </c>
      <c r="H245" s="444">
        <f t="shared" si="108"/>
        <v>0</v>
      </c>
      <c r="I245" s="444">
        <f t="shared" si="108"/>
        <v>0</v>
      </c>
      <c r="J245" s="444">
        <f t="shared" si="108"/>
        <v>0</v>
      </c>
      <c r="K245" s="444">
        <f t="shared" si="108"/>
        <v>0</v>
      </c>
      <c r="L245" s="444">
        <f t="shared" si="108"/>
        <v>0</v>
      </c>
      <c r="M245" s="444">
        <f t="shared" si="108"/>
        <v>0</v>
      </c>
      <c r="N245" s="444">
        <f t="shared" si="108"/>
        <v>0</v>
      </c>
      <c r="O245" s="444">
        <f t="shared" si="108"/>
        <v>0</v>
      </c>
      <c r="P245" s="444">
        <f t="shared" si="108"/>
        <v>0</v>
      </c>
      <c r="W245" s="311"/>
    </row>
    <row r="246" s="314" customFormat="1" ht="13.5" customHeight="1" spans="1:23">
      <c r="A246" s="427"/>
      <c r="B246" s="440" t="s">
        <v>341</v>
      </c>
      <c r="C246" s="425">
        <f t="shared" ref="C246:C262" si="109">SUM(E246:P246)</f>
        <v>0</v>
      </c>
      <c r="D246" s="42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399"/>
      <c r="P246" s="399"/>
      <c r="W246" s="311"/>
    </row>
    <row r="247" s="314" customFormat="1" ht="13.5" customHeight="1" spans="1:23">
      <c r="A247" s="427"/>
      <c r="B247" s="440" t="s">
        <v>342</v>
      </c>
      <c r="C247" s="425">
        <f t="shared" ref="C247:P247" si="110">IF(C246=0,,C244/C246)</f>
        <v>0</v>
      </c>
      <c r="D247" s="429"/>
      <c r="E247" s="444">
        <f t="shared" si="110"/>
        <v>0</v>
      </c>
      <c r="F247" s="444">
        <f t="shared" si="110"/>
        <v>0</v>
      </c>
      <c r="G247" s="444">
        <f t="shared" si="110"/>
        <v>0</v>
      </c>
      <c r="H247" s="444">
        <f t="shared" si="110"/>
        <v>0</v>
      </c>
      <c r="I247" s="444">
        <f t="shared" si="110"/>
        <v>0</v>
      </c>
      <c r="J247" s="444">
        <f t="shared" si="110"/>
        <v>0</v>
      </c>
      <c r="K247" s="444">
        <f t="shared" si="110"/>
        <v>0</v>
      </c>
      <c r="L247" s="444">
        <f t="shared" si="110"/>
        <v>0</v>
      </c>
      <c r="M247" s="444">
        <f t="shared" si="110"/>
        <v>0</v>
      </c>
      <c r="N247" s="444">
        <f t="shared" si="110"/>
        <v>0</v>
      </c>
      <c r="O247" s="444">
        <f t="shared" si="110"/>
        <v>0</v>
      </c>
      <c r="P247" s="444">
        <f t="shared" si="110"/>
        <v>0</v>
      </c>
      <c r="W247" s="311"/>
    </row>
    <row r="248" s="314" customFormat="1" ht="13.5" customHeight="1" spans="1:23">
      <c r="A248" s="427"/>
      <c r="B248" s="440" t="s">
        <v>314</v>
      </c>
      <c r="C248" s="425">
        <f t="shared" si="109"/>
        <v>0</v>
      </c>
      <c r="D248" s="428">
        <f>IF(C248=0,,C240/C248)</f>
        <v>0</v>
      </c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W248" s="311"/>
    </row>
    <row r="249" s="314" customFormat="1" ht="13.5" customHeight="1" spans="1:23">
      <c r="A249" s="427"/>
      <c r="B249" s="440" t="s">
        <v>315</v>
      </c>
      <c r="C249" s="425">
        <f t="shared" si="109"/>
        <v>0</v>
      </c>
      <c r="D249" s="428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399"/>
      <c r="P249" s="399"/>
      <c r="W249" s="311"/>
    </row>
    <row r="250" s="314" customFormat="1" ht="13.5" customHeight="1" spans="1:23">
      <c r="A250" s="427"/>
      <c r="B250" s="440" t="s">
        <v>316</v>
      </c>
      <c r="C250" s="425">
        <f t="shared" si="109"/>
        <v>0</v>
      </c>
      <c r="D250" s="428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399"/>
      <c r="P250" s="399"/>
      <c r="W250" s="311"/>
    </row>
    <row r="251" s="314" customFormat="1" ht="13.5" customHeight="1" spans="1:23">
      <c r="A251" s="427"/>
      <c r="B251" s="440" t="s">
        <v>343</v>
      </c>
      <c r="C251" s="425">
        <f t="shared" si="109"/>
        <v>0</v>
      </c>
      <c r="D251" s="428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399"/>
      <c r="P251" s="399"/>
      <c r="W251" s="311"/>
    </row>
    <row r="252" s="314" customFormat="1" ht="13.5" customHeight="1" spans="1:23">
      <c r="A252" s="427"/>
      <c r="B252" s="440" t="s">
        <v>318</v>
      </c>
      <c r="C252" s="425">
        <f t="shared" si="109"/>
        <v>0</v>
      </c>
      <c r="D252" s="428">
        <f>IF(C248=0,,C252/C248)</f>
        <v>0</v>
      </c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W252" s="311"/>
    </row>
    <row r="253" s="314" customFormat="1" ht="13.5" customHeight="1" spans="1:23">
      <c r="A253" s="427"/>
      <c r="B253" s="440" t="s">
        <v>344</v>
      </c>
      <c r="C253" s="425">
        <f t="shared" si="109"/>
        <v>0</v>
      </c>
      <c r="D253" s="428"/>
      <c r="E253" s="399"/>
      <c r="F253" s="399"/>
      <c r="G253" s="399"/>
      <c r="H253" s="399"/>
      <c r="I253" s="399"/>
      <c r="J253" s="399"/>
      <c r="K253" s="399"/>
      <c r="L253" s="399"/>
      <c r="M253" s="399"/>
      <c r="N253" s="399"/>
      <c r="O253" s="399"/>
      <c r="P253" s="399"/>
      <c r="W253" s="311"/>
    </row>
    <row r="254" s="314" customFormat="1" ht="13.5" customHeight="1" spans="1:23">
      <c r="A254" s="427"/>
      <c r="B254" s="440" t="s">
        <v>345</v>
      </c>
      <c r="C254" s="425">
        <f t="shared" si="109"/>
        <v>0</v>
      </c>
      <c r="D254" s="428">
        <f>IF(C244=0,,C254/C244)</f>
        <v>0</v>
      </c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W254" s="311"/>
    </row>
    <row r="255" s="314" customFormat="1" ht="13.5" customHeight="1" spans="1:23">
      <c r="A255" s="427"/>
      <c r="B255" s="440" t="s">
        <v>346</v>
      </c>
      <c r="C255" s="425">
        <f t="shared" si="109"/>
        <v>0</v>
      </c>
      <c r="D255" s="428"/>
      <c r="E255" s="399"/>
      <c r="F255" s="399"/>
      <c r="G255" s="399"/>
      <c r="H255" s="399"/>
      <c r="I255" s="399"/>
      <c r="J255" s="399"/>
      <c r="K255" s="399"/>
      <c r="L255" s="399"/>
      <c r="M255" s="399"/>
      <c r="N255" s="399"/>
      <c r="O255" s="399"/>
      <c r="P255" s="399"/>
      <c r="W255" s="311"/>
    </row>
    <row r="256" s="314" customFormat="1" ht="13.5" customHeight="1" spans="1:23">
      <c r="A256" s="427"/>
      <c r="B256" s="440" t="s">
        <v>347</v>
      </c>
      <c r="C256" s="425">
        <f t="shared" si="109"/>
        <v>0</v>
      </c>
      <c r="D256" s="428">
        <f>IF(C244=0,,C256/C244)</f>
        <v>0</v>
      </c>
      <c r="E256" s="399"/>
      <c r="F256" s="399"/>
      <c r="G256" s="399"/>
      <c r="H256" s="399"/>
      <c r="I256" s="399"/>
      <c r="J256" s="399"/>
      <c r="K256" s="399"/>
      <c r="L256" s="399"/>
      <c r="M256" s="399"/>
      <c r="N256" s="399"/>
      <c r="O256" s="399"/>
      <c r="P256" s="399"/>
      <c r="W256" s="311"/>
    </row>
    <row r="257" s="314" customFormat="1" ht="13.5" customHeight="1" spans="1:23">
      <c r="A257" s="427"/>
      <c r="B257" s="440" t="s">
        <v>348</v>
      </c>
      <c r="C257" s="425">
        <f t="shared" si="109"/>
        <v>0</v>
      </c>
      <c r="D257" s="430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399"/>
      <c r="P257" s="399"/>
      <c r="W257" s="311"/>
    </row>
    <row r="258" s="314" customFormat="1" ht="13.5" customHeight="1" spans="1:16">
      <c r="A258" s="427"/>
      <c r="B258" s="440" t="s">
        <v>349</v>
      </c>
      <c r="C258" s="425">
        <f t="shared" si="109"/>
        <v>0</v>
      </c>
      <c r="D258" s="431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399"/>
      <c r="P258" s="399"/>
    </row>
    <row r="259" s="314" customFormat="1" ht="13.5" customHeight="1" spans="1:16">
      <c r="A259" s="432"/>
      <c r="B259" s="440" t="s">
        <v>350</v>
      </c>
      <c r="C259" s="425">
        <f t="shared" si="109"/>
        <v>0</v>
      </c>
      <c r="D259" s="431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</row>
    <row r="260" s="318" customFormat="1" ht="13.5" customHeight="1" spans="1:16">
      <c r="A260" s="447" t="s">
        <v>356</v>
      </c>
      <c r="B260" s="440" t="s">
        <v>357</v>
      </c>
      <c r="C260" s="425">
        <f t="shared" si="109"/>
        <v>0</v>
      </c>
      <c r="D260" s="431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</row>
    <row r="261" s="318" customFormat="1" ht="13.5" customHeight="1" spans="1:16">
      <c r="A261" s="448"/>
      <c r="B261" s="440" t="s">
        <v>358</v>
      </c>
      <c r="C261" s="425">
        <f t="shared" si="109"/>
        <v>0</v>
      </c>
      <c r="D261" s="431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</row>
    <row r="262" s="318" customFormat="1" ht="13.5" customHeight="1" spans="1:16">
      <c r="A262" s="449"/>
      <c r="B262" s="440" t="s">
        <v>359</v>
      </c>
      <c r="C262" s="425">
        <f t="shared" si="109"/>
        <v>0</v>
      </c>
      <c r="D262" s="431"/>
      <c r="E262" s="444">
        <f t="shared" ref="E262:P262" si="111">E260+E261</f>
        <v>0</v>
      </c>
      <c r="F262" s="444">
        <f t="shared" si="111"/>
        <v>0</v>
      </c>
      <c r="G262" s="444">
        <f t="shared" si="111"/>
        <v>0</v>
      </c>
      <c r="H262" s="444">
        <f t="shared" si="111"/>
        <v>0</v>
      </c>
      <c r="I262" s="444">
        <f t="shared" si="111"/>
        <v>0</v>
      </c>
      <c r="J262" s="444">
        <f t="shared" si="111"/>
        <v>0</v>
      </c>
      <c r="K262" s="444">
        <f t="shared" si="111"/>
        <v>0</v>
      </c>
      <c r="L262" s="444">
        <f t="shared" si="111"/>
        <v>0</v>
      </c>
      <c r="M262" s="444">
        <f t="shared" si="111"/>
        <v>0</v>
      </c>
      <c r="N262" s="444">
        <f t="shared" si="111"/>
        <v>0</v>
      </c>
      <c r="O262" s="444">
        <f t="shared" si="111"/>
        <v>0</v>
      </c>
      <c r="P262" s="444">
        <f t="shared" si="111"/>
        <v>0</v>
      </c>
    </row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31" s="319" customFormat="1" ht="11" spans="1:16">
      <c r="A331" s="450" t="s">
        <v>360</v>
      </c>
      <c r="B331" s="451" t="s">
        <v>361</v>
      </c>
      <c r="C331" s="452">
        <f t="shared" ref="C331:C339" si="112">SUM(E331:P331)</f>
        <v>0</v>
      </c>
      <c r="D331" s="453"/>
      <c r="E331" s="457"/>
      <c r="F331" s="457"/>
      <c r="G331" s="457"/>
      <c r="H331" s="457"/>
      <c r="I331" s="457"/>
      <c r="J331" s="457"/>
      <c r="K331" s="457"/>
      <c r="L331" s="457"/>
      <c r="M331" s="457"/>
      <c r="N331" s="457"/>
      <c r="O331" s="457"/>
      <c r="P331" s="457"/>
    </row>
    <row r="332" s="319" customFormat="1" ht="11" spans="1:16">
      <c r="A332" s="454"/>
      <c r="B332" s="451" t="s">
        <v>362</v>
      </c>
      <c r="C332" s="452">
        <f t="shared" si="112"/>
        <v>0</v>
      </c>
      <c r="D332" s="453"/>
      <c r="E332" s="457"/>
      <c r="F332" s="457"/>
      <c r="G332" s="457"/>
      <c r="H332" s="457"/>
      <c r="I332" s="457"/>
      <c r="J332" s="457"/>
      <c r="K332" s="457"/>
      <c r="L332" s="457"/>
      <c r="M332" s="457"/>
      <c r="N332" s="457"/>
      <c r="O332" s="457"/>
      <c r="P332" s="457"/>
    </row>
    <row r="333" s="319" customFormat="1" ht="11" spans="1:16">
      <c r="A333" s="454"/>
      <c r="B333" s="451" t="s">
        <v>363</v>
      </c>
      <c r="C333" s="452">
        <f t="shared" si="112"/>
        <v>0</v>
      </c>
      <c r="D333" s="453"/>
      <c r="E333" s="457"/>
      <c r="F333" s="457"/>
      <c r="G333" s="457"/>
      <c r="H333" s="457"/>
      <c r="I333" s="457"/>
      <c r="J333" s="457"/>
      <c r="K333" s="457"/>
      <c r="L333" s="457"/>
      <c r="M333" s="457"/>
      <c r="N333" s="457"/>
      <c r="O333" s="457"/>
      <c r="P333" s="457"/>
    </row>
    <row r="334" s="319" customFormat="1" ht="11" spans="1:16">
      <c r="A334" s="454"/>
      <c r="B334" s="451" t="s">
        <v>364</v>
      </c>
      <c r="C334" s="452">
        <f t="shared" si="112"/>
        <v>0</v>
      </c>
      <c r="D334" s="453"/>
      <c r="E334" s="457"/>
      <c r="F334" s="457"/>
      <c r="G334" s="457"/>
      <c r="H334" s="457"/>
      <c r="I334" s="457"/>
      <c r="J334" s="457"/>
      <c r="K334" s="457"/>
      <c r="L334" s="457"/>
      <c r="M334" s="457"/>
      <c r="N334" s="457"/>
      <c r="O334" s="457"/>
      <c r="P334" s="457"/>
    </row>
    <row r="335" s="319" customFormat="1" ht="11" spans="1:16">
      <c r="A335" s="454"/>
      <c r="B335" s="451" t="s">
        <v>365</v>
      </c>
      <c r="C335" s="452">
        <f t="shared" si="112"/>
        <v>0</v>
      </c>
      <c r="D335" s="453"/>
      <c r="E335" s="457"/>
      <c r="F335" s="457"/>
      <c r="G335" s="457"/>
      <c r="H335" s="457"/>
      <c r="I335" s="457"/>
      <c r="J335" s="457"/>
      <c r="K335" s="457"/>
      <c r="L335" s="457"/>
      <c r="M335" s="457"/>
      <c r="N335" s="457"/>
      <c r="O335" s="457"/>
      <c r="P335" s="457"/>
    </row>
    <row r="336" s="319" customFormat="1" ht="11" spans="1:16">
      <c r="A336" s="454"/>
      <c r="B336" s="451" t="s">
        <v>366</v>
      </c>
      <c r="C336" s="452">
        <f t="shared" si="112"/>
        <v>0</v>
      </c>
      <c r="D336" s="453"/>
      <c r="E336" s="457"/>
      <c r="F336" s="457"/>
      <c r="G336" s="457"/>
      <c r="H336" s="457"/>
      <c r="I336" s="457"/>
      <c r="J336" s="457"/>
      <c r="K336" s="457"/>
      <c r="L336" s="457"/>
      <c r="M336" s="457"/>
      <c r="N336" s="457"/>
      <c r="O336" s="457"/>
      <c r="P336" s="457"/>
    </row>
    <row r="337" s="319" customFormat="1" ht="11" spans="1:16">
      <c r="A337" s="454"/>
      <c r="B337" s="451" t="s">
        <v>367</v>
      </c>
      <c r="C337" s="452">
        <f t="shared" si="112"/>
        <v>0</v>
      </c>
      <c r="D337" s="453"/>
      <c r="E337" s="457"/>
      <c r="F337" s="457"/>
      <c r="G337" s="457"/>
      <c r="H337" s="457"/>
      <c r="I337" s="457"/>
      <c r="J337" s="457"/>
      <c r="K337" s="457"/>
      <c r="L337" s="457"/>
      <c r="M337" s="457"/>
      <c r="N337" s="457"/>
      <c r="O337" s="457"/>
      <c r="P337" s="457"/>
    </row>
    <row r="338" s="319" customFormat="1" ht="13.5" customHeight="1" spans="1:16">
      <c r="A338" s="454"/>
      <c r="B338" s="455" t="s">
        <v>192</v>
      </c>
      <c r="C338" s="452">
        <f t="shared" si="112"/>
        <v>0</v>
      </c>
      <c r="D338" s="453"/>
      <c r="E338" s="457"/>
      <c r="F338" s="457"/>
      <c r="G338" s="457"/>
      <c r="H338" s="457"/>
      <c r="I338" s="457"/>
      <c r="J338" s="457"/>
      <c r="K338" s="457"/>
      <c r="L338" s="457"/>
      <c r="M338" s="457"/>
      <c r="N338" s="457"/>
      <c r="O338" s="457"/>
      <c r="P338" s="457"/>
    </row>
    <row r="339" s="319" customFormat="1" ht="13.5" customHeight="1" spans="1:16">
      <c r="A339" s="456"/>
      <c r="B339" s="455" t="s">
        <v>193</v>
      </c>
      <c r="C339" s="452">
        <f t="shared" si="112"/>
        <v>0</v>
      </c>
      <c r="D339" s="453"/>
      <c r="E339" s="457"/>
      <c r="F339" s="457"/>
      <c r="G339" s="457"/>
      <c r="H339" s="457"/>
      <c r="I339" s="457"/>
      <c r="J339" s="457"/>
      <c r="K339" s="457"/>
      <c r="L339" s="457"/>
      <c r="M339" s="457"/>
      <c r="N339" s="457"/>
      <c r="O339" s="457"/>
      <c r="P339" s="457"/>
    </row>
  </sheetData>
  <mergeCells count="20">
    <mergeCell ref="A1:B1"/>
    <mergeCell ref="A2:A12"/>
    <mergeCell ref="A13:A18"/>
    <mergeCell ref="A19:A22"/>
    <mergeCell ref="A23:A32"/>
    <mergeCell ref="A33:A38"/>
    <mergeCell ref="A39:A62"/>
    <mergeCell ref="A63:A72"/>
    <mergeCell ref="A74:A77"/>
    <mergeCell ref="A79:A99"/>
    <mergeCell ref="A100:A119"/>
    <mergeCell ref="A120:A139"/>
    <mergeCell ref="A140:A159"/>
    <mergeCell ref="A160:A179"/>
    <mergeCell ref="A180:A199"/>
    <mergeCell ref="A200:A219"/>
    <mergeCell ref="A220:A239"/>
    <mergeCell ref="A240:A259"/>
    <mergeCell ref="A260:A262"/>
    <mergeCell ref="A331:A339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49977111117893"/>
  </sheetPr>
  <dimension ref="A1:AB266"/>
  <sheetViews>
    <sheetView zoomScale="110" zoomScaleNormal="110" workbookViewId="0">
      <pane xSplit="6" ySplit="1" topLeftCell="G2" activePane="bottomRight" state="frozen"/>
      <selection/>
      <selection pane="topRight"/>
      <selection pane="bottomLeft"/>
      <selection pane="bottomRight" activeCell="A1" sqref="A1:B1"/>
    </sheetView>
  </sheetViews>
  <sheetFormatPr defaultColWidth="9" defaultRowHeight="16.8"/>
  <cols>
    <col min="1" max="1" width="4.13461538461539" style="4" customWidth="1"/>
    <col min="2" max="2" width="5.63461538461539" style="4" customWidth="1"/>
    <col min="3" max="3" width="15.1346153846154" style="4" customWidth="1"/>
    <col min="4" max="4" width="20.25" style="4" customWidth="1"/>
    <col min="5" max="5" width="14" style="4" customWidth="1"/>
    <col min="6" max="18" width="12.25" style="4" customWidth="1"/>
    <col min="19" max="19" width="17.75" style="4" customWidth="1"/>
    <col min="20" max="20" width="3.75" style="4" customWidth="1"/>
    <col min="21" max="21" width="8.25" style="4" customWidth="1"/>
    <col min="22" max="22" width="3.75" style="4" customWidth="1"/>
    <col min="23" max="23" width="8.25" style="4" customWidth="1"/>
    <col min="24" max="24" width="9" style="4"/>
    <col min="25" max="28" width="10.6346153846154" style="4" hidden="1" customWidth="1"/>
    <col min="29" max="16384" width="9" style="4"/>
  </cols>
  <sheetData>
    <row r="1" ht="13.5" customHeight="1" spans="1:28">
      <c r="A1" s="5" t="s">
        <v>368</v>
      </c>
      <c r="B1" s="5"/>
      <c r="C1" s="6" t="s">
        <v>197</v>
      </c>
      <c r="D1" s="7" t="s">
        <v>369</v>
      </c>
      <c r="E1" s="47" t="s">
        <v>93</v>
      </c>
      <c r="F1" s="47" t="s">
        <v>370</v>
      </c>
      <c r="G1" s="48" t="s">
        <v>371</v>
      </c>
      <c r="H1" s="48" t="s">
        <v>372</v>
      </c>
      <c r="I1" s="48" t="s">
        <v>373</v>
      </c>
      <c r="J1" s="48" t="s">
        <v>374</v>
      </c>
      <c r="K1" s="48" t="s">
        <v>375</v>
      </c>
      <c r="L1" s="48" t="s">
        <v>376</v>
      </c>
      <c r="M1" s="48" t="s">
        <v>377</v>
      </c>
      <c r="N1" s="48" t="s">
        <v>378</v>
      </c>
      <c r="O1" s="48" t="s">
        <v>379</v>
      </c>
      <c r="P1" s="48" t="s">
        <v>380</v>
      </c>
      <c r="Q1" s="48" t="s">
        <v>381</v>
      </c>
      <c r="R1" s="48" t="s">
        <v>382</v>
      </c>
      <c r="S1" s="175" t="s">
        <v>15</v>
      </c>
      <c r="T1" s="71"/>
      <c r="U1" s="71" t="s">
        <v>16</v>
      </c>
      <c r="V1" s="71"/>
      <c r="W1" s="176"/>
      <c r="Y1" s="47" t="s">
        <v>383</v>
      </c>
      <c r="Z1" s="47" t="s">
        <v>384</v>
      </c>
      <c r="AA1" s="47" t="s">
        <v>385</v>
      </c>
      <c r="AB1" s="47" t="s">
        <v>386</v>
      </c>
    </row>
    <row r="2" ht="13.5" customHeight="1" spans="1:28">
      <c r="A2" s="223" t="s">
        <v>387</v>
      </c>
      <c r="B2" s="223"/>
      <c r="C2" s="10" t="s">
        <v>192</v>
      </c>
      <c r="D2" s="11">
        <f t="shared" ref="D2:D7" si="0">IF($E$8&lt;&gt;0,E2/$E$8,)</f>
        <v>0</v>
      </c>
      <c r="E2" s="105">
        <f t="shared" ref="E2:E11" si="1">SUM(G2:R2)</f>
        <v>0</v>
      </c>
      <c r="F2" s="105">
        <f t="shared" ref="F2:F11" si="2">IF($T$1=0,0,E2/$T$1)</f>
        <v>0</v>
      </c>
      <c r="G2" s="50">
        <f t="shared" ref="G2:R2" si="3">G58+G135+G192</f>
        <v>0</v>
      </c>
      <c r="H2" s="50">
        <f t="shared" si="3"/>
        <v>0</v>
      </c>
      <c r="I2" s="50">
        <f t="shared" si="3"/>
        <v>0</v>
      </c>
      <c r="J2" s="50">
        <f t="shared" si="3"/>
        <v>0</v>
      </c>
      <c r="K2" s="50">
        <f t="shared" si="3"/>
        <v>0</v>
      </c>
      <c r="L2" s="50">
        <f t="shared" si="3"/>
        <v>0</v>
      </c>
      <c r="M2" s="50">
        <f t="shared" si="3"/>
        <v>0</v>
      </c>
      <c r="N2" s="50">
        <f t="shared" si="3"/>
        <v>0</v>
      </c>
      <c r="O2" s="50">
        <f t="shared" si="3"/>
        <v>0</v>
      </c>
      <c r="P2" s="50">
        <f t="shared" si="3"/>
        <v>0</v>
      </c>
      <c r="Q2" s="50">
        <f t="shared" si="3"/>
        <v>0</v>
      </c>
      <c r="R2" s="50">
        <f t="shared" si="3"/>
        <v>0</v>
      </c>
      <c r="Y2" s="105">
        <f t="shared" ref="Y2:Y14" si="4">SUM(G2:I2)</f>
        <v>0</v>
      </c>
      <c r="Z2" s="105">
        <f t="shared" ref="Z2:Z14" si="5">SUM(J2:L2)</f>
        <v>0</v>
      </c>
      <c r="AA2" s="105">
        <f t="shared" ref="AA2:AA14" si="6">SUM(M2:O2)</f>
        <v>0</v>
      </c>
      <c r="AB2" s="105">
        <f t="shared" ref="AB2:AB14" si="7">SUM(P2:R2)</f>
        <v>0</v>
      </c>
    </row>
    <row r="3" ht="13.5" customHeight="1" spans="1:28">
      <c r="A3" s="223"/>
      <c r="B3" s="223"/>
      <c r="C3" s="10" t="s">
        <v>193</v>
      </c>
      <c r="D3" s="11">
        <f t="shared" si="0"/>
        <v>0</v>
      </c>
      <c r="E3" s="105">
        <f t="shared" si="1"/>
        <v>0</v>
      </c>
      <c r="F3" s="105">
        <f t="shared" si="2"/>
        <v>0</v>
      </c>
      <c r="G3" s="50">
        <f t="shared" ref="G3:R3" si="8">G59+G136+G193</f>
        <v>0</v>
      </c>
      <c r="H3" s="50">
        <f t="shared" si="8"/>
        <v>0</v>
      </c>
      <c r="I3" s="50">
        <f t="shared" si="8"/>
        <v>0</v>
      </c>
      <c r="J3" s="50">
        <f t="shared" si="8"/>
        <v>0</v>
      </c>
      <c r="K3" s="50">
        <f t="shared" si="8"/>
        <v>0</v>
      </c>
      <c r="L3" s="50">
        <f t="shared" si="8"/>
        <v>0</v>
      </c>
      <c r="M3" s="50">
        <f t="shared" si="8"/>
        <v>0</v>
      </c>
      <c r="N3" s="50">
        <f t="shared" si="8"/>
        <v>0</v>
      </c>
      <c r="O3" s="50">
        <f t="shared" si="8"/>
        <v>0</v>
      </c>
      <c r="P3" s="50">
        <f t="shared" si="8"/>
        <v>0</v>
      </c>
      <c r="Q3" s="50">
        <f t="shared" si="8"/>
        <v>0</v>
      </c>
      <c r="R3" s="50">
        <f t="shared" si="8"/>
        <v>0</v>
      </c>
      <c r="Y3" s="105">
        <f t="shared" si="4"/>
        <v>0</v>
      </c>
      <c r="Z3" s="105">
        <f t="shared" si="5"/>
        <v>0</v>
      </c>
      <c r="AA3" s="105">
        <f t="shared" si="6"/>
        <v>0</v>
      </c>
      <c r="AB3" s="105">
        <f t="shared" si="7"/>
        <v>0</v>
      </c>
    </row>
    <row r="4" ht="13.5" customHeight="1" spans="1:28">
      <c r="A4" s="223"/>
      <c r="B4" s="223"/>
      <c r="C4" s="10" t="s">
        <v>388</v>
      </c>
      <c r="D4" s="11">
        <f t="shared" si="0"/>
        <v>0</v>
      </c>
      <c r="E4" s="105">
        <f t="shared" si="1"/>
        <v>0</v>
      </c>
      <c r="F4" s="105">
        <f t="shared" si="2"/>
        <v>0</v>
      </c>
      <c r="G4" s="50">
        <f t="shared" ref="G4:R4" si="9">G61+G138+G195</f>
        <v>0</v>
      </c>
      <c r="H4" s="50">
        <f t="shared" si="9"/>
        <v>0</v>
      </c>
      <c r="I4" s="50">
        <f t="shared" si="9"/>
        <v>0</v>
      </c>
      <c r="J4" s="50">
        <f t="shared" si="9"/>
        <v>0</v>
      </c>
      <c r="K4" s="50">
        <f t="shared" si="9"/>
        <v>0</v>
      </c>
      <c r="L4" s="50">
        <f t="shared" si="9"/>
        <v>0</v>
      </c>
      <c r="M4" s="50">
        <f t="shared" si="9"/>
        <v>0</v>
      </c>
      <c r="N4" s="50">
        <f t="shared" si="9"/>
        <v>0</v>
      </c>
      <c r="O4" s="50">
        <f t="shared" si="9"/>
        <v>0</v>
      </c>
      <c r="P4" s="50">
        <f t="shared" si="9"/>
        <v>0</v>
      </c>
      <c r="Q4" s="50">
        <f t="shared" si="9"/>
        <v>0</v>
      </c>
      <c r="R4" s="50">
        <f t="shared" si="9"/>
        <v>0</v>
      </c>
      <c r="Y4" s="105">
        <f t="shared" si="4"/>
        <v>0</v>
      </c>
      <c r="Z4" s="105">
        <f t="shared" si="5"/>
        <v>0</v>
      </c>
      <c r="AA4" s="105">
        <f t="shared" si="6"/>
        <v>0</v>
      </c>
      <c r="AB4" s="105">
        <f t="shared" si="7"/>
        <v>0</v>
      </c>
    </row>
    <row r="5" ht="13.5" customHeight="1" spans="1:28">
      <c r="A5" s="223"/>
      <c r="B5" s="223"/>
      <c r="C5" s="10" t="s">
        <v>389</v>
      </c>
      <c r="D5" s="11">
        <f t="shared" si="0"/>
        <v>0</v>
      </c>
      <c r="E5" s="105">
        <f t="shared" si="1"/>
        <v>0</v>
      </c>
      <c r="F5" s="105">
        <f t="shared" si="2"/>
        <v>0</v>
      </c>
      <c r="G5" s="50">
        <f t="shared" ref="G5:R5" si="10">G128</f>
        <v>0</v>
      </c>
      <c r="H5" s="50">
        <f t="shared" si="10"/>
        <v>0</v>
      </c>
      <c r="I5" s="50">
        <f t="shared" si="10"/>
        <v>0</v>
      </c>
      <c r="J5" s="50">
        <f t="shared" si="10"/>
        <v>0</v>
      </c>
      <c r="K5" s="50">
        <f t="shared" si="10"/>
        <v>0</v>
      </c>
      <c r="L5" s="50">
        <f t="shared" si="10"/>
        <v>0</v>
      </c>
      <c r="M5" s="50">
        <f t="shared" si="10"/>
        <v>0</v>
      </c>
      <c r="N5" s="50">
        <f t="shared" si="10"/>
        <v>0</v>
      </c>
      <c r="O5" s="50">
        <f t="shared" si="10"/>
        <v>0</v>
      </c>
      <c r="P5" s="50">
        <f t="shared" si="10"/>
        <v>0</v>
      </c>
      <c r="Q5" s="50">
        <f t="shared" si="10"/>
        <v>0</v>
      </c>
      <c r="R5" s="50">
        <f t="shared" si="10"/>
        <v>0</v>
      </c>
      <c r="Y5" s="105">
        <f t="shared" si="4"/>
        <v>0</v>
      </c>
      <c r="Z5" s="105">
        <f t="shared" si="5"/>
        <v>0</v>
      </c>
      <c r="AA5" s="105">
        <f t="shared" si="6"/>
        <v>0</v>
      </c>
      <c r="AB5" s="105">
        <f t="shared" si="7"/>
        <v>0</v>
      </c>
    </row>
    <row r="6" ht="13.5" customHeight="1" spans="1:28">
      <c r="A6" s="223"/>
      <c r="B6" s="223"/>
      <c r="C6" s="10" t="s">
        <v>390</v>
      </c>
      <c r="D6" s="11">
        <f t="shared" si="0"/>
        <v>0</v>
      </c>
      <c r="E6" s="105">
        <f t="shared" si="1"/>
        <v>0</v>
      </c>
      <c r="F6" s="105">
        <f t="shared" si="2"/>
        <v>0</v>
      </c>
      <c r="G6" s="50">
        <f t="shared" ref="G6:R6" si="11">G182+G185</f>
        <v>0</v>
      </c>
      <c r="H6" s="50">
        <f t="shared" si="11"/>
        <v>0</v>
      </c>
      <c r="I6" s="50">
        <f t="shared" si="11"/>
        <v>0</v>
      </c>
      <c r="J6" s="50">
        <f t="shared" si="11"/>
        <v>0</v>
      </c>
      <c r="K6" s="50">
        <f t="shared" si="11"/>
        <v>0</v>
      </c>
      <c r="L6" s="50">
        <f t="shared" si="11"/>
        <v>0</v>
      </c>
      <c r="M6" s="50">
        <f t="shared" si="11"/>
        <v>0</v>
      </c>
      <c r="N6" s="50">
        <f t="shared" si="11"/>
        <v>0</v>
      </c>
      <c r="O6" s="50">
        <f t="shared" si="11"/>
        <v>0</v>
      </c>
      <c r="P6" s="50">
        <f t="shared" si="11"/>
        <v>0</v>
      </c>
      <c r="Q6" s="50">
        <f t="shared" si="11"/>
        <v>0</v>
      </c>
      <c r="R6" s="50">
        <f t="shared" si="11"/>
        <v>0</v>
      </c>
      <c r="Y6" s="105">
        <f t="shared" si="4"/>
        <v>0</v>
      </c>
      <c r="Z6" s="105">
        <f t="shared" si="5"/>
        <v>0</v>
      </c>
      <c r="AA6" s="105">
        <f t="shared" si="6"/>
        <v>0</v>
      </c>
      <c r="AB6" s="105">
        <f t="shared" si="7"/>
        <v>0</v>
      </c>
    </row>
    <row r="7" ht="13.5" customHeight="1" spans="1:28">
      <c r="A7" s="223"/>
      <c r="B7" s="223"/>
      <c r="C7" s="10" t="s">
        <v>391</v>
      </c>
      <c r="D7" s="11">
        <f t="shared" si="0"/>
        <v>0</v>
      </c>
      <c r="E7" s="105">
        <f t="shared" si="1"/>
        <v>0</v>
      </c>
      <c r="F7" s="105">
        <f t="shared" si="2"/>
        <v>0</v>
      </c>
      <c r="G7" s="50">
        <f t="shared" ref="G7:R7" si="12">G222</f>
        <v>0</v>
      </c>
      <c r="H7" s="50">
        <f t="shared" si="12"/>
        <v>0</v>
      </c>
      <c r="I7" s="50">
        <f t="shared" si="12"/>
        <v>0</v>
      </c>
      <c r="J7" s="50">
        <f t="shared" si="12"/>
        <v>0</v>
      </c>
      <c r="K7" s="50">
        <f t="shared" si="12"/>
        <v>0</v>
      </c>
      <c r="L7" s="50">
        <f t="shared" si="12"/>
        <v>0</v>
      </c>
      <c r="M7" s="50">
        <f t="shared" si="12"/>
        <v>0</v>
      </c>
      <c r="N7" s="50">
        <f t="shared" si="12"/>
        <v>0</v>
      </c>
      <c r="O7" s="50">
        <f t="shared" si="12"/>
        <v>0</v>
      </c>
      <c r="P7" s="50">
        <f t="shared" si="12"/>
        <v>0</v>
      </c>
      <c r="Q7" s="50">
        <f t="shared" si="12"/>
        <v>0</v>
      </c>
      <c r="R7" s="50">
        <f t="shared" si="12"/>
        <v>0</v>
      </c>
      <c r="Y7" s="105">
        <f t="shared" si="4"/>
        <v>0</v>
      </c>
      <c r="Z7" s="105">
        <f t="shared" si="5"/>
        <v>0</v>
      </c>
      <c r="AA7" s="105">
        <f t="shared" si="6"/>
        <v>0</v>
      </c>
      <c r="AB7" s="105">
        <f t="shared" si="7"/>
        <v>0</v>
      </c>
    </row>
    <row r="8" ht="13.5" customHeight="1" spans="1:28">
      <c r="A8" s="223"/>
      <c r="B8" s="223"/>
      <c r="C8" s="10" t="s">
        <v>392</v>
      </c>
      <c r="D8" s="11">
        <f>SUM(D2:D7)</f>
        <v>0</v>
      </c>
      <c r="E8" s="105">
        <f t="shared" si="1"/>
        <v>0</v>
      </c>
      <c r="F8" s="105">
        <f t="shared" si="2"/>
        <v>0</v>
      </c>
      <c r="G8" s="256">
        <f t="shared" ref="G8:R8" si="13">SUM(G2:G7)+G145</f>
        <v>0</v>
      </c>
      <c r="H8" s="256">
        <f t="shared" si="13"/>
        <v>0</v>
      </c>
      <c r="I8" s="256">
        <f t="shared" si="13"/>
        <v>0</v>
      </c>
      <c r="J8" s="256">
        <f t="shared" si="13"/>
        <v>0</v>
      </c>
      <c r="K8" s="256">
        <f t="shared" si="13"/>
        <v>0</v>
      </c>
      <c r="L8" s="256">
        <f t="shared" si="13"/>
        <v>0</v>
      </c>
      <c r="M8" s="256">
        <f t="shared" si="13"/>
        <v>0</v>
      </c>
      <c r="N8" s="256">
        <f t="shared" si="13"/>
        <v>0</v>
      </c>
      <c r="O8" s="256">
        <f t="shared" si="13"/>
        <v>0</v>
      </c>
      <c r="P8" s="256">
        <f t="shared" si="13"/>
        <v>0</v>
      </c>
      <c r="Q8" s="256">
        <f t="shared" si="13"/>
        <v>0</v>
      </c>
      <c r="R8" s="256">
        <f t="shared" si="13"/>
        <v>0</v>
      </c>
      <c r="Y8" s="105">
        <f t="shared" si="4"/>
        <v>0</v>
      </c>
      <c r="Z8" s="105">
        <f t="shared" si="5"/>
        <v>0</v>
      </c>
      <c r="AA8" s="105">
        <f t="shared" si="6"/>
        <v>0</v>
      </c>
      <c r="AB8" s="105">
        <f t="shared" si="7"/>
        <v>0</v>
      </c>
    </row>
    <row r="9" ht="13.5" customHeight="1" spans="1:28">
      <c r="A9" s="223"/>
      <c r="B9" s="223"/>
      <c r="C9" s="10" t="s">
        <v>393</v>
      </c>
      <c r="D9" s="11">
        <f t="shared" ref="D9:D11" si="14">IF($E$8&lt;&gt;0,E9/$E$8,)</f>
        <v>0</v>
      </c>
      <c r="E9" s="105">
        <f t="shared" si="1"/>
        <v>0</v>
      </c>
      <c r="F9" s="105">
        <f t="shared" si="2"/>
        <v>0</v>
      </c>
      <c r="G9" s="50">
        <f t="shared" ref="G9:R9" si="15">G159+G162</f>
        <v>0</v>
      </c>
      <c r="H9" s="50">
        <f t="shared" si="15"/>
        <v>0</v>
      </c>
      <c r="I9" s="50">
        <f t="shared" si="15"/>
        <v>0</v>
      </c>
      <c r="J9" s="50">
        <f t="shared" si="15"/>
        <v>0</v>
      </c>
      <c r="K9" s="50">
        <f t="shared" si="15"/>
        <v>0</v>
      </c>
      <c r="L9" s="50">
        <f t="shared" si="15"/>
        <v>0</v>
      </c>
      <c r="M9" s="50">
        <f t="shared" si="15"/>
        <v>0</v>
      </c>
      <c r="N9" s="50">
        <f t="shared" si="15"/>
        <v>0</v>
      </c>
      <c r="O9" s="50">
        <f t="shared" si="15"/>
        <v>0</v>
      </c>
      <c r="P9" s="50">
        <f t="shared" si="15"/>
        <v>0</v>
      </c>
      <c r="Q9" s="50">
        <f t="shared" si="15"/>
        <v>0</v>
      </c>
      <c r="R9" s="50">
        <f t="shared" si="15"/>
        <v>0</v>
      </c>
      <c r="Y9" s="105">
        <f t="shared" si="4"/>
        <v>0</v>
      </c>
      <c r="Z9" s="105">
        <f t="shared" si="5"/>
        <v>0</v>
      </c>
      <c r="AA9" s="105">
        <f t="shared" si="6"/>
        <v>0</v>
      </c>
      <c r="AB9" s="105">
        <f t="shared" si="7"/>
        <v>0</v>
      </c>
    </row>
    <row r="10" ht="13.5" customHeight="1" spans="1:28">
      <c r="A10" s="223"/>
      <c r="B10" s="223"/>
      <c r="C10" s="10" t="s">
        <v>394</v>
      </c>
      <c r="D10" s="11">
        <f t="shared" si="14"/>
        <v>0</v>
      </c>
      <c r="E10" s="105">
        <f t="shared" si="1"/>
        <v>0</v>
      </c>
      <c r="F10" s="105">
        <f t="shared" si="2"/>
        <v>0</v>
      </c>
      <c r="G10" s="50">
        <f t="shared" ref="G10:R10" si="16">G165</f>
        <v>0</v>
      </c>
      <c r="H10" s="50">
        <f t="shared" si="16"/>
        <v>0</v>
      </c>
      <c r="I10" s="50">
        <f t="shared" si="16"/>
        <v>0</v>
      </c>
      <c r="J10" s="50">
        <f t="shared" si="16"/>
        <v>0</v>
      </c>
      <c r="K10" s="50">
        <f t="shared" si="16"/>
        <v>0</v>
      </c>
      <c r="L10" s="50">
        <f t="shared" si="16"/>
        <v>0</v>
      </c>
      <c r="M10" s="50">
        <f t="shared" si="16"/>
        <v>0</v>
      </c>
      <c r="N10" s="50">
        <f t="shared" si="16"/>
        <v>0</v>
      </c>
      <c r="O10" s="50">
        <f t="shared" si="16"/>
        <v>0</v>
      </c>
      <c r="P10" s="50">
        <f t="shared" si="16"/>
        <v>0</v>
      </c>
      <c r="Q10" s="50">
        <f t="shared" si="16"/>
        <v>0</v>
      </c>
      <c r="R10" s="50">
        <f t="shared" si="16"/>
        <v>0</v>
      </c>
      <c r="Y10" s="105">
        <f t="shared" si="4"/>
        <v>0</v>
      </c>
      <c r="Z10" s="105">
        <f t="shared" si="5"/>
        <v>0</v>
      </c>
      <c r="AA10" s="105">
        <f t="shared" si="6"/>
        <v>0</v>
      </c>
      <c r="AB10" s="105">
        <f t="shared" si="7"/>
        <v>0</v>
      </c>
    </row>
    <row r="11" ht="13.5" customHeight="1" spans="1:28">
      <c r="A11" s="223"/>
      <c r="B11" s="223"/>
      <c r="C11" s="10" t="s">
        <v>395</v>
      </c>
      <c r="D11" s="11">
        <f t="shared" si="14"/>
        <v>0</v>
      </c>
      <c r="E11" s="105">
        <f t="shared" si="1"/>
        <v>0</v>
      </c>
      <c r="F11" s="105">
        <f t="shared" si="2"/>
        <v>0</v>
      </c>
      <c r="G11" s="50">
        <f t="shared" ref="G11:R11" si="17">G116+G170+G209</f>
        <v>0</v>
      </c>
      <c r="H11" s="50">
        <f t="shared" si="17"/>
        <v>0</v>
      </c>
      <c r="I11" s="50">
        <f t="shared" si="17"/>
        <v>0</v>
      </c>
      <c r="J11" s="50">
        <f t="shared" si="17"/>
        <v>0</v>
      </c>
      <c r="K11" s="50">
        <f t="shared" si="17"/>
        <v>0</v>
      </c>
      <c r="L11" s="50">
        <f t="shared" si="17"/>
        <v>0</v>
      </c>
      <c r="M11" s="50">
        <f t="shared" si="17"/>
        <v>0</v>
      </c>
      <c r="N11" s="50">
        <f t="shared" si="17"/>
        <v>0</v>
      </c>
      <c r="O11" s="50">
        <f t="shared" si="17"/>
        <v>0</v>
      </c>
      <c r="P11" s="50">
        <f t="shared" si="17"/>
        <v>0</v>
      </c>
      <c r="Q11" s="50">
        <f t="shared" si="17"/>
        <v>0</v>
      </c>
      <c r="R11" s="50">
        <f t="shared" si="17"/>
        <v>0</v>
      </c>
      <c r="Y11" s="105">
        <f t="shared" si="4"/>
        <v>0</v>
      </c>
      <c r="Z11" s="105">
        <f t="shared" si="5"/>
        <v>0</v>
      </c>
      <c r="AA11" s="105">
        <f t="shared" si="6"/>
        <v>0</v>
      </c>
      <c r="AB11" s="105">
        <f t="shared" si="7"/>
        <v>0</v>
      </c>
    </row>
    <row r="12" ht="13.5" customHeight="1" spans="1:28">
      <c r="A12" s="224" t="s">
        <v>396</v>
      </c>
      <c r="B12" s="225"/>
      <c r="C12" s="226" t="s">
        <v>397</v>
      </c>
      <c r="D12" s="227"/>
      <c r="E12" s="257">
        <f ca="1" t="shared" ref="E12:E22" si="18">INDIRECT(ADDRESS(ROW(),$T$1+6))</f>
        <v>0</v>
      </c>
      <c r="F12" s="257">
        <f>IF($T$1=0,,SUM(G12:R12)/$T$1)</f>
        <v>0</v>
      </c>
      <c r="G12" s="50">
        <f t="shared" ref="G12:R12" si="19">G57+G134+G191</f>
        <v>0</v>
      </c>
      <c r="H12" s="50">
        <f t="shared" si="19"/>
        <v>0</v>
      </c>
      <c r="I12" s="50">
        <f t="shared" si="19"/>
        <v>0</v>
      </c>
      <c r="J12" s="50">
        <f t="shared" si="19"/>
        <v>0</v>
      </c>
      <c r="K12" s="50">
        <f t="shared" si="19"/>
        <v>0</v>
      </c>
      <c r="L12" s="50">
        <f t="shared" si="19"/>
        <v>0</v>
      </c>
      <c r="M12" s="50">
        <f t="shared" si="19"/>
        <v>0</v>
      </c>
      <c r="N12" s="50">
        <f t="shared" si="19"/>
        <v>0</v>
      </c>
      <c r="O12" s="50">
        <f t="shared" si="19"/>
        <v>0</v>
      </c>
      <c r="P12" s="50">
        <f t="shared" si="19"/>
        <v>0</v>
      </c>
      <c r="Q12" s="50">
        <f t="shared" si="19"/>
        <v>0</v>
      </c>
      <c r="R12" s="50">
        <f t="shared" si="19"/>
        <v>0</v>
      </c>
      <c r="Y12" s="268">
        <f t="shared" si="4"/>
        <v>0</v>
      </c>
      <c r="Z12" s="268">
        <f t="shared" si="5"/>
        <v>0</v>
      </c>
      <c r="AA12" s="268">
        <f t="shared" si="6"/>
        <v>0</v>
      </c>
      <c r="AB12" s="268">
        <f t="shared" si="7"/>
        <v>0</v>
      </c>
    </row>
    <row r="13" ht="13.5" customHeight="1" spans="1:28">
      <c r="A13" s="228"/>
      <c r="B13" s="229"/>
      <c r="C13" s="226" t="s">
        <v>398</v>
      </c>
      <c r="D13" s="227"/>
      <c r="E13" s="257">
        <f ca="1" t="shared" si="18"/>
        <v>0</v>
      </c>
      <c r="F13" s="257">
        <f>IF($T$1=0,,SUM(G13:R13)/$T$1)</f>
        <v>0</v>
      </c>
      <c r="G13" s="258"/>
      <c r="H13" s="258"/>
      <c r="I13" s="258"/>
      <c r="J13" s="258"/>
      <c r="K13" s="258"/>
      <c r="L13" s="258"/>
      <c r="M13" s="258"/>
      <c r="N13" s="258"/>
      <c r="O13" s="258"/>
      <c r="P13" s="258"/>
      <c r="Q13" s="258"/>
      <c r="R13" s="258"/>
      <c r="Y13" s="268">
        <f t="shared" si="4"/>
        <v>0</v>
      </c>
      <c r="Z13" s="268">
        <f t="shared" si="5"/>
        <v>0</v>
      </c>
      <c r="AA13" s="268">
        <f t="shared" si="6"/>
        <v>0</v>
      </c>
      <c r="AB13" s="268">
        <f t="shared" si="7"/>
        <v>0</v>
      </c>
    </row>
    <row r="14" ht="13.5" customHeight="1" spans="1:28">
      <c r="A14" s="228"/>
      <c r="B14" s="229"/>
      <c r="C14" s="226" t="s">
        <v>399</v>
      </c>
      <c r="D14" s="227"/>
      <c r="E14" s="257">
        <f ca="1" t="shared" si="18"/>
        <v>0</v>
      </c>
      <c r="F14" s="257">
        <f>IF($T$1=0,,SUM(G14:R14)/$T$1)</f>
        <v>0</v>
      </c>
      <c r="G14" s="258"/>
      <c r="H14" s="258"/>
      <c r="I14" s="258"/>
      <c r="J14" s="258"/>
      <c r="K14" s="258"/>
      <c r="L14" s="258"/>
      <c r="M14" s="258"/>
      <c r="N14" s="258"/>
      <c r="O14" s="258"/>
      <c r="P14" s="258"/>
      <c r="Q14" s="258"/>
      <c r="R14" s="258"/>
      <c r="Y14" s="268">
        <f t="shared" si="4"/>
        <v>0</v>
      </c>
      <c r="Z14" s="268">
        <f t="shared" si="5"/>
        <v>0</v>
      </c>
      <c r="AA14" s="268">
        <f t="shared" si="6"/>
        <v>0</v>
      </c>
      <c r="AB14" s="268">
        <f t="shared" si="7"/>
        <v>0</v>
      </c>
    </row>
    <row r="15" ht="13.5" customHeight="1" spans="1:28">
      <c r="A15" s="228"/>
      <c r="B15" s="229"/>
      <c r="C15" s="226" t="s">
        <v>400</v>
      </c>
      <c r="D15" s="227"/>
      <c r="E15" s="257">
        <f ca="1" t="shared" si="18"/>
        <v>0</v>
      </c>
      <c r="F15" s="257">
        <f t="shared" ref="F15:R15" si="20">IF(F14&lt;&gt;0,F18/F14,)</f>
        <v>0</v>
      </c>
      <c r="G15" s="50">
        <f t="shared" si="20"/>
        <v>0</v>
      </c>
      <c r="H15" s="50">
        <f t="shared" si="20"/>
        <v>0</v>
      </c>
      <c r="I15" s="50">
        <f t="shared" si="20"/>
        <v>0</v>
      </c>
      <c r="J15" s="50">
        <f t="shared" si="20"/>
        <v>0</v>
      </c>
      <c r="K15" s="50">
        <f t="shared" si="20"/>
        <v>0</v>
      </c>
      <c r="L15" s="50">
        <f t="shared" si="20"/>
        <v>0</v>
      </c>
      <c r="M15" s="50">
        <f t="shared" si="20"/>
        <v>0</v>
      </c>
      <c r="N15" s="50">
        <f t="shared" si="20"/>
        <v>0</v>
      </c>
      <c r="O15" s="50">
        <f t="shared" si="20"/>
        <v>0</v>
      </c>
      <c r="P15" s="50">
        <f t="shared" si="20"/>
        <v>0</v>
      </c>
      <c r="Q15" s="50">
        <f t="shared" si="20"/>
        <v>0</v>
      </c>
      <c r="R15" s="50">
        <f t="shared" si="20"/>
        <v>0</v>
      </c>
      <c r="Y15" s="269">
        <f t="shared" ref="Y15:AB15" si="21">IF(Y14&lt;&gt;0,Y18/Y14,)</f>
        <v>0</v>
      </c>
      <c r="Z15" s="269">
        <f t="shared" si="21"/>
        <v>0</v>
      </c>
      <c r="AA15" s="269">
        <f t="shared" si="21"/>
        <v>0</v>
      </c>
      <c r="AB15" s="269">
        <f t="shared" si="21"/>
        <v>0</v>
      </c>
    </row>
    <row r="16" ht="13.5" customHeight="1" spans="1:28">
      <c r="A16" s="228"/>
      <c r="B16" s="229"/>
      <c r="C16" s="226" t="s">
        <v>401</v>
      </c>
      <c r="D16" s="227"/>
      <c r="E16" s="257">
        <f ca="1" t="shared" si="18"/>
        <v>0</v>
      </c>
      <c r="F16" s="257">
        <f>IF($T$1=0,,SUM(G16:R16)/$T$1)</f>
        <v>0</v>
      </c>
      <c r="G16" s="258"/>
      <c r="H16" s="258"/>
      <c r="I16" s="258"/>
      <c r="J16" s="258"/>
      <c r="K16" s="258"/>
      <c r="L16" s="258"/>
      <c r="M16" s="258"/>
      <c r="N16" s="258"/>
      <c r="O16" s="258"/>
      <c r="P16" s="258"/>
      <c r="Q16" s="258"/>
      <c r="R16" s="258"/>
      <c r="Y16" s="268">
        <f t="shared" ref="Y16:Y20" si="22">SUM(G16:I16)</f>
        <v>0</v>
      </c>
      <c r="Z16" s="268">
        <f t="shared" ref="Z16:Z20" si="23">SUM(J16:L16)</f>
        <v>0</v>
      </c>
      <c r="AA16" s="268">
        <f t="shared" ref="AA16:AA20" si="24">SUM(M16:O16)</f>
        <v>0</v>
      </c>
      <c r="AB16" s="268">
        <f t="shared" ref="AB16:AB20" si="25">SUM(P16:R16)</f>
        <v>0</v>
      </c>
    </row>
    <row r="17" ht="13.5" customHeight="1" spans="1:28">
      <c r="A17" s="228"/>
      <c r="B17" s="229"/>
      <c r="C17" s="226" t="s">
        <v>402</v>
      </c>
      <c r="D17" s="227"/>
      <c r="E17" s="257">
        <f ca="1" t="shared" si="18"/>
        <v>0</v>
      </c>
      <c r="F17" s="257">
        <f>IF($T$1=0,,SUM(G17:R17)/$T$1)</f>
        <v>0</v>
      </c>
      <c r="G17" s="258"/>
      <c r="H17" s="258"/>
      <c r="I17" s="258"/>
      <c r="J17" s="258"/>
      <c r="K17" s="258"/>
      <c r="L17" s="258"/>
      <c r="M17" s="258"/>
      <c r="N17" s="258"/>
      <c r="O17" s="258"/>
      <c r="P17" s="258"/>
      <c r="Q17" s="258"/>
      <c r="R17" s="258"/>
      <c r="Y17" s="268">
        <f t="shared" si="22"/>
        <v>0</v>
      </c>
      <c r="Z17" s="268">
        <f t="shared" si="23"/>
        <v>0</v>
      </c>
      <c r="AA17" s="268">
        <f t="shared" si="24"/>
        <v>0</v>
      </c>
      <c r="AB17" s="268">
        <f t="shared" si="25"/>
        <v>0</v>
      </c>
    </row>
    <row r="18" ht="13.5" customHeight="1" spans="1:28">
      <c r="A18" s="228"/>
      <c r="B18" s="229"/>
      <c r="C18" s="230" t="s">
        <v>403</v>
      </c>
      <c r="D18" s="227" t="s">
        <v>392</v>
      </c>
      <c r="E18" s="257">
        <f ca="1" t="shared" si="18"/>
        <v>0</v>
      </c>
      <c r="F18" s="257">
        <f>IF($T$1=0,,SUM(G18:R18)/$T$1)</f>
        <v>0</v>
      </c>
      <c r="G18" s="50">
        <f t="shared" ref="G18:R18" si="26">G19+G20</f>
        <v>0</v>
      </c>
      <c r="H18" s="50">
        <f t="shared" si="26"/>
        <v>0</v>
      </c>
      <c r="I18" s="50">
        <f t="shared" si="26"/>
        <v>0</v>
      </c>
      <c r="J18" s="50">
        <f t="shared" si="26"/>
        <v>0</v>
      </c>
      <c r="K18" s="50">
        <f t="shared" si="26"/>
        <v>0</v>
      </c>
      <c r="L18" s="50">
        <f t="shared" si="26"/>
        <v>0</v>
      </c>
      <c r="M18" s="50">
        <f t="shared" si="26"/>
        <v>0</v>
      </c>
      <c r="N18" s="50">
        <f t="shared" si="26"/>
        <v>0</v>
      </c>
      <c r="O18" s="50">
        <f t="shared" si="26"/>
        <v>0</v>
      </c>
      <c r="P18" s="50">
        <f t="shared" si="26"/>
        <v>0</v>
      </c>
      <c r="Q18" s="50">
        <f t="shared" si="26"/>
        <v>0</v>
      </c>
      <c r="R18" s="50">
        <f t="shared" si="26"/>
        <v>0</v>
      </c>
      <c r="Y18" s="268">
        <f t="shared" si="22"/>
        <v>0</v>
      </c>
      <c r="Z18" s="268">
        <f t="shared" si="23"/>
        <v>0</v>
      </c>
      <c r="AA18" s="268">
        <f t="shared" si="24"/>
        <v>0</v>
      </c>
      <c r="AB18" s="268">
        <f t="shared" si="25"/>
        <v>0</v>
      </c>
    </row>
    <row r="19" ht="13.5" customHeight="1" spans="1:28">
      <c r="A19" s="228"/>
      <c r="B19" s="229"/>
      <c r="C19" s="231"/>
      <c r="D19" s="232" t="s">
        <v>404</v>
      </c>
      <c r="E19" s="257">
        <f ca="1" t="shared" si="18"/>
        <v>0</v>
      </c>
      <c r="F19" s="257">
        <f>IF($T$1=0,,SUM(G19:R19)/$T$1)</f>
        <v>0</v>
      </c>
      <c r="G19" s="258"/>
      <c r="H19" s="258"/>
      <c r="I19" s="258"/>
      <c r="J19" s="258"/>
      <c r="K19" s="258"/>
      <c r="L19" s="258"/>
      <c r="M19" s="258"/>
      <c r="N19" s="258"/>
      <c r="O19" s="258"/>
      <c r="P19" s="258"/>
      <c r="Q19" s="258"/>
      <c r="R19" s="258"/>
      <c r="Y19" s="268">
        <f t="shared" si="22"/>
        <v>0</v>
      </c>
      <c r="Z19" s="268">
        <f t="shared" si="23"/>
        <v>0</v>
      </c>
      <c r="AA19" s="268">
        <f t="shared" si="24"/>
        <v>0</v>
      </c>
      <c r="AB19" s="268">
        <f t="shared" si="25"/>
        <v>0</v>
      </c>
    </row>
    <row r="20" ht="13.5" customHeight="1" spans="1:28">
      <c r="A20" s="228"/>
      <c r="B20" s="229"/>
      <c r="C20" s="233"/>
      <c r="D20" s="227" t="s">
        <v>405</v>
      </c>
      <c r="E20" s="257">
        <f ca="1" t="shared" si="18"/>
        <v>0</v>
      </c>
      <c r="F20" s="257">
        <f>IF($T$1=0,,SUM(G20:R20)/$T$1)</f>
        <v>0</v>
      </c>
      <c r="G20" s="258"/>
      <c r="H20" s="258"/>
      <c r="I20" s="258"/>
      <c r="J20" s="258"/>
      <c r="K20" s="258"/>
      <c r="L20" s="258"/>
      <c r="M20" s="258"/>
      <c r="N20" s="258"/>
      <c r="O20" s="258"/>
      <c r="P20" s="258"/>
      <c r="Q20" s="258"/>
      <c r="R20" s="258"/>
      <c r="Y20" s="268">
        <f t="shared" si="22"/>
        <v>0</v>
      </c>
      <c r="Z20" s="268">
        <f t="shared" si="23"/>
        <v>0</v>
      </c>
      <c r="AA20" s="268">
        <f t="shared" si="24"/>
        <v>0</v>
      </c>
      <c r="AB20" s="268">
        <f t="shared" si="25"/>
        <v>0</v>
      </c>
    </row>
    <row r="21" ht="13.5" customHeight="1" spans="1:28">
      <c r="A21" s="228"/>
      <c r="B21" s="229"/>
      <c r="C21" s="234" t="s">
        <v>406</v>
      </c>
      <c r="D21" s="235" t="s">
        <v>407</v>
      </c>
      <c r="E21" s="259">
        <f ca="1" t="shared" si="18"/>
        <v>0</v>
      </c>
      <c r="F21" s="259">
        <f t="shared" ref="F21:R21" si="27">IF(F17=0,,F18/F17)</f>
        <v>0</v>
      </c>
      <c r="G21" s="62">
        <f t="shared" si="27"/>
        <v>0</v>
      </c>
      <c r="H21" s="62">
        <f t="shared" si="27"/>
        <v>0</v>
      </c>
      <c r="I21" s="62">
        <f t="shared" si="27"/>
        <v>0</v>
      </c>
      <c r="J21" s="62">
        <f t="shared" si="27"/>
        <v>0</v>
      </c>
      <c r="K21" s="62">
        <f t="shared" si="27"/>
        <v>0</v>
      </c>
      <c r="L21" s="62">
        <f t="shared" si="27"/>
        <v>0</v>
      </c>
      <c r="M21" s="62">
        <f t="shared" si="27"/>
        <v>0</v>
      </c>
      <c r="N21" s="62">
        <f t="shared" si="27"/>
        <v>0</v>
      </c>
      <c r="O21" s="62">
        <f t="shared" si="27"/>
        <v>0</v>
      </c>
      <c r="P21" s="62">
        <f t="shared" si="27"/>
        <v>0</v>
      </c>
      <c r="Q21" s="62">
        <f t="shared" si="27"/>
        <v>0</v>
      </c>
      <c r="R21" s="62">
        <f t="shared" si="27"/>
        <v>0</v>
      </c>
      <c r="Y21" s="270">
        <f t="shared" ref="Y21:AB21" si="28">IF(Y17=0,,Y18/Y17)</f>
        <v>0</v>
      </c>
      <c r="Z21" s="270">
        <f t="shared" si="28"/>
        <v>0</v>
      </c>
      <c r="AA21" s="270">
        <f t="shared" si="28"/>
        <v>0</v>
      </c>
      <c r="AB21" s="270">
        <f t="shared" si="28"/>
        <v>0</v>
      </c>
    </row>
    <row r="22" ht="13.5" customHeight="1" spans="1:28">
      <c r="A22" s="236"/>
      <c r="B22" s="237"/>
      <c r="C22" s="238"/>
      <c r="D22" s="239" t="s">
        <v>408</v>
      </c>
      <c r="E22" s="259">
        <f ca="1" t="shared" si="18"/>
        <v>0</v>
      </c>
      <c r="F22" s="259">
        <f t="shared" ref="F22:R22" si="29">IF(F17=0,,F19/F17)</f>
        <v>0</v>
      </c>
      <c r="G22" s="62">
        <f t="shared" si="29"/>
        <v>0</v>
      </c>
      <c r="H22" s="62">
        <f t="shared" si="29"/>
        <v>0</v>
      </c>
      <c r="I22" s="62">
        <f t="shared" si="29"/>
        <v>0</v>
      </c>
      <c r="J22" s="62">
        <f t="shared" si="29"/>
        <v>0</v>
      </c>
      <c r="K22" s="62">
        <f t="shared" si="29"/>
        <v>0</v>
      </c>
      <c r="L22" s="62">
        <f t="shared" si="29"/>
        <v>0</v>
      </c>
      <c r="M22" s="62">
        <f t="shared" si="29"/>
        <v>0</v>
      </c>
      <c r="N22" s="62">
        <f t="shared" si="29"/>
        <v>0</v>
      </c>
      <c r="O22" s="62">
        <f t="shared" si="29"/>
        <v>0</v>
      </c>
      <c r="P22" s="62">
        <f t="shared" si="29"/>
        <v>0</v>
      </c>
      <c r="Q22" s="62">
        <f t="shared" si="29"/>
        <v>0</v>
      </c>
      <c r="R22" s="62">
        <f t="shared" si="29"/>
        <v>0</v>
      </c>
      <c r="Y22" s="270">
        <f t="shared" ref="Y22:AB22" si="30">IF(Y17=0,,Y19/Y17)</f>
        <v>0</v>
      </c>
      <c r="Z22" s="270">
        <f t="shared" si="30"/>
        <v>0</v>
      </c>
      <c r="AA22" s="270">
        <f t="shared" si="30"/>
        <v>0</v>
      </c>
      <c r="AB22" s="270">
        <f t="shared" si="30"/>
        <v>0</v>
      </c>
    </row>
    <row r="23" ht="13.5" customHeight="1" spans="1:28">
      <c r="A23" s="240" t="s">
        <v>409</v>
      </c>
      <c r="B23" s="240"/>
      <c r="C23" s="241" t="s">
        <v>410</v>
      </c>
      <c r="D23" s="156" t="s">
        <v>186</v>
      </c>
      <c r="E23" s="105">
        <f>SUM(G23:R23)</f>
        <v>0</v>
      </c>
      <c r="F23" s="105">
        <f>IF($T$1=0,0,E23/$T$1)</f>
        <v>0</v>
      </c>
      <c r="G23" s="258"/>
      <c r="H23" s="258"/>
      <c r="I23" s="258"/>
      <c r="J23" s="258"/>
      <c r="K23" s="258"/>
      <c r="L23" s="258"/>
      <c r="M23" s="258"/>
      <c r="N23" s="258"/>
      <c r="O23" s="258"/>
      <c r="P23" s="258"/>
      <c r="Q23" s="258"/>
      <c r="R23" s="258"/>
      <c r="Y23" s="105">
        <f>SUM(G23:I23)</f>
        <v>0</v>
      </c>
      <c r="Z23" s="105">
        <f>SUM(J23:L23)</f>
        <v>0</v>
      </c>
      <c r="AA23" s="105">
        <f>SUM(M23:O23)</f>
        <v>0</v>
      </c>
      <c r="AB23" s="105">
        <f>SUM(P23:R23)</f>
        <v>0</v>
      </c>
    </row>
    <row r="24" ht="13.5" customHeight="1" spans="1:28">
      <c r="A24" s="240"/>
      <c r="B24" s="240"/>
      <c r="C24" s="241"/>
      <c r="D24" s="156" t="s">
        <v>20</v>
      </c>
      <c r="E24" s="105">
        <f>SUM(G24:R24)</f>
        <v>0</v>
      </c>
      <c r="F24" s="105">
        <f>IF($T$1=0,0,E24/$T$1)</f>
        <v>0</v>
      </c>
      <c r="G24" s="258"/>
      <c r="H24" s="258"/>
      <c r="I24" s="258"/>
      <c r="J24" s="258"/>
      <c r="K24" s="258"/>
      <c r="L24" s="258"/>
      <c r="M24" s="258"/>
      <c r="N24" s="258"/>
      <c r="O24" s="258"/>
      <c r="P24" s="258"/>
      <c r="Q24" s="258"/>
      <c r="R24" s="258"/>
      <c r="Y24" s="105">
        <f>SUM(G24:I24)</f>
        <v>0</v>
      </c>
      <c r="Z24" s="105">
        <f>SUM(J24:L24)</f>
        <v>0</v>
      </c>
      <c r="AA24" s="105">
        <f>SUM(M24:O24)</f>
        <v>0</v>
      </c>
      <c r="AB24" s="105">
        <f>SUM(P24:R24)</f>
        <v>0</v>
      </c>
    </row>
    <row r="25" ht="13.5" customHeight="1" spans="1:28">
      <c r="A25" s="240"/>
      <c r="B25" s="240"/>
      <c r="C25" s="241"/>
      <c r="D25" s="242" t="s">
        <v>255</v>
      </c>
      <c r="E25" s="105">
        <f t="shared" ref="E25:R25" si="31">IF(E$23&lt;&gt;0,E8/E$23,)</f>
        <v>0</v>
      </c>
      <c r="F25" s="105">
        <f t="shared" si="31"/>
        <v>0</v>
      </c>
      <c r="G25" s="50">
        <f t="shared" si="31"/>
        <v>0</v>
      </c>
      <c r="H25" s="50">
        <f t="shared" si="31"/>
        <v>0</v>
      </c>
      <c r="I25" s="50">
        <f t="shared" si="31"/>
        <v>0</v>
      </c>
      <c r="J25" s="50">
        <f t="shared" si="31"/>
        <v>0</v>
      </c>
      <c r="K25" s="50">
        <f t="shared" si="31"/>
        <v>0</v>
      </c>
      <c r="L25" s="50">
        <f t="shared" si="31"/>
        <v>0</v>
      </c>
      <c r="M25" s="50">
        <f t="shared" si="31"/>
        <v>0</v>
      </c>
      <c r="N25" s="50">
        <f t="shared" si="31"/>
        <v>0</v>
      </c>
      <c r="O25" s="50">
        <f t="shared" si="31"/>
        <v>0</v>
      </c>
      <c r="P25" s="50">
        <f t="shared" si="31"/>
        <v>0</v>
      </c>
      <c r="Q25" s="50">
        <f t="shared" si="31"/>
        <v>0</v>
      </c>
      <c r="R25" s="50">
        <f t="shared" si="31"/>
        <v>0</v>
      </c>
      <c r="Y25" s="105">
        <f t="shared" ref="Y25:AB25" si="32">IF(Y$23&lt;&gt;0,Y8/Y$23,)</f>
        <v>0</v>
      </c>
      <c r="Z25" s="105">
        <f t="shared" si="32"/>
        <v>0</v>
      </c>
      <c r="AA25" s="105">
        <f t="shared" si="32"/>
        <v>0</v>
      </c>
      <c r="AB25" s="105">
        <f t="shared" si="32"/>
        <v>0</v>
      </c>
    </row>
    <row r="26" ht="13.5" customHeight="1" spans="1:28">
      <c r="A26" s="240"/>
      <c r="B26" s="240"/>
      <c r="C26" s="241"/>
      <c r="D26" s="156" t="s">
        <v>411</v>
      </c>
      <c r="E26" s="105">
        <f t="shared" ref="E26:R26" si="33">IF(E$23&lt;&gt;0,E133/E$23,)</f>
        <v>0</v>
      </c>
      <c r="F26" s="105">
        <f t="shared" si="33"/>
        <v>0</v>
      </c>
      <c r="G26" s="50">
        <f t="shared" si="33"/>
        <v>0</v>
      </c>
      <c r="H26" s="50">
        <f t="shared" si="33"/>
        <v>0</v>
      </c>
      <c r="I26" s="50">
        <f t="shared" si="33"/>
        <v>0</v>
      </c>
      <c r="J26" s="50">
        <f t="shared" si="33"/>
        <v>0</v>
      </c>
      <c r="K26" s="50">
        <f t="shared" si="33"/>
        <v>0</v>
      </c>
      <c r="L26" s="50">
        <f t="shared" si="33"/>
        <v>0</v>
      </c>
      <c r="M26" s="50">
        <f t="shared" si="33"/>
        <v>0</v>
      </c>
      <c r="N26" s="50">
        <f t="shared" si="33"/>
        <v>0</v>
      </c>
      <c r="O26" s="50">
        <f t="shared" si="33"/>
        <v>0</v>
      </c>
      <c r="P26" s="50">
        <f t="shared" si="33"/>
        <v>0</v>
      </c>
      <c r="Q26" s="50">
        <f t="shared" si="33"/>
        <v>0</v>
      </c>
      <c r="R26" s="50">
        <f t="shared" si="33"/>
        <v>0</v>
      </c>
      <c r="Y26" s="105">
        <f t="shared" ref="Y26:AB26" si="34">IF(Y$23&lt;&gt;0,Y133/Y$23,)</f>
        <v>0</v>
      </c>
      <c r="Z26" s="105">
        <f t="shared" si="34"/>
        <v>0</v>
      </c>
      <c r="AA26" s="105">
        <f t="shared" si="34"/>
        <v>0</v>
      </c>
      <c r="AB26" s="105">
        <f t="shared" si="34"/>
        <v>0</v>
      </c>
    </row>
    <row r="27" ht="13.5" customHeight="1" spans="1:28">
      <c r="A27" s="240"/>
      <c r="B27" s="240"/>
      <c r="C27" s="241"/>
      <c r="D27" s="242" t="s">
        <v>412</v>
      </c>
      <c r="E27" s="105">
        <f t="shared" ref="E27:R27" si="35">IF(E$23&lt;&gt;0,E128/E$23,)</f>
        <v>0</v>
      </c>
      <c r="F27" s="105">
        <f t="shared" si="35"/>
        <v>0</v>
      </c>
      <c r="G27" s="50">
        <f t="shared" si="35"/>
        <v>0</v>
      </c>
      <c r="H27" s="50">
        <f t="shared" si="35"/>
        <v>0</v>
      </c>
      <c r="I27" s="50">
        <f t="shared" si="35"/>
        <v>0</v>
      </c>
      <c r="J27" s="50">
        <f t="shared" si="35"/>
        <v>0</v>
      </c>
      <c r="K27" s="50">
        <f t="shared" si="35"/>
        <v>0</v>
      </c>
      <c r="L27" s="50">
        <f t="shared" si="35"/>
        <v>0</v>
      </c>
      <c r="M27" s="50">
        <f t="shared" si="35"/>
        <v>0</v>
      </c>
      <c r="N27" s="50">
        <f t="shared" si="35"/>
        <v>0</v>
      </c>
      <c r="O27" s="50">
        <f t="shared" si="35"/>
        <v>0</v>
      </c>
      <c r="P27" s="50">
        <f t="shared" si="35"/>
        <v>0</v>
      </c>
      <c r="Q27" s="50">
        <f t="shared" si="35"/>
        <v>0</v>
      </c>
      <c r="R27" s="50">
        <f t="shared" si="35"/>
        <v>0</v>
      </c>
      <c r="Y27" s="105">
        <f t="shared" ref="Y27:AB27" si="36">IF(Y$23&lt;&gt;0,Y128/Y$23,)</f>
        <v>0</v>
      </c>
      <c r="Z27" s="105">
        <f t="shared" si="36"/>
        <v>0</v>
      </c>
      <c r="AA27" s="105">
        <f t="shared" si="36"/>
        <v>0</v>
      </c>
      <c r="AB27" s="105">
        <f t="shared" si="36"/>
        <v>0</v>
      </c>
    </row>
    <row r="28" ht="13.5" customHeight="1" spans="1:28">
      <c r="A28" s="240"/>
      <c r="B28" s="240"/>
      <c r="C28" s="241"/>
      <c r="D28" s="156" t="s">
        <v>413</v>
      </c>
      <c r="E28" s="105">
        <f t="shared" ref="E28:R28" si="37">IF(E$23&lt;&gt;0,E190/E$23,)</f>
        <v>0</v>
      </c>
      <c r="F28" s="105">
        <f t="shared" si="37"/>
        <v>0</v>
      </c>
      <c r="G28" s="50">
        <f t="shared" si="37"/>
        <v>0</v>
      </c>
      <c r="H28" s="50">
        <f t="shared" si="37"/>
        <v>0</v>
      </c>
      <c r="I28" s="50">
        <f t="shared" si="37"/>
        <v>0</v>
      </c>
      <c r="J28" s="50">
        <f t="shared" si="37"/>
        <v>0</v>
      </c>
      <c r="K28" s="50">
        <f t="shared" si="37"/>
        <v>0</v>
      </c>
      <c r="L28" s="50">
        <f t="shared" si="37"/>
        <v>0</v>
      </c>
      <c r="M28" s="50">
        <f t="shared" si="37"/>
        <v>0</v>
      </c>
      <c r="N28" s="50">
        <f t="shared" si="37"/>
        <v>0</v>
      </c>
      <c r="O28" s="50">
        <f t="shared" si="37"/>
        <v>0</v>
      </c>
      <c r="P28" s="50">
        <f t="shared" si="37"/>
        <v>0</v>
      </c>
      <c r="Q28" s="50">
        <f t="shared" si="37"/>
        <v>0</v>
      </c>
      <c r="R28" s="50">
        <f t="shared" si="37"/>
        <v>0</v>
      </c>
      <c r="Y28" s="105">
        <f t="shared" ref="Y28:AB28" si="38">IF(Y$23&lt;&gt;0,Y190/Y$23,)</f>
        <v>0</v>
      </c>
      <c r="Z28" s="105">
        <f t="shared" si="38"/>
        <v>0</v>
      </c>
      <c r="AA28" s="105">
        <f t="shared" si="38"/>
        <v>0</v>
      </c>
      <c r="AB28" s="105">
        <f t="shared" si="38"/>
        <v>0</v>
      </c>
    </row>
    <row r="29" ht="13.5" customHeight="1" spans="1:28">
      <c r="A29" s="240"/>
      <c r="B29" s="240"/>
      <c r="C29" s="241"/>
      <c r="D29" s="156" t="s">
        <v>414</v>
      </c>
      <c r="E29" s="105">
        <f t="shared" ref="E29:R29" si="39">IF(E$23&lt;&gt;0,E223/E$23,)</f>
        <v>0</v>
      </c>
      <c r="F29" s="105">
        <f t="shared" si="39"/>
        <v>0</v>
      </c>
      <c r="G29" s="50">
        <f t="shared" si="39"/>
        <v>0</v>
      </c>
      <c r="H29" s="50">
        <f t="shared" si="39"/>
        <v>0</v>
      </c>
      <c r="I29" s="50">
        <f t="shared" si="39"/>
        <v>0</v>
      </c>
      <c r="J29" s="50">
        <f t="shared" si="39"/>
        <v>0</v>
      </c>
      <c r="K29" s="50">
        <f t="shared" si="39"/>
        <v>0</v>
      </c>
      <c r="L29" s="50">
        <f t="shared" si="39"/>
        <v>0</v>
      </c>
      <c r="M29" s="50">
        <f t="shared" si="39"/>
        <v>0</v>
      </c>
      <c r="N29" s="50">
        <f t="shared" si="39"/>
        <v>0</v>
      </c>
      <c r="O29" s="50">
        <f t="shared" si="39"/>
        <v>0</v>
      </c>
      <c r="P29" s="50">
        <f t="shared" si="39"/>
        <v>0</v>
      </c>
      <c r="Q29" s="50">
        <f t="shared" si="39"/>
        <v>0</v>
      </c>
      <c r="R29" s="50">
        <f t="shared" si="39"/>
        <v>0</v>
      </c>
      <c r="Y29" s="105">
        <f t="shared" ref="Y29:AB29" si="40">IF(Y$23&lt;&gt;0,Y223/Y$23,)</f>
        <v>0</v>
      </c>
      <c r="Z29" s="105">
        <f t="shared" si="40"/>
        <v>0</v>
      </c>
      <c r="AA29" s="105">
        <f t="shared" si="40"/>
        <v>0</v>
      </c>
      <c r="AB29" s="105">
        <f t="shared" si="40"/>
        <v>0</v>
      </c>
    </row>
    <row r="30" ht="13.5" customHeight="1" spans="1:28">
      <c r="A30" s="240"/>
      <c r="B30" s="240"/>
      <c r="C30" s="241"/>
      <c r="D30" s="156" t="s">
        <v>415</v>
      </c>
      <c r="E30" s="105" t="s">
        <v>416</v>
      </c>
      <c r="F30" s="105" t="s">
        <v>416</v>
      </c>
      <c r="G30" s="50" t="s">
        <v>416</v>
      </c>
      <c r="H30" s="50" t="s">
        <v>416</v>
      </c>
      <c r="I30" s="50" t="s">
        <v>416</v>
      </c>
      <c r="J30" s="50" t="s">
        <v>416</v>
      </c>
      <c r="K30" s="50" t="s">
        <v>416</v>
      </c>
      <c r="L30" s="50" t="s">
        <v>416</v>
      </c>
      <c r="M30" s="50" t="s">
        <v>416</v>
      </c>
      <c r="N30" s="50" t="s">
        <v>416</v>
      </c>
      <c r="O30" s="50" t="s">
        <v>416</v>
      </c>
      <c r="P30" s="50" t="s">
        <v>416</v>
      </c>
      <c r="Q30" s="50" t="s">
        <v>416</v>
      </c>
      <c r="R30" s="50" t="s">
        <v>416</v>
      </c>
      <c r="Y30" s="105" t="s">
        <v>416</v>
      </c>
      <c r="Z30" s="105" t="s">
        <v>416</v>
      </c>
      <c r="AA30" s="105" t="s">
        <v>416</v>
      </c>
      <c r="AB30" s="105" t="s">
        <v>416</v>
      </c>
    </row>
    <row r="31" ht="13.5" customHeight="1" spans="1:28">
      <c r="A31" s="240"/>
      <c r="B31" s="240"/>
      <c r="C31" s="241"/>
      <c r="D31" s="156" t="s">
        <v>417</v>
      </c>
      <c r="E31" s="105">
        <f t="shared" ref="E31:R31" si="41">IF(E$23&lt;&gt;0,E3/E$23,)</f>
        <v>0</v>
      </c>
      <c r="F31" s="105">
        <f t="shared" si="41"/>
        <v>0</v>
      </c>
      <c r="G31" s="50">
        <f t="shared" si="41"/>
        <v>0</v>
      </c>
      <c r="H31" s="50">
        <f t="shared" si="41"/>
        <v>0</v>
      </c>
      <c r="I31" s="50">
        <f t="shared" si="41"/>
        <v>0</v>
      </c>
      <c r="J31" s="50">
        <f t="shared" si="41"/>
        <v>0</v>
      </c>
      <c r="K31" s="50">
        <f t="shared" si="41"/>
        <v>0</v>
      </c>
      <c r="L31" s="50">
        <f t="shared" si="41"/>
        <v>0</v>
      </c>
      <c r="M31" s="50">
        <f t="shared" si="41"/>
        <v>0</v>
      </c>
      <c r="N31" s="50">
        <f t="shared" si="41"/>
        <v>0</v>
      </c>
      <c r="O31" s="50">
        <f t="shared" si="41"/>
        <v>0</v>
      </c>
      <c r="P31" s="50">
        <f t="shared" si="41"/>
        <v>0</v>
      </c>
      <c r="Q31" s="50">
        <f t="shared" si="41"/>
        <v>0</v>
      </c>
      <c r="R31" s="50">
        <f t="shared" si="41"/>
        <v>0</v>
      </c>
      <c r="Y31" s="105">
        <f t="shared" ref="Y31:AB31" si="42">IF(Y$23&lt;&gt;0,Y3/Y$23,)</f>
        <v>0</v>
      </c>
      <c r="Z31" s="105">
        <f t="shared" si="42"/>
        <v>0</v>
      </c>
      <c r="AA31" s="105">
        <f t="shared" si="42"/>
        <v>0</v>
      </c>
      <c r="AB31" s="105">
        <f t="shared" si="42"/>
        <v>0</v>
      </c>
    </row>
    <row r="32" ht="13.5" customHeight="1" spans="1:28">
      <c r="A32" s="240"/>
      <c r="B32" s="240"/>
      <c r="C32" s="241"/>
      <c r="D32" s="156" t="s">
        <v>418</v>
      </c>
      <c r="E32" s="260">
        <f>IF(SUM(G12:R12)&lt;&gt;0,E23/SUM(G12:R12),)</f>
        <v>0</v>
      </c>
      <c r="F32" s="260">
        <f t="shared" ref="F32:R32" si="43">IF(F12&lt;&gt;0,F23/F12,)</f>
        <v>0</v>
      </c>
      <c r="G32" s="57">
        <f t="shared" si="43"/>
        <v>0</v>
      </c>
      <c r="H32" s="57">
        <f t="shared" si="43"/>
        <v>0</v>
      </c>
      <c r="I32" s="57">
        <f t="shared" si="43"/>
        <v>0</v>
      </c>
      <c r="J32" s="57">
        <f t="shared" si="43"/>
        <v>0</v>
      </c>
      <c r="K32" s="57">
        <f t="shared" si="43"/>
        <v>0</v>
      </c>
      <c r="L32" s="57">
        <f t="shared" si="43"/>
        <v>0</v>
      </c>
      <c r="M32" s="57">
        <f t="shared" si="43"/>
        <v>0</v>
      </c>
      <c r="N32" s="57">
        <f t="shared" si="43"/>
        <v>0</v>
      </c>
      <c r="O32" s="57">
        <f t="shared" si="43"/>
        <v>0</v>
      </c>
      <c r="P32" s="57">
        <f t="shared" si="43"/>
        <v>0</v>
      </c>
      <c r="Q32" s="57">
        <f t="shared" si="43"/>
        <v>0</v>
      </c>
      <c r="R32" s="57">
        <f t="shared" si="43"/>
        <v>0</v>
      </c>
      <c r="Y32" s="260">
        <f>IF(SUM(G12:I12)&lt;&gt;0,Y23/SUM(G12:I12),)</f>
        <v>0</v>
      </c>
      <c r="Z32" s="260">
        <f>IF(SUM(J12:L12)&lt;&gt;0,Z23/SUM(J12:L12),)</f>
        <v>0</v>
      </c>
      <c r="AA32" s="260">
        <f>IF(SUM(M12:O12)&lt;&gt;0,AA23/SUM(M12:O12),)</f>
        <v>0</v>
      </c>
      <c r="AB32" s="260">
        <f>IF(SUM(P12:R12)&lt;&gt;0,AB23/SUM(P12:R12),)</f>
        <v>0</v>
      </c>
    </row>
    <row r="33" ht="13.5" customHeight="1" spans="1:28">
      <c r="A33" s="240"/>
      <c r="B33" s="240"/>
      <c r="C33" s="241"/>
      <c r="D33" s="156" t="s">
        <v>419</v>
      </c>
      <c r="E33" s="105">
        <f>IF(SUM(G12:R12)&lt;&gt;0,E2/SUM(G12:R12),)</f>
        <v>0</v>
      </c>
      <c r="F33" s="105">
        <f t="shared" ref="F33:R33" si="44">IF(F12&lt;&gt;0,F2/F12,)</f>
        <v>0</v>
      </c>
      <c r="G33" s="50">
        <f t="shared" si="44"/>
        <v>0</v>
      </c>
      <c r="H33" s="50">
        <f t="shared" si="44"/>
        <v>0</v>
      </c>
      <c r="I33" s="50">
        <f t="shared" si="44"/>
        <v>0</v>
      </c>
      <c r="J33" s="50">
        <f t="shared" si="44"/>
        <v>0</v>
      </c>
      <c r="K33" s="50">
        <f t="shared" si="44"/>
        <v>0</v>
      </c>
      <c r="L33" s="50">
        <f t="shared" si="44"/>
        <v>0</v>
      </c>
      <c r="M33" s="50">
        <f t="shared" si="44"/>
        <v>0</v>
      </c>
      <c r="N33" s="50">
        <f t="shared" si="44"/>
        <v>0</v>
      </c>
      <c r="O33" s="50">
        <f t="shared" si="44"/>
        <v>0</v>
      </c>
      <c r="P33" s="50">
        <f t="shared" si="44"/>
        <v>0</v>
      </c>
      <c r="Q33" s="50">
        <f t="shared" si="44"/>
        <v>0</v>
      </c>
      <c r="R33" s="50">
        <f t="shared" si="44"/>
        <v>0</v>
      </c>
      <c r="Y33" s="105">
        <f>IF(SUM(G12:I12)&lt;&gt;0,Y2/SUM(G12:I12),)</f>
        <v>0</v>
      </c>
      <c r="Z33" s="105">
        <f>IF(SUM(J12:L12)&lt;&gt;0,Z2/SUM(J12:L12),)</f>
        <v>0</v>
      </c>
      <c r="AA33" s="105">
        <f>IF(SUM(M12:O12)&lt;&gt;0,AA2/SUM(M12:O12),)</f>
        <v>0</v>
      </c>
      <c r="AB33" s="105">
        <f>IF(SUM(P12:R12)&lt;&gt;0,AB2/SUM(P12:R12),)</f>
        <v>0</v>
      </c>
    </row>
    <row r="34" ht="13.5" customHeight="1" spans="1:28">
      <c r="A34" s="240"/>
      <c r="B34" s="240"/>
      <c r="C34" s="241"/>
      <c r="D34" s="156" t="s">
        <v>420</v>
      </c>
      <c r="E34" s="105">
        <f>IF(SUM(G12:R12)&lt;&gt;0,E3/SUM(G12:R12),)</f>
        <v>0</v>
      </c>
      <c r="F34" s="105">
        <f t="shared" ref="F34:R34" si="45">IF(F12&lt;&gt;0,F3/F12,)</f>
        <v>0</v>
      </c>
      <c r="G34" s="50">
        <f t="shared" si="45"/>
        <v>0</v>
      </c>
      <c r="H34" s="50">
        <f t="shared" si="45"/>
        <v>0</v>
      </c>
      <c r="I34" s="50">
        <f t="shared" si="45"/>
        <v>0</v>
      </c>
      <c r="J34" s="50">
        <f t="shared" si="45"/>
        <v>0</v>
      </c>
      <c r="K34" s="50">
        <f t="shared" si="45"/>
        <v>0</v>
      </c>
      <c r="L34" s="50">
        <f t="shared" si="45"/>
        <v>0</v>
      </c>
      <c r="M34" s="50">
        <f t="shared" si="45"/>
        <v>0</v>
      </c>
      <c r="N34" s="50">
        <f t="shared" si="45"/>
        <v>0</v>
      </c>
      <c r="O34" s="50">
        <f t="shared" si="45"/>
        <v>0</v>
      </c>
      <c r="P34" s="50">
        <f t="shared" si="45"/>
        <v>0</v>
      </c>
      <c r="Q34" s="50">
        <f t="shared" si="45"/>
        <v>0</v>
      </c>
      <c r="R34" s="50">
        <f t="shared" si="45"/>
        <v>0</v>
      </c>
      <c r="Y34" s="105">
        <f>IF(SUM(G12:I12)&lt;&gt;0,Y3/SUM(G12:I12),)</f>
        <v>0</v>
      </c>
      <c r="Z34" s="105">
        <f>IF(SUM(J12:L12)&lt;&gt;0,Z3/SUM(J12:L12),)</f>
        <v>0</v>
      </c>
      <c r="AA34" s="105">
        <f>IF(SUM(M12:O12)&lt;&gt;0,AA3/SUM(M12:O12),)</f>
        <v>0</v>
      </c>
      <c r="AB34" s="105">
        <f>IF(SUM(P12:R12)&lt;&gt;0,AB3/SUM(P12:R12),)</f>
        <v>0</v>
      </c>
    </row>
    <row r="35" ht="13.5" customHeight="1" spans="1:28">
      <c r="A35" s="240"/>
      <c r="B35" s="240"/>
      <c r="C35" s="241"/>
      <c r="D35" s="156" t="s">
        <v>421</v>
      </c>
      <c r="E35" s="105">
        <f>IF(SUM(G12:R12)=0,,(E2+E3)/SUM(G12:R12))</f>
        <v>0</v>
      </c>
      <c r="F35" s="105">
        <f t="shared" ref="F35:R35" si="46">IF(F12=0,,(F2+F3)/F12)</f>
        <v>0</v>
      </c>
      <c r="G35" s="50">
        <f t="shared" si="46"/>
        <v>0</v>
      </c>
      <c r="H35" s="50">
        <f t="shared" si="46"/>
        <v>0</v>
      </c>
      <c r="I35" s="50">
        <f t="shared" si="46"/>
        <v>0</v>
      </c>
      <c r="J35" s="50">
        <f t="shared" si="46"/>
        <v>0</v>
      </c>
      <c r="K35" s="50">
        <f t="shared" si="46"/>
        <v>0</v>
      </c>
      <c r="L35" s="50">
        <f t="shared" si="46"/>
        <v>0</v>
      </c>
      <c r="M35" s="50">
        <f t="shared" si="46"/>
        <v>0</v>
      </c>
      <c r="N35" s="50">
        <f t="shared" si="46"/>
        <v>0</v>
      </c>
      <c r="O35" s="50">
        <f t="shared" si="46"/>
        <v>0</v>
      </c>
      <c r="P35" s="50">
        <f t="shared" si="46"/>
        <v>0</v>
      </c>
      <c r="Q35" s="50">
        <f t="shared" si="46"/>
        <v>0</v>
      </c>
      <c r="R35" s="50">
        <f t="shared" si="46"/>
        <v>0</v>
      </c>
      <c r="Y35" s="105">
        <f>IF(SUM(G12:I12)=0,,(Y2+Y3)/SUM(G12:I12))</f>
        <v>0</v>
      </c>
      <c r="Z35" s="105">
        <f>IF(SUM(J12:L12)=0,,(Z2+Z3)/SUM(J12:L12))</f>
        <v>0</v>
      </c>
      <c r="AA35" s="105">
        <f>IF(SUM(M12:O12)=0,,(AA2+AA3)/SUM(M12:O12))</f>
        <v>0</v>
      </c>
      <c r="AB35" s="105">
        <f>IF(SUM(P12:R12)=0,,(AB2+AB3)/SUM(P12:R12))</f>
        <v>0</v>
      </c>
    </row>
    <row r="36" ht="13.5" customHeight="1" spans="1:28">
      <c r="A36" s="240"/>
      <c r="B36" s="240"/>
      <c r="C36" s="241"/>
      <c r="D36" s="156" t="s">
        <v>422</v>
      </c>
      <c r="E36" s="105" t="s">
        <v>416</v>
      </c>
      <c r="F36" s="105" t="s">
        <v>416</v>
      </c>
      <c r="G36" s="62"/>
      <c r="H36" s="62" t="str">
        <f t="shared" ref="H36:R36" si="47">IF(G2&lt;&gt;0,(H2-G2)/G2,"-")</f>
        <v>-</v>
      </c>
      <c r="I36" s="62" t="str">
        <f t="shared" si="47"/>
        <v>-</v>
      </c>
      <c r="J36" s="62" t="str">
        <f t="shared" si="47"/>
        <v>-</v>
      </c>
      <c r="K36" s="62" t="str">
        <f t="shared" si="47"/>
        <v>-</v>
      </c>
      <c r="L36" s="62" t="str">
        <f t="shared" si="47"/>
        <v>-</v>
      </c>
      <c r="M36" s="62" t="str">
        <f t="shared" si="47"/>
        <v>-</v>
      </c>
      <c r="N36" s="62" t="str">
        <f t="shared" si="47"/>
        <v>-</v>
      </c>
      <c r="O36" s="62" t="str">
        <f t="shared" si="47"/>
        <v>-</v>
      </c>
      <c r="P36" s="62" t="str">
        <f t="shared" si="47"/>
        <v>-</v>
      </c>
      <c r="Q36" s="62" t="str">
        <f t="shared" si="47"/>
        <v>-</v>
      </c>
      <c r="R36" s="62" t="str">
        <f t="shared" si="47"/>
        <v>-</v>
      </c>
      <c r="Y36" s="105" t="s">
        <v>416</v>
      </c>
      <c r="Z36" s="105" t="s">
        <v>416</v>
      </c>
      <c r="AA36" s="105" t="s">
        <v>416</v>
      </c>
      <c r="AB36" s="105" t="s">
        <v>416</v>
      </c>
    </row>
    <row r="37" ht="13.5" customHeight="1" spans="1:28">
      <c r="A37" s="240"/>
      <c r="B37" s="240"/>
      <c r="C37" s="241"/>
      <c r="D37" s="156" t="s">
        <v>423</v>
      </c>
      <c r="E37" s="105" t="str">
        <f>IF(SUM(G12:R12)&lt;&gt;0,E8/SUM(G12:R12),"-")</f>
        <v>-</v>
      </c>
      <c r="F37" s="105">
        <f t="shared" ref="F37:R37" si="48">IF(F12&lt;&gt;0,F8/F12,)</f>
        <v>0</v>
      </c>
      <c r="G37" s="50">
        <f t="shared" si="48"/>
        <v>0</v>
      </c>
      <c r="H37" s="50">
        <f t="shared" si="48"/>
        <v>0</v>
      </c>
      <c r="I37" s="50">
        <f t="shared" si="48"/>
        <v>0</v>
      </c>
      <c r="J37" s="50">
        <f t="shared" si="48"/>
        <v>0</v>
      </c>
      <c r="K37" s="50">
        <f t="shared" si="48"/>
        <v>0</v>
      </c>
      <c r="L37" s="50">
        <f t="shared" si="48"/>
        <v>0</v>
      </c>
      <c r="M37" s="50">
        <f t="shared" si="48"/>
        <v>0</v>
      </c>
      <c r="N37" s="50">
        <f t="shared" si="48"/>
        <v>0</v>
      </c>
      <c r="O37" s="50">
        <f t="shared" si="48"/>
        <v>0</v>
      </c>
      <c r="P37" s="50">
        <f t="shared" si="48"/>
        <v>0</v>
      </c>
      <c r="Q37" s="50">
        <f t="shared" si="48"/>
        <v>0</v>
      </c>
      <c r="R37" s="50">
        <f t="shared" si="48"/>
        <v>0</v>
      </c>
      <c r="Y37" s="105" t="str">
        <f>IF(SUM(G12:I12)&lt;&gt;0,Y8/SUM(G12:I12),"-")</f>
        <v>-</v>
      </c>
      <c r="Z37" s="105" t="str">
        <f>IF(SUM(J12:L12)&lt;&gt;0,Z8/SUM(J12:L12),"-")</f>
        <v>-</v>
      </c>
      <c r="AA37" s="105" t="str">
        <f>IF(SUM(M12:O12)&lt;&gt;0,AA8/SUM(M12:O12),"-")</f>
        <v>-</v>
      </c>
      <c r="AB37" s="105" t="str">
        <f>IF(SUM(P12:R12)&lt;&gt;0,AB8/SUM(P12:R12),"-")</f>
        <v>-</v>
      </c>
    </row>
    <row r="38" ht="13.5" customHeight="1" spans="1:28">
      <c r="A38" s="240"/>
      <c r="B38" s="240"/>
      <c r="C38" s="243" t="s">
        <v>424</v>
      </c>
      <c r="D38" s="244" t="s">
        <v>425</v>
      </c>
      <c r="E38" s="261">
        <f t="shared" ref="E38:R38" si="49">IF(E$23&lt;&gt;0,E133/E$23,)</f>
        <v>0</v>
      </c>
      <c r="F38" s="257">
        <f t="shared" si="49"/>
        <v>0</v>
      </c>
      <c r="G38" s="50">
        <f t="shared" si="49"/>
        <v>0</v>
      </c>
      <c r="H38" s="50">
        <f t="shared" si="49"/>
        <v>0</v>
      </c>
      <c r="I38" s="50">
        <f t="shared" si="49"/>
        <v>0</v>
      </c>
      <c r="J38" s="50">
        <f t="shared" si="49"/>
        <v>0</v>
      </c>
      <c r="K38" s="50">
        <f t="shared" si="49"/>
        <v>0</v>
      </c>
      <c r="L38" s="50">
        <f t="shared" si="49"/>
        <v>0</v>
      </c>
      <c r="M38" s="50">
        <f t="shared" si="49"/>
        <v>0</v>
      </c>
      <c r="N38" s="50">
        <f t="shared" si="49"/>
        <v>0</v>
      </c>
      <c r="O38" s="50">
        <f t="shared" si="49"/>
        <v>0</v>
      </c>
      <c r="P38" s="50">
        <f t="shared" si="49"/>
        <v>0</v>
      </c>
      <c r="Q38" s="50">
        <f t="shared" si="49"/>
        <v>0</v>
      </c>
      <c r="R38" s="50">
        <f t="shared" si="49"/>
        <v>0</v>
      </c>
      <c r="Y38" s="261">
        <f t="shared" ref="Y38:AB38" si="50">IF(Y$23&lt;&gt;0,Y133/Y$23,)</f>
        <v>0</v>
      </c>
      <c r="Z38" s="261">
        <f t="shared" si="50"/>
        <v>0</v>
      </c>
      <c r="AA38" s="261">
        <f t="shared" si="50"/>
        <v>0</v>
      </c>
      <c r="AB38" s="261">
        <f t="shared" si="50"/>
        <v>0</v>
      </c>
    </row>
    <row r="39" ht="13.5" customHeight="1" spans="1:28">
      <c r="A39" s="240"/>
      <c r="B39" s="240"/>
      <c r="C39" s="243"/>
      <c r="D39" s="245" t="s">
        <v>426</v>
      </c>
      <c r="E39" s="262">
        <f t="shared" ref="E39:R39" si="51">IF(E$23&lt;&gt;0,(E58+E59)/E$23,0)</f>
        <v>0</v>
      </c>
      <c r="F39" s="262">
        <f t="shared" si="51"/>
        <v>0</v>
      </c>
      <c r="G39" s="256">
        <f t="shared" si="51"/>
        <v>0</v>
      </c>
      <c r="H39" s="256">
        <f t="shared" si="51"/>
        <v>0</v>
      </c>
      <c r="I39" s="256">
        <f t="shared" si="51"/>
        <v>0</v>
      </c>
      <c r="J39" s="256">
        <f t="shared" si="51"/>
        <v>0</v>
      </c>
      <c r="K39" s="256">
        <f t="shared" si="51"/>
        <v>0</v>
      </c>
      <c r="L39" s="256">
        <f t="shared" si="51"/>
        <v>0</v>
      </c>
      <c r="M39" s="256">
        <f t="shared" si="51"/>
        <v>0</v>
      </c>
      <c r="N39" s="256">
        <f t="shared" si="51"/>
        <v>0</v>
      </c>
      <c r="O39" s="256">
        <f t="shared" si="51"/>
        <v>0</v>
      </c>
      <c r="P39" s="256">
        <f t="shared" si="51"/>
        <v>0</v>
      </c>
      <c r="Q39" s="256">
        <f t="shared" si="51"/>
        <v>0</v>
      </c>
      <c r="R39" s="256">
        <f t="shared" si="51"/>
        <v>0</v>
      </c>
      <c r="Y39" s="262">
        <f t="shared" ref="Y39:AB39" si="52">IF(Y$23&lt;&gt;0,(Y58+Y59)/Y$23,0)</f>
        <v>0</v>
      </c>
      <c r="Z39" s="262">
        <f t="shared" si="52"/>
        <v>0</v>
      </c>
      <c r="AA39" s="262">
        <f t="shared" si="52"/>
        <v>0</v>
      </c>
      <c r="AB39" s="262">
        <f t="shared" si="52"/>
        <v>0</v>
      </c>
    </row>
    <row r="40" ht="13.5" customHeight="1" spans="1:28">
      <c r="A40" s="240"/>
      <c r="B40" s="240"/>
      <c r="C40" s="243"/>
      <c r="D40" s="245" t="s">
        <v>427</v>
      </c>
      <c r="E40" s="262">
        <f t="shared" ref="E40:R40" si="53">IF(E$23&lt;&gt;0,(E64+E65+E70+E71+E76+E77+E88+E89+E82+E83)/E$23,0)</f>
        <v>0</v>
      </c>
      <c r="F40" s="262">
        <f t="shared" si="53"/>
        <v>0</v>
      </c>
      <c r="G40" s="256">
        <f t="shared" si="53"/>
        <v>0</v>
      </c>
      <c r="H40" s="256">
        <f t="shared" si="53"/>
        <v>0</v>
      </c>
      <c r="I40" s="256">
        <f t="shared" si="53"/>
        <v>0</v>
      </c>
      <c r="J40" s="256">
        <f t="shared" si="53"/>
        <v>0</v>
      </c>
      <c r="K40" s="256">
        <f t="shared" si="53"/>
        <v>0</v>
      </c>
      <c r="L40" s="256">
        <f t="shared" si="53"/>
        <v>0</v>
      </c>
      <c r="M40" s="256">
        <f t="shared" si="53"/>
        <v>0</v>
      </c>
      <c r="N40" s="256">
        <f t="shared" si="53"/>
        <v>0</v>
      </c>
      <c r="O40" s="256">
        <f t="shared" si="53"/>
        <v>0</v>
      </c>
      <c r="P40" s="256">
        <f t="shared" si="53"/>
        <v>0</v>
      </c>
      <c r="Q40" s="256">
        <f t="shared" si="53"/>
        <v>0</v>
      </c>
      <c r="R40" s="256">
        <f t="shared" si="53"/>
        <v>0</v>
      </c>
      <c r="Y40" s="262">
        <f t="shared" ref="Y40:AB40" si="54">IF(Y$23&lt;&gt;0,(Y64+Y65+Y70+Y71+Y76+Y77+Y88+Y89+Y82+Y83)/Y$23,0)</f>
        <v>0</v>
      </c>
      <c r="Z40" s="262">
        <f t="shared" si="54"/>
        <v>0</v>
      </c>
      <c r="AA40" s="262">
        <f t="shared" si="54"/>
        <v>0</v>
      </c>
      <c r="AB40" s="262">
        <f t="shared" si="54"/>
        <v>0</v>
      </c>
    </row>
    <row r="41" ht="13.5" customHeight="1" spans="1:28">
      <c r="A41" s="240"/>
      <c r="B41" s="240"/>
      <c r="C41" s="243"/>
      <c r="D41" s="245" t="s">
        <v>428</v>
      </c>
      <c r="E41" s="262">
        <f t="shared" ref="E41:R41" si="55">IF(E$23&lt;&gt;0,(E94+E95)/E$23,0)</f>
        <v>0</v>
      </c>
      <c r="F41" s="262">
        <f t="shared" si="55"/>
        <v>0</v>
      </c>
      <c r="G41" s="256">
        <f t="shared" si="55"/>
        <v>0</v>
      </c>
      <c r="H41" s="256">
        <f t="shared" si="55"/>
        <v>0</v>
      </c>
      <c r="I41" s="256">
        <f t="shared" si="55"/>
        <v>0</v>
      </c>
      <c r="J41" s="256">
        <f t="shared" si="55"/>
        <v>0</v>
      </c>
      <c r="K41" s="256">
        <f t="shared" si="55"/>
        <v>0</v>
      </c>
      <c r="L41" s="256">
        <f t="shared" si="55"/>
        <v>0</v>
      </c>
      <c r="M41" s="256">
        <f t="shared" si="55"/>
        <v>0</v>
      </c>
      <c r="N41" s="256">
        <f t="shared" si="55"/>
        <v>0</v>
      </c>
      <c r="O41" s="256">
        <f t="shared" si="55"/>
        <v>0</v>
      </c>
      <c r="P41" s="256">
        <f t="shared" si="55"/>
        <v>0</v>
      </c>
      <c r="Q41" s="256">
        <f t="shared" si="55"/>
        <v>0</v>
      </c>
      <c r="R41" s="256">
        <f t="shared" si="55"/>
        <v>0</v>
      </c>
      <c r="Y41" s="262">
        <f t="shared" ref="Y41:AB41" si="56">IF(Y$23&lt;&gt;0,(Y94+Y95)/Y$23,0)</f>
        <v>0</v>
      </c>
      <c r="Z41" s="262">
        <f t="shared" si="56"/>
        <v>0</v>
      </c>
      <c r="AA41" s="262">
        <f t="shared" si="56"/>
        <v>0</v>
      </c>
      <c r="AB41" s="262">
        <f t="shared" si="56"/>
        <v>0</v>
      </c>
    </row>
    <row r="42" ht="13.5" customHeight="1" spans="1:28">
      <c r="A42" s="240"/>
      <c r="B42" s="240"/>
      <c r="C42" s="243"/>
      <c r="D42" s="246" t="s">
        <v>31</v>
      </c>
      <c r="E42" s="262" t="str">
        <f>IF(E$23&lt;&gt;0,E128/E$23,"-")</f>
        <v>-</v>
      </c>
      <c r="F42" s="262" t="str">
        <f>IF(F$23&lt;&gt;0,F128/F$23,"-")</f>
        <v>-</v>
      </c>
      <c r="G42" s="256">
        <f t="shared" ref="G42:R42" si="57">IF(G$23&lt;&gt;0,G128/G$23,0)</f>
        <v>0</v>
      </c>
      <c r="H42" s="256">
        <f t="shared" si="57"/>
        <v>0</v>
      </c>
      <c r="I42" s="256">
        <f t="shared" si="57"/>
        <v>0</v>
      </c>
      <c r="J42" s="256">
        <f t="shared" si="57"/>
        <v>0</v>
      </c>
      <c r="K42" s="256">
        <f t="shared" si="57"/>
        <v>0</v>
      </c>
      <c r="L42" s="256">
        <f t="shared" si="57"/>
        <v>0</v>
      </c>
      <c r="M42" s="256">
        <f t="shared" si="57"/>
        <v>0</v>
      </c>
      <c r="N42" s="256">
        <f t="shared" si="57"/>
        <v>0</v>
      </c>
      <c r="O42" s="256">
        <f t="shared" si="57"/>
        <v>0</v>
      </c>
      <c r="P42" s="256">
        <f t="shared" si="57"/>
        <v>0</v>
      </c>
      <c r="Q42" s="256">
        <f t="shared" si="57"/>
        <v>0</v>
      </c>
      <c r="R42" s="256">
        <f t="shared" si="57"/>
        <v>0</v>
      </c>
      <c r="Y42" s="262" t="str">
        <f t="shared" ref="Y42:AB42" si="58">IF(Y$23&lt;&gt;0,Y128/Y$23,"-")</f>
        <v>-</v>
      </c>
      <c r="Z42" s="262" t="str">
        <f t="shared" si="58"/>
        <v>-</v>
      </c>
      <c r="AA42" s="262" t="str">
        <f t="shared" si="58"/>
        <v>-</v>
      </c>
      <c r="AB42" s="262" t="str">
        <f t="shared" si="58"/>
        <v>-</v>
      </c>
    </row>
    <row r="43" ht="13.5" customHeight="1" spans="1:28">
      <c r="A43" s="240"/>
      <c r="B43" s="240"/>
      <c r="C43" s="243"/>
      <c r="D43" s="244" t="s">
        <v>429</v>
      </c>
      <c r="E43" s="262">
        <f t="shared" ref="E43:R43" si="59">IF((E63+E69+E75+E87+E81)&lt;&gt;0,E$23/(E63+E69+E75+E87+E81),0)</f>
        <v>0</v>
      </c>
      <c r="F43" s="262">
        <f t="shared" si="59"/>
        <v>0</v>
      </c>
      <c r="G43" s="256">
        <f t="shared" si="59"/>
        <v>0</v>
      </c>
      <c r="H43" s="256">
        <f t="shared" si="59"/>
        <v>0</v>
      </c>
      <c r="I43" s="256">
        <f t="shared" si="59"/>
        <v>0</v>
      </c>
      <c r="J43" s="256">
        <f t="shared" si="59"/>
        <v>0</v>
      </c>
      <c r="K43" s="256">
        <f t="shared" si="59"/>
        <v>0</v>
      </c>
      <c r="L43" s="256">
        <f t="shared" si="59"/>
        <v>0</v>
      </c>
      <c r="M43" s="256">
        <f t="shared" si="59"/>
        <v>0</v>
      </c>
      <c r="N43" s="256">
        <f t="shared" si="59"/>
        <v>0</v>
      </c>
      <c r="O43" s="256">
        <f t="shared" si="59"/>
        <v>0</v>
      </c>
      <c r="P43" s="256">
        <f t="shared" si="59"/>
        <v>0</v>
      </c>
      <c r="Q43" s="256">
        <f t="shared" si="59"/>
        <v>0</v>
      </c>
      <c r="R43" s="256">
        <f t="shared" si="59"/>
        <v>0</v>
      </c>
      <c r="Y43" s="262">
        <f t="shared" ref="Y43:AB43" si="60">IF((Y63+Y69+Y75+Y87+Y81)&lt;&gt;0,Y$23/(Y63+Y69+Y75+Y87+Y81),0)</f>
        <v>0</v>
      </c>
      <c r="Z43" s="262">
        <f t="shared" si="60"/>
        <v>0</v>
      </c>
      <c r="AA43" s="262">
        <f t="shared" si="60"/>
        <v>0</v>
      </c>
      <c r="AB43" s="262">
        <f t="shared" si="60"/>
        <v>0</v>
      </c>
    </row>
    <row r="44" ht="13.5" customHeight="1" spans="1:28">
      <c r="A44" s="240"/>
      <c r="B44" s="240"/>
      <c r="C44" s="243"/>
      <c r="D44" s="244" t="s">
        <v>430</v>
      </c>
      <c r="E44" s="263">
        <f t="shared" ref="E44:R44" si="61">IF(E93&lt;&gt;0,E$23/E93,0)</f>
        <v>0</v>
      </c>
      <c r="F44" s="263">
        <f t="shared" si="61"/>
        <v>0</v>
      </c>
      <c r="G44" s="264">
        <f t="shared" si="61"/>
        <v>0</v>
      </c>
      <c r="H44" s="264">
        <f t="shared" si="61"/>
        <v>0</v>
      </c>
      <c r="I44" s="264">
        <f t="shared" si="61"/>
        <v>0</v>
      </c>
      <c r="J44" s="264">
        <f t="shared" si="61"/>
        <v>0</v>
      </c>
      <c r="K44" s="264">
        <f t="shared" si="61"/>
        <v>0</v>
      </c>
      <c r="L44" s="264">
        <f t="shared" si="61"/>
        <v>0</v>
      </c>
      <c r="M44" s="264">
        <f t="shared" si="61"/>
        <v>0</v>
      </c>
      <c r="N44" s="264">
        <f t="shared" si="61"/>
        <v>0</v>
      </c>
      <c r="O44" s="264">
        <f t="shared" si="61"/>
        <v>0</v>
      </c>
      <c r="P44" s="264">
        <f t="shared" si="61"/>
        <v>0</v>
      </c>
      <c r="Q44" s="264">
        <f t="shared" si="61"/>
        <v>0</v>
      </c>
      <c r="R44" s="264">
        <f t="shared" si="61"/>
        <v>0</v>
      </c>
      <c r="Y44" s="263">
        <f t="shared" ref="Y44:AB44" si="62">IF(Y93&lt;&gt;0,Y$23/Y93,0)</f>
        <v>0</v>
      </c>
      <c r="Z44" s="263">
        <f t="shared" si="62"/>
        <v>0</v>
      </c>
      <c r="AA44" s="263">
        <f t="shared" si="62"/>
        <v>0</v>
      </c>
      <c r="AB44" s="263">
        <f t="shared" si="62"/>
        <v>0</v>
      </c>
    </row>
    <row r="45" ht="13.5" customHeight="1" spans="1:28">
      <c r="A45" s="240"/>
      <c r="B45" s="240"/>
      <c r="C45" s="243"/>
      <c r="D45" s="244" t="s">
        <v>431</v>
      </c>
      <c r="E45" s="263">
        <f>IF(SUM(G57:R57)&lt;&gt;0,E23/SUM(G57:R57),)</f>
        <v>0</v>
      </c>
      <c r="F45" s="263">
        <f t="shared" ref="F45:R45" si="63">IF(F57&lt;&gt;0,F23/F57,)</f>
        <v>0</v>
      </c>
      <c r="G45" s="264">
        <f t="shared" si="63"/>
        <v>0</v>
      </c>
      <c r="H45" s="264">
        <f t="shared" si="63"/>
        <v>0</v>
      </c>
      <c r="I45" s="264">
        <f t="shared" si="63"/>
        <v>0</v>
      </c>
      <c r="J45" s="264">
        <f t="shared" si="63"/>
        <v>0</v>
      </c>
      <c r="K45" s="264">
        <f t="shared" si="63"/>
        <v>0</v>
      </c>
      <c r="L45" s="264">
        <f t="shared" si="63"/>
        <v>0</v>
      </c>
      <c r="M45" s="264">
        <f t="shared" si="63"/>
        <v>0</v>
      </c>
      <c r="N45" s="264">
        <f t="shared" si="63"/>
        <v>0</v>
      </c>
      <c r="O45" s="264">
        <f t="shared" si="63"/>
        <v>0</v>
      </c>
      <c r="P45" s="264">
        <f t="shared" si="63"/>
        <v>0</v>
      </c>
      <c r="Q45" s="264">
        <f t="shared" si="63"/>
        <v>0</v>
      </c>
      <c r="R45" s="264">
        <f t="shared" si="63"/>
        <v>0</v>
      </c>
      <c r="Y45" s="263">
        <f>IF(SUM(G57:I57)&lt;&gt;0,Y23/SUM(G57:I57),)</f>
        <v>0</v>
      </c>
      <c r="Z45" s="263">
        <f>IF(SUM(J57:L57)&lt;&gt;0,Z23/SUM(J57:L57),)</f>
        <v>0</v>
      </c>
      <c r="AA45" s="263">
        <f>IF(SUM(M57:O57)&lt;&gt;0,AA23/SUM(M57:O57),)</f>
        <v>0</v>
      </c>
      <c r="AB45" s="263">
        <f>IF(SUM(P57:R57)&lt;&gt;0,AB23/SUM(P57:R57),)</f>
        <v>0</v>
      </c>
    </row>
    <row r="46" ht="13.5" customHeight="1" spans="1:28">
      <c r="A46" s="240"/>
      <c r="B46" s="240"/>
      <c r="C46" s="243"/>
      <c r="D46" s="244" t="s">
        <v>421</v>
      </c>
      <c r="E46" s="262">
        <f t="shared" ref="E46:R46" si="64">IF(E57&lt;&gt;0,(E58+E59)/E57,0)</f>
        <v>0</v>
      </c>
      <c r="F46" s="257">
        <f t="shared" si="64"/>
        <v>0</v>
      </c>
      <c r="G46" s="50">
        <f t="shared" si="64"/>
        <v>0</v>
      </c>
      <c r="H46" s="50">
        <f t="shared" si="64"/>
        <v>0</v>
      </c>
      <c r="I46" s="50">
        <f t="shared" si="64"/>
        <v>0</v>
      </c>
      <c r="J46" s="50">
        <f t="shared" si="64"/>
        <v>0</v>
      </c>
      <c r="K46" s="50">
        <f t="shared" si="64"/>
        <v>0</v>
      </c>
      <c r="L46" s="50">
        <f t="shared" si="64"/>
        <v>0</v>
      </c>
      <c r="M46" s="50">
        <f t="shared" si="64"/>
        <v>0</v>
      </c>
      <c r="N46" s="50">
        <f t="shared" si="64"/>
        <v>0</v>
      </c>
      <c r="O46" s="50">
        <f t="shared" si="64"/>
        <v>0</v>
      </c>
      <c r="P46" s="50">
        <f t="shared" si="64"/>
        <v>0</v>
      </c>
      <c r="Q46" s="50">
        <f t="shared" si="64"/>
        <v>0</v>
      </c>
      <c r="R46" s="50">
        <f t="shared" si="64"/>
        <v>0</v>
      </c>
      <c r="Y46" s="262">
        <f t="shared" ref="Y46:AB46" si="65">IF(Y57&lt;&gt;0,(Y58+Y59)/Y57,0)</f>
        <v>0</v>
      </c>
      <c r="Z46" s="262">
        <f t="shared" si="65"/>
        <v>0</v>
      </c>
      <c r="AA46" s="262">
        <f t="shared" si="65"/>
        <v>0</v>
      </c>
      <c r="AB46" s="262">
        <f t="shared" si="65"/>
        <v>0</v>
      </c>
    </row>
    <row r="47" ht="13.5" customHeight="1" spans="1:28">
      <c r="A47" s="240"/>
      <c r="B47" s="240"/>
      <c r="C47" s="241" t="s">
        <v>432</v>
      </c>
      <c r="D47" s="156" t="s">
        <v>433</v>
      </c>
      <c r="E47" s="105">
        <f t="shared" ref="E47:R47" si="66">IF(E$23&lt;&gt;0,E190/E$23,0)</f>
        <v>0</v>
      </c>
      <c r="F47" s="105">
        <f t="shared" si="66"/>
        <v>0</v>
      </c>
      <c r="G47" s="50">
        <f t="shared" si="66"/>
        <v>0</v>
      </c>
      <c r="H47" s="50">
        <f t="shared" si="66"/>
        <v>0</v>
      </c>
      <c r="I47" s="50">
        <f t="shared" si="66"/>
        <v>0</v>
      </c>
      <c r="J47" s="50">
        <f t="shared" si="66"/>
        <v>0</v>
      </c>
      <c r="K47" s="50">
        <f t="shared" si="66"/>
        <v>0</v>
      </c>
      <c r="L47" s="50">
        <f t="shared" si="66"/>
        <v>0</v>
      </c>
      <c r="M47" s="50">
        <f t="shared" si="66"/>
        <v>0</v>
      </c>
      <c r="N47" s="50">
        <f t="shared" si="66"/>
        <v>0</v>
      </c>
      <c r="O47" s="50">
        <f t="shared" si="66"/>
        <v>0</v>
      </c>
      <c r="P47" s="50">
        <f t="shared" si="66"/>
        <v>0</v>
      </c>
      <c r="Q47" s="50">
        <f t="shared" si="66"/>
        <v>0</v>
      </c>
      <c r="R47" s="50">
        <f t="shared" si="66"/>
        <v>0</v>
      </c>
      <c r="Y47" s="105">
        <f t="shared" ref="Y47:AB47" si="67">IF(Y$23&lt;&gt;0,Y190/Y$23,0)</f>
        <v>0</v>
      </c>
      <c r="Z47" s="105">
        <f t="shared" si="67"/>
        <v>0</v>
      </c>
      <c r="AA47" s="105">
        <f t="shared" si="67"/>
        <v>0</v>
      </c>
      <c r="AB47" s="105">
        <f t="shared" si="67"/>
        <v>0</v>
      </c>
    </row>
    <row r="48" ht="13.5" customHeight="1" spans="1:28">
      <c r="A48" s="240"/>
      <c r="B48" s="240"/>
      <c r="C48" s="241"/>
      <c r="D48" s="247" t="s">
        <v>426</v>
      </c>
      <c r="E48" s="105">
        <f t="shared" ref="E48:R48" si="68">IF(E$23&lt;&gt;0,(E135+E136)/E$23,0)</f>
        <v>0</v>
      </c>
      <c r="F48" s="105">
        <f t="shared" si="68"/>
        <v>0</v>
      </c>
      <c r="G48" s="50">
        <f t="shared" si="68"/>
        <v>0</v>
      </c>
      <c r="H48" s="50">
        <f t="shared" si="68"/>
        <v>0</v>
      </c>
      <c r="I48" s="50">
        <f t="shared" si="68"/>
        <v>0</v>
      </c>
      <c r="J48" s="50">
        <f t="shared" si="68"/>
        <v>0</v>
      </c>
      <c r="K48" s="50">
        <f t="shared" si="68"/>
        <v>0</v>
      </c>
      <c r="L48" s="50">
        <f t="shared" si="68"/>
        <v>0</v>
      </c>
      <c r="M48" s="50">
        <f t="shared" si="68"/>
        <v>0</v>
      </c>
      <c r="N48" s="50">
        <f t="shared" si="68"/>
        <v>0</v>
      </c>
      <c r="O48" s="50">
        <f t="shared" si="68"/>
        <v>0</v>
      </c>
      <c r="P48" s="50">
        <f t="shared" si="68"/>
        <v>0</v>
      </c>
      <c r="Q48" s="50">
        <f t="shared" si="68"/>
        <v>0</v>
      </c>
      <c r="R48" s="50">
        <f t="shared" si="68"/>
        <v>0</v>
      </c>
      <c r="Y48" s="105">
        <f t="shared" ref="Y48:AB48" si="69">IF(Y$23&lt;&gt;0,(Y135+Y136)/Y$23,0)</f>
        <v>0</v>
      </c>
      <c r="Z48" s="105">
        <f t="shared" si="69"/>
        <v>0</v>
      </c>
      <c r="AA48" s="105">
        <f t="shared" si="69"/>
        <v>0</v>
      </c>
      <c r="AB48" s="105">
        <f t="shared" si="69"/>
        <v>0</v>
      </c>
    </row>
    <row r="49" ht="13.5" customHeight="1" spans="1:28">
      <c r="A49" s="240"/>
      <c r="B49" s="240"/>
      <c r="C49" s="241"/>
      <c r="D49" s="247" t="s">
        <v>434</v>
      </c>
      <c r="E49" s="105">
        <f t="shared" ref="E49:R49" si="70">IF(E$23&lt;&gt;0,(E141+E142)/E$23,0)</f>
        <v>0</v>
      </c>
      <c r="F49" s="105">
        <f t="shared" si="70"/>
        <v>0</v>
      </c>
      <c r="G49" s="50">
        <f t="shared" si="70"/>
        <v>0</v>
      </c>
      <c r="H49" s="50">
        <f t="shared" si="70"/>
        <v>0</v>
      </c>
      <c r="I49" s="50">
        <f t="shared" si="70"/>
        <v>0</v>
      </c>
      <c r="J49" s="50">
        <f t="shared" si="70"/>
        <v>0</v>
      </c>
      <c r="K49" s="50">
        <f t="shared" si="70"/>
        <v>0</v>
      </c>
      <c r="L49" s="50">
        <f t="shared" si="70"/>
        <v>0</v>
      </c>
      <c r="M49" s="50">
        <f t="shared" si="70"/>
        <v>0</v>
      </c>
      <c r="N49" s="50">
        <f t="shared" si="70"/>
        <v>0</v>
      </c>
      <c r="O49" s="50">
        <f t="shared" si="70"/>
        <v>0</v>
      </c>
      <c r="P49" s="50">
        <f t="shared" si="70"/>
        <v>0</v>
      </c>
      <c r="Q49" s="50">
        <f t="shared" si="70"/>
        <v>0</v>
      </c>
      <c r="R49" s="50">
        <f t="shared" si="70"/>
        <v>0</v>
      </c>
      <c r="Y49" s="105">
        <f t="shared" ref="Y49:AB49" si="71">IF(Y$23&lt;&gt;0,(Y141+Y142)/Y$23,0)</f>
        <v>0</v>
      </c>
      <c r="Z49" s="105">
        <f t="shared" si="71"/>
        <v>0</v>
      </c>
      <c r="AA49" s="105">
        <f t="shared" si="71"/>
        <v>0</v>
      </c>
      <c r="AB49" s="105">
        <f t="shared" si="71"/>
        <v>0</v>
      </c>
    </row>
    <row r="50" ht="13.5" customHeight="1" spans="1:28">
      <c r="A50" s="240"/>
      <c r="B50" s="240"/>
      <c r="C50" s="241"/>
      <c r="D50" s="247" t="s">
        <v>435</v>
      </c>
      <c r="E50" s="105">
        <f t="shared" ref="E50:R50" si="72">IF(E$23&lt;&gt;0,(E148+E149+E154+E155)/E$23,0)</f>
        <v>0</v>
      </c>
      <c r="F50" s="105">
        <f t="shared" si="72"/>
        <v>0</v>
      </c>
      <c r="G50" s="50">
        <f t="shared" si="72"/>
        <v>0</v>
      </c>
      <c r="H50" s="50">
        <f t="shared" si="72"/>
        <v>0</v>
      </c>
      <c r="I50" s="50">
        <f t="shared" si="72"/>
        <v>0</v>
      </c>
      <c r="J50" s="50">
        <f t="shared" si="72"/>
        <v>0</v>
      </c>
      <c r="K50" s="50">
        <f t="shared" si="72"/>
        <v>0</v>
      </c>
      <c r="L50" s="50">
        <f t="shared" si="72"/>
        <v>0</v>
      </c>
      <c r="M50" s="50">
        <f t="shared" si="72"/>
        <v>0</v>
      </c>
      <c r="N50" s="50">
        <f t="shared" si="72"/>
        <v>0</v>
      </c>
      <c r="O50" s="50">
        <f t="shared" si="72"/>
        <v>0</v>
      </c>
      <c r="P50" s="50">
        <f t="shared" si="72"/>
        <v>0</v>
      </c>
      <c r="Q50" s="50">
        <f t="shared" si="72"/>
        <v>0</v>
      </c>
      <c r="R50" s="50">
        <f t="shared" si="72"/>
        <v>0</v>
      </c>
      <c r="Y50" s="105">
        <f t="shared" ref="Y50:AB50" si="73">IF(Y$23&lt;&gt;0,(Y148+Y149+Y154+Y155)/Y$23,0)</f>
        <v>0</v>
      </c>
      <c r="Z50" s="105">
        <f t="shared" si="73"/>
        <v>0</v>
      </c>
      <c r="AA50" s="105">
        <f t="shared" si="73"/>
        <v>0</v>
      </c>
      <c r="AB50" s="105">
        <f t="shared" si="73"/>
        <v>0</v>
      </c>
    </row>
    <row r="51" ht="13.5" customHeight="1" spans="1:28">
      <c r="A51" s="240"/>
      <c r="B51" s="240"/>
      <c r="C51" s="241"/>
      <c r="D51" s="156" t="s">
        <v>436</v>
      </c>
      <c r="E51" s="105">
        <f t="shared" ref="E51:R51" si="74">IF(E$23&lt;&gt;0,E182/E$23,0)</f>
        <v>0</v>
      </c>
      <c r="F51" s="105">
        <f t="shared" si="74"/>
        <v>0</v>
      </c>
      <c r="G51" s="50">
        <f t="shared" si="74"/>
        <v>0</v>
      </c>
      <c r="H51" s="50">
        <f t="shared" si="74"/>
        <v>0</v>
      </c>
      <c r="I51" s="50">
        <f t="shared" si="74"/>
        <v>0</v>
      </c>
      <c r="J51" s="50">
        <f t="shared" si="74"/>
        <v>0</v>
      </c>
      <c r="K51" s="50">
        <f t="shared" si="74"/>
        <v>0</v>
      </c>
      <c r="L51" s="50">
        <f t="shared" si="74"/>
        <v>0</v>
      </c>
      <c r="M51" s="50">
        <f t="shared" si="74"/>
        <v>0</v>
      </c>
      <c r="N51" s="50">
        <f t="shared" si="74"/>
        <v>0</v>
      </c>
      <c r="O51" s="50">
        <f t="shared" si="74"/>
        <v>0</v>
      </c>
      <c r="P51" s="50">
        <f t="shared" si="74"/>
        <v>0</v>
      </c>
      <c r="Q51" s="50">
        <f t="shared" si="74"/>
        <v>0</v>
      </c>
      <c r="R51" s="50">
        <f t="shared" si="74"/>
        <v>0</v>
      </c>
      <c r="Y51" s="105">
        <f t="shared" ref="Y51:AB51" si="75">IF(Y$23&lt;&gt;0,Y182/Y$23,0)</f>
        <v>0</v>
      </c>
      <c r="Z51" s="105">
        <f t="shared" si="75"/>
        <v>0</v>
      </c>
      <c r="AA51" s="105">
        <f t="shared" si="75"/>
        <v>0</v>
      </c>
      <c r="AB51" s="105">
        <f t="shared" si="75"/>
        <v>0</v>
      </c>
    </row>
    <row r="52" ht="13.5" customHeight="1" spans="1:28">
      <c r="A52" s="240"/>
      <c r="B52" s="240"/>
      <c r="C52" s="241"/>
      <c r="D52" s="156" t="s">
        <v>437</v>
      </c>
      <c r="E52" s="105">
        <f t="shared" ref="E52:R52" si="76">IF(E$23&lt;&gt;0,E185/E$23,0)</f>
        <v>0</v>
      </c>
      <c r="F52" s="105">
        <f t="shared" si="76"/>
        <v>0</v>
      </c>
      <c r="G52" s="50">
        <f t="shared" si="76"/>
        <v>0</v>
      </c>
      <c r="H52" s="50">
        <f t="shared" si="76"/>
        <v>0</v>
      </c>
      <c r="I52" s="50">
        <f t="shared" si="76"/>
        <v>0</v>
      </c>
      <c r="J52" s="50">
        <f t="shared" si="76"/>
        <v>0</v>
      </c>
      <c r="K52" s="50">
        <f t="shared" si="76"/>
        <v>0</v>
      </c>
      <c r="L52" s="50">
        <f t="shared" si="76"/>
        <v>0</v>
      </c>
      <c r="M52" s="50">
        <f t="shared" si="76"/>
        <v>0</v>
      </c>
      <c r="N52" s="50">
        <f t="shared" si="76"/>
        <v>0</v>
      </c>
      <c r="O52" s="50">
        <f t="shared" si="76"/>
        <v>0</v>
      </c>
      <c r="P52" s="50">
        <f t="shared" si="76"/>
        <v>0</v>
      </c>
      <c r="Q52" s="50">
        <f t="shared" si="76"/>
        <v>0</v>
      </c>
      <c r="R52" s="50">
        <f t="shared" si="76"/>
        <v>0</v>
      </c>
      <c r="Y52" s="105">
        <f t="shared" ref="Y52:AB52" si="77">IF(Y$23&lt;&gt;0,Y185/Y$23,0)</f>
        <v>0</v>
      </c>
      <c r="Z52" s="105">
        <f t="shared" si="77"/>
        <v>0</v>
      </c>
      <c r="AA52" s="105">
        <f t="shared" si="77"/>
        <v>0</v>
      </c>
      <c r="AB52" s="105">
        <f t="shared" si="77"/>
        <v>0</v>
      </c>
    </row>
    <row r="53" ht="13.5" customHeight="1" spans="1:28">
      <c r="A53" s="240"/>
      <c r="B53" s="240"/>
      <c r="C53" s="241"/>
      <c r="D53" s="156" t="s">
        <v>438</v>
      </c>
      <c r="E53" s="260">
        <f>IF(E140&lt;&gt;0,SUM(G18:R18)/E140,0)</f>
        <v>0</v>
      </c>
      <c r="F53" s="260">
        <f t="shared" ref="F53:R53" si="78">IF(F140&lt;&gt;0,F$18/F140,0)</f>
        <v>0</v>
      </c>
      <c r="G53" s="57">
        <f t="shared" si="78"/>
        <v>0</v>
      </c>
      <c r="H53" s="57">
        <f t="shared" si="78"/>
        <v>0</v>
      </c>
      <c r="I53" s="57">
        <f t="shared" si="78"/>
        <v>0</v>
      </c>
      <c r="J53" s="57">
        <f t="shared" si="78"/>
        <v>0</v>
      </c>
      <c r="K53" s="57">
        <f t="shared" si="78"/>
        <v>0</v>
      </c>
      <c r="L53" s="57">
        <f t="shared" si="78"/>
        <v>0</v>
      </c>
      <c r="M53" s="57">
        <f t="shared" si="78"/>
        <v>0</v>
      </c>
      <c r="N53" s="57">
        <f t="shared" si="78"/>
        <v>0</v>
      </c>
      <c r="O53" s="57">
        <f t="shared" si="78"/>
        <v>0</v>
      </c>
      <c r="P53" s="57">
        <f t="shared" si="78"/>
        <v>0</v>
      </c>
      <c r="Q53" s="57">
        <f t="shared" si="78"/>
        <v>0</v>
      </c>
      <c r="R53" s="57">
        <f t="shared" si="78"/>
        <v>0</v>
      </c>
      <c r="Y53" s="260">
        <f>IF(Y140&lt;&gt;0,SUM(G18:I18)/Y140,0)</f>
        <v>0</v>
      </c>
      <c r="Z53" s="260">
        <f>IF(Z140&lt;&gt;0,SUM(J18:L18)/Z140,0)</f>
        <v>0</v>
      </c>
      <c r="AA53" s="260">
        <f>IF(AA140&lt;&gt;0,SUM(M18:O18)/AA140,0)</f>
        <v>0</v>
      </c>
      <c r="AB53" s="260">
        <f>IF(AB140&lt;&gt;0,SUM(P18:R18)/AB140,0)</f>
        <v>0</v>
      </c>
    </row>
    <row r="54" ht="13.5" customHeight="1" spans="1:28">
      <c r="A54" s="240"/>
      <c r="B54" s="240"/>
      <c r="C54" s="241"/>
      <c r="D54" s="156" t="s">
        <v>439</v>
      </c>
      <c r="E54" s="260">
        <f>IF((E147+E153)&lt;&gt;0,SUM(G18:R18)/(E147+E153),0)</f>
        <v>0</v>
      </c>
      <c r="F54" s="260">
        <f t="shared" ref="F54:R54" si="79">IF((F147+F153)&lt;&gt;0,F$18/(F147+F153),0)</f>
        <v>0</v>
      </c>
      <c r="G54" s="57">
        <f t="shared" si="79"/>
        <v>0</v>
      </c>
      <c r="H54" s="57">
        <f t="shared" si="79"/>
        <v>0</v>
      </c>
      <c r="I54" s="57">
        <f t="shared" si="79"/>
        <v>0</v>
      </c>
      <c r="J54" s="57">
        <f t="shared" si="79"/>
        <v>0</v>
      </c>
      <c r="K54" s="57">
        <f t="shared" si="79"/>
        <v>0</v>
      </c>
      <c r="L54" s="57">
        <f t="shared" si="79"/>
        <v>0</v>
      </c>
      <c r="M54" s="57">
        <f t="shared" si="79"/>
        <v>0</v>
      </c>
      <c r="N54" s="57">
        <f t="shared" si="79"/>
        <v>0</v>
      </c>
      <c r="O54" s="57">
        <f t="shared" si="79"/>
        <v>0</v>
      </c>
      <c r="P54" s="57">
        <f t="shared" si="79"/>
        <v>0</v>
      </c>
      <c r="Q54" s="57">
        <f t="shared" si="79"/>
        <v>0</v>
      </c>
      <c r="R54" s="57">
        <f t="shared" si="79"/>
        <v>0</v>
      </c>
      <c r="Y54" s="260">
        <f>IF((Y147+Y153)&lt;&gt;0,SUM(G18:I18)/(Y147+Y153),0)</f>
        <v>0</v>
      </c>
      <c r="Z54" s="260">
        <f>IF((Z147+Z153)&lt;&gt;0,SUM(J18:L18)/(Z147+Z153),0)</f>
        <v>0</v>
      </c>
      <c r="AA54" s="260">
        <f>IF((AA147+AA153)&lt;&gt;0,SUM(M18:O18)/(AA147+AA153),0)</f>
        <v>0</v>
      </c>
      <c r="AB54" s="260">
        <f>IF((AB147+AB153)&lt;&gt;0,SUM(P18:R18)/(AB147+AB153),0)</f>
        <v>0</v>
      </c>
    </row>
    <row r="55" ht="13.5" customHeight="1" spans="1:28">
      <c r="A55" s="240"/>
      <c r="B55" s="240"/>
      <c r="C55" s="241"/>
      <c r="D55" s="156" t="s">
        <v>421</v>
      </c>
      <c r="E55" s="105">
        <f t="shared" ref="E55:R55" si="80">IF(E134&lt;&gt;0,(E135+E136)/E134,0)</f>
        <v>0</v>
      </c>
      <c r="F55" s="105">
        <f t="shared" si="80"/>
        <v>0</v>
      </c>
      <c r="G55" s="50">
        <f t="shared" si="80"/>
        <v>0</v>
      </c>
      <c r="H55" s="50">
        <f t="shared" si="80"/>
        <v>0</v>
      </c>
      <c r="I55" s="50">
        <f t="shared" si="80"/>
        <v>0</v>
      </c>
      <c r="J55" s="50">
        <f t="shared" si="80"/>
        <v>0</v>
      </c>
      <c r="K55" s="50">
        <f t="shared" si="80"/>
        <v>0</v>
      </c>
      <c r="L55" s="50">
        <f t="shared" si="80"/>
        <v>0</v>
      </c>
      <c r="M55" s="50">
        <f t="shared" si="80"/>
        <v>0</v>
      </c>
      <c r="N55" s="50">
        <f t="shared" si="80"/>
        <v>0</v>
      </c>
      <c r="O55" s="50">
        <f t="shared" si="80"/>
        <v>0</v>
      </c>
      <c r="P55" s="50">
        <f t="shared" si="80"/>
        <v>0</v>
      </c>
      <c r="Q55" s="50">
        <f t="shared" si="80"/>
        <v>0</v>
      </c>
      <c r="R55" s="50">
        <f t="shared" si="80"/>
        <v>0</v>
      </c>
      <c r="Y55" s="105">
        <f t="shared" ref="Y55:AB55" si="81">IF(Y134&lt;&gt;0,(Y135+Y136)/Y134,0)</f>
        <v>0</v>
      </c>
      <c r="Z55" s="105">
        <f t="shared" si="81"/>
        <v>0</v>
      </c>
      <c r="AA55" s="105">
        <f t="shared" si="81"/>
        <v>0</v>
      </c>
      <c r="AB55" s="105">
        <f t="shared" si="81"/>
        <v>0</v>
      </c>
    </row>
    <row r="56" ht="13.5" customHeight="1" spans="1:28">
      <c r="A56" s="248"/>
      <c r="B56" s="249"/>
      <c r="C56" s="250"/>
      <c r="D56" s="250"/>
      <c r="E56" s="265"/>
      <c r="F56" s="266"/>
      <c r="G56" s="267"/>
      <c r="H56" s="267"/>
      <c r="I56" s="267"/>
      <c r="J56" s="267"/>
      <c r="K56" s="267"/>
      <c r="L56" s="267"/>
      <c r="M56" s="267"/>
      <c r="N56" s="267"/>
      <c r="O56" s="267"/>
      <c r="P56" s="267"/>
      <c r="Q56" s="267"/>
      <c r="R56" s="267"/>
      <c r="Y56" s="265"/>
      <c r="Z56" s="265"/>
      <c r="AA56" s="265"/>
      <c r="AB56" s="265"/>
    </row>
    <row r="57" ht="13.5" customHeight="1" spans="1:28">
      <c r="A57" s="251" t="s">
        <v>440</v>
      </c>
      <c r="B57" s="251"/>
      <c r="C57" s="252" t="s">
        <v>441</v>
      </c>
      <c r="D57" s="253" t="s">
        <v>397</v>
      </c>
      <c r="E57" s="262">
        <f t="shared" ref="E57:E59" si="82">SUM(G57:R57)</f>
        <v>0</v>
      </c>
      <c r="F57" s="262">
        <f>IF($T$1=0,0,E57/$T$1)</f>
        <v>0</v>
      </c>
      <c r="G57" s="50">
        <f t="shared" ref="G57:R57" si="83">G63+G69+G75+G81+G87+G93</f>
        <v>0</v>
      </c>
      <c r="H57" s="50">
        <f t="shared" si="83"/>
        <v>0</v>
      </c>
      <c r="I57" s="50">
        <f t="shared" si="83"/>
        <v>0</v>
      </c>
      <c r="J57" s="50">
        <f t="shared" si="83"/>
        <v>0</v>
      </c>
      <c r="K57" s="50">
        <f t="shared" si="83"/>
        <v>0</v>
      </c>
      <c r="L57" s="50">
        <f t="shared" si="83"/>
        <v>0</v>
      </c>
      <c r="M57" s="50">
        <f t="shared" si="83"/>
        <v>0</v>
      </c>
      <c r="N57" s="50">
        <f t="shared" si="83"/>
        <v>0</v>
      </c>
      <c r="O57" s="50">
        <f t="shared" si="83"/>
        <v>0</v>
      </c>
      <c r="P57" s="50">
        <f t="shared" si="83"/>
        <v>0</v>
      </c>
      <c r="Q57" s="50">
        <f t="shared" si="83"/>
        <v>0</v>
      </c>
      <c r="R57" s="50">
        <f t="shared" si="83"/>
        <v>0</v>
      </c>
      <c r="Y57" s="262">
        <f t="shared" ref="Y57:Y59" si="84">SUM(G57:I57)</f>
        <v>0</v>
      </c>
      <c r="Z57" s="262">
        <f t="shared" ref="Z57:Z59" si="85">SUM(J57:L57)</f>
        <v>0</v>
      </c>
      <c r="AA57" s="262">
        <f t="shared" ref="AA57:AA59" si="86">SUM(M57:O57)</f>
        <v>0</v>
      </c>
      <c r="AB57" s="262">
        <f t="shared" ref="AB57:AB59" si="87">SUM(P57:R57)</f>
        <v>0</v>
      </c>
    </row>
    <row r="58" ht="13.5" customHeight="1" spans="1:28">
      <c r="A58" s="251"/>
      <c r="B58" s="251"/>
      <c r="C58" s="252"/>
      <c r="D58" s="253" t="s">
        <v>442</v>
      </c>
      <c r="E58" s="262">
        <f t="shared" si="82"/>
        <v>0</v>
      </c>
      <c r="F58" s="262">
        <f>IF($T$1=0,0,E58/$T$1)</f>
        <v>0</v>
      </c>
      <c r="G58" s="50">
        <f t="shared" ref="G58:R58" si="88">G64+G70+G76+G82+G88+G94</f>
        <v>0</v>
      </c>
      <c r="H58" s="50">
        <f t="shared" si="88"/>
        <v>0</v>
      </c>
      <c r="I58" s="50">
        <f t="shared" si="88"/>
        <v>0</v>
      </c>
      <c r="J58" s="50">
        <f t="shared" si="88"/>
        <v>0</v>
      </c>
      <c r="K58" s="50">
        <f t="shared" si="88"/>
        <v>0</v>
      </c>
      <c r="L58" s="50">
        <f t="shared" si="88"/>
        <v>0</v>
      </c>
      <c r="M58" s="50">
        <f t="shared" si="88"/>
        <v>0</v>
      </c>
      <c r="N58" s="50">
        <f t="shared" si="88"/>
        <v>0</v>
      </c>
      <c r="O58" s="50">
        <f t="shared" si="88"/>
        <v>0</v>
      </c>
      <c r="P58" s="50">
        <f t="shared" si="88"/>
        <v>0</v>
      </c>
      <c r="Q58" s="50">
        <f t="shared" si="88"/>
        <v>0</v>
      </c>
      <c r="R58" s="50">
        <f t="shared" si="88"/>
        <v>0</v>
      </c>
      <c r="Y58" s="262">
        <f t="shared" si="84"/>
        <v>0</v>
      </c>
      <c r="Z58" s="262">
        <f t="shared" si="85"/>
        <v>0</v>
      </c>
      <c r="AA58" s="262">
        <f t="shared" si="86"/>
        <v>0</v>
      </c>
      <c r="AB58" s="262">
        <f t="shared" si="87"/>
        <v>0</v>
      </c>
    </row>
    <row r="59" ht="13.5" customHeight="1" spans="1:28">
      <c r="A59" s="251"/>
      <c r="B59" s="251"/>
      <c r="C59" s="252"/>
      <c r="D59" s="253" t="s">
        <v>443</v>
      </c>
      <c r="E59" s="262">
        <f t="shared" si="82"/>
        <v>0</v>
      </c>
      <c r="F59" s="262">
        <f>IF($T$1=0,0,E59/$T$1)</f>
        <v>0</v>
      </c>
      <c r="G59" s="50">
        <f t="shared" ref="G59:R59" si="89">G65+G71+G77+G83+G89+G95</f>
        <v>0</v>
      </c>
      <c r="H59" s="50">
        <f t="shared" si="89"/>
        <v>0</v>
      </c>
      <c r="I59" s="50">
        <f t="shared" si="89"/>
        <v>0</v>
      </c>
      <c r="J59" s="50">
        <f t="shared" si="89"/>
        <v>0</v>
      </c>
      <c r="K59" s="50">
        <f t="shared" si="89"/>
        <v>0</v>
      </c>
      <c r="L59" s="50">
        <f t="shared" si="89"/>
        <v>0</v>
      </c>
      <c r="M59" s="50">
        <f t="shared" si="89"/>
        <v>0</v>
      </c>
      <c r="N59" s="50">
        <f t="shared" si="89"/>
        <v>0</v>
      </c>
      <c r="O59" s="50">
        <f t="shared" si="89"/>
        <v>0</v>
      </c>
      <c r="P59" s="50">
        <f t="shared" si="89"/>
        <v>0</v>
      </c>
      <c r="Q59" s="50">
        <f t="shared" si="89"/>
        <v>0</v>
      </c>
      <c r="R59" s="50">
        <f t="shared" si="89"/>
        <v>0</v>
      </c>
      <c r="Y59" s="262">
        <f t="shared" si="84"/>
        <v>0</v>
      </c>
      <c r="Z59" s="262">
        <f t="shared" si="85"/>
        <v>0</v>
      </c>
      <c r="AA59" s="262">
        <f t="shared" si="86"/>
        <v>0</v>
      </c>
      <c r="AB59" s="262">
        <f t="shared" si="87"/>
        <v>0</v>
      </c>
    </row>
    <row r="60" ht="13.5" customHeight="1" spans="1:28">
      <c r="A60" s="251"/>
      <c r="B60" s="251"/>
      <c r="C60" s="252"/>
      <c r="D60" s="253" t="s">
        <v>421</v>
      </c>
      <c r="E60" s="262">
        <f t="shared" ref="E60:R60" si="90">IF(E57&lt;&gt;0,(E58+E59)/E57,)</f>
        <v>0</v>
      </c>
      <c r="F60" s="257">
        <f t="shared" si="90"/>
        <v>0</v>
      </c>
      <c r="G60" s="50">
        <f t="shared" si="90"/>
        <v>0</v>
      </c>
      <c r="H60" s="50">
        <f t="shared" si="90"/>
        <v>0</v>
      </c>
      <c r="I60" s="50">
        <f t="shared" si="90"/>
        <v>0</v>
      </c>
      <c r="J60" s="50">
        <f t="shared" si="90"/>
        <v>0</v>
      </c>
      <c r="K60" s="50">
        <f t="shared" si="90"/>
        <v>0</v>
      </c>
      <c r="L60" s="50">
        <f t="shared" si="90"/>
        <v>0</v>
      </c>
      <c r="M60" s="50">
        <f t="shared" si="90"/>
        <v>0</v>
      </c>
      <c r="N60" s="50">
        <f t="shared" si="90"/>
        <v>0</v>
      </c>
      <c r="O60" s="50">
        <f t="shared" si="90"/>
        <v>0</v>
      </c>
      <c r="P60" s="50">
        <f t="shared" si="90"/>
        <v>0</v>
      </c>
      <c r="Q60" s="50">
        <f t="shared" si="90"/>
        <v>0</v>
      </c>
      <c r="R60" s="50">
        <f t="shared" si="90"/>
        <v>0</v>
      </c>
      <c r="Y60" s="262">
        <f t="shared" ref="Y60:AB60" si="91">IF(Y57&lt;&gt;0,(Y58+Y59)/Y57,)</f>
        <v>0</v>
      </c>
      <c r="Z60" s="262">
        <f t="shared" si="91"/>
        <v>0</v>
      </c>
      <c r="AA60" s="262">
        <f t="shared" si="91"/>
        <v>0</v>
      </c>
      <c r="AB60" s="262">
        <f t="shared" si="91"/>
        <v>0</v>
      </c>
    </row>
    <row r="61" ht="13.5" customHeight="1" spans="1:28">
      <c r="A61" s="251"/>
      <c r="B61" s="251"/>
      <c r="C61" s="252"/>
      <c r="D61" s="253" t="s">
        <v>444</v>
      </c>
      <c r="E61" s="262">
        <f t="shared" ref="E61:E65" si="92">SUM(G61:R61)</f>
        <v>0</v>
      </c>
      <c r="F61" s="262">
        <f>IF($T$1=0,0,E61/$T$1)</f>
        <v>0</v>
      </c>
      <c r="G61" s="50">
        <f t="shared" ref="G61:R61" si="93">G67+G73+G79+G85+G91+G97</f>
        <v>0</v>
      </c>
      <c r="H61" s="50">
        <f t="shared" si="93"/>
        <v>0</v>
      </c>
      <c r="I61" s="50">
        <f t="shared" si="93"/>
        <v>0</v>
      </c>
      <c r="J61" s="50">
        <f t="shared" si="93"/>
        <v>0</v>
      </c>
      <c r="K61" s="50">
        <f t="shared" si="93"/>
        <v>0</v>
      </c>
      <c r="L61" s="50">
        <f t="shared" si="93"/>
        <v>0</v>
      </c>
      <c r="M61" s="50">
        <f t="shared" si="93"/>
        <v>0</v>
      </c>
      <c r="N61" s="50">
        <f t="shared" si="93"/>
        <v>0</v>
      </c>
      <c r="O61" s="50">
        <f t="shared" si="93"/>
        <v>0</v>
      </c>
      <c r="P61" s="50">
        <f t="shared" si="93"/>
        <v>0</v>
      </c>
      <c r="Q61" s="50">
        <f t="shared" si="93"/>
        <v>0</v>
      </c>
      <c r="R61" s="50">
        <f t="shared" si="93"/>
        <v>0</v>
      </c>
      <c r="Y61" s="262">
        <f t="shared" ref="Y61:Y65" si="94">SUM(G61:I61)</f>
        <v>0</v>
      </c>
      <c r="Z61" s="262">
        <f t="shared" ref="Z61:Z65" si="95">SUM(J61:L61)</f>
        <v>0</v>
      </c>
      <c r="AA61" s="262">
        <f t="shared" ref="AA61:AA65" si="96">SUM(M61:O61)</f>
        <v>0</v>
      </c>
      <c r="AB61" s="262">
        <f t="shared" ref="AB61:AB65" si="97">SUM(P61:R61)</f>
        <v>0</v>
      </c>
    </row>
    <row r="62" ht="13.5" customHeight="1" spans="1:28">
      <c r="A62" s="251"/>
      <c r="B62" s="251"/>
      <c r="C62" s="252"/>
      <c r="D62" s="253" t="s">
        <v>445</v>
      </c>
      <c r="E62" s="262">
        <f t="shared" si="92"/>
        <v>0</v>
      </c>
      <c r="F62" s="262">
        <f>IF($T$1=0,0,E62/$T$1)</f>
        <v>0</v>
      </c>
      <c r="G62" s="50">
        <f t="shared" ref="G62:R62" si="98">G58+G59+G61</f>
        <v>0</v>
      </c>
      <c r="H62" s="50">
        <f t="shared" si="98"/>
        <v>0</v>
      </c>
      <c r="I62" s="50">
        <f t="shared" si="98"/>
        <v>0</v>
      </c>
      <c r="J62" s="50">
        <f t="shared" si="98"/>
        <v>0</v>
      </c>
      <c r="K62" s="50">
        <f t="shared" si="98"/>
        <v>0</v>
      </c>
      <c r="L62" s="50">
        <f t="shared" si="98"/>
        <v>0</v>
      </c>
      <c r="M62" s="50">
        <f t="shared" si="98"/>
        <v>0</v>
      </c>
      <c r="N62" s="50">
        <f t="shared" si="98"/>
        <v>0</v>
      </c>
      <c r="O62" s="50">
        <f t="shared" si="98"/>
        <v>0</v>
      </c>
      <c r="P62" s="50">
        <f t="shared" si="98"/>
        <v>0</v>
      </c>
      <c r="Q62" s="50">
        <f t="shared" si="98"/>
        <v>0</v>
      </c>
      <c r="R62" s="50">
        <f t="shared" si="98"/>
        <v>0</v>
      </c>
      <c r="Y62" s="262">
        <f t="shared" si="94"/>
        <v>0</v>
      </c>
      <c r="Z62" s="262">
        <f t="shared" si="95"/>
        <v>0</v>
      </c>
      <c r="AA62" s="262">
        <f t="shared" si="96"/>
        <v>0</v>
      </c>
      <c r="AB62" s="262">
        <f t="shared" si="97"/>
        <v>0</v>
      </c>
    </row>
    <row r="63" ht="13.5" customHeight="1" spans="1:28">
      <c r="A63" s="251"/>
      <c r="B63" s="251"/>
      <c r="C63" s="254" t="s">
        <v>446</v>
      </c>
      <c r="D63" s="255" t="s">
        <v>397</v>
      </c>
      <c r="E63" s="105">
        <f t="shared" si="92"/>
        <v>0</v>
      </c>
      <c r="F63" s="107">
        <f>IF($T$1=0,0,E63/$T$1)</f>
        <v>0</v>
      </c>
      <c r="G63" s="77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Y63" s="105">
        <f t="shared" si="94"/>
        <v>0</v>
      </c>
      <c r="Z63" s="105">
        <f t="shared" si="95"/>
        <v>0</v>
      </c>
      <c r="AA63" s="105">
        <f t="shared" si="96"/>
        <v>0</v>
      </c>
      <c r="AB63" s="105">
        <f t="shared" si="97"/>
        <v>0</v>
      </c>
    </row>
    <row r="64" ht="13.5" customHeight="1" spans="1:28">
      <c r="A64" s="251"/>
      <c r="B64" s="251"/>
      <c r="C64" s="254"/>
      <c r="D64" s="255" t="s">
        <v>442</v>
      </c>
      <c r="E64" s="105">
        <f t="shared" si="92"/>
        <v>0</v>
      </c>
      <c r="F64" s="105">
        <f>IF($T$1=0,0,E64/$T$1)</f>
        <v>0</v>
      </c>
      <c r="G64" s="77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Y64" s="105">
        <f t="shared" si="94"/>
        <v>0</v>
      </c>
      <c r="Z64" s="105">
        <f t="shared" si="95"/>
        <v>0</v>
      </c>
      <c r="AA64" s="105">
        <f t="shared" si="96"/>
        <v>0</v>
      </c>
      <c r="AB64" s="105">
        <f t="shared" si="97"/>
        <v>0</v>
      </c>
    </row>
    <row r="65" ht="13.5" customHeight="1" spans="1:28">
      <c r="A65" s="251"/>
      <c r="B65" s="251"/>
      <c r="C65" s="254"/>
      <c r="D65" s="255" t="s">
        <v>443</v>
      </c>
      <c r="E65" s="105">
        <f t="shared" si="92"/>
        <v>0</v>
      </c>
      <c r="F65" s="105">
        <f>IF($T$1=0,0,E65/$T$1)</f>
        <v>0</v>
      </c>
      <c r="G65" s="77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Y65" s="105">
        <f t="shared" si="94"/>
        <v>0</v>
      </c>
      <c r="Z65" s="105">
        <f t="shared" si="95"/>
        <v>0</v>
      </c>
      <c r="AA65" s="105">
        <f t="shared" si="96"/>
        <v>0</v>
      </c>
      <c r="AB65" s="105">
        <f t="shared" si="97"/>
        <v>0</v>
      </c>
    </row>
    <row r="66" ht="13.5" customHeight="1" spans="1:28">
      <c r="A66" s="251"/>
      <c r="B66" s="251"/>
      <c r="C66" s="254"/>
      <c r="D66" s="255" t="s">
        <v>421</v>
      </c>
      <c r="E66" s="105">
        <f t="shared" ref="E66:R66" si="99">IF(E63&lt;&gt;0,(E64+E65)/E63,)</f>
        <v>0</v>
      </c>
      <c r="F66" s="105">
        <f t="shared" si="99"/>
        <v>0</v>
      </c>
      <c r="G66" s="50">
        <f t="shared" si="99"/>
        <v>0</v>
      </c>
      <c r="H66" s="50">
        <f t="shared" si="99"/>
        <v>0</v>
      </c>
      <c r="I66" s="50">
        <f t="shared" si="99"/>
        <v>0</v>
      </c>
      <c r="J66" s="50">
        <f t="shared" si="99"/>
        <v>0</v>
      </c>
      <c r="K66" s="50">
        <f t="shared" si="99"/>
        <v>0</v>
      </c>
      <c r="L66" s="50">
        <f t="shared" si="99"/>
        <v>0</v>
      </c>
      <c r="M66" s="50">
        <f t="shared" si="99"/>
        <v>0</v>
      </c>
      <c r="N66" s="50">
        <f t="shared" si="99"/>
        <v>0</v>
      </c>
      <c r="O66" s="50">
        <f t="shared" si="99"/>
        <v>0</v>
      </c>
      <c r="P66" s="50">
        <f t="shared" si="99"/>
        <v>0</v>
      </c>
      <c r="Q66" s="50">
        <f t="shared" si="99"/>
        <v>0</v>
      </c>
      <c r="R66" s="50">
        <f t="shared" si="99"/>
        <v>0</v>
      </c>
      <c r="Y66" s="105">
        <f t="shared" ref="Y66:AB66" si="100">IF(Y63&lt;&gt;0,(Y64+Y65)/Y63,)</f>
        <v>0</v>
      </c>
      <c r="Z66" s="105">
        <f t="shared" si="100"/>
        <v>0</v>
      </c>
      <c r="AA66" s="105">
        <f t="shared" si="100"/>
        <v>0</v>
      </c>
      <c r="AB66" s="105">
        <f t="shared" si="100"/>
        <v>0</v>
      </c>
    </row>
    <row r="67" ht="13.5" customHeight="1" spans="1:28">
      <c r="A67" s="251"/>
      <c r="B67" s="251"/>
      <c r="C67" s="254"/>
      <c r="D67" s="255" t="s">
        <v>444</v>
      </c>
      <c r="E67" s="105">
        <f t="shared" ref="E67:E71" si="101">SUM(G67:R67)</f>
        <v>0</v>
      </c>
      <c r="F67" s="105">
        <f>IF($T$1=0,0,E67/$T$1)</f>
        <v>0</v>
      </c>
      <c r="G67" s="77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Y67" s="105">
        <f t="shared" ref="Y67:Y71" si="102">SUM(G67:I67)</f>
        <v>0</v>
      </c>
      <c r="Z67" s="105">
        <f t="shared" ref="Z67:Z71" si="103">SUM(J67:L67)</f>
        <v>0</v>
      </c>
      <c r="AA67" s="105">
        <f t="shared" ref="AA67:AA71" si="104">SUM(M67:O67)</f>
        <v>0</v>
      </c>
      <c r="AB67" s="105">
        <f t="shared" ref="AB67:AB71" si="105">SUM(P67:R67)</f>
        <v>0</v>
      </c>
    </row>
    <row r="68" ht="13.5" customHeight="1" spans="1:28">
      <c r="A68" s="251"/>
      <c r="B68" s="251"/>
      <c r="C68" s="254"/>
      <c r="D68" s="255" t="s">
        <v>445</v>
      </c>
      <c r="E68" s="105">
        <f t="shared" si="101"/>
        <v>0</v>
      </c>
      <c r="F68" s="105">
        <f>IF($T$1=0,0,E68/$T$1)</f>
        <v>0</v>
      </c>
      <c r="G68" s="50">
        <f t="shared" ref="G68:R68" si="106">G64+G65+G67</f>
        <v>0</v>
      </c>
      <c r="H68" s="50">
        <f t="shared" si="106"/>
        <v>0</v>
      </c>
      <c r="I68" s="50">
        <f t="shared" si="106"/>
        <v>0</v>
      </c>
      <c r="J68" s="50">
        <f t="shared" si="106"/>
        <v>0</v>
      </c>
      <c r="K68" s="50">
        <f t="shared" si="106"/>
        <v>0</v>
      </c>
      <c r="L68" s="50">
        <f t="shared" si="106"/>
        <v>0</v>
      </c>
      <c r="M68" s="50">
        <f t="shared" si="106"/>
        <v>0</v>
      </c>
      <c r="N68" s="50">
        <f t="shared" si="106"/>
        <v>0</v>
      </c>
      <c r="O68" s="50">
        <f t="shared" si="106"/>
        <v>0</v>
      </c>
      <c r="P68" s="50">
        <f t="shared" si="106"/>
        <v>0</v>
      </c>
      <c r="Q68" s="50">
        <f t="shared" si="106"/>
        <v>0</v>
      </c>
      <c r="R68" s="50">
        <f t="shared" si="106"/>
        <v>0</v>
      </c>
      <c r="Y68" s="105">
        <f t="shared" si="102"/>
        <v>0</v>
      </c>
      <c r="Z68" s="105">
        <f t="shared" si="103"/>
        <v>0</v>
      </c>
      <c r="AA68" s="105">
        <f t="shared" si="104"/>
        <v>0</v>
      </c>
      <c r="AB68" s="105">
        <f t="shared" si="105"/>
        <v>0</v>
      </c>
    </row>
    <row r="69" ht="13.5" customHeight="1" spans="1:28">
      <c r="A69" s="251"/>
      <c r="B69" s="251"/>
      <c r="C69" s="252" t="s">
        <v>447</v>
      </c>
      <c r="D69" s="253" t="s">
        <v>397</v>
      </c>
      <c r="E69" s="262">
        <f t="shared" si="101"/>
        <v>0</v>
      </c>
      <c r="F69" s="262">
        <f>IF($T$1=0,0,E69/$T$1)</f>
        <v>0</v>
      </c>
      <c r="G69" s="77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Y69" s="262">
        <f t="shared" si="102"/>
        <v>0</v>
      </c>
      <c r="Z69" s="262">
        <f t="shared" si="103"/>
        <v>0</v>
      </c>
      <c r="AA69" s="262">
        <f t="shared" si="104"/>
        <v>0</v>
      </c>
      <c r="AB69" s="262">
        <f t="shared" si="105"/>
        <v>0</v>
      </c>
    </row>
    <row r="70" ht="13.5" customHeight="1" spans="1:28">
      <c r="A70" s="251"/>
      <c r="B70" s="251"/>
      <c r="C70" s="252"/>
      <c r="D70" s="253" t="s">
        <v>442</v>
      </c>
      <c r="E70" s="262">
        <f t="shared" si="101"/>
        <v>0</v>
      </c>
      <c r="F70" s="262">
        <f>IF($T$1=0,0,E70/$T$1)</f>
        <v>0</v>
      </c>
      <c r="G70" s="77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Y70" s="262">
        <f t="shared" si="102"/>
        <v>0</v>
      </c>
      <c r="Z70" s="262">
        <f t="shared" si="103"/>
        <v>0</v>
      </c>
      <c r="AA70" s="262">
        <f t="shared" si="104"/>
        <v>0</v>
      </c>
      <c r="AB70" s="262">
        <f t="shared" si="105"/>
        <v>0</v>
      </c>
    </row>
    <row r="71" ht="13.5" customHeight="1" spans="1:28">
      <c r="A71" s="251"/>
      <c r="B71" s="251"/>
      <c r="C71" s="252"/>
      <c r="D71" s="253" t="s">
        <v>443</v>
      </c>
      <c r="E71" s="262">
        <f t="shared" si="101"/>
        <v>0</v>
      </c>
      <c r="F71" s="262">
        <f>IF($T$1=0,0,E71/$T$1)</f>
        <v>0</v>
      </c>
      <c r="G71" s="77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Y71" s="262">
        <f t="shared" si="102"/>
        <v>0</v>
      </c>
      <c r="Z71" s="262">
        <f t="shared" si="103"/>
        <v>0</v>
      </c>
      <c r="AA71" s="262">
        <f t="shared" si="104"/>
        <v>0</v>
      </c>
      <c r="AB71" s="262">
        <f t="shared" si="105"/>
        <v>0</v>
      </c>
    </row>
    <row r="72" ht="13.5" customHeight="1" spans="1:28">
      <c r="A72" s="251"/>
      <c r="B72" s="251"/>
      <c r="C72" s="252"/>
      <c r="D72" s="253" t="s">
        <v>421</v>
      </c>
      <c r="E72" s="262">
        <f t="shared" ref="E72:R72" si="107">IF(E69&lt;&gt;0,(E70+E71)/E69,)</f>
        <v>0</v>
      </c>
      <c r="F72" s="257">
        <f t="shared" si="107"/>
        <v>0</v>
      </c>
      <c r="G72" s="50">
        <f t="shared" si="107"/>
        <v>0</v>
      </c>
      <c r="H72" s="50">
        <f t="shared" si="107"/>
        <v>0</v>
      </c>
      <c r="I72" s="50">
        <f t="shared" si="107"/>
        <v>0</v>
      </c>
      <c r="J72" s="50">
        <f t="shared" si="107"/>
        <v>0</v>
      </c>
      <c r="K72" s="50">
        <f t="shared" si="107"/>
        <v>0</v>
      </c>
      <c r="L72" s="50">
        <f t="shared" si="107"/>
        <v>0</v>
      </c>
      <c r="M72" s="50">
        <f t="shared" si="107"/>
        <v>0</v>
      </c>
      <c r="N72" s="50">
        <f t="shared" si="107"/>
        <v>0</v>
      </c>
      <c r="O72" s="50">
        <f t="shared" si="107"/>
        <v>0</v>
      </c>
      <c r="P72" s="50">
        <f t="shared" si="107"/>
        <v>0</v>
      </c>
      <c r="Q72" s="50">
        <f t="shared" si="107"/>
        <v>0</v>
      </c>
      <c r="R72" s="50">
        <f t="shared" si="107"/>
        <v>0</v>
      </c>
      <c r="Y72" s="262">
        <f t="shared" ref="Y72:AB72" si="108">IF(Y69&lt;&gt;0,(Y70+Y71)/Y69,)</f>
        <v>0</v>
      </c>
      <c r="Z72" s="262">
        <f t="shared" si="108"/>
        <v>0</v>
      </c>
      <c r="AA72" s="262">
        <f t="shared" si="108"/>
        <v>0</v>
      </c>
      <c r="AB72" s="262">
        <f t="shared" si="108"/>
        <v>0</v>
      </c>
    </row>
    <row r="73" ht="13.5" customHeight="1" spans="1:28">
      <c r="A73" s="251"/>
      <c r="B73" s="251"/>
      <c r="C73" s="252"/>
      <c r="D73" s="253" t="s">
        <v>444</v>
      </c>
      <c r="E73" s="262">
        <f t="shared" ref="E73:E77" si="109">SUM(G73:R73)</f>
        <v>0</v>
      </c>
      <c r="F73" s="262">
        <f>IF($T$1=0,0,E73/$T$1)</f>
        <v>0</v>
      </c>
      <c r="G73" s="77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Y73" s="262">
        <f t="shared" ref="Y73:Y77" si="110">SUM(G73:I73)</f>
        <v>0</v>
      </c>
      <c r="Z73" s="262">
        <f t="shared" ref="Z73:Z77" si="111">SUM(J73:L73)</f>
        <v>0</v>
      </c>
      <c r="AA73" s="262">
        <f t="shared" ref="AA73:AA77" si="112">SUM(M73:O73)</f>
        <v>0</v>
      </c>
      <c r="AB73" s="262">
        <f t="shared" ref="AB73:AB77" si="113">SUM(P73:R73)</f>
        <v>0</v>
      </c>
    </row>
    <row r="74" ht="13.5" customHeight="1" spans="1:28">
      <c r="A74" s="251"/>
      <c r="B74" s="251"/>
      <c r="C74" s="252"/>
      <c r="D74" s="253" t="s">
        <v>445</v>
      </c>
      <c r="E74" s="262">
        <f t="shared" si="109"/>
        <v>0</v>
      </c>
      <c r="F74" s="262">
        <f>IF($T$1=0,0,E74/$T$1)</f>
        <v>0</v>
      </c>
      <c r="G74" s="50">
        <f t="shared" ref="G74:R74" si="114">G70+G71+G73</f>
        <v>0</v>
      </c>
      <c r="H74" s="50">
        <f t="shared" si="114"/>
        <v>0</v>
      </c>
      <c r="I74" s="50">
        <f t="shared" si="114"/>
        <v>0</v>
      </c>
      <c r="J74" s="50">
        <f t="shared" si="114"/>
        <v>0</v>
      </c>
      <c r="K74" s="50">
        <f t="shared" si="114"/>
        <v>0</v>
      </c>
      <c r="L74" s="50">
        <f t="shared" si="114"/>
        <v>0</v>
      </c>
      <c r="M74" s="50">
        <f t="shared" si="114"/>
        <v>0</v>
      </c>
      <c r="N74" s="50">
        <f t="shared" si="114"/>
        <v>0</v>
      </c>
      <c r="O74" s="50">
        <f t="shared" si="114"/>
        <v>0</v>
      </c>
      <c r="P74" s="50">
        <f t="shared" si="114"/>
        <v>0</v>
      </c>
      <c r="Q74" s="50">
        <f t="shared" si="114"/>
        <v>0</v>
      </c>
      <c r="R74" s="50">
        <f t="shared" si="114"/>
        <v>0</v>
      </c>
      <c r="Y74" s="262">
        <f t="shared" si="110"/>
        <v>0</v>
      </c>
      <c r="Z74" s="262">
        <f t="shared" si="111"/>
        <v>0</v>
      </c>
      <c r="AA74" s="262">
        <f t="shared" si="112"/>
        <v>0</v>
      </c>
      <c r="AB74" s="262">
        <f t="shared" si="113"/>
        <v>0</v>
      </c>
    </row>
    <row r="75" ht="13.5" customHeight="1" spans="1:28">
      <c r="A75" s="251"/>
      <c r="B75" s="251"/>
      <c r="C75" s="254" t="s">
        <v>448</v>
      </c>
      <c r="D75" s="255" t="s">
        <v>397</v>
      </c>
      <c r="E75" s="105">
        <f t="shared" si="109"/>
        <v>0</v>
      </c>
      <c r="F75" s="107">
        <f>IF($T$1=0,0,E75/$T$1)</f>
        <v>0</v>
      </c>
      <c r="G75" s="77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Y75" s="105">
        <f t="shared" si="110"/>
        <v>0</v>
      </c>
      <c r="Z75" s="105">
        <f t="shared" si="111"/>
        <v>0</v>
      </c>
      <c r="AA75" s="105">
        <f t="shared" si="112"/>
        <v>0</v>
      </c>
      <c r="AB75" s="105">
        <f t="shared" si="113"/>
        <v>0</v>
      </c>
    </row>
    <row r="76" ht="13.5" customHeight="1" spans="1:28">
      <c r="A76" s="251"/>
      <c r="B76" s="251"/>
      <c r="C76" s="254"/>
      <c r="D76" s="255" t="s">
        <v>442</v>
      </c>
      <c r="E76" s="105">
        <f t="shared" si="109"/>
        <v>0</v>
      </c>
      <c r="F76" s="105">
        <f>IF($T$1=0,0,E76/$T$1)</f>
        <v>0</v>
      </c>
      <c r="G76" s="77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Y76" s="105">
        <f t="shared" si="110"/>
        <v>0</v>
      </c>
      <c r="Z76" s="105">
        <f t="shared" si="111"/>
        <v>0</v>
      </c>
      <c r="AA76" s="105">
        <f t="shared" si="112"/>
        <v>0</v>
      </c>
      <c r="AB76" s="105">
        <f t="shared" si="113"/>
        <v>0</v>
      </c>
    </row>
    <row r="77" ht="13.5" customHeight="1" spans="1:28">
      <c r="A77" s="251"/>
      <c r="B77" s="251"/>
      <c r="C77" s="254"/>
      <c r="D77" s="255" t="s">
        <v>443</v>
      </c>
      <c r="E77" s="105">
        <f t="shared" si="109"/>
        <v>0</v>
      </c>
      <c r="F77" s="105">
        <f>IF($T$1=0,0,E77/$T$1)</f>
        <v>0</v>
      </c>
      <c r="G77" s="77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Y77" s="105">
        <f t="shared" si="110"/>
        <v>0</v>
      </c>
      <c r="Z77" s="105">
        <f t="shared" si="111"/>
        <v>0</v>
      </c>
      <c r="AA77" s="105">
        <f t="shared" si="112"/>
        <v>0</v>
      </c>
      <c r="AB77" s="105">
        <f t="shared" si="113"/>
        <v>0</v>
      </c>
    </row>
    <row r="78" ht="13.5" customHeight="1" spans="1:28">
      <c r="A78" s="251"/>
      <c r="B78" s="251"/>
      <c r="C78" s="254"/>
      <c r="D78" s="255" t="s">
        <v>421</v>
      </c>
      <c r="E78" s="105">
        <f t="shared" ref="E78:R78" si="115">IF(E75&lt;&gt;0,(E76+E77)/E75,)</f>
        <v>0</v>
      </c>
      <c r="F78" s="105">
        <f t="shared" si="115"/>
        <v>0</v>
      </c>
      <c r="G78" s="50">
        <f t="shared" si="115"/>
        <v>0</v>
      </c>
      <c r="H78" s="50">
        <f t="shared" si="115"/>
        <v>0</v>
      </c>
      <c r="I78" s="50">
        <f t="shared" si="115"/>
        <v>0</v>
      </c>
      <c r="J78" s="50">
        <f t="shared" si="115"/>
        <v>0</v>
      </c>
      <c r="K78" s="50">
        <f t="shared" si="115"/>
        <v>0</v>
      </c>
      <c r="L78" s="50">
        <f t="shared" si="115"/>
        <v>0</v>
      </c>
      <c r="M78" s="50">
        <f t="shared" si="115"/>
        <v>0</v>
      </c>
      <c r="N78" s="50">
        <f t="shared" si="115"/>
        <v>0</v>
      </c>
      <c r="O78" s="50">
        <f t="shared" si="115"/>
        <v>0</v>
      </c>
      <c r="P78" s="50">
        <f t="shared" si="115"/>
        <v>0</v>
      </c>
      <c r="Q78" s="50">
        <f t="shared" si="115"/>
        <v>0</v>
      </c>
      <c r="R78" s="50">
        <f t="shared" si="115"/>
        <v>0</v>
      </c>
      <c r="Y78" s="105">
        <f t="shared" ref="Y78:AB78" si="116">IF(Y75&lt;&gt;0,(Y76+Y77)/Y75,)</f>
        <v>0</v>
      </c>
      <c r="Z78" s="105">
        <f t="shared" si="116"/>
        <v>0</v>
      </c>
      <c r="AA78" s="105">
        <f t="shared" si="116"/>
        <v>0</v>
      </c>
      <c r="AB78" s="105">
        <f t="shared" si="116"/>
        <v>0</v>
      </c>
    </row>
    <row r="79" ht="13.5" customHeight="1" spans="1:28">
      <c r="A79" s="251"/>
      <c r="B79" s="251"/>
      <c r="C79" s="254"/>
      <c r="D79" s="255" t="s">
        <v>444</v>
      </c>
      <c r="E79" s="105">
        <f t="shared" ref="E79:E83" si="117">SUM(G79:R79)</f>
        <v>0</v>
      </c>
      <c r="F79" s="105">
        <f>IF($T$1=0,0,E79/$T$1)</f>
        <v>0</v>
      </c>
      <c r="G79" s="77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Y79" s="105">
        <f t="shared" ref="Y79:Y83" si="118">SUM(G79:I79)</f>
        <v>0</v>
      </c>
      <c r="Z79" s="105">
        <f t="shared" ref="Z79:Z83" si="119">SUM(J79:L79)</f>
        <v>0</v>
      </c>
      <c r="AA79" s="105">
        <f t="shared" ref="AA79:AA83" si="120">SUM(M79:O79)</f>
        <v>0</v>
      </c>
      <c r="AB79" s="105">
        <f t="shared" ref="AB79:AB83" si="121">SUM(P79:R79)</f>
        <v>0</v>
      </c>
    </row>
    <row r="80" ht="13.5" customHeight="1" spans="1:28">
      <c r="A80" s="251"/>
      <c r="B80" s="251"/>
      <c r="C80" s="254"/>
      <c r="D80" s="255" t="s">
        <v>445</v>
      </c>
      <c r="E80" s="105">
        <f t="shared" si="117"/>
        <v>0</v>
      </c>
      <c r="F80" s="105">
        <f>IF($T$1=0,0,E80/$T$1)</f>
        <v>0</v>
      </c>
      <c r="G80" s="50">
        <f t="shared" ref="G80:R80" si="122">G76+G77+G79</f>
        <v>0</v>
      </c>
      <c r="H80" s="50">
        <f t="shared" si="122"/>
        <v>0</v>
      </c>
      <c r="I80" s="50">
        <f t="shared" si="122"/>
        <v>0</v>
      </c>
      <c r="J80" s="50">
        <f t="shared" si="122"/>
        <v>0</v>
      </c>
      <c r="K80" s="50">
        <f t="shared" si="122"/>
        <v>0</v>
      </c>
      <c r="L80" s="50">
        <f t="shared" si="122"/>
        <v>0</v>
      </c>
      <c r="M80" s="50">
        <f t="shared" si="122"/>
        <v>0</v>
      </c>
      <c r="N80" s="50">
        <f t="shared" si="122"/>
        <v>0</v>
      </c>
      <c r="O80" s="50">
        <f t="shared" si="122"/>
        <v>0</v>
      </c>
      <c r="P80" s="50">
        <f t="shared" si="122"/>
        <v>0</v>
      </c>
      <c r="Q80" s="50">
        <f t="shared" si="122"/>
        <v>0</v>
      </c>
      <c r="R80" s="50">
        <f t="shared" si="122"/>
        <v>0</v>
      </c>
      <c r="Y80" s="105">
        <f t="shared" si="118"/>
        <v>0</v>
      </c>
      <c r="Z80" s="105">
        <f t="shared" si="119"/>
        <v>0</v>
      </c>
      <c r="AA80" s="105">
        <f t="shared" si="120"/>
        <v>0</v>
      </c>
      <c r="AB80" s="105">
        <f t="shared" si="121"/>
        <v>0</v>
      </c>
    </row>
    <row r="81" ht="13.5" customHeight="1" spans="1:28">
      <c r="A81" s="251"/>
      <c r="B81" s="251"/>
      <c r="C81" s="252" t="s">
        <v>449</v>
      </c>
      <c r="D81" s="253" t="s">
        <v>397</v>
      </c>
      <c r="E81" s="262">
        <f t="shared" si="117"/>
        <v>0</v>
      </c>
      <c r="F81" s="262">
        <f>IF($T$1=0,0,E81/$T$1)</f>
        <v>0</v>
      </c>
      <c r="G81" s="77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Y81" s="262">
        <f t="shared" si="118"/>
        <v>0</v>
      </c>
      <c r="Z81" s="262">
        <f t="shared" si="119"/>
        <v>0</v>
      </c>
      <c r="AA81" s="262">
        <f t="shared" si="120"/>
        <v>0</v>
      </c>
      <c r="AB81" s="262">
        <f t="shared" si="121"/>
        <v>0</v>
      </c>
    </row>
    <row r="82" ht="13.5" customHeight="1" spans="1:28">
      <c r="A82" s="251"/>
      <c r="B82" s="251"/>
      <c r="C82" s="252"/>
      <c r="D82" s="253" t="s">
        <v>442</v>
      </c>
      <c r="E82" s="262">
        <f t="shared" si="117"/>
        <v>0</v>
      </c>
      <c r="F82" s="262">
        <f>IF($T$1=0,0,E82/$T$1)</f>
        <v>0</v>
      </c>
      <c r="G82" s="77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Y82" s="262">
        <f t="shared" si="118"/>
        <v>0</v>
      </c>
      <c r="Z82" s="262">
        <f t="shared" si="119"/>
        <v>0</v>
      </c>
      <c r="AA82" s="262">
        <f t="shared" si="120"/>
        <v>0</v>
      </c>
      <c r="AB82" s="262">
        <f t="shared" si="121"/>
        <v>0</v>
      </c>
    </row>
    <row r="83" ht="13.5" customHeight="1" spans="1:28">
      <c r="A83" s="251"/>
      <c r="B83" s="251"/>
      <c r="C83" s="252"/>
      <c r="D83" s="253" t="s">
        <v>443</v>
      </c>
      <c r="E83" s="262">
        <f t="shared" si="117"/>
        <v>0</v>
      </c>
      <c r="F83" s="262">
        <f>IF($T$1=0,0,E83/$T$1)</f>
        <v>0</v>
      </c>
      <c r="G83" s="77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Y83" s="262">
        <f t="shared" si="118"/>
        <v>0</v>
      </c>
      <c r="Z83" s="262">
        <f t="shared" si="119"/>
        <v>0</v>
      </c>
      <c r="AA83" s="262">
        <f t="shared" si="120"/>
        <v>0</v>
      </c>
      <c r="AB83" s="262">
        <f t="shared" si="121"/>
        <v>0</v>
      </c>
    </row>
    <row r="84" ht="13.5" customHeight="1" spans="1:28">
      <c r="A84" s="251"/>
      <c r="B84" s="251"/>
      <c r="C84" s="252"/>
      <c r="D84" s="253" t="s">
        <v>421</v>
      </c>
      <c r="E84" s="262">
        <f t="shared" ref="E84:R84" si="123">IF(E81&lt;&gt;0,(E82+E83)/E81,)</f>
        <v>0</v>
      </c>
      <c r="F84" s="257">
        <f t="shared" si="123"/>
        <v>0</v>
      </c>
      <c r="G84" s="50">
        <f t="shared" si="123"/>
        <v>0</v>
      </c>
      <c r="H84" s="50">
        <f t="shared" si="123"/>
        <v>0</v>
      </c>
      <c r="I84" s="50">
        <f t="shared" si="123"/>
        <v>0</v>
      </c>
      <c r="J84" s="50">
        <f t="shared" si="123"/>
        <v>0</v>
      </c>
      <c r="K84" s="50">
        <f t="shared" si="123"/>
        <v>0</v>
      </c>
      <c r="L84" s="50">
        <f t="shared" si="123"/>
        <v>0</v>
      </c>
      <c r="M84" s="50">
        <f t="shared" si="123"/>
        <v>0</v>
      </c>
      <c r="N84" s="50">
        <f t="shared" si="123"/>
        <v>0</v>
      </c>
      <c r="O84" s="50">
        <f t="shared" si="123"/>
        <v>0</v>
      </c>
      <c r="P84" s="50">
        <f t="shared" si="123"/>
        <v>0</v>
      </c>
      <c r="Q84" s="50">
        <f t="shared" si="123"/>
        <v>0</v>
      </c>
      <c r="R84" s="50">
        <f t="shared" si="123"/>
        <v>0</v>
      </c>
      <c r="Y84" s="262">
        <f t="shared" ref="Y84:AB84" si="124">IF(Y81&lt;&gt;0,(Y82+Y83)/Y81,)</f>
        <v>0</v>
      </c>
      <c r="Z84" s="262">
        <f t="shared" si="124"/>
        <v>0</v>
      </c>
      <c r="AA84" s="262">
        <f t="shared" si="124"/>
        <v>0</v>
      </c>
      <c r="AB84" s="262">
        <f t="shared" si="124"/>
        <v>0</v>
      </c>
    </row>
    <row r="85" ht="13.5" customHeight="1" spans="1:28">
      <c r="A85" s="251"/>
      <c r="B85" s="251"/>
      <c r="C85" s="252"/>
      <c r="D85" s="253" t="s">
        <v>444</v>
      </c>
      <c r="E85" s="262">
        <f t="shared" ref="E85:E89" si="125">SUM(G85:R85)</f>
        <v>0</v>
      </c>
      <c r="F85" s="262">
        <f>IF($T$1=0,0,E85/$T$1)</f>
        <v>0</v>
      </c>
      <c r="G85" s="77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Y85" s="262">
        <f t="shared" ref="Y85:Y89" si="126">SUM(G85:I85)</f>
        <v>0</v>
      </c>
      <c r="Z85" s="262">
        <f t="shared" ref="Z85:Z89" si="127">SUM(J85:L85)</f>
        <v>0</v>
      </c>
      <c r="AA85" s="262">
        <f t="shared" ref="AA85:AA89" si="128">SUM(M85:O85)</f>
        <v>0</v>
      </c>
      <c r="AB85" s="262">
        <f t="shared" ref="AB85:AB89" si="129">SUM(P85:R85)</f>
        <v>0</v>
      </c>
    </row>
    <row r="86" ht="13.5" customHeight="1" spans="1:28">
      <c r="A86" s="251"/>
      <c r="B86" s="251"/>
      <c r="C86" s="252"/>
      <c r="D86" s="253" t="s">
        <v>445</v>
      </c>
      <c r="E86" s="262">
        <f t="shared" si="125"/>
        <v>0</v>
      </c>
      <c r="F86" s="262">
        <f>IF($T$1=0,0,E86/$T$1)</f>
        <v>0</v>
      </c>
      <c r="G86" s="50">
        <f t="shared" ref="G86:R86" si="130">G82+G83+G85</f>
        <v>0</v>
      </c>
      <c r="H86" s="50">
        <f t="shared" si="130"/>
        <v>0</v>
      </c>
      <c r="I86" s="50">
        <f t="shared" si="130"/>
        <v>0</v>
      </c>
      <c r="J86" s="50">
        <f t="shared" si="130"/>
        <v>0</v>
      </c>
      <c r="K86" s="50">
        <f t="shared" si="130"/>
        <v>0</v>
      </c>
      <c r="L86" s="50">
        <f t="shared" si="130"/>
        <v>0</v>
      </c>
      <c r="M86" s="50">
        <f t="shared" si="130"/>
        <v>0</v>
      </c>
      <c r="N86" s="50">
        <f t="shared" si="130"/>
        <v>0</v>
      </c>
      <c r="O86" s="50">
        <f t="shared" si="130"/>
        <v>0</v>
      </c>
      <c r="P86" s="50">
        <f t="shared" si="130"/>
        <v>0</v>
      </c>
      <c r="Q86" s="50">
        <f t="shared" si="130"/>
        <v>0</v>
      </c>
      <c r="R86" s="50">
        <f t="shared" si="130"/>
        <v>0</v>
      </c>
      <c r="Y86" s="262">
        <f t="shared" si="126"/>
        <v>0</v>
      </c>
      <c r="Z86" s="262">
        <f t="shared" si="127"/>
        <v>0</v>
      </c>
      <c r="AA86" s="262">
        <f t="shared" si="128"/>
        <v>0</v>
      </c>
      <c r="AB86" s="262">
        <f t="shared" si="129"/>
        <v>0</v>
      </c>
    </row>
    <row r="87" ht="13.5" customHeight="1" spans="1:28">
      <c r="A87" s="251"/>
      <c r="B87" s="251"/>
      <c r="C87" s="254" t="s">
        <v>450</v>
      </c>
      <c r="D87" s="255" t="s">
        <v>397</v>
      </c>
      <c r="E87" s="105">
        <f t="shared" si="125"/>
        <v>0</v>
      </c>
      <c r="F87" s="107">
        <f>IF($T$1=0,0,E87/$T$1)</f>
        <v>0</v>
      </c>
      <c r="G87" s="77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Y87" s="105">
        <f t="shared" si="126"/>
        <v>0</v>
      </c>
      <c r="Z87" s="105">
        <f t="shared" si="127"/>
        <v>0</v>
      </c>
      <c r="AA87" s="105">
        <f t="shared" si="128"/>
        <v>0</v>
      </c>
      <c r="AB87" s="105">
        <f t="shared" si="129"/>
        <v>0</v>
      </c>
    </row>
    <row r="88" ht="13.5" customHeight="1" spans="1:28">
      <c r="A88" s="251"/>
      <c r="B88" s="251"/>
      <c r="C88" s="254"/>
      <c r="D88" s="255" t="s">
        <v>442</v>
      </c>
      <c r="E88" s="105">
        <f t="shared" si="125"/>
        <v>0</v>
      </c>
      <c r="F88" s="105">
        <f>IF($T$1=0,0,E88/$T$1)</f>
        <v>0</v>
      </c>
      <c r="G88" s="77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Y88" s="105">
        <f t="shared" si="126"/>
        <v>0</v>
      </c>
      <c r="Z88" s="105">
        <f t="shared" si="127"/>
        <v>0</v>
      </c>
      <c r="AA88" s="105">
        <f t="shared" si="128"/>
        <v>0</v>
      </c>
      <c r="AB88" s="105">
        <f t="shared" si="129"/>
        <v>0</v>
      </c>
    </row>
    <row r="89" ht="13.5" customHeight="1" spans="1:28">
      <c r="A89" s="251"/>
      <c r="B89" s="251"/>
      <c r="C89" s="254"/>
      <c r="D89" s="255" t="s">
        <v>443</v>
      </c>
      <c r="E89" s="105">
        <f t="shared" si="125"/>
        <v>0</v>
      </c>
      <c r="F89" s="105">
        <f>IF($T$1=0,0,E89/$T$1)</f>
        <v>0</v>
      </c>
      <c r="G89" s="77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Y89" s="105">
        <f t="shared" si="126"/>
        <v>0</v>
      </c>
      <c r="Z89" s="105">
        <f t="shared" si="127"/>
        <v>0</v>
      </c>
      <c r="AA89" s="105">
        <f t="shared" si="128"/>
        <v>0</v>
      </c>
      <c r="AB89" s="105">
        <f t="shared" si="129"/>
        <v>0</v>
      </c>
    </row>
    <row r="90" ht="13.5" customHeight="1" spans="1:28">
      <c r="A90" s="251"/>
      <c r="B90" s="251"/>
      <c r="C90" s="254"/>
      <c r="D90" s="255" t="s">
        <v>421</v>
      </c>
      <c r="E90" s="105">
        <f t="shared" ref="E90:R90" si="131">IF(E87&lt;&gt;0,(E88+E89)/E87,)</f>
        <v>0</v>
      </c>
      <c r="F90" s="105">
        <f t="shared" si="131"/>
        <v>0</v>
      </c>
      <c r="G90" s="50">
        <f t="shared" si="131"/>
        <v>0</v>
      </c>
      <c r="H90" s="50">
        <f t="shared" si="131"/>
        <v>0</v>
      </c>
      <c r="I90" s="50">
        <f t="shared" si="131"/>
        <v>0</v>
      </c>
      <c r="J90" s="50">
        <f t="shared" si="131"/>
        <v>0</v>
      </c>
      <c r="K90" s="50">
        <f t="shared" si="131"/>
        <v>0</v>
      </c>
      <c r="L90" s="50">
        <f t="shared" si="131"/>
        <v>0</v>
      </c>
      <c r="M90" s="50">
        <f t="shared" si="131"/>
        <v>0</v>
      </c>
      <c r="N90" s="50">
        <f t="shared" si="131"/>
        <v>0</v>
      </c>
      <c r="O90" s="50">
        <f t="shared" si="131"/>
        <v>0</v>
      </c>
      <c r="P90" s="50">
        <f t="shared" si="131"/>
        <v>0</v>
      </c>
      <c r="Q90" s="50">
        <f t="shared" si="131"/>
        <v>0</v>
      </c>
      <c r="R90" s="50">
        <f t="shared" si="131"/>
        <v>0</v>
      </c>
      <c r="Y90" s="105">
        <f t="shared" ref="Y90:AB90" si="132">IF(Y87&lt;&gt;0,(Y88+Y89)/Y87,)</f>
        <v>0</v>
      </c>
      <c r="Z90" s="105">
        <f t="shared" si="132"/>
        <v>0</v>
      </c>
      <c r="AA90" s="105">
        <f t="shared" si="132"/>
        <v>0</v>
      </c>
      <c r="AB90" s="105">
        <f t="shared" si="132"/>
        <v>0</v>
      </c>
    </row>
    <row r="91" ht="13.5" customHeight="1" spans="1:28">
      <c r="A91" s="251"/>
      <c r="B91" s="251"/>
      <c r="C91" s="254"/>
      <c r="D91" s="255" t="s">
        <v>444</v>
      </c>
      <c r="E91" s="105">
        <f t="shared" ref="E91:E95" si="133">SUM(G91:R91)</f>
        <v>0</v>
      </c>
      <c r="F91" s="105">
        <f>IF($T$1=0,0,E91/$T$1)</f>
        <v>0</v>
      </c>
      <c r="G91" s="77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Y91" s="105">
        <f t="shared" ref="Y91:Y95" si="134">SUM(G91:I91)</f>
        <v>0</v>
      </c>
      <c r="Z91" s="105">
        <f t="shared" ref="Z91:Z95" si="135">SUM(J91:L91)</f>
        <v>0</v>
      </c>
      <c r="AA91" s="105">
        <f t="shared" ref="AA91:AA95" si="136">SUM(M91:O91)</f>
        <v>0</v>
      </c>
      <c r="AB91" s="105">
        <f t="shared" ref="AB91:AB95" si="137">SUM(P91:R91)</f>
        <v>0</v>
      </c>
    </row>
    <row r="92" ht="13.5" customHeight="1" spans="1:28">
      <c r="A92" s="251"/>
      <c r="B92" s="251"/>
      <c r="C92" s="254"/>
      <c r="D92" s="255" t="s">
        <v>445</v>
      </c>
      <c r="E92" s="105">
        <f t="shared" si="133"/>
        <v>0</v>
      </c>
      <c r="F92" s="105">
        <f>IF($T$1=0,0,E92/$T$1)</f>
        <v>0</v>
      </c>
      <c r="G92" s="50">
        <f t="shared" ref="G92:R92" si="138">G88+G89+G91</f>
        <v>0</v>
      </c>
      <c r="H92" s="50">
        <f t="shared" si="138"/>
        <v>0</v>
      </c>
      <c r="I92" s="50">
        <f t="shared" si="138"/>
        <v>0</v>
      </c>
      <c r="J92" s="50">
        <f t="shared" si="138"/>
        <v>0</v>
      </c>
      <c r="K92" s="50">
        <f t="shared" si="138"/>
        <v>0</v>
      </c>
      <c r="L92" s="50">
        <f t="shared" si="138"/>
        <v>0</v>
      </c>
      <c r="M92" s="50">
        <f t="shared" si="138"/>
        <v>0</v>
      </c>
      <c r="N92" s="50">
        <f t="shared" si="138"/>
        <v>0</v>
      </c>
      <c r="O92" s="50">
        <f t="shared" si="138"/>
        <v>0</v>
      </c>
      <c r="P92" s="50">
        <f t="shared" si="138"/>
        <v>0</v>
      </c>
      <c r="Q92" s="50">
        <f t="shared" si="138"/>
        <v>0</v>
      </c>
      <c r="R92" s="50">
        <f t="shared" si="138"/>
        <v>0</v>
      </c>
      <c r="Y92" s="105">
        <f t="shared" si="134"/>
        <v>0</v>
      </c>
      <c r="Z92" s="105">
        <f t="shared" si="135"/>
        <v>0</v>
      </c>
      <c r="AA92" s="105">
        <f t="shared" si="136"/>
        <v>0</v>
      </c>
      <c r="AB92" s="105">
        <f t="shared" si="137"/>
        <v>0</v>
      </c>
    </row>
    <row r="93" ht="13.5" customHeight="1" spans="1:28">
      <c r="A93" s="251"/>
      <c r="B93" s="251"/>
      <c r="C93" s="252" t="s">
        <v>451</v>
      </c>
      <c r="D93" s="253" t="s">
        <v>397</v>
      </c>
      <c r="E93" s="262">
        <f t="shared" si="133"/>
        <v>0</v>
      </c>
      <c r="F93" s="262">
        <f>IF($T$1=0,0,E93/$T$1)</f>
        <v>0</v>
      </c>
      <c r="G93" s="77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Y93" s="262">
        <f t="shared" si="134"/>
        <v>0</v>
      </c>
      <c r="Z93" s="262">
        <f t="shared" si="135"/>
        <v>0</v>
      </c>
      <c r="AA93" s="262">
        <f t="shared" si="136"/>
        <v>0</v>
      </c>
      <c r="AB93" s="262">
        <f t="shared" si="137"/>
        <v>0</v>
      </c>
    </row>
    <row r="94" ht="13.5" customHeight="1" spans="1:28">
      <c r="A94" s="251"/>
      <c r="B94" s="251"/>
      <c r="C94" s="252"/>
      <c r="D94" s="253" t="s">
        <v>442</v>
      </c>
      <c r="E94" s="262">
        <f t="shared" si="133"/>
        <v>0</v>
      </c>
      <c r="F94" s="262">
        <f>IF($T$1=0,0,E94/$T$1)</f>
        <v>0</v>
      </c>
      <c r="G94" s="77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Y94" s="262">
        <f t="shared" si="134"/>
        <v>0</v>
      </c>
      <c r="Z94" s="262">
        <f t="shared" si="135"/>
        <v>0</v>
      </c>
      <c r="AA94" s="262">
        <f t="shared" si="136"/>
        <v>0</v>
      </c>
      <c r="AB94" s="262">
        <f t="shared" si="137"/>
        <v>0</v>
      </c>
    </row>
    <row r="95" ht="13.5" customHeight="1" spans="1:28">
      <c r="A95" s="251"/>
      <c r="B95" s="251"/>
      <c r="C95" s="252"/>
      <c r="D95" s="253" t="s">
        <v>443</v>
      </c>
      <c r="E95" s="262">
        <f t="shared" si="133"/>
        <v>0</v>
      </c>
      <c r="F95" s="262">
        <f>IF($T$1=0,0,E95/$T$1)</f>
        <v>0</v>
      </c>
      <c r="G95" s="77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Y95" s="262">
        <f t="shared" si="134"/>
        <v>0</v>
      </c>
      <c r="Z95" s="262">
        <f t="shared" si="135"/>
        <v>0</v>
      </c>
      <c r="AA95" s="262">
        <f t="shared" si="136"/>
        <v>0</v>
      </c>
      <c r="AB95" s="262">
        <f t="shared" si="137"/>
        <v>0</v>
      </c>
    </row>
    <row r="96" ht="13.5" customHeight="1" spans="1:28">
      <c r="A96" s="251"/>
      <c r="B96" s="251"/>
      <c r="C96" s="252"/>
      <c r="D96" s="253" t="s">
        <v>421</v>
      </c>
      <c r="E96" s="262">
        <f t="shared" ref="E96:R96" si="139">IF(E93&lt;&gt;0,(E94+E95)/E93,)</f>
        <v>0</v>
      </c>
      <c r="F96" s="257">
        <f t="shared" si="139"/>
        <v>0</v>
      </c>
      <c r="G96" s="50">
        <f t="shared" si="139"/>
        <v>0</v>
      </c>
      <c r="H96" s="50">
        <f t="shared" si="139"/>
        <v>0</v>
      </c>
      <c r="I96" s="50">
        <f t="shared" si="139"/>
        <v>0</v>
      </c>
      <c r="J96" s="50">
        <f t="shared" si="139"/>
        <v>0</v>
      </c>
      <c r="K96" s="50">
        <f t="shared" si="139"/>
        <v>0</v>
      </c>
      <c r="L96" s="50">
        <f t="shared" si="139"/>
        <v>0</v>
      </c>
      <c r="M96" s="50">
        <f t="shared" si="139"/>
        <v>0</v>
      </c>
      <c r="N96" s="50">
        <f t="shared" si="139"/>
        <v>0</v>
      </c>
      <c r="O96" s="50">
        <f t="shared" si="139"/>
        <v>0</v>
      </c>
      <c r="P96" s="50">
        <f t="shared" si="139"/>
        <v>0</v>
      </c>
      <c r="Q96" s="50">
        <f t="shared" si="139"/>
        <v>0</v>
      </c>
      <c r="R96" s="50">
        <f t="shared" si="139"/>
        <v>0</v>
      </c>
      <c r="Y96" s="262">
        <f t="shared" ref="Y96:AB96" si="140">IF(Y93&lt;&gt;0,(Y94+Y95)/Y93,)</f>
        <v>0</v>
      </c>
      <c r="Z96" s="262">
        <f t="shared" si="140"/>
        <v>0</v>
      </c>
      <c r="AA96" s="262">
        <f t="shared" si="140"/>
        <v>0</v>
      </c>
      <c r="AB96" s="262">
        <f t="shared" si="140"/>
        <v>0</v>
      </c>
    </row>
    <row r="97" ht="13.5" customHeight="1" spans="1:28">
      <c r="A97" s="251"/>
      <c r="B97" s="251"/>
      <c r="C97" s="252"/>
      <c r="D97" s="253" t="s">
        <v>444</v>
      </c>
      <c r="E97" s="262">
        <f t="shared" ref="E97:E128" si="141">SUM(G97:R97)</f>
        <v>0</v>
      </c>
      <c r="F97" s="262">
        <f t="shared" ref="F97:F128" si="142">IF($T$1=0,0,E97/$T$1)</f>
        <v>0</v>
      </c>
      <c r="G97" s="77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Y97" s="262">
        <f t="shared" ref="Y97:Y128" si="143">SUM(G97:I97)</f>
        <v>0</v>
      </c>
      <c r="Z97" s="262">
        <f t="shared" ref="Z97:Z128" si="144">SUM(J97:L97)</f>
        <v>0</v>
      </c>
      <c r="AA97" s="262">
        <f t="shared" ref="AA97:AA128" si="145">SUM(M97:O97)</f>
        <v>0</v>
      </c>
      <c r="AB97" s="262">
        <f t="shared" ref="AB97:AB128" si="146">SUM(P97:R97)</f>
        <v>0</v>
      </c>
    </row>
    <row r="98" ht="13.5" customHeight="1" spans="1:28">
      <c r="A98" s="251"/>
      <c r="B98" s="251"/>
      <c r="C98" s="252"/>
      <c r="D98" s="253" t="s">
        <v>445</v>
      </c>
      <c r="E98" s="262">
        <f t="shared" si="141"/>
        <v>0</v>
      </c>
      <c r="F98" s="262">
        <f t="shared" si="142"/>
        <v>0</v>
      </c>
      <c r="G98" s="50">
        <f t="shared" ref="G98:R98" si="147">G94+G95+G97</f>
        <v>0</v>
      </c>
      <c r="H98" s="50">
        <f t="shared" si="147"/>
        <v>0</v>
      </c>
      <c r="I98" s="50">
        <f t="shared" si="147"/>
        <v>0</v>
      </c>
      <c r="J98" s="50">
        <f t="shared" si="147"/>
        <v>0</v>
      </c>
      <c r="K98" s="50">
        <f t="shared" si="147"/>
        <v>0</v>
      </c>
      <c r="L98" s="50">
        <f t="shared" si="147"/>
        <v>0</v>
      </c>
      <c r="M98" s="50">
        <f t="shared" si="147"/>
        <v>0</v>
      </c>
      <c r="N98" s="50">
        <f t="shared" si="147"/>
        <v>0</v>
      </c>
      <c r="O98" s="50">
        <f t="shared" si="147"/>
        <v>0</v>
      </c>
      <c r="P98" s="50">
        <f t="shared" si="147"/>
        <v>0</v>
      </c>
      <c r="Q98" s="50">
        <f t="shared" si="147"/>
        <v>0</v>
      </c>
      <c r="R98" s="50">
        <f t="shared" si="147"/>
        <v>0</v>
      </c>
      <c r="Y98" s="262">
        <f t="shared" si="143"/>
        <v>0</v>
      </c>
      <c r="Z98" s="262">
        <f t="shared" si="144"/>
        <v>0</v>
      </c>
      <c r="AA98" s="262">
        <f t="shared" si="145"/>
        <v>0</v>
      </c>
      <c r="AB98" s="262">
        <f t="shared" si="146"/>
        <v>0</v>
      </c>
    </row>
    <row r="99" ht="13.5" customHeight="1" spans="1:28">
      <c r="A99" s="251"/>
      <c r="B99" s="251"/>
      <c r="C99" s="241" t="s">
        <v>452</v>
      </c>
      <c r="D99" s="247" t="s">
        <v>453</v>
      </c>
      <c r="E99" s="105">
        <f t="shared" si="141"/>
        <v>0</v>
      </c>
      <c r="F99" s="107">
        <f t="shared" si="142"/>
        <v>0</v>
      </c>
      <c r="G99" s="77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Y99" s="105">
        <f t="shared" si="143"/>
        <v>0</v>
      </c>
      <c r="Z99" s="105">
        <f t="shared" si="144"/>
        <v>0</v>
      </c>
      <c r="AA99" s="105">
        <f t="shared" si="145"/>
        <v>0</v>
      </c>
      <c r="AB99" s="105">
        <f t="shared" si="146"/>
        <v>0</v>
      </c>
    </row>
    <row r="100" ht="13.5" customHeight="1" spans="1:28">
      <c r="A100" s="251"/>
      <c r="B100" s="251"/>
      <c r="C100" s="241"/>
      <c r="D100" s="247" t="s">
        <v>454</v>
      </c>
      <c r="E100" s="105">
        <f t="shared" si="141"/>
        <v>0</v>
      </c>
      <c r="F100" s="107">
        <f t="shared" si="142"/>
        <v>0</v>
      </c>
      <c r="G100" s="77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Y100" s="105">
        <f t="shared" si="143"/>
        <v>0</v>
      </c>
      <c r="Z100" s="105">
        <f t="shared" si="144"/>
        <v>0</v>
      </c>
      <c r="AA100" s="105">
        <f t="shared" si="145"/>
        <v>0</v>
      </c>
      <c r="AB100" s="105">
        <f t="shared" si="146"/>
        <v>0</v>
      </c>
    </row>
    <row r="101" ht="13.5" customHeight="1" spans="1:28">
      <c r="A101" s="251"/>
      <c r="B101" s="251"/>
      <c r="C101" s="241"/>
      <c r="D101" s="247" t="s">
        <v>455</v>
      </c>
      <c r="E101" s="105">
        <f t="shared" si="141"/>
        <v>0</v>
      </c>
      <c r="F101" s="107">
        <f t="shared" si="142"/>
        <v>0</v>
      </c>
      <c r="G101" s="77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Y101" s="105">
        <f t="shared" si="143"/>
        <v>0</v>
      </c>
      <c r="Z101" s="105">
        <f t="shared" si="144"/>
        <v>0</v>
      </c>
      <c r="AA101" s="105">
        <f t="shared" si="145"/>
        <v>0</v>
      </c>
      <c r="AB101" s="105">
        <f t="shared" si="146"/>
        <v>0</v>
      </c>
    </row>
    <row r="102" ht="13.5" customHeight="1" spans="1:28">
      <c r="A102" s="251"/>
      <c r="B102" s="251"/>
      <c r="C102" s="241"/>
      <c r="D102" s="247">
        <v>360</v>
      </c>
      <c r="E102" s="105">
        <f t="shared" si="141"/>
        <v>0</v>
      </c>
      <c r="F102" s="107">
        <f t="shared" si="142"/>
        <v>0</v>
      </c>
      <c r="G102" s="77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Y102" s="105">
        <f t="shared" si="143"/>
        <v>0</v>
      </c>
      <c r="Z102" s="105">
        <f t="shared" si="144"/>
        <v>0</v>
      </c>
      <c r="AA102" s="105">
        <f t="shared" si="145"/>
        <v>0</v>
      </c>
      <c r="AB102" s="105">
        <f t="shared" si="146"/>
        <v>0</v>
      </c>
    </row>
    <row r="103" ht="13.5" customHeight="1" spans="1:28">
      <c r="A103" s="251"/>
      <c r="B103" s="251"/>
      <c r="C103" s="241"/>
      <c r="D103" s="247" t="s">
        <v>456</v>
      </c>
      <c r="E103" s="105">
        <f t="shared" si="141"/>
        <v>0</v>
      </c>
      <c r="F103" s="107">
        <f t="shared" si="142"/>
        <v>0</v>
      </c>
      <c r="G103" s="77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Y103" s="105">
        <f t="shared" si="143"/>
        <v>0</v>
      </c>
      <c r="Z103" s="105">
        <f t="shared" si="144"/>
        <v>0</v>
      </c>
      <c r="AA103" s="105">
        <f t="shared" si="145"/>
        <v>0</v>
      </c>
      <c r="AB103" s="105">
        <f t="shared" si="146"/>
        <v>0</v>
      </c>
    </row>
    <row r="104" ht="13.5" customHeight="1" spans="1:28">
      <c r="A104" s="251"/>
      <c r="B104" s="251"/>
      <c r="C104" s="241"/>
      <c r="D104" s="247" t="s">
        <v>457</v>
      </c>
      <c r="E104" s="105">
        <f t="shared" si="141"/>
        <v>0</v>
      </c>
      <c r="F104" s="107">
        <f t="shared" si="142"/>
        <v>0</v>
      </c>
      <c r="G104" s="77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Y104" s="105">
        <f t="shared" si="143"/>
        <v>0</v>
      </c>
      <c r="Z104" s="105">
        <f t="shared" si="144"/>
        <v>0</v>
      </c>
      <c r="AA104" s="105">
        <f t="shared" si="145"/>
        <v>0</v>
      </c>
      <c r="AB104" s="105">
        <f t="shared" si="146"/>
        <v>0</v>
      </c>
    </row>
    <row r="105" ht="13.5" customHeight="1" spans="1:28">
      <c r="A105" s="251"/>
      <c r="B105" s="251"/>
      <c r="C105" s="241"/>
      <c r="D105" s="247" t="s">
        <v>458</v>
      </c>
      <c r="E105" s="105">
        <f t="shared" si="141"/>
        <v>0</v>
      </c>
      <c r="F105" s="107">
        <f t="shared" si="142"/>
        <v>0</v>
      </c>
      <c r="G105" s="77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Y105" s="105">
        <f t="shared" si="143"/>
        <v>0</v>
      </c>
      <c r="Z105" s="105">
        <f t="shared" si="144"/>
        <v>0</v>
      </c>
      <c r="AA105" s="105">
        <f t="shared" si="145"/>
        <v>0</v>
      </c>
      <c r="AB105" s="105">
        <f t="shared" si="146"/>
        <v>0</v>
      </c>
    </row>
    <row r="106" ht="13.5" customHeight="1" spans="1:28">
      <c r="A106" s="251"/>
      <c r="B106" s="251"/>
      <c r="C106" s="241"/>
      <c r="D106" s="247" t="s">
        <v>459</v>
      </c>
      <c r="E106" s="105">
        <f t="shared" si="141"/>
        <v>0</v>
      </c>
      <c r="F106" s="107">
        <f t="shared" si="142"/>
        <v>0</v>
      </c>
      <c r="G106" s="77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Y106" s="105">
        <f t="shared" si="143"/>
        <v>0</v>
      </c>
      <c r="Z106" s="105">
        <f t="shared" si="144"/>
        <v>0</v>
      </c>
      <c r="AA106" s="105">
        <f t="shared" si="145"/>
        <v>0</v>
      </c>
      <c r="AB106" s="105">
        <f t="shared" si="146"/>
        <v>0</v>
      </c>
    </row>
    <row r="107" ht="13.5" customHeight="1" spans="1:28">
      <c r="A107" s="251"/>
      <c r="B107" s="251"/>
      <c r="C107" s="241"/>
      <c r="D107" s="247" t="s">
        <v>460</v>
      </c>
      <c r="E107" s="105">
        <f t="shared" si="141"/>
        <v>0</v>
      </c>
      <c r="F107" s="107">
        <f t="shared" si="142"/>
        <v>0</v>
      </c>
      <c r="G107" s="77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Y107" s="105">
        <f t="shared" si="143"/>
        <v>0</v>
      </c>
      <c r="Z107" s="105">
        <f t="shared" si="144"/>
        <v>0</v>
      </c>
      <c r="AA107" s="105">
        <f t="shared" si="145"/>
        <v>0</v>
      </c>
      <c r="AB107" s="105">
        <f t="shared" si="146"/>
        <v>0</v>
      </c>
    </row>
    <row r="108" ht="13.5" customHeight="1" spans="1:28">
      <c r="A108" s="251"/>
      <c r="B108" s="251"/>
      <c r="C108" s="241"/>
      <c r="D108" s="255" t="s">
        <v>461</v>
      </c>
      <c r="E108" s="105">
        <f t="shared" si="141"/>
        <v>0</v>
      </c>
      <c r="F108" s="107">
        <f t="shared" si="142"/>
        <v>0</v>
      </c>
      <c r="G108" s="77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Y108" s="105">
        <f t="shared" si="143"/>
        <v>0</v>
      </c>
      <c r="Z108" s="105">
        <f t="shared" si="144"/>
        <v>0</v>
      </c>
      <c r="AA108" s="105">
        <f t="shared" si="145"/>
        <v>0</v>
      </c>
      <c r="AB108" s="105">
        <f t="shared" si="146"/>
        <v>0</v>
      </c>
    </row>
    <row r="109" ht="13.5" customHeight="1" spans="1:28">
      <c r="A109" s="251"/>
      <c r="B109" s="251"/>
      <c r="C109" s="241"/>
      <c r="D109" s="255" t="s">
        <v>462</v>
      </c>
      <c r="E109" s="105">
        <f t="shared" si="141"/>
        <v>0</v>
      </c>
      <c r="F109" s="107">
        <f t="shared" si="142"/>
        <v>0</v>
      </c>
      <c r="G109" s="77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Y109" s="105">
        <f t="shared" si="143"/>
        <v>0</v>
      </c>
      <c r="Z109" s="105">
        <f t="shared" si="144"/>
        <v>0</v>
      </c>
      <c r="AA109" s="105">
        <f t="shared" si="145"/>
        <v>0</v>
      </c>
      <c r="AB109" s="105">
        <f t="shared" si="146"/>
        <v>0</v>
      </c>
    </row>
    <row r="110" ht="13.5" customHeight="1" spans="1:28">
      <c r="A110" s="251"/>
      <c r="B110" s="251"/>
      <c r="C110" s="241"/>
      <c r="D110" s="255" t="s">
        <v>463</v>
      </c>
      <c r="E110" s="107">
        <f t="shared" si="141"/>
        <v>0</v>
      </c>
      <c r="F110" s="107">
        <f t="shared" si="142"/>
        <v>0</v>
      </c>
      <c r="G110" s="77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Y110" s="107">
        <f t="shared" si="143"/>
        <v>0</v>
      </c>
      <c r="Z110" s="107">
        <f t="shared" si="144"/>
        <v>0</v>
      </c>
      <c r="AA110" s="107">
        <f t="shared" si="145"/>
        <v>0</v>
      </c>
      <c r="AB110" s="107">
        <f t="shared" si="146"/>
        <v>0</v>
      </c>
    </row>
    <row r="111" ht="13.5" customHeight="1" spans="1:28">
      <c r="A111" s="251"/>
      <c r="B111" s="251"/>
      <c r="C111" s="241"/>
      <c r="D111" s="255" t="s">
        <v>464</v>
      </c>
      <c r="E111" s="105">
        <f t="shared" si="141"/>
        <v>0</v>
      </c>
      <c r="F111" s="107">
        <f t="shared" si="142"/>
        <v>0</v>
      </c>
      <c r="G111" s="77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Y111" s="105">
        <f t="shared" si="143"/>
        <v>0</v>
      </c>
      <c r="Z111" s="105">
        <f t="shared" si="144"/>
        <v>0</v>
      </c>
      <c r="AA111" s="105">
        <f t="shared" si="145"/>
        <v>0</v>
      </c>
      <c r="AB111" s="105">
        <f t="shared" si="146"/>
        <v>0</v>
      </c>
    </row>
    <row r="112" ht="13.5" customHeight="1" spans="1:28">
      <c r="A112" s="251"/>
      <c r="B112" s="251"/>
      <c r="C112" s="241"/>
      <c r="D112" s="255" t="s">
        <v>465</v>
      </c>
      <c r="E112" s="105">
        <f t="shared" si="141"/>
        <v>0</v>
      </c>
      <c r="F112" s="107">
        <f t="shared" si="142"/>
        <v>0</v>
      </c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Y112" s="105">
        <f t="shared" si="143"/>
        <v>0</v>
      </c>
      <c r="Z112" s="105">
        <f t="shared" si="144"/>
        <v>0</v>
      </c>
      <c r="AA112" s="105">
        <f t="shared" si="145"/>
        <v>0</v>
      </c>
      <c r="AB112" s="105">
        <f t="shared" si="146"/>
        <v>0</v>
      </c>
    </row>
    <row r="113" ht="13.5" customHeight="1" spans="1:28">
      <c r="A113" s="251"/>
      <c r="B113" s="251"/>
      <c r="C113" s="241"/>
      <c r="D113" s="255" t="s">
        <v>466</v>
      </c>
      <c r="E113" s="105">
        <f t="shared" si="141"/>
        <v>0</v>
      </c>
      <c r="F113" s="107">
        <f t="shared" si="142"/>
        <v>0</v>
      </c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Y113" s="105">
        <f t="shared" si="143"/>
        <v>0</v>
      </c>
      <c r="Z113" s="105">
        <f t="shared" si="144"/>
        <v>0</v>
      </c>
      <c r="AA113" s="105">
        <f t="shared" si="145"/>
        <v>0</v>
      </c>
      <c r="AB113" s="105">
        <f t="shared" si="146"/>
        <v>0</v>
      </c>
    </row>
    <row r="114" ht="13.5" customHeight="1" spans="1:28">
      <c r="A114" s="251"/>
      <c r="B114" s="251"/>
      <c r="C114" s="241"/>
      <c r="D114" s="255" t="s">
        <v>467</v>
      </c>
      <c r="E114" s="105">
        <f t="shared" si="141"/>
        <v>0</v>
      </c>
      <c r="F114" s="107">
        <f t="shared" si="142"/>
        <v>0</v>
      </c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Y114" s="105">
        <f t="shared" si="143"/>
        <v>0</v>
      </c>
      <c r="Z114" s="105">
        <f t="shared" si="144"/>
        <v>0</v>
      </c>
      <c r="AA114" s="105">
        <f t="shared" si="145"/>
        <v>0</v>
      </c>
      <c r="AB114" s="105">
        <f t="shared" si="146"/>
        <v>0</v>
      </c>
    </row>
    <row r="115" ht="13.5" customHeight="1" spans="1:28">
      <c r="A115" s="251"/>
      <c r="B115" s="251"/>
      <c r="C115" s="241"/>
      <c r="D115" s="255" t="s">
        <v>468</v>
      </c>
      <c r="E115" s="105">
        <f t="shared" si="141"/>
        <v>0</v>
      </c>
      <c r="F115" s="107">
        <f t="shared" si="142"/>
        <v>0</v>
      </c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Y115" s="105">
        <f t="shared" si="143"/>
        <v>0</v>
      </c>
      <c r="Z115" s="105">
        <f t="shared" si="144"/>
        <v>0</v>
      </c>
      <c r="AA115" s="105">
        <f t="shared" si="145"/>
        <v>0</v>
      </c>
      <c r="AB115" s="105">
        <f t="shared" si="146"/>
        <v>0</v>
      </c>
    </row>
    <row r="116" ht="13.5" customHeight="1" spans="1:28">
      <c r="A116" s="251"/>
      <c r="B116" s="251"/>
      <c r="C116" s="241"/>
      <c r="D116" s="255" t="s">
        <v>469</v>
      </c>
      <c r="E116" s="105">
        <f t="shared" si="141"/>
        <v>0</v>
      </c>
      <c r="F116" s="107">
        <f t="shared" si="142"/>
        <v>0</v>
      </c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Y116" s="105">
        <f t="shared" si="143"/>
        <v>0</v>
      </c>
      <c r="Z116" s="105">
        <f t="shared" si="144"/>
        <v>0</v>
      </c>
      <c r="AA116" s="105">
        <f t="shared" si="145"/>
        <v>0</v>
      </c>
      <c r="AB116" s="105">
        <f t="shared" si="146"/>
        <v>0</v>
      </c>
    </row>
    <row r="117" ht="13.5" customHeight="1" spans="1:28">
      <c r="A117" s="251"/>
      <c r="B117" s="251"/>
      <c r="C117" s="241"/>
      <c r="D117" s="255" t="s">
        <v>470</v>
      </c>
      <c r="E117" s="105">
        <f t="shared" si="141"/>
        <v>0</v>
      </c>
      <c r="F117" s="107">
        <f t="shared" si="142"/>
        <v>0</v>
      </c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Y117" s="105">
        <f t="shared" si="143"/>
        <v>0</v>
      </c>
      <c r="Z117" s="105">
        <f t="shared" si="144"/>
        <v>0</v>
      </c>
      <c r="AA117" s="105">
        <f t="shared" si="145"/>
        <v>0</v>
      </c>
      <c r="AB117" s="105">
        <f t="shared" si="146"/>
        <v>0</v>
      </c>
    </row>
    <row r="118" ht="13.5" customHeight="1" spans="1:28">
      <c r="A118" s="251"/>
      <c r="B118" s="251"/>
      <c r="C118" s="241"/>
      <c r="D118" s="255" t="s">
        <v>471</v>
      </c>
      <c r="E118" s="105">
        <f t="shared" si="141"/>
        <v>0</v>
      </c>
      <c r="F118" s="107">
        <f t="shared" si="142"/>
        <v>0</v>
      </c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Y118" s="105">
        <f t="shared" si="143"/>
        <v>0</v>
      </c>
      <c r="Z118" s="105">
        <f t="shared" si="144"/>
        <v>0</v>
      </c>
      <c r="AA118" s="105">
        <f t="shared" si="145"/>
        <v>0</v>
      </c>
      <c r="AB118" s="105">
        <f t="shared" si="146"/>
        <v>0</v>
      </c>
    </row>
    <row r="119" ht="13.5" customHeight="1" spans="1:28">
      <c r="A119" s="251"/>
      <c r="B119" s="251"/>
      <c r="C119" s="241"/>
      <c r="D119" s="255" t="s">
        <v>472</v>
      </c>
      <c r="E119" s="105">
        <f t="shared" si="141"/>
        <v>0</v>
      </c>
      <c r="F119" s="107">
        <f t="shared" si="142"/>
        <v>0</v>
      </c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Y119" s="105">
        <f t="shared" si="143"/>
        <v>0</v>
      </c>
      <c r="Z119" s="105">
        <f t="shared" si="144"/>
        <v>0</v>
      </c>
      <c r="AA119" s="105">
        <f t="shared" si="145"/>
        <v>0</v>
      </c>
      <c r="AB119" s="105">
        <f t="shared" si="146"/>
        <v>0</v>
      </c>
    </row>
    <row r="120" ht="13.5" customHeight="1" spans="1:28">
      <c r="A120" s="251"/>
      <c r="B120" s="251"/>
      <c r="C120" s="241"/>
      <c r="D120" s="255" t="s">
        <v>473</v>
      </c>
      <c r="E120" s="105">
        <f t="shared" si="141"/>
        <v>0</v>
      </c>
      <c r="F120" s="107">
        <f t="shared" si="142"/>
        <v>0</v>
      </c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Y120" s="105">
        <f t="shared" si="143"/>
        <v>0</v>
      </c>
      <c r="Z120" s="105">
        <f t="shared" si="144"/>
        <v>0</v>
      </c>
      <c r="AA120" s="105">
        <f t="shared" si="145"/>
        <v>0</v>
      </c>
      <c r="AB120" s="105">
        <f t="shared" si="146"/>
        <v>0</v>
      </c>
    </row>
    <row r="121" ht="13.5" customHeight="1" spans="1:28">
      <c r="A121" s="251"/>
      <c r="B121" s="251"/>
      <c r="C121" s="241"/>
      <c r="D121" s="255" t="s">
        <v>474</v>
      </c>
      <c r="E121" s="105">
        <f t="shared" si="141"/>
        <v>0</v>
      </c>
      <c r="F121" s="107">
        <f t="shared" si="142"/>
        <v>0</v>
      </c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Y121" s="105">
        <f t="shared" si="143"/>
        <v>0</v>
      </c>
      <c r="Z121" s="105">
        <f t="shared" si="144"/>
        <v>0</v>
      </c>
      <c r="AA121" s="105">
        <f t="shared" si="145"/>
        <v>0</v>
      </c>
      <c r="AB121" s="105">
        <f t="shared" si="146"/>
        <v>0</v>
      </c>
    </row>
    <row r="122" ht="13.5" customHeight="1" spans="1:28">
      <c r="A122" s="251"/>
      <c r="B122" s="251"/>
      <c r="C122" s="241"/>
      <c r="D122" s="255" t="s">
        <v>475</v>
      </c>
      <c r="E122" s="105">
        <f t="shared" si="141"/>
        <v>0</v>
      </c>
      <c r="F122" s="107">
        <f t="shared" si="142"/>
        <v>0</v>
      </c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Y122" s="105">
        <f t="shared" si="143"/>
        <v>0</v>
      </c>
      <c r="Z122" s="105">
        <f t="shared" si="144"/>
        <v>0</v>
      </c>
      <c r="AA122" s="105">
        <f t="shared" si="145"/>
        <v>0</v>
      </c>
      <c r="AB122" s="105">
        <f t="shared" si="146"/>
        <v>0</v>
      </c>
    </row>
    <row r="123" ht="13.5" customHeight="1" spans="1:28">
      <c r="A123" s="251"/>
      <c r="B123" s="251"/>
      <c r="C123" s="241"/>
      <c r="D123" s="255" t="s">
        <v>476</v>
      </c>
      <c r="E123" s="105">
        <f t="shared" si="141"/>
        <v>0</v>
      </c>
      <c r="F123" s="107">
        <f t="shared" si="142"/>
        <v>0</v>
      </c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Y123" s="105">
        <f t="shared" si="143"/>
        <v>0</v>
      </c>
      <c r="Z123" s="105">
        <f t="shared" si="144"/>
        <v>0</v>
      </c>
      <c r="AA123" s="105">
        <f t="shared" si="145"/>
        <v>0</v>
      </c>
      <c r="AB123" s="105">
        <f t="shared" si="146"/>
        <v>0</v>
      </c>
    </row>
    <row r="124" ht="13.5" customHeight="1" spans="1:28">
      <c r="A124" s="251"/>
      <c r="B124" s="251"/>
      <c r="C124" s="241"/>
      <c r="D124" s="255" t="s">
        <v>477</v>
      </c>
      <c r="E124" s="105">
        <f t="shared" si="141"/>
        <v>0</v>
      </c>
      <c r="F124" s="107">
        <f t="shared" si="142"/>
        <v>0</v>
      </c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Y124" s="105">
        <f t="shared" si="143"/>
        <v>0</v>
      </c>
      <c r="Z124" s="105">
        <f t="shared" si="144"/>
        <v>0</v>
      </c>
      <c r="AA124" s="105">
        <f t="shared" si="145"/>
        <v>0</v>
      </c>
      <c r="AB124" s="105">
        <f t="shared" si="146"/>
        <v>0</v>
      </c>
    </row>
    <row r="125" ht="13.5" customHeight="1" spans="1:28">
      <c r="A125" s="251"/>
      <c r="B125" s="251"/>
      <c r="C125" s="241"/>
      <c r="D125" s="255" t="s">
        <v>478</v>
      </c>
      <c r="E125" s="105">
        <f t="shared" si="141"/>
        <v>0</v>
      </c>
      <c r="F125" s="107">
        <f t="shared" si="142"/>
        <v>0</v>
      </c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Y125" s="105">
        <f t="shared" si="143"/>
        <v>0</v>
      </c>
      <c r="Z125" s="105">
        <f t="shared" si="144"/>
        <v>0</v>
      </c>
      <c r="AA125" s="105">
        <f t="shared" si="145"/>
        <v>0</v>
      </c>
      <c r="AB125" s="105">
        <f t="shared" si="146"/>
        <v>0</v>
      </c>
    </row>
    <row r="126" ht="13.5" customHeight="1" spans="1:28">
      <c r="A126" s="251"/>
      <c r="B126" s="251"/>
      <c r="C126" s="241"/>
      <c r="D126" s="255" t="s">
        <v>479</v>
      </c>
      <c r="E126" s="105">
        <f t="shared" si="141"/>
        <v>0</v>
      </c>
      <c r="F126" s="107">
        <f t="shared" si="142"/>
        <v>0</v>
      </c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Y126" s="105">
        <f t="shared" si="143"/>
        <v>0</v>
      </c>
      <c r="Z126" s="105">
        <f t="shared" si="144"/>
        <v>0</v>
      </c>
      <c r="AA126" s="105">
        <f t="shared" si="145"/>
        <v>0</v>
      </c>
      <c r="AB126" s="105">
        <f t="shared" si="146"/>
        <v>0</v>
      </c>
    </row>
    <row r="127" ht="13.5" customHeight="1" spans="1:28">
      <c r="A127" s="251"/>
      <c r="B127" s="251"/>
      <c r="C127" s="241"/>
      <c r="D127" s="255" t="s">
        <v>480</v>
      </c>
      <c r="E127" s="105">
        <f t="shared" si="141"/>
        <v>0</v>
      </c>
      <c r="F127" s="107">
        <f t="shared" si="142"/>
        <v>0</v>
      </c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Y127" s="105">
        <f t="shared" si="143"/>
        <v>0</v>
      </c>
      <c r="Z127" s="105">
        <f t="shared" si="144"/>
        <v>0</v>
      </c>
      <c r="AA127" s="105">
        <f t="shared" si="145"/>
        <v>0</v>
      </c>
      <c r="AB127" s="105">
        <f t="shared" si="146"/>
        <v>0</v>
      </c>
    </row>
    <row r="128" ht="13.5" customHeight="1" spans="1:28">
      <c r="A128" s="251"/>
      <c r="B128" s="251"/>
      <c r="C128" s="241"/>
      <c r="D128" s="271" t="s">
        <v>481</v>
      </c>
      <c r="E128" s="105">
        <f t="shared" si="141"/>
        <v>0</v>
      </c>
      <c r="F128" s="107">
        <f t="shared" si="142"/>
        <v>0</v>
      </c>
      <c r="G128" s="50">
        <f t="shared" ref="G128:R128" si="148">SUM(G99:G127)</f>
        <v>0</v>
      </c>
      <c r="H128" s="50">
        <f t="shared" si="148"/>
        <v>0</v>
      </c>
      <c r="I128" s="50">
        <f t="shared" si="148"/>
        <v>0</v>
      </c>
      <c r="J128" s="50">
        <f t="shared" si="148"/>
        <v>0</v>
      </c>
      <c r="K128" s="50">
        <f t="shared" si="148"/>
        <v>0</v>
      </c>
      <c r="L128" s="50">
        <f t="shared" si="148"/>
        <v>0</v>
      </c>
      <c r="M128" s="50">
        <f t="shared" si="148"/>
        <v>0</v>
      </c>
      <c r="N128" s="50">
        <f t="shared" si="148"/>
        <v>0</v>
      </c>
      <c r="O128" s="50">
        <f t="shared" si="148"/>
        <v>0</v>
      </c>
      <c r="P128" s="50">
        <f t="shared" si="148"/>
        <v>0</v>
      </c>
      <c r="Q128" s="50">
        <f t="shared" si="148"/>
        <v>0</v>
      </c>
      <c r="R128" s="50">
        <f t="shared" si="148"/>
        <v>0</v>
      </c>
      <c r="Y128" s="105">
        <f t="shared" si="143"/>
        <v>0</v>
      </c>
      <c r="Z128" s="105">
        <f t="shared" si="144"/>
        <v>0</v>
      </c>
      <c r="AA128" s="105">
        <f t="shared" si="145"/>
        <v>0</v>
      </c>
      <c r="AB128" s="105">
        <f t="shared" si="146"/>
        <v>0</v>
      </c>
    </row>
    <row r="129" ht="13.5" customHeight="1" spans="1:28">
      <c r="A129" s="251"/>
      <c r="B129" s="251"/>
      <c r="C129" s="272" t="s">
        <v>417</v>
      </c>
      <c r="D129" s="273" t="s">
        <v>482</v>
      </c>
      <c r="E129" s="257">
        <f t="shared" ref="E129:R129" si="149">IF(E$23&lt;&gt;0,(E65+E71+E77+E89+E83)/E$23,)</f>
        <v>0</v>
      </c>
      <c r="F129" s="257">
        <f t="shared" si="149"/>
        <v>0</v>
      </c>
      <c r="G129" s="50">
        <f t="shared" si="149"/>
        <v>0</v>
      </c>
      <c r="H129" s="50">
        <f t="shared" si="149"/>
        <v>0</v>
      </c>
      <c r="I129" s="50">
        <f t="shared" si="149"/>
        <v>0</v>
      </c>
      <c r="J129" s="50">
        <f t="shared" si="149"/>
        <v>0</v>
      </c>
      <c r="K129" s="50">
        <f t="shared" si="149"/>
        <v>0</v>
      </c>
      <c r="L129" s="50">
        <f t="shared" si="149"/>
        <v>0</v>
      </c>
      <c r="M129" s="50">
        <f t="shared" si="149"/>
        <v>0</v>
      </c>
      <c r="N129" s="50">
        <f t="shared" si="149"/>
        <v>0</v>
      </c>
      <c r="O129" s="50">
        <f t="shared" si="149"/>
        <v>0</v>
      </c>
      <c r="P129" s="50">
        <f t="shared" si="149"/>
        <v>0</v>
      </c>
      <c r="Q129" s="50">
        <f t="shared" si="149"/>
        <v>0</v>
      </c>
      <c r="R129" s="50">
        <f t="shared" si="149"/>
        <v>0</v>
      </c>
      <c r="Y129" s="257">
        <f t="shared" ref="Y129:AB129" si="150">IF(Y$23&lt;&gt;0,(Y65+Y71+Y77+Y89+Y83)/Y$23,)</f>
        <v>0</v>
      </c>
      <c r="Z129" s="257">
        <f t="shared" si="150"/>
        <v>0</v>
      </c>
      <c r="AA129" s="257">
        <f t="shared" si="150"/>
        <v>0</v>
      </c>
      <c r="AB129" s="257">
        <f t="shared" si="150"/>
        <v>0</v>
      </c>
    </row>
    <row r="130" ht="13.5" customHeight="1" spans="1:28">
      <c r="A130" s="251"/>
      <c r="B130" s="251"/>
      <c r="C130" s="272"/>
      <c r="D130" s="274" t="s">
        <v>483</v>
      </c>
      <c r="E130" s="259">
        <f t="shared" ref="E130:R130" si="151">IF(E$24&lt;&gt;0,(E65+E71+E77+E89+E83)/E$24,)</f>
        <v>0</v>
      </c>
      <c r="F130" s="259">
        <f t="shared" si="151"/>
        <v>0</v>
      </c>
      <c r="G130" s="62">
        <f t="shared" si="151"/>
        <v>0</v>
      </c>
      <c r="H130" s="62">
        <f t="shared" si="151"/>
        <v>0</v>
      </c>
      <c r="I130" s="62">
        <f t="shared" si="151"/>
        <v>0</v>
      </c>
      <c r="J130" s="62">
        <f t="shared" si="151"/>
        <v>0</v>
      </c>
      <c r="K130" s="62">
        <f t="shared" si="151"/>
        <v>0</v>
      </c>
      <c r="L130" s="62">
        <f t="shared" si="151"/>
        <v>0</v>
      </c>
      <c r="M130" s="62">
        <f t="shared" si="151"/>
        <v>0</v>
      </c>
      <c r="N130" s="62">
        <f t="shared" si="151"/>
        <v>0</v>
      </c>
      <c r="O130" s="62">
        <f t="shared" si="151"/>
        <v>0</v>
      </c>
      <c r="P130" s="62">
        <f t="shared" si="151"/>
        <v>0</v>
      </c>
      <c r="Q130" s="62">
        <f t="shared" si="151"/>
        <v>0</v>
      </c>
      <c r="R130" s="62">
        <f t="shared" si="151"/>
        <v>0</v>
      </c>
      <c r="Y130" s="259">
        <f t="shared" ref="Y130:AB130" si="152">IF(Y$24&lt;&gt;0,(Y65+Y71+Y77+Y89+Y83)/Y$24,)</f>
        <v>0</v>
      </c>
      <c r="Z130" s="259">
        <f t="shared" si="152"/>
        <v>0</v>
      </c>
      <c r="AA130" s="259">
        <f t="shared" si="152"/>
        <v>0</v>
      </c>
      <c r="AB130" s="259">
        <f t="shared" si="152"/>
        <v>0</v>
      </c>
    </row>
    <row r="131" ht="13.5" customHeight="1" spans="1:28">
      <c r="A131" s="251"/>
      <c r="B131" s="251"/>
      <c r="C131" s="272"/>
      <c r="D131" s="273" t="s">
        <v>484</v>
      </c>
      <c r="E131" s="257">
        <f t="shared" ref="E131:R131" si="153">IF(E$23&lt;&gt;0,E95/E$23,)</f>
        <v>0</v>
      </c>
      <c r="F131" s="257">
        <f t="shared" si="153"/>
        <v>0</v>
      </c>
      <c r="G131" s="50">
        <f t="shared" si="153"/>
        <v>0</v>
      </c>
      <c r="H131" s="50">
        <f t="shared" si="153"/>
        <v>0</v>
      </c>
      <c r="I131" s="50">
        <f t="shared" si="153"/>
        <v>0</v>
      </c>
      <c r="J131" s="50">
        <f t="shared" si="153"/>
        <v>0</v>
      </c>
      <c r="K131" s="50">
        <f t="shared" si="153"/>
        <v>0</v>
      </c>
      <c r="L131" s="50">
        <f t="shared" si="153"/>
        <v>0</v>
      </c>
      <c r="M131" s="50">
        <f t="shared" si="153"/>
        <v>0</v>
      </c>
      <c r="N131" s="50">
        <f t="shared" si="153"/>
        <v>0</v>
      </c>
      <c r="O131" s="50">
        <f t="shared" si="153"/>
        <v>0</v>
      </c>
      <c r="P131" s="50">
        <f t="shared" si="153"/>
        <v>0</v>
      </c>
      <c r="Q131" s="50">
        <f t="shared" si="153"/>
        <v>0</v>
      </c>
      <c r="R131" s="50">
        <f t="shared" si="153"/>
        <v>0</v>
      </c>
      <c r="Y131" s="257">
        <f t="shared" ref="Y131:AB131" si="154">IF(Y$23&lt;&gt;0,Y95/Y$23,)</f>
        <v>0</v>
      </c>
      <c r="Z131" s="257">
        <f t="shared" si="154"/>
        <v>0</v>
      </c>
      <c r="AA131" s="257">
        <f t="shared" si="154"/>
        <v>0</v>
      </c>
      <c r="AB131" s="257">
        <f t="shared" si="154"/>
        <v>0</v>
      </c>
    </row>
    <row r="132" ht="13.5" customHeight="1" spans="1:28">
      <c r="A132" s="251"/>
      <c r="B132" s="251"/>
      <c r="C132" s="272"/>
      <c r="D132" s="274" t="s">
        <v>483</v>
      </c>
      <c r="E132" s="259">
        <f t="shared" ref="E132:R132" si="155">IF(E$24&lt;&gt;0,E95/E$24,)</f>
        <v>0</v>
      </c>
      <c r="F132" s="259">
        <f t="shared" si="155"/>
        <v>0</v>
      </c>
      <c r="G132" s="62">
        <f t="shared" si="155"/>
        <v>0</v>
      </c>
      <c r="H132" s="62">
        <f t="shared" si="155"/>
        <v>0</v>
      </c>
      <c r="I132" s="62">
        <f t="shared" si="155"/>
        <v>0</v>
      </c>
      <c r="J132" s="62">
        <f t="shared" si="155"/>
        <v>0</v>
      </c>
      <c r="K132" s="62">
        <f t="shared" si="155"/>
        <v>0</v>
      </c>
      <c r="L132" s="62">
        <f t="shared" si="155"/>
        <v>0</v>
      </c>
      <c r="M132" s="62">
        <f t="shared" si="155"/>
        <v>0</v>
      </c>
      <c r="N132" s="62">
        <f t="shared" si="155"/>
        <v>0</v>
      </c>
      <c r="O132" s="62">
        <f t="shared" si="155"/>
        <v>0</v>
      </c>
      <c r="P132" s="62">
        <f t="shared" si="155"/>
        <v>0</v>
      </c>
      <c r="Q132" s="62">
        <f t="shared" si="155"/>
        <v>0</v>
      </c>
      <c r="R132" s="62">
        <f t="shared" si="155"/>
        <v>0</v>
      </c>
      <c r="Y132" s="259">
        <f t="shared" ref="Y132:AB132" si="156">IF(Y$24&lt;&gt;0,Y95/Y$24,)</f>
        <v>0</v>
      </c>
      <c r="Z132" s="259">
        <f t="shared" si="156"/>
        <v>0</v>
      </c>
      <c r="AA132" s="259">
        <f t="shared" si="156"/>
        <v>0</v>
      </c>
      <c r="AB132" s="259">
        <f t="shared" si="156"/>
        <v>0</v>
      </c>
    </row>
    <row r="133" ht="13.5" customHeight="1" spans="1:28">
      <c r="A133" s="251"/>
      <c r="B133" s="251"/>
      <c r="C133" s="275" t="s">
        <v>93</v>
      </c>
      <c r="D133" s="276"/>
      <c r="E133" s="105">
        <f t="shared" ref="E133:E136" si="157">SUM(G133:R133)</f>
        <v>0</v>
      </c>
      <c r="F133" s="107">
        <f>IF($T$1=0,0,E133/$T$1)</f>
        <v>0</v>
      </c>
      <c r="G133" s="50">
        <f t="shared" ref="G133:R133" si="158">G68+G74+G80+G92+G98+G128+G86</f>
        <v>0</v>
      </c>
      <c r="H133" s="50">
        <f t="shared" si="158"/>
        <v>0</v>
      </c>
      <c r="I133" s="50">
        <f t="shared" si="158"/>
        <v>0</v>
      </c>
      <c r="J133" s="50">
        <f t="shared" si="158"/>
        <v>0</v>
      </c>
      <c r="K133" s="50">
        <f t="shared" si="158"/>
        <v>0</v>
      </c>
      <c r="L133" s="50">
        <f t="shared" si="158"/>
        <v>0</v>
      </c>
      <c r="M133" s="50">
        <f t="shared" si="158"/>
        <v>0</v>
      </c>
      <c r="N133" s="50">
        <f t="shared" si="158"/>
        <v>0</v>
      </c>
      <c r="O133" s="50">
        <f t="shared" si="158"/>
        <v>0</v>
      </c>
      <c r="P133" s="50">
        <f t="shared" si="158"/>
        <v>0</v>
      </c>
      <c r="Q133" s="50">
        <f t="shared" si="158"/>
        <v>0</v>
      </c>
      <c r="R133" s="50">
        <f t="shared" si="158"/>
        <v>0</v>
      </c>
      <c r="Y133" s="105">
        <f t="shared" ref="Y133:Y136" si="159">SUM(G133:I133)</f>
        <v>0</v>
      </c>
      <c r="Z133" s="105">
        <f t="shared" ref="Z133:Z136" si="160">SUM(J133:L133)</f>
        <v>0</v>
      </c>
      <c r="AA133" s="105">
        <f t="shared" ref="AA133:AA136" si="161">SUM(M133:O133)</f>
        <v>0</v>
      </c>
      <c r="AB133" s="105">
        <f t="shared" ref="AB133:AB136" si="162">SUM(P133:R133)</f>
        <v>0</v>
      </c>
    </row>
    <row r="134" ht="13.5" customHeight="1" spans="1:28">
      <c r="A134" s="277" t="s">
        <v>390</v>
      </c>
      <c r="B134" s="278"/>
      <c r="C134" s="279" t="s">
        <v>485</v>
      </c>
      <c r="D134" s="280" t="s">
        <v>397</v>
      </c>
      <c r="E134" s="63">
        <f t="shared" si="157"/>
        <v>0</v>
      </c>
      <c r="F134" s="63">
        <f>IF($T$1=0,0,E134/$T$1)</f>
        <v>0</v>
      </c>
      <c r="G134" s="50">
        <f t="shared" ref="G134:R134" si="163">G140+G147+G153</f>
        <v>0</v>
      </c>
      <c r="H134" s="50">
        <f t="shared" si="163"/>
        <v>0</v>
      </c>
      <c r="I134" s="50">
        <f t="shared" si="163"/>
        <v>0</v>
      </c>
      <c r="J134" s="50">
        <f t="shared" si="163"/>
        <v>0</v>
      </c>
      <c r="K134" s="50">
        <f t="shared" si="163"/>
        <v>0</v>
      </c>
      <c r="L134" s="50">
        <f t="shared" si="163"/>
        <v>0</v>
      </c>
      <c r="M134" s="50">
        <f t="shared" si="163"/>
        <v>0</v>
      </c>
      <c r="N134" s="50">
        <f t="shared" si="163"/>
        <v>0</v>
      </c>
      <c r="O134" s="50">
        <f t="shared" si="163"/>
        <v>0</v>
      </c>
      <c r="P134" s="50">
        <f t="shared" si="163"/>
        <v>0</v>
      </c>
      <c r="Q134" s="50">
        <f t="shared" si="163"/>
        <v>0</v>
      </c>
      <c r="R134" s="50">
        <f t="shared" si="163"/>
        <v>0</v>
      </c>
      <c r="Y134" s="63">
        <f t="shared" si="159"/>
        <v>0</v>
      </c>
      <c r="Z134" s="63">
        <f t="shared" si="160"/>
        <v>0</v>
      </c>
      <c r="AA134" s="63">
        <f t="shared" si="161"/>
        <v>0</v>
      </c>
      <c r="AB134" s="63">
        <f t="shared" si="162"/>
        <v>0</v>
      </c>
    </row>
    <row r="135" ht="13.5" customHeight="1" spans="1:28">
      <c r="A135" s="281"/>
      <c r="B135" s="282"/>
      <c r="C135" s="283"/>
      <c r="D135" s="280" t="s">
        <v>442</v>
      </c>
      <c r="E135" s="63">
        <f t="shared" si="157"/>
        <v>0</v>
      </c>
      <c r="F135" s="63">
        <f>IF($T$1=0,0,E135/$T$1)</f>
        <v>0</v>
      </c>
      <c r="G135" s="50">
        <f t="shared" ref="G135:R135" si="164">G141+G148+G154</f>
        <v>0</v>
      </c>
      <c r="H135" s="50">
        <f t="shared" si="164"/>
        <v>0</v>
      </c>
      <c r="I135" s="50">
        <f t="shared" si="164"/>
        <v>0</v>
      </c>
      <c r="J135" s="50">
        <f t="shared" si="164"/>
        <v>0</v>
      </c>
      <c r="K135" s="50">
        <f t="shared" si="164"/>
        <v>0</v>
      </c>
      <c r="L135" s="50">
        <f t="shared" si="164"/>
        <v>0</v>
      </c>
      <c r="M135" s="50">
        <f t="shared" si="164"/>
        <v>0</v>
      </c>
      <c r="N135" s="50">
        <f t="shared" si="164"/>
        <v>0</v>
      </c>
      <c r="O135" s="50">
        <f t="shared" si="164"/>
        <v>0</v>
      </c>
      <c r="P135" s="50">
        <f t="shared" si="164"/>
        <v>0</v>
      </c>
      <c r="Q135" s="50">
        <f t="shared" si="164"/>
        <v>0</v>
      </c>
      <c r="R135" s="50">
        <f t="shared" si="164"/>
        <v>0</v>
      </c>
      <c r="Y135" s="63">
        <f t="shared" si="159"/>
        <v>0</v>
      </c>
      <c r="Z135" s="63">
        <f t="shared" si="160"/>
        <v>0</v>
      </c>
      <c r="AA135" s="63">
        <f t="shared" si="161"/>
        <v>0</v>
      </c>
      <c r="AB135" s="63">
        <f t="shared" si="162"/>
        <v>0</v>
      </c>
    </row>
    <row r="136" ht="13.5" customHeight="1" spans="1:28">
      <c r="A136" s="281"/>
      <c r="B136" s="282"/>
      <c r="C136" s="283"/>
      <c r="D136" s="280" t="s">
        <v>443</v>
      </c>
      <c r="E136" s="63">
        <f t="shared" si="157"/>
        <v>0</v>
      </c>
      <c r="F136" s="63">
        <f>IF($T$1=0,0,E136/$T$1)</f>
        <v>0</v>
      </c>
      <c r="G136" s="50">
        <f t="shared" ref="G136:R136" si="165">G142+G149+G155</f>
        <v>0</v>
      </c>
      <c r="H136" s="50">
        <f t="shared" si="165"/>
        <v>0</v>
      </c>
      <c r="I136" s="50">
        <f t="shared" si="165"/>
        <v>0</v>
      </c>
      <c r="J136" s="50">
        <f t="shared" si="165"/>
        <v>0</v>
      </c>
      <c r="K136" s="50">
        <f t="shared" si="165"/>
        <v>0</v>
      </c>
      <c r="L136" s="50">
        <f t="shared" si="165"/>
        <v>0</v>
      </c>
      <c r="M136" s="50">
        <f t="shared" si="165"/>
        <v>0</v>
      </c>
      <c r="N136" s="50">
        <f t="shared" si="165"/>
        <v>0</v>
      </c>
      <c r="O136" s="50">
        <f t="shared" si="165"/>
        <v>0</v>
      </c>
      <c r="P136" s="50">
        <f t="shared" si="165"/>
        <v>0</v>
      </c>
      <c r="Q136" s="50">
        <f t="shared" si="165"/>
        <v>0</v>
      </c>
      <c r="R136" s="50">
        <f t="shared" si="165"/>
        <v>0</v>
      </c>
      <c r="Y136" s="63">
        <f t="shared" si="159"/>
        <v>0</v>
      </c>
      <c r="Z136" s="63">
        <f t="shared" si="160"/>
        <v>0</v>
      </c>
      <c r="AA136" s="63">
        <f t="shared" si="161"/>
        <v>0</v>
      </c>
      <c r="AB136" s="63">
        <f t="shared" si="162"/>
        <v>0</v>
      </c>
    </row>
    <row r="137" ht="13.5" customHeight="1" spans="1:28">
      <c r="A137" s="281"/>
      <c r="B137" s="282"/>
      <c r="C137" s="283"/>
      <c r="D137" s="280" t="s">
        <v>421</v>
      </c>
      <c r="E137" s="63">
        <f t="shared" ref="E137:R137" si="166">IF(E134&lt;&gt;0,(E135+E136)/E134,)</f>
        <v>0</v>
      </c>
      <c r="F137" s="63">
        <f t="shared" si="166"/>
        <v>0</v>
      </c>
      <c r="G137" s="50">
        <f t="shared" si="166"/>
        <v>0</v>
      </c>
      <c r="H137" s="50">
        <f t="shared" si="166"/>
        <v>0</v>
      </c>
      <c r="I137" s="50">
        <f t="shared" si="166"/>
        <v>0</v>
      </c>
      <c r="J137" s="50">
        <f t="shared" si="166"/>
        <v>0</v>
      </c>
      <c r="K137" s="50">
        <f t="shared" si="166"/>
        <v>0</v>
      </c>
      <c r="L137" s="50">
        <f t="shared" si="166"/>
        <v>0</v>
      </c>
      <c r="M137" s="50">
        <f t="shared" si="166"/>
        <v>0</v>
      </c>
      <c r="N137" s="50">
        <f t="shared" si="166"/>
        <v>0</v>
      </c>
      <c r="O137" s="50">
        <f t="shared" si="166"/>
        <v>0</v>
      </c>
      <c r="P137" s="50">
        <f t="shared" si="166"/>
        <v>0</v>
      </c>
      <c r="Q137" s="50">
        <f t="shared" si="166"/>
        <v>0</v>
      </c>
      <c r="R137" s="50">
        <f t="shared" si="166"/>
        <v>0</v>
      </c>
      <c r="Y137" s="63">
        <f t="shared" ref="Y137:AB137" si="167">IF(Y134&lt;&gt;0,(Y135+Y136)/Y134,)</f>
        <v>0</v>
      </c>
      <c r="Z137" s="63">
        <f t="shared" si="167"/>
        <v>0</v>
      </c>
      <c r="AA137" s="63">
        <f t="shared" si="167"/>
        <v>0</v>
      </c>
      <c r="AB137" s="63">
        <f t="shared" si="167"/>
        <v>0</v>
      </c>
    </row>
    <row r="138" ht="13.5" customHeight="1" spans="1:28">
      <c r="A138" s="281"/>
      <c r="B138" s="282"/>
      <c r="C138" s="283"/>
      <c r="D138" s="280" t="s">
        <v>444</v>
      </c>
      <c r="E138" s="63">
        <f t="shared" ref="E138:E142" si="168">SUM(G138:R138)</f>
        <v>0</v>
      </c>
      <c r="F138" s="63">
        <f>IF($T$1=0,0,E138/$T$1)</f>
        <v>0</v>
      </c>
      <c r="G138" s="50">
        <f t="shared" ref="G138:R138" si="169">G144+G151+G157</f>
        <v>0</v>
      </c>
      <c r="H138" s="50">
        <f t="shared" si="169"/>
        <v>0</v>
      </c>
      <c r="I138" s="50">
        <f t="shared" si="169"/>
        <v>0</v>
      </c>
      <c r="J138" s="50">
        <f t="shared" si="169"/>
        <v>0</v>
      </c>
      <c r="K138" s="50">
        <f t="shared" si="169"/>
        <v>0</v>
      </c>
      <c r="L138" s="50">
        <f t="shared" si="169"/>
        <v>0</v>
      </c>
      <c r="M138" s="50">
        <f t="shared" si="169"/>
        <v>0</v>
      </c>
      <c r="N138" s="50">
        <f t="shared" si="169"/>
        <v>0</v>
      </c>
      <c r="O138" s="50">
        <f t="shared" si="169"/>
        <v>0</v>
      </c>
      <c r="P138" s="50">
        <f t="shared" si="169"/>
        <v>0</v>
      </c>
      <c r="Q138" s="50">
        <f t="shared" si="169"/>
        <v>0</v>
      </c>
      <c r="R138" s="50">
        <f t="shared" si="169"/>
        <v>0</v>
      </c>
      <c r="Y138" s="63">
        <f t="shared" ref="Y138:Y142" si="170">SUM(G138:I138)</f>
        <v>0</v>
      </c>
      <c r="Z138" s="63">
        <f t="shared" ref="Z138:Z142" si="171">SUM(J138:L138)</f>
        <v>0</v>
      </c>
      <c r="AA138" s="63">
        <f t="shared" ref="AA138:AA142" si="172">SUM(M138:O138)</f>
        <v>0</v>
      </c>
      <c r="AB138" s="63">
        <f t="shared" ref="AB138:AB142" si="173">SUM(P138:R138)</f>
        <v>0</v>
      </c>
    </row>
    <row r="139" ht="13.5" customHeight="1" spans="1:28">
      <c r="A139" s="281"/>
      <c r="B139" s="282"/>
      <c r="C139" s="283"/>
      <c r="D139" s="280" t="s">
        <v>445</v>
      </c>
      <c r="E139" s="63">
        <f t="shared" si="168"/>
        <v>0</v>
      </c>
      <c r="F139" s="63">
        <f>IF($T$1=0,0,E139/$T$1)</f>
        <v>0</v>
      </c>
      <c r="G139" s="50">
        <f t="shared" ref="G139:R139" si="174">G135+G136+G138+G145</f>
        <v>0</v>
      </c>
      <c r="H139" s="50">
        <f t="shared" si="174"/>
        <v>0</v>
      </c>
      <c r="I139" s="50">
        <f t="shared" si="174"/>
        <v>0</v>
      </c>
      <c r="J139" s="50">
        <f t="shared" si="174"/>
        <v>0</v>
      </c>
      <c r="K139" s="50">
        <f t="shared" si="174"/>
        <v>0</v>
      </c>
      <c r="L139" s="50">
        <f t="shared" si="174"/>
        <v>0</v>
      </c>
      <c r="M139" s="50">
        <f t="shared" si="174"/>
        <v>0</v>
      </c>
      <c r="N139" s="50">
        <f t="shared" si="174"/>
        <v>0</v>
      </c>
      <c r="O139" s="50">
        <f t="shared" si="174"/>
        <v>0</v>
      </c>
      <c r="P139" s="50">
        <f t="shared" si="174"/>
        <v>0</v>
      </c>
      <c r="Q139" s="50">
        <f t="shared" si="174"/>
        <v>0</v>
      </c>
      <c r="R139" s="50">
        <f t="shared" si="174"/>
        <v>0</v>
      </c>
      <c r="Y139" s="63">
        <f t="shared" si="170"/>
        <v>0</v>
      </c>
      <c r="Z139" s="63">
        <f t="shared" si="171"/>
        <v>0</v>
      </c>
      <c r="AA139" s="63">
        <f t="shared" si="172"/>
        <v>0</v>
      </c>
      <c r="AB139" s="63">
        <f t="shared" si="173"/>
        <v>0</v>
      </c>
    </row>
    <row r="140" ht="13.5" customHeight="1" spans="1:28">
      <c r="A140" s="281"/>
      <c r="B140" s="282"/>
      <c r="C140" s="284" t="s">
        <v>486</v>
      </c>
      <c r="D140" s="255" t="s">
        <v>397</v>
      </c>
      <c r="E140" s="105">
        <f t="shared" si="168"/>
        <v>0</v>
      </c>
      <c r="F140" s="107">
        <f>IF($T$1=0,0,E140/$T$1)</f>
        <v>0</v>
      </c>
      <c r="G140" s="77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Y140" s="105">
        <f t="shared" si="170"/>
        <v>0</v>
      </c>
      <c r="Z140" s="105">
        <f t="shared" si="171"/>
        <v>0</v>
      </c>
      <c r="AA140" s="105">
        <f t="shared" si="172"/>
        <v>0</v>
      </c>
      <c r="AB140" s="105">
        <f t="shared" si="173"/>
        <v>0</v>
      </c>
    </row>
    <row r="141" ht="13.5" customHeight="1" spans="1:28">
      <c r="A141" s="281"/>
      <c r="B141" s="282"/>
      <c r="C141" s="284"/>
      <c r="D141" s="255" t="s">
        <v>442</v>
      </c>
      <c r="E141" s="105">
        <f t="shared" si="168"/>
        <v>0</v>
      </c>
      <c r="F141" s="107">
        <f>IF($T$1=0,0,E141/$T$1)</f>
        <v>0</v>
      </c>
      <c r="G141" s="77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Y141" s="105">
        <f t="shared" si="170"/>
        <v>0</v>
      </c>
      <c r="Z141" s="105">
        <f t="shared" si="171"/>
        <v>0</v>
      </c>
      <c r="AA141" s="105">
        <f t="shared" si="172"/>
        <v>0</v>
      </c>
      <c r="AB141" s="105">
        <f t="shared" si="173"/>
        <v>0</v>
      </c>
    </row>
    <row r="142" ht="13.5" customHeight="1" spans="1:28">
      <c r="A142" s="281"/>
      <c r="B142" s="282"/>
      <c r="C142" s="284"/>
      <c r="D142" s="255" t="s">
        <v>443</v>
      </c>
      <c r="E142" s="105">
        <f t="shared" si="168"/>
        <v>0</v>
      </c>
      <c r="F142" s="107">
        <f>IF($T$1=0,0,E142/$T$1)</f>
        <v>0</v>
      </c>
      <c r="G142" s="77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Y142" s="105">
        <f t="shared" si="170"/>
        <v>0</v>
      </c>
      <c r="Z142" s="105">
        <f t="shared" si="171"/>
        <v>0</v>
      </c>
      <c r="AA142" s="105">
        <f t="shared" si="172"/>
        <v>0</v>
      </c>
      <c r="AB142" s="105">
        <f t="shared" si="173"/>
        <v>0</v>
      </c>
    </row>
    <row r="143" ht="13.5" customHeight="1" spans="1:28">
      <c r="A143" s="281"/>
      <c r="B143" s="282"/>
      <c r="C143" s="284"/>
      <c r="D143" s="255" t="s">
        <v>421</v>
      </c>
      <c r="E143" s="105">
        <f t="shared" ref="E143:R143" si="175">IF(E140&lt;&gt;0,(E141+E142)/E140,)</f>
        <v>0</v>
      </c>
      <c r="F143" s="106">
        <f t="shared" si="175"/>
        <v>0</v>
      </c>
      <c r="G143" s="50">
        <f t="shared" si="175"/>
        <v>0</v>
      </c>
      <c r="H143" s="50">
        <f t="shared" si="175"/>
        <v>0</v>
      </c>
      <c r="I143" s="50">
        <f t="shared" si="175"/>
        <v>0</v>
      </c>
      <c r="J143" s="50">
        <f t="shared" si="175"/>
        <v>0</v>
      </c>
      <c r="K143" s="50">
        <f t="shared" si="175"/>
        <v>0</v>
      </c>
      <c r="L143" s="50">
        <f t="shared" si="175"/>
        <v>0</v>
      </c>
      <c r="M143" s="50">
        <f t="shared" si="175"/>
        <v>0</v>
      </c>
      <c r="N143" s="50">
        <f t="shared" si="175"/>
        <v>0</v>
      </c>
      <c r="O143" s="50">
        <f t="shared" si="175"/>
        <v>0</v>
      </c>
      <c r="P143" s="50">
        <f t="shared" si="175"/>
        <v>0</v>
      </c>
      <c r="Q143" s="50">
        <f t="shared" si="175"/>
        <v>0</v>
      </c>
      <c r="R143" s="108">
        <f t="shared" si="175"/>
        <v>0</v>
      </c>
      <c r="Y143" s="105">
        <f t="shared" ref="Y143:AB143" si="176">IF(Y140&lt;&gt;0,(Y141+Y142)/Y140,)</f>
        <v>0</v>
      </c>
      <c r="Z143" s="105">
        <f t="shared" si="176"/>
        <v>0</v>
      </c>
      <c r="AA143" s="105">
        <f t="shared" si="176"/>
        <v>0</v>
      </c>
      <c r="AB143" s="105">
        <f t="shared" si="176"/>
        <v>0</v>
      </c>
    </row>
    <row r="144" ht="13.5" customHeight="1" spans="1:28">
      <c r="A144" s="281"/>
      <c r="B144" s="282"/>
      <c r="C144" s="284"/>
      <c r="D144" s="255" t="s">
        <v>444</v>
      </c>
      <c r="E144" s="105">
        <f t="shared" ref="E144:E149" si="177">SUM(G144:R144)</f>
        <v>0</v>
      </c>
      <c r="F144" s="107">
        <f t="shared" ref="F144:F149" si="178">IF($T$1=0,0,E144/$T$1)</f>
        <v>0</v>
      </c>
      <c r="G144" s="77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Y144" s="105">
        <f t="shared" ref="Y144:Y149" si="179">SUM(G144:I144)</f>
        <v>0</v>
      </c>
      <c r="Z144" s="105">
        <f t="shared" ref="Z144:Z149" si="180">SUM(J144:L144)</f>
        <v>0</v>
      </c>
      <c r="AA144" s="105">
        <f t="shared" ref="AA144:AA149" si="181">SUM(M144:O144)</f>
        <v>0</v>
      </c>
      <c r="AB144" s="105">
        <f t="shared" ref="AB144:AB149" si="182">SUM(P144:R144)</f>
        <v>0</v>
      </c>
    </row>
    <row r="145" ht="13.5" customHeight="1" spans="1:28">
      <c r="A145" s="281"/>
      <c r="B145" s="282"/>
      <c r="C145" s="284"/>
      <c r="D145" s="255" t="s">
        <v>487</v>
      </c>
      <c r="E145" s="105">
        <f t="shared" si="177"/>
        <v>0</v>
      </c>
      <c r="F145" s="107">
        <f t="shared" si="178"/>
        <v>0</v>
      </c>
      <c r="G145" s="77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Y145" s="105">
        <f t="shared" si="179"/>
        <v>0</v>
      </c>
      <c r="Z145" s="105">
        <f t="shared" si="180"/>
        <v>0</v>
      </c>
      <c r="AA145" s="105">
        <f t="shared" si="181"/>
        <v>0</v>
      </c>
      <c r="AB145" s="105">
        <f t="shared" si="182"/>
        <v>0</v>
      </c>
    </row>
    <row r="146" ht="13.5" customHeight="1" spans="1:28">
      <c r="A146" s="281"/>
      <c r="B146" s="282"/>
      <c r="C146" s="284"/>
      <c r="D146" s="255" t="s">
        <v>445</v>
      </c>
      <c r="E146" s="105">
        <f t="shared" si="177"/>
        <v>0</v>
      </c>
      <c r="F146" s="107">
        <f t="shared" si="178"/>
        <v>0</v>
      </c>
      <c r="G146" s="50">
        <f t="shared" ref="G146:R146" si="183">G141+G142+G144+G145</f>
        <v>0</v>
      </c>
      <c r="H146" s="50">
        <f t="shared" si="183"/>
        <v>0</v>
      </c>
      <c r="I146" s="50">
        <f t="shared" si="183"/>
        <v>0</v>
      </c>
      <c r="J146" s="50">
        <f t="shared" si="183"/>
        <v>0</v>
      </c>
      <c r="K146" s="50">
        <f t="shared" si="183"/>
        <v>0</v>
      </c>
      <c r="L146" s="50">
        <f t="shared" si="183"/>
        <v>0</v>
      </c>
      <c r="M146" s="50">
        <f t="shared" si="183"/>
        <v>0</v>
      </c>
      <c r="N146" s="50">
        <f t="shared" si="183"/>
        <v>0</v>
      </c>
      <c r="O146" s="50">
        <f t="shared" si="183"/>
        <v>0</v>
      </c>
      <c r="P146" s="50">
        <f t="shared" si="183"/>
        <v>0</v>
      </c>
      <c r="Q146" s="50">
        <f t="shared" si="183"/>
        <v>0</v>
      </c>
      <c r="R146" s="50">
        <f t="shared" si="183"/>
        <v>0</v>
      </c>
      <c r="Y146" s="105">
        <f t="shared" si="179"/>
        <v>0</v>
      </c>
      <c r="Z146" s="105">
        <f t="shared" si="180"/>
        <v>0</v>
      </c>
      <c r="AA146" s="105">
        <f t="shared" si="181"/>
        <v>0</v>
      </c>
      <c r="AB146" s="105">
        <f t="shared" si="182"/>
        <v>0</v>
      </c>
    </row>
    <row r="147" ht="13.5" customHeight="1" spans="1:28">
      <c r="A147" s="281"/>
      <c r="B147" s="282"/>
      <c r="C147" s="285" t="s">
        <v>488</v>
      </c>
      <c r="D147" s="280" t="s">
        <v>397</v>
      </c>
      <c r="E147" s="63">
        <f t="shared" si="177"/>
        <v>0</v>
      </c>
      <c r="F147" s="63">
        <f t="shared" si="178"/>
        <v>0</v>
      </c>
      <c r="G147" s="77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Y147" s="63">
        <f t="shared" si="179"/>
        <v>0</v>
      </c>
      <c r="Z147" s="63">
        <f t="shared" si="180"/>
        <v>0</v>
      </c>
      <c r="AA147" s="63">
        <f t="shared" si="181"/>
        <v>0</v>
      </c>
      <c r="AB147" s="63">
        <f t="shared" si="182"/>
        <v>0</v>
      </c>
    </row>
    <row r="148" ht="13.5" customHeight="1" spans="1:28">
      <c r="A148" s="281"/>
      <c r="B148" s="282"/>
      <c r="C148" s="285"/>
      <c r="D148" s="280" t="s">
        <v>442</v>
      </c>
      <c r="E148" s="63">
        <f t="shared" si="177"/>
        <v>0</v>
      </c>
      <c r="F148" s="63">
        <f t="shared" si="178"/>
        <v>0</v>
      </c>
      <c r="G148" s="77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Y148" s="63">
        <f t="shared" si="179"/>
        <v>0</v>
      </c>
      <c r="Z148" s="63">
        <f t="shared" si="180"/>
        <v>0</v>
      </c>
      <c r="AA148" s="63">
        <f t="shared" si="181"/>
        <v>0</v>
      </c>
      <c r="AB148" s="63">
        <f t="shared" si="182"/>
        <v>0</v>
      </c>
    </row>
    <row r="149" ht="13.5" customHeight="1" spans="1:28">
      <c r="A149" s="281"/>
      <c r="B149" s="282"/>
      <c r="C149" s="285"/>
      <c r="D149" s="280" t="s">
        <v>443</v>
      </c>
      <c r="E149" s="63">
        <f t="shared" si="177"/>
        <v>0</v>
      </c>
      <c r="F149" s="63">
        <f t="shared" si="178"/>
        <v>0</v>
      </c>
      <c r="G149" s="77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Y149" s="63">
        <f t="shared" si="179"/>
        <v>0</v>
      </c>
      <c r="Z149" s="63">
        <f t="shared" si="180"/>
        <v>0</v>
      </c>
      <c r="AA149" s="63">
        <f t="shared" si="181"/>
        <v>0</v>
      </c>
      <c r="AB149" s="63">
        <f t="shared" si="182"/>
        <v>0</v>
      </c>
    </row>
    <row r="150" ht="13.5" customHeight="1" spans="1:28">
      <c r="A150" s="281"/>
      <c r="B150" s="282"/>
      <c r="C150" s="285"/>
      <c r="D150" s="280" t="s">
        <v>421</v>
      </c>
      <c r="E150" s="63">
        <f t="shared" ref="E150:R150" si="184">IF(E147&lt;&gt;0,(E148+E149)/E147,)</f>
        <v>0</v>
      </c>
      <c r="F150" s="63">
        <f t="shared" si="184"/>
        <v>0</v>
      </c>
      <c r="G150" s="50">
        <f t="shared" si="184"/>
        <v>0</v>
      </c>
      <c r="H150" s="50">
        <f t="shared" si="184"/>
        <v>0</v>
      </c>
      <c r="I150" s="50">
        <f t="shared" si="184"/>
        <v>0</v>
      </c>
      <c r="J150" s="50">
        <f t="shared" si="184"/>
        <v>0</v>
      </c>
      <c r="K150" s="50">
        <f t="shared" si="184"/>
        <v>0</v>
      </c>
      <c r="L150" s="50">
        <f t="shared" si="184"/>
        <v>0</v>
      </c>
      <c r="M150" s="50">
        <f t="shared" si="184"/>
        <v>0</v>
      </c>
      <c r="N150" s="50">
        <f t="shared" si="184"/>
        <v>0</v>
      </c>
      <c r="O150" s="50">
        <f t="shared" si="184"/>
        <v>0</v>
      </c>
      <c r="P150" s="50">
        <f t="shared" si="184"/>
        <v>0</v>
      </c>
      <c r="Q150" s="50">
        <f t="shared" si="184"/>
        <v>0</v>
      </c>
      <c r="R150" s="108">
        <f t="shared" si="184"/>
        <v>0</v>
      </c>
      <c r="Y150" s="63">
        <f t="shared" ref="Y150:AB150" si="185">IF(Y147&lt;&gt;0,(Y148+Y149)/Y147,)</f>
        <v>0</v>
      </c>
      <c r="Z150" s="63">
        <f t="shared" si="185"/>
        <v>0</v>
      </c>
      <c r="AA150" s="63">
        <f t="shared" si="185"/>
        <v>0</v>
      </c>
      <c r="AB150" s="63">
        <f t="shared" si="185"/>
        <v>0</v>
      </c>
    </row>
    <row r="151" ht="13.5" customHeight="1" spans="1:28">
      <c r="A151" s="281"/>
      <c r="B151" s="282"/>
      <c r="C151" s="285"/>
      <c r="D151" s="280" t="s">
        <v>444</v>
      </c>
      <c r="E151" s="63">
        <f t="shared" ref="E151:E155" si="186">SUM(G151:R151)</f>
        <v>0</v>
      </c>
      <c r="F151" s="63">
        <f>IF($T$1=0,0,E151/$T$1)</f>
        <v>0</v>
      </c>
      <c r="G151" s="77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Y151" s="63">
        <f t="shared" ref="Y151:Y155" si="187">SUM(G151:I151)</f>
        <v>0</v>
      </c>
      <c r="Z151" s="63">
        <f t="shared" ref="Z151:Z155" si="188">SUM(J151:L151)</f>
        <v>0</v>
      </c>
      <c r="AA151" s="63">
        <f t="shared" ref="AA151:AA155" si="189">SUM(M151:O151)</f>
        <v>0</v>
      </c>
      <c r="AB151" s="63">
        <f t="shared" ref="AB151:AB155" si="190">SUM(P151:R151)</f>
        <v>0</v>
      </c>
    </row>
    <row r="152" ht="13.5" customHeight="1" spans="1:28">
      <c r="A152" s="281"/>
      <c r="B152" s="282"/>
      <c r="C152" s="285"/>
      <c r="D152" s="280" t="s">
        <v>445</v>
      </c>
      <c r="E152" s="63">
        <f t="shared" si="186"/>
        <v>0</v>
      </c>
      <c r="F152" s="63">
        <f>IF($T$1=0,0,E152/$T$1)</f>
        <v>0</v>
      </c>
      <c r="G152" s="50">
        <f t="shared" ref="G152:R152" si="191">G148+G149+G151</f>
        <v>0</v>
      </c>
      <c r="H152" s="50">
        <f t="shared" si="191"/>
        <v>0</v>
      </c>
      <c r="I152" s="50">
        <f t="shared" si="191"/>
        <v>0</v>
      </c>
      <c r="J152" s="50">
        <f t="shared" si="191"/>
        <v>0</v>
      </c>
      <c r="K152" s="50">
        <f t="shared" si="191"/>
        <v>0</v>
      </c>
      <c r="L152" s="50">
        <f t="shared" si="191"/>
        <v>0</v>
      </c>
      <c r="M152" s="50">
        <f t="shared" si="191"/>
        <v>0</v>
      </c>
      <c r="N152" s="50">
        <f t="shared" si="191"/>
        <v>0</v>
      </c>
      <c r="O152" s="50">
        <f t="shared" si="191"/>
        <v>0</v>
      </c>
      <c r="P152" s="50">
        <f t="shared" si="191"/>
        <v>0</v>
      </c>
      <c r="Q152" s="50">
        <f t="shared" si="191"/>
        <v>0</v>
      </c>
      <c r="R152" s="108">
        <f t="shared" si="191"/>
        <v>0</v>
      </c>
      <c r="Y152" s="63">
        <f t="shared" si="187"/>
        <v>0</v>
      </c>
      <c r="Z152" s="63">
        <f t="shared" si="188"/>
        <v>0</v>
      </c>
      <c r="AA152" s="63">
        <f t="shared" si="189"/>
        <v>0</v>
      </c>
      <c r="AB152" s="63">
        <f t="shared" si="190"/>
        <v>0</v>
      </c>
    </row>
    <row r="153" ht="13.5" customHeight="1" spans="1:28">
      <c r="A153" s="281"/>
      <c r="B153" s="282"/>
      <c r="C153" s="254" t="s">
        <v>489</v>
      </c>
      <c r="D153" s="255" t="s">
        <v>397</v>
      </c>
      <c r="E153" s="105">
        <f t="shared" si="186"/>
        <v>0</v>
      </c>
      <c r="F153" s="107">
        <f>IF($T$1=0,0,E153/$T$1)</f>
        <v>0</v>
      </c>
      <c r="G153" s="77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Y153" s="105">
        <f t="shared" si="187"/>
        <v>0</v>
      </c>
      <c r="Z153" s="105">
        <f t="shared" si="188"/>
        <v>0</v>
      </c>
      <c r="AA153" s="105">
        <f t="shared" si="189"/>
        <v>0</v>
      </c>
      <c r="AB153" s="105">
        <f t="shared" si="190"/>
        <v>0</v>
      </c>
    </row>
    <row r="154" ht="13.5" customHeight="1" spans="1:28">
      <c r="A154" s="281"/>
      <c r="B154" s="282"/>
      <c r="C154" s="254"/>
      <c r="D154" s="255" t="s">
        <v>442</v>
      </c>
      <c r="E154" s="105">
        <f t="shared" si="186"/>
        <v>0</v>
      </c>
      <c r="F154" s="107">
        <f>IF($T$1=0,0,E154/$T$1)</f>
        <v>0</v>
      </c>
      <c r="G154" s="77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Y154" s="105">
        <f t="shared" si="187"/>
        <v>0</v>
      </c>
      <c r="Z154" s="105">
        <f t="shared" si="188"/>
        <v>0</v>
      </c>
      <c r="AA154" s="105">
        <f t="shared" si="189"/>
        <v>0</v>
      </c>
      <c r="AB154" s="105">
        <f t="shared" si="190"/>
        <v>0</v>
      </c>
    </row>
    <row r="155" ht="13.5" customHeight="1" spans="1:28">
      <c r="A155" s="281"/>
      <c r="B155" s="282"/>
      <c r="C155" s="254"/>
      <c r="D155" s="255" t="s">
        <v>443</v>
      </c>
      <c r="E155" s="105">
        <f t="shared" si="186"/>
        <v>0</v>
      </c>
      <c r="F155" s="107">
        <f>IF($T$1=0,0,E155/$T$1)</f>
        <v>0</v>
      </c>
      <c r="G155" s="77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Y155" s="105">
        <f t="shared" si="187"/>
        <v>0</v>
      </c>
      <c r="Z155" s="105">
        <f t="shared" si="188"/>
        <v>0</v>
      </c>
      <c r="AA155" s="105">
        <f t="shared" si="189"/>
        <v>0</v>
      </c>
      <c r="AB155" s="105">
        <f t="shared" si="190"/>
        <v>0</v>
      </c>
    </row>
    <row r="156" ht="13.5" customHeight="1" spans="1:28">
      <c r="A156" s="281"/>
      <c r="B156" s="282"/>
      <c r="C156" s="254"/>
      <c r="D156" s="255" t="s">
        <v>421</v>
      </c>
      <c r="E156" s="105">
        <f t="shared" ref="E156:R156" si="192">IF(E153&lt;&gt;0,(E154+E155)/E153,)</f>
        <v>0</v>
      </c>
      <c r="F156" s="106">
        <f t="shared" si="192"/>
        <v>0</v>
      </c>
      <c r="G156" s="50">
        <f t="shared" si="192"/>
        <v>0</v>
      </c>
      <c r="H156" s="50">
        <f t="shared" si="192"/>
        <v>0</v>
      </c>
      <c r="I156" s="50">
        <f t="shared" si="192"/>
        <v>0</v>
      </c>
      <c r="J156" s="50">
        <f t="shared" si="192"/>
        <v>0</v>
      </c>
      <c r="K156" s="50">
        <f t="shared" si="192"/>
        <v>0</v>
      </c>
      <c r="L156" s="50">
        <f t="shared" si="192"/>
        <v>0</v>
      </c>
      <c r="M156" s="50">
        <f t="shared" si="192"/>
        <v>0</v>
      </c>
      <c r="N156" s="50">
        <f t="shared" si="192"/>
        <v>0</v>
      </c>
      <c r="O156" s="50">
        <f t="shared" si="192"/>
        <v>0</v>
      </c>
      <c r="P156" s="50">
        <f t="shared" si="192"/>
        <v>0</v>
      </c>
      <c r="Q156" s="50">
        <f t="shared" si="192"/>
        <v>0</v>
      </c>
      <c r="R156" s="108">
        <f t="shared" si="192"/>
        <v>0</v>
      </c>
      <c r="Y156" s="105">
        <f t="shared" ref="Y156:AB156" si="193">IF(Y153&lt;&gt;0,(Y154+Y155)/Y153,)</f>
        <v>0</v>
      </c>
      <c r="Z156" s="105">
        <f t="shared" si="193"/>
        <v>0</v>
      </c>
      <c r="AA156" s="105">
        <f t="shared" si="193"/>
        <v>0</v>
      </c>
      <c r="AB156" s="105">
        <f t="shared" si="193"/>
        <v>0</v>
      </c>
    </row>
    <row r="157" ht="13.5" customHeight="1" spans="1:28">
      <c r="A157" s="281"/>
      <c r="B157" s="282"/>
      <c r="C157" s="254"/>
      <c r="D157" s="255" t="s">
        <v>444</v>
      </c>
      <c r="E157" s="105">
        <f t="shared" ref="E157:E162" si="194">SUM(G157:R157)</f>
        <v>0</v>
      </c>
      <c r="F157" s="107">
        <f t="shared" ref="F157:F162" si="195">IF($T$1=0,0,E157/$T$1)</f>
        <v>0</v>
      </c>
      <c r="G157" s="77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Y157" s="105">
        <f t="shared" ref="Y157:Y162" si="196">SUM(G157:I157)</f>
        <v>0</v>
      </c>
      <c r="Z157" s="105">
        <f t="shared" ref="Z157:Z162" si="197">SUM(J157:L157)</f>
        <v>0</v>
      </c>
      <c r="AA157" s="105">
        <f t="shared" ref="AA157:AA162" si="198">SUM(M157:O157)</f>
        <v>0</v>
      </c>
      <c r="AB157" s="105">
        <f t="shared" ref="AB157:AB162" si="199">SUM(P157:R157)</f>
        <v>0</v>
      </c>
    </row>
    <row r="158" ht="13.5" customHeight="1" spans="1:28">
      <c r="A158" s="281"/>
      <c r="B158" s="282"/>
      <c r="C158" s="254"/>
      <c r="D158" s="255" t="s">
        <v>445</v>
      </c>
      <c r="E158" s="105">
        <f t="shared" si="194"/>
        <v>0</v>
      </c>
      <c r="F158" s="107">
        <f t="shared" si="195"/>
        <v>0</v>
      </c>
      <c r="G158" s="50">
        <f t="shared" ref="G158:R158" si="200">G154+G155+G157</f>
        <v>0</v>
      </c>
      <c r="H158" s="50">
        <f t="shared" si="200"/>
        <v>0</v>
      </c>
      <c r="I158" s="50">
        <f t="shared" si="200"/>
        <v>0</v>
      </c>
      <c r="J158" s="50">
        <f t="shared" si="200"/>
        <v>0</v>
      </c>
      <c r="K158" s="50">
        <f t="shared" si="200"/>
        <v>0</v>
      </c>
      <c r="L158" s="50">
        <f t="shared" si="200"/>
        <v>0</v>
      </c>
      <c r="M158" s="50">
        <f t="shared" si="200"/>
        <v>0</v>
      </c>
      <c r="N158" s="50">
        <f t="shared" si="200"/>
        <v>0</v>
      </c>
      <c r="O158" s="50">
        <f t="shared" si="200"/>
        <v>0</v>
      </c>
      <c r="P158" s="50">
        <f t="shared" si="200"/>
        <v>0</v>
      </c>
      <c r="Q158" s="50">
        <f t="shared" si="200"/>
        <v>0</v>
      </c>
      <c r="R158" s="108">
        <f t="shared" si="200"/>
        <v>0</v>
      </c>
      <c r="Y158" s="105">
        <f t="shared" si="196"/>
        <v>0</v>
      </c>
      <c r="Z158" s="105">
        <f t="shared" si="197"/>
        <v>0</v>
      </c>
      <c r="AA158" s="105">
        <f t="shared" si="198"/>
        <v>0</v>
      </c>
      <c r="AB158" s="105">
        <f t="shared" si="199"/>
        <v>0</v>
      </c>
    </row>
    <row r="159" ht="13.5" customHeight="1" spans="1:28">
      <c r="A159" s="281"/>
      <c r="B159" s="282"/>
      <c r="C159" s="286" t="s">
        <v>490</v>
      </c>
      <c r="D159" s="287" t="s">
        <v>491</v>
      </c>
      <c r="E159" s="63">
        <f t="shared" si="194"/>
        <v>0</v>
      </c>
      <c r="F159" s="63">
        <f t="shared" si="195"/>
        <v>0</v>
      </c>
      <c r="G159" s="77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Y159" s="63">
        <f t="shared" si="196"/>
        <v>0</v>
      </c>
      <c r="Z159" s="63">
        <f t="shared" si="197"/>
        <v>0</v>
      </c>
      <c r="AA159" s="63">
        <f t="shared" si="198"/>
        <v>0</v>
      </c>
      <c r="AB159" s="63">
        <f t="shared" si="199"/>
        <v>0</v>
      </c>
    </row>
    <row r="160" ht="13.5" customHeight="1" spans="1:28">
      <c r="A160" s="281"/>
      <c r="B160" s="282"/>
      <c r="C160" s="286"/>
      <c r="D160" s="287" t="s">
        <v>492</v>
      </c>
      <c r="E160" s="63">
        <f t="shared" si="194"/>
        <v>0</v>
      </c>
      <c r="F160" s="63">
        <f t="shared" si="195"/>
        <v>0</v>
      </c>
      <c r="G160" s="77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Y160" s="63">
        <f t="shared" si="196"/>
        <v>0</v>
      </c>
      <c r="Z160" s="63">
        <f t="shared" si="197"/>
        <v>0</v>
      </c>
      <c r="AA160" s="63">
        <f t="shared" si="198"/>
        <v>0</v>
      </c>
      <c r="AB160" s="63">
        <f t="shared" si="199"/>
        <v>0</v>
      </c>
    </row>
    <row r="161" ht="13.5" customHeight="1" spans="1:28">
      <c r="A161" s="281"/>
      <c r="B161" s="282"/>
      <c r="C161" s="286"/>
      <c r="D161" s="287" t="s">
        <v>493</v>
      </c>
      <c r="E161" s="63">
        <f t="shared" si="194"/>
        <v>0</v>
      </c>
      <c r="F161" s="63">
        <f t="shared" si="195"/>
        <v>0</v>
      </c>
      <c r="G161" s="77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Y161" s="63">
        <f t="shared" si="196"/>
        <v>0</v>
      </c>
      <c r="Z161" s="63">
        <f t="shared" si="197"/>
        <v>0</v>
      </c>
      <c r="AA161" s="63">
        <f t="shared" si="198"/>
        <v>0</v>
      </c>
      <c r="AB161" s="63">
        <f t="shared" si="199"/>
        <v>0</v>
      </c>
    </row>
    <row r="162" ht="13.5" customHeight="1" spans="1:28">
      <c r="A162" s="281"/>
      <c r="B162" s="282"/>
      <c r="C162" s="286"/>
      <c r="D162" s="287" t="s">
        <v>494</v>
      </c>
      <c r="E162" s="63">
        <f t="shared" si="194"/>
        <v>0</v>
      </c>
      <c r="F162" s="63">
        <f t="shared" si="195"/>
        <v>0</v>
      </c>
      <c r="G162" s="77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Y162" s="63">
        <f t="shared" si="196"/>
        <v>0</v>
      </c>
      <c r="Z162" s="63">
        <f t="shared" si="197"/>
        <v>0</v>
      </c>
      <c r="AA162" s="63">
        <f t="shared" si="198"/>
        <v>0</v>
      </c>
      <c r="AB162" s="63">
        <f t="shared" si="199"/>
        <v>0</v>
      </c>
    </row>
    <row r="163" ht="13.5" customHeight="1" spans="1:28">
      <c r="A163" s="281"/>
      <c r="B163" s="282"/>
      <c r="C163" s="286"/>
      <c r="D163" s="287" t="s">
        <v>495</v>
      </c>
      <c r="E163" s="64">
        <f>IF(SUM(G16:R16)&lt;&gt;0,E159/SUM(G16:R16)/30,)</f>
        <v>0</v>
      </c>
      <c r="F163" s="64">
        <f t="shared" ref="F163:R163" si="201">IF(F16&lt;&gt;0,F159/F16/30,)</f>
        <v>0</v>
      </c>
      <c r="G163" s="57">
        <f t="shared" si="201"/>
        <v>0</v>
      </c>
      <c r="H163" s="57">
        <f t="shared" si="201"/>
        <v>0</v>
      </c>
      <c r="I163" s="57">
        <f t="shared" si="201"/>
        <v>0</v>
      </c>
      <c r="J163" s="57">
        <f t="shared" si="201"/>
        <v>0</v>
      </c>
      <c r="K163" s="57">
        <f t="shared" si="201"/>
        <v>0</v>
      </c>
      <c r="L163" s="57">
        <f t="shared" si="201"/>
        <v>0</v>
      </c>
      <c r="M163" s="57">
        <f t="shared" si="201"/>
        <v>0</v>
      </c>
      <c r="N163" s="57">
        <f t="shared" si="201"/>
        <v>0</v>
      </c>
      <c r="O163" s="57">
        <f t="shared" si="201"/>
        <v>0</v>
      </c>
      <c r="P163" s="57">
        <f t="shared" si="201"/>
        <v>0</v>
      </c>
      <c r="Q163" s="57">
        <f t="shared" si="201"/>
        <v>0</v>
      </c>
      <c r="R163" s="57">
        <f t="shared" si="201"/>
        <v>0</v>
      </c>
      <c r="Y163" s="64">
        <f>IF(SUM(G16:I16)&lt;&gt;0,Y159/SUM(G16:I16)/30,)</f>
        <v>0</v>
      </c>
      <c r="Z163" s="64">
        <f>IF(SUM(J16:L16)&lt;&gt;0,Z159/SUM(J16:L16)/30,)</f>
        <v>0</v>
      </c>
      <c r="AA163" s="64">
        <f>IF(SUM(M16:O16)&lt;&gt;0,AA159/SUM(M16:O16)/30,)</f>
        <v>0</v>
      </c>
      <c r="AB163" s="64">
        <f>IF(SUM(P16:R16)&lt;&gt;0,AB159/SUM(P16:R16)/30,)</f>
        <v>0</v>
      </c>
    </row>
    <row r="164" ht="13.5" customHeight="1" spans="1:28">
      <c r="A164" s="281"/>
      <c r="B164" s="282"/>
      <c r="C164" s="286"/>
      <c r="D164" s="287" t="s">
        <v>496</v>
      </c>
      <c r="E164" s="63">
        <f>IF(SUM(G17:R17)&lt;&gt;0,E161/SUM(G17:R17),)</f>
        <v>0</v>
      </c>
      <c r="F164" s="63">
        <f t="shared" ref="F164:R164" si="202">IF(F17&lt;&gt;0,F161/F17,)</f>
        <v>0</v>
      </c>
      <c r="G164" s="50">
        <f t="shared" si="202"/>
        <v>0</v>
      </c>
      <c r="H164" s="50">
        <f t="shared" si="202"/>
        <v>0</v>
      </c>
      <c r="I164" s="50">
        <f t="shared" si="202"/>
        <v>0</v>
      </c>
      <c r="J164" s="50">
        <f t="shared" si="202"/>
        <v>0</v>
      </c>
      <c r="K164" s="50">
        <f t="shared" si="202"/>
        <v>0</v>
      </c>
      <c r="L164" s="50">
        <f t="shared" si="202"/>
        <v>0</v>
      </c>
      <c r="M164" s="50">
        <f t="shared" si="202"/>
        <v>0</v>
      </c>
      <c r="N164" s="50">
        <f t="shared" si="202"/>
        <v>0</v>
      </c>
      <c r="O164" s="50">
        <f t="shared" si="202"/>
        <v>0</v>
      </c>
      <c r="P164" s="50">
        <f t="shared" si="202"/>
        <v>0</v>
      </c>
      <c r="Q164" s="50">
        <f t="shared" si="202"/>
        <v>0</v>
      </c>
      <c r="R164" s="50">
        <f t="shared" si="202"/>
        <v>0</v>
      </c>
      <c r="Y164" s="63">
        <f>IF(SUM(G17:I17)&lt;&gt;0,Y161/SUM(G17:I17),)</f>
        <v>0</v>
      </c>
      <c r="Z164" s="63">
        <f>IF(SUM(J17:L17)&lt;&gt;0,Z161/SUM(J17:L17),)</f>
        <v>0</v>
      </c>
      <c r="AA164" s="63">
        <f>IF(SUM(M17:O17)&lt;&gt;0,AA161/SUM(M17:O17),)</f>
        <v>0</v>
      </c>
      <c r="AB164" s="63">
        <f>IF(SUM(P17:R17)&lt;&gt;0,AB161/SUM(P17:R17),)</f>
        <v>0</v>
      </c>
    </row>
    <row r="165" ht="13.5" customHeight="1" spans="1:28">
      <c r="A165" s="281"/>
      <c r="B165" s="282"/>
      <c r="C165" s="286"/>
      <c r="D165" s="280" t="s">
        <v>497</v>
      </c>
      <c r="E165" s="63">
        <f t="shared" ref="E165:E185" si="203">SUM(G165:R165)</f>
        <v>0</v>
      </c>
      <c r="F165" s="63">
        <f t="shared" ref="F165:F185" si="204">IF($T$1=0,0,E165/$T$1)</f>
        <v>0</v>
      </c>
      <c r="G165" s="77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Y165" s="63">
        <f t="shared" ref="Y165:Y185" si="205">SUM(G165:I165)</f>
        <v>0</v>
      </c>
      <c r="Z165" s="63">
        <f t="shared" ref="Z165:Z185" si="206">SUM(J165:L165)</f>
        <v>0</v>
      </c>
      <c r="AA165" s="63">
        <f t="shared" ref="AA165:AA185" si="207">SUM(M165:O165)</f>
        <v>0</v>
      </c>
      <c r="AB165" s="63">
        <f t="shared" ref="AB165:AB185" si="208">SUM(P165:R165)</f>
        <v>0</v>
      </c>
    </row>
    <row r="166" ht="13.5" customHeight="1" spans="1:28">
      <c r="A166" s="281"/>
      <c r="B166" s="282"/>
      <c r="C166" s="286"/>
      <c r="D166" s="280" t="s">
        <v>498</v>
      </c>
      <c r="E166" s="63">
        <f t="shared" si="203"/>
        <v>0</v>
      </c>
      <c r="F166" s="63">
        <f t="shared" si="204"/>
        <v>0</v>
      </c>
      <c r="G166" s="77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Y166" s="63">
        <f t="shared" si="205"/>
        <v>0</v>
      </c>
      <c r="Z166" s="63">
        <f t="shared" si="206"/>
        <v>0</v>
      </c>
      <c r="AA166" s="63">
        <f t="shared" si="207"/>
        <v>0</v>
      </c>
      <c r="AB166" s="63">
        <f t="shared" si="208"/>
        <v>0</v>
      </c>
    </row>
    <row r="167" ht="13.5" customHeight="1" spans="1:28">
      <c r="A167" s="281"/>
      <c r="B167" s="282"/>
      <c r="C167" s="286"/>
      <c r="D167" s="280" t="s">
        <v>499</v>
      </c>
      <c r="E167" s="63">
        <f t="shared" si="203"/>
        <v>0</v>
      </c>
      <c r="F167" s="63">
        <f t="shared" si="204"/>
        <v>0</v>
      </c>
      <c r="G167" s="77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Y167" s="63">
        <f t="shared" si="205"/>
        <v>0</v>
      </c>
      <c r="Z167" s="63">
        <f t="shared" si="206"/>
        <v>0</v>
      </c>
      <c r="AA167" s="63">
        <f t="shared" si="207"/>
        <v>0</v>
      </c>
      <c r="AB167" s="63">
        <f t="shared" si="208"/>
        <v>0</v>
      </c>
    </row>
    <row r="168" ht="13.5" customHeight="1" spans="1:28">
      <c r="A168" s="281"/>
      <c r="B168" s="282"/>
      <c r="C168" s="286"/>
      <c r="D168" s="280" t="s">
        <v>500</v>
      </c>
      <c r="E168" s="63">
        <f t="shared" si="203"/>
        <v>0</v>
      </c>
      <c r="F168" s="63">
        <f t="shared" si="204"/>
        <v>0</v>
      </c>
      <c r="G168" s="77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Y168" s="63">
        <f t="shared" si="205"/>
        <v>0</v>
      </c>
      <c r="Z168" s="63">
        <f t="shared" si="206"/>
        <v>0</v>
      </c>
      <c r="AA168" s="63">
        <f t="shared" si="207"/>
        <v>0</v>
      </c>
      <c r="AB168" s="63">
        <f t="shared" si="208"/>
        <v>0</v>
      </c>
    </row>
    <row r="169" ht="13.5" customHeight="1" spans="1:28">
      <c r="A169" s="281"/>
      <c r="B169" s="282"/>
      <c r="C169" s="286"/>
      <c r="D169" s="280" t="s">
        <v>501</v>
      </c>
      <c r="E169" s="63">
        <f t="shared" si="203"/>
        <v>0</v>
      </c>
      <c r="F169" s="63">
        <f t="shared" si="204"/>
        <v>0</v>
      </c>
      <c r="G169" s="77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Y169" s="63">
        <f t="shared" si="205"/>
        <v>0</v>
      </c>
      <c r="Z169" s="63">
        <f t="shared" si="206"/>
        <v>0</v>
      </c>
      <c r="AA169" s="63">
        <f t="shared" si="207"/>
        <v>0</v>
      </c>
      <c r="AB169" s="63">
        <f t="shared" si="208"/>
        <v>0</v>
      </c>
    </row>
    <row r="170" ht="13.5" customHeight="1" spans="1:28">
      <c r="A170" s="281"/>
      <c r="B170" s="282"/>
      <c r="C170" s="286"/>
      <c r="D170" s="280" t="s">
        <v>469</v>
      </c>
      <c r="E170" s="63">
        <f t="shared" si="203"/>
        <v>0</v>
      </c>
      <c r="F170" s="63">
        <f t="shared" si="204"/>
        <v>0</v>
      </c>
      <c r="G170" s="77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Y170" s="63">
        <f t="shared" si="205"/>
        <v>0</v>
      </c>
      <c r="Z170" s="63">
        <f t="shared" si="206"/>
        <v>0</v>
      </c>
      <c r="AA170" s="63">
        <f t="shared" si="207"/>
        <v>0</v>
      </c>
      <c r="AB170" s="63">
        <f t="shared" si="208"/>
        <v>0</v>
      </c>
    </row>
    <row r="171" ht="13.5" customHeight="1" spans="1:28">
      <c r="A171" s="281"/>
      <c r="B171" s="282"/>
      <c r="C171" s="286"/>
      <c r="D171" s="280" t="s">
        <v>502</v>
      </c>
      <c r="E171" s="63">
        <f t="shared" si="203"/>
        <v>0</v>
      </c>
      <c r="F171" s="63">
        <f t="shared" si="204"/>
        <v>0</v>
      </c>
      <c r="G171" s="77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Y171" s="63">
        <f t="shared" si="205"/>
        <v>0</v>
      </c>
      <c r="Z171" s="63">
        <f t="shared" si="206"/>
        <v>0</v>
      </c>
      <c r="AA171" s="63">
        <f t="shared" si="207"/>
        <v>0</v>
      </c>
      <c r="AB171" s="63">
        <f t="shared" si="208"/>
        <v>0</v>
      </c>
    </row>
    <row r="172" ht="13.5" customHeight="1" spans="1:28">
      <c r="A172" s="281"/>
      <c r="B172" s="282"/>
      <c r="C172" s="286"/>
      <c r="D172" s="280" t="s">
        <v>503</v>
      </c>
      <c r="E172" s="63">
        <f t="shared" si="203"/>
        <v>0</v>
      </c>
      <c r="F172" s="63">
        <f t="shared" si="204"/>
        <v>0</v>
      </c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0"/>
      <c r="Y172" s="63">
        <f t="shared" si="205"/>
        <v>0</v>
      </c>
      <c r="Z172" s="63">
        <f t="shared" si="206"/>
        <v>0</v>
      </c>
      <c r="AA172" s="63">
        <f t="shared" si="207"/>
        <v>0</v>
      </c>
      <c r="AB172" s="63">
        <f t="shared" si="208"/>
        <v>0</v>
      </c>
    </row>
    <row r="173" ht="13.5" customHeight="1" spans="1:28">
      <c r="A173" s="281"/>
      <c r="B173" s="282"/>
      <c r="C173" s="286"/>
      <c r="D173" s="280" t="s">
        <v>504</v>
      </c>
      <c r="E173" s="63">
        <f t="shared" si="203"/>
        <v>0</v>
      </c>
      <c r="F173" s="63">
        <f t="shared" si="204"/>
        <v>0</v>
      </c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0"/>
      <c r="Y173" s="63">
        <f t="shared" si="205"/>
        <v>0</v>
      </c>
      <c r="Z173" s="63">
        <f t="shared" si="206"/>
        <v>0</v>
      </c>
      <c r="AA173" s="63">
        <f t="shared" si="207"/>
        <v>0</v>
      </c>
      <c r="AB173" s="63">
        <f t="shared" si="208"/>
        <v>0</v>
      </c>
    </row>
    <row r="174" ht="13.5" customHeight="1" spans="1:28">
      <c r="A174" s="281"/>
      <c r="B174" s="282"/>
      <c r="C174" s="286"/>
      <c r="D174" s="280" t="s">
        <v>471</v>
      </c>
      <c r="E174" s="63">
        <f t="shared" si="203"/>
        <v>0</v>
      </c>
      <c r="F174" s="63">
        <f t="shared" si="204"/>
        <v>0</v>
      </c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0"/>
      <c r="Y174" s="63">
        <f t="shared" si="205"/>
        <v>0</v>
      </c>
      <c r="Z174" s="63">
        <f t="shared" si="206"/>
        <v>0</v>
      </c>
      <c r="AA174" s="63">
        <f t="shared" si="207"/>
        <v>0</v>
      </c>
      <c r="AB174" s="63">
        <f t="shared" si="208"/>
        <v>0</v>
      </c>
    </row>
    <row r="175" ht="13.5" customHeight="1" spans="1:28">
      <c r="A175" s="281"/>
      <c r="B175" s="282"/>
      <c r="C175" s="286"/>
      <c r="D175" s="280" t="s">
        <v>472</v>
      </c>
      <c r="E175" s="63">
        <f t="shared" si="203"/>
        <v>0</v>
      </c>
      <c r="F175" s="63">
        <f t="shared" si="204"/>
        <v>0</v>
      </c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0"/>
      <c r="Y175" s="63">
        <f t="shared" si="205"/>
        <v>0</v>
      </c>
      <c r="Z175" s="63">
        <f t="shared" si="206"/>
        <v>0</v>
      </c>
      <c r="AA175" s="63">
        <f t="shared" si="207"/>
        <v>0</v>
      </c>
      <c r="AB175" s="63">
        <f t="shared" si="208"/>
        <v>0</v>
      </c>
    </row>
    <row r="176" ht="13.5" customHeight="1" spans="1:28">
      <c r="A176" s="281"/>
      <c r="B176" s="282"/>
      <c r="C176" s="286"/>
      <c r="D176" s="280" t="s">
        <v>473</v>
      </c>
      <c r="E176" s="63">
        <f t="shared" si="203"/>
        <v>0</v>
      </c>
      <c r="F176" s="63">
        <f t="shared" si="204"/>
        <v>0</v>
      </c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0"/>
      <c r="Y176" s="63">
        <f t="shared" si="205"/>
        <v>0</v>
      </c>
      <c r="Z176" s="63">
        <f t="shared" si="206"/>
        <v>0</v>
      </c>
      <c r="AA176" s="63">
        <f t="shared" si="207"/>
        <v>0</v>
      </c>
      <c r="AB176" s="63">
        <f t="shared" si="208"/>
        <v>0</v>
      </c>
    </row>
    <row r="177" ht="13.5" customHeight="1" spans="1:28">
      <c r="A177" s="281"/>
      <c r="B177" s="282"/>
      <c r="C177" s="286"/>
      <c r="D177" s="280" t="s">
        <v>474</v>
      </c>
      <c r="E177" s="63">
        <f t="shared" si="203"/>
        <v>0</v>
      </c>
      <c r="F177" s="63">
        <f t="shared" si="204"/>
        <v>0</v>
      </c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0"/>
      <c r="Y177" s="63">
        <f t="shared" si="205"/>
        <v>0</v>
      </c>
      <c r="Z177" s="63">
        <f t="shared" si="206"/>
        <v>0</v>
      </c>
      <c r="AA177" s="63">
        <f t="shared" si="207"/>
        <v>0</v>
      </c>
      <c r="AB177" s="63">
        <f t="shared" si="208"/>
        <v>0</v>
      </c>
    </row>
    <row r="178" ht="13.5" customHeight="1" spans="1:28">
      <c r="A178" s="281"/>
      <c r="B178" s="282"/>
      <c r="C178" s="286"/>
      <c r="D178" s="280" t="s">
        <v>475</v>
      </c>
      <c r="E178" s="63">
        <f t="shared" si="203"/>
        <v>0</v>
      </c>
      <c r="F178" s="63">
        <f t="shared" si="204"/>
        <v>0</v>
      </c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0"/>
      <c r="Y178" s="63">
        <f t="shared" si="205"/>
        <v>0</v>
      </c>
      <c r="Z178" s="63">
        <f t="shared" si="206"/>
        <v>0</v>
      </c>
      <c r="AA178" s="63">
        <f t="shared" si="207"/>
        <v>0</v>
      </c>
      <c r="AB178" s="63">
        <f t="shared" si="208"/>
        <v>0</v>
      </c>
    </row>
    <row r="179" ht="13.5" customHeight="1" spans="1:28">
      <c r="A179" s="281"/>
      <c r="B179" s="282"/>
      <c r="C179" s="286"/>
      <c r="D179" s="280" t="s">
        <v>478</v>
      </c>
      <c r="E179" s="63">
        <f t="shared" si="203"/>
        <v>0</v>
      </c>
      <c r="F179" s="63">
        <f t="shared" si="204"/>
        <v>0</v>
      </c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0"/>
      <c r="Y179" s="63">
        <f t="shared" si="205"/>
        <v>0</v>
      </c>
      <c r="Z179" s="63">
        <f t="shared" si="206"/>
        <v>0</v>
      </c>
      <c r="AA179" s="63">
        <f t="shared" si="207"/>
        <v>0</v>
      </c>
      <c r="AB179" s="63">
        <f t="shared" si="208"/>
        <v>0</v>
      </c>
    </row>
    <row r="180" ht="13.5" customHeight="1" spans="1:28">
      <c r="A180" s="281"/>
      <c r="B180" s="282"/>
      <c r="C180" s="286"/>
      <c r="D180" s="280" t="s">
        <v>479</v>
      </c>
      <c r="E180" s="63">
        <f t="shared" si="203"/>
        <v>0</v>
      </c>
      <c r="F180" s="63">
        <f t="shared" si="204"/>
        <v>0</v>
      </c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0"/>
      <c r="Y180" s="63">
        <f t="shared" si="205"/>
        <v>0</v>
      </c>
      <c r="Z180" s="63">
        <f t="shared" si="206"/>
        <v>0</v>
      </c>
      <c r="AA180" s="63">
        <f t="shared" si="207"/>
        <v>0</v>
      </c>
      <c r="AB180" s="63">
        <f t="shared" si="208"/>
        <v>0</v>
      </c>
    </row>
    <row r="181" ht="13.5" customHeight="1" spans="1:28">
      <c r="A181" s="281"/>
      <c r="B181" s="282"/>
      <c r="C181" s="286"/>
      <c r="D181" s="280" t="s">
        <v>480</v>
      </c>
      <c r="E181" s="63">
        <f t="shared" si="203"/>
        <v>0</v>
      </c>
      <c r="F181" s="63">
        <f t="shared" si="204"/>
        <v>0</v>
      </c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0"/>
      <c r="Y181" s="63">
        <f t="shared" si="205"/>
        <v>0</v>
      </c>
      <c r="Z181" s="63">
        <f t="shared" si="206"/>
        <v>0</v>
      </c>
      <c r="AA181" s="63">
        <f t="shared" si="207"/>
        <v>0</v>
      </c>
      <c r="AB181" s="63">
        <f t="shared" si="208"/>
        <v>0</v>
      </c>
    </row>
    <row r="182" ht="13.5" customHeight="1" spans="1:28">
      <c r="A182" s="281"/>
      <c r="B182" s="282"/>
      <c r="C182" s="286"/>
      <c r="D182" s="280" t="s">
        <v>445</v>
      </c>
      <c r="E182" s="63">
        <f t="shared" si="203"/>
        <v>0</v>
      </c>
      <c r="F182" s="63">
        <f t="shared" si="204"/>
        <v>0</v>
      </c>
      <c r="G182" s="50">
        <f t="shared" ref="G182:R182" si="209">SUM(G159:G162)+SUM(G165:G181)</f>
        <v>0</v>
      </c>
      <c r="H182" s="50">
        <f t="shared" si="209"/>
        <v>0</v>
      </c>
      <c r="I182" s="50">
        <f t="shared" si="209"/>
        <v>0</v>
      </c>
      <c r="J182" s="50">
        <f t="shared" si="209"/>
        <v>0</v>
      </c>
      <c r="K182" s="50">
        <f t="shared" si="209"/>
        <v>0</v>
      </c>
      <c r="L182" s="50">
        <f t="shared" si="209"/>
        <v>0</v>
      </c>
      <c r="M182" s="50">
        <f t="shared" si="209"/>
        <v>0</v>
      </c>
      <c r="N182" s="50">
        <f t="shared" si="209"/>
        <v>0</v>
      </c>
      <c r="O182" s="50">
        <f t="shared" si="209"/>
        <v>0</v>
      </c>
      <c r="P182" s="50">
        <f t="shared" si="209"/>
        <v>0</v>
      </c>
      <c r="Q182" s="50">
        <f t="shared" si="209"/>
        <v>0</v>
      </c>
      <c r="R182" s="50">
        <f t="shared" si="209"/>
        <v>0</v>
      </c>
      <c r="Y182" s="63">
        <f t="shared" si="205"/>
        <v>0</v>
      </c>
      <c r="Z182" s="63">
        <f t="shared" si="206"/>
        <v>0</v>
      </c>
      <c r="AA182" s="63">
        <f t="shared" si="207"/>
        <v>0</v>
      </c>
      <c r="AB182" s="63">
        <f t="shared" si="208"/>
        <v>0</v>
      </c>
    </row>
    <row r="183" ht="13.5" customHeight="1" spans="1:28">
      <c r="A183" s="281"/>
      <c r="B183" s="282"/>
      <c r="C183" s="288" t="s">
        <v>505</v>
      </c>
      <c r="D183" s="255" t="s">
        <v>506</v>
      </c>
      <c r="E183" s="105">
        <f t="shared" si="203"/>
        <v>0</v>
      </c>
      <c r="F183" s="107">
        <f t="shared" si="204"/>
        <v>0</v>
      </c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303"/>
      <c r="Y183" s="105">
        <f t="shared" si="205"/>
        <v>0</v>
      </c>
      <c r="Z183" s="105">
        <f t="shared" si="206"/>
        <v>0</v>
      </c>
      <c r="AA183" s="105">
        <f t="shared" si="207"/>
        <v>0</v>
      </c>
      <c r="AB183" s="105">
        <f t="shared" si="208"/>
        <v>0</v>
      </c>
    </row>
    <row r="184" ht="13.5" customHeight="1" spans="1:28">
      <c r="A184" s="281"/>
      <c r="B184" s="282"/>
      <c r="C184" s="289"/>
      <c r="D184" s="255" t="s">
        <v>507</v>
      </c>
      <c r="E184" s="105">
        <f t="shared" si="203"/>
        <v>0</v>
      </c>
      <c r="F184" s="107">
        <f t="shared" si="204"/>
        <v>0</v>
      </c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303"/>
      <c r="Y184" s="105">
        <f t="shared" si="205"/>
        <v>0</v>
      </c>
      <c r="Z184" s="105">
        <f t="shared" si="206"/>
        <v>0</v>
      </c>
      <c r="AA184" s="105">
        <f t="shared" si="207"/>
        <v>0</v>
      </c>
      <c r="AB184" s="105">
        <f t="shared" si="208"/>
        <v>0</v>
      </c>
    </row>
    <row r="185" ht="13.5" customHeight="1" spans="1:28">
      <c r="A185" s="281"/>
      <c r="B185" s="282"/>
      <c r="C185" s="290"/>
      <c r="D185" s="291" t="s">
        <v>445</v>
      </c>
      <c r="E185" s="105">
        <f t="shared" si="203"/>
        <v>0</v>
      </c>
      <c r="F185" s="107">
        <f t="shared" si="204"/>
        <v>0</v>
      </c>
      <c r="G185" s="66">
        <f t="shared" ref="G185:R185" si="210">G183-G184</f>
        <v>0</v>
      </c>
      <c r="H185" s="66">
        <f t="shared" si="210"/>
        <v>0</v>
      </c>
      <c r="I185" s="66">
        <f t="shared" si="210"/>
        <v>0</v>
      </c>
      <c r="J185" s="66">
        <f t="shared" si="210"/>
        <v>0</v>
      </c>
      <c r="K185" s="66">
        <f t="shared" si="210"/>
        <v>0</v>
      </c>
      <c r="L185" s="66">
        <f t="shared" si="210"/>
        <v>0</v>
      </c>
      <c r="M185" s="66">
        <f t="shared" si="210"/>
        <v>0</v>
      </c>
      <c r="N185" s="66">
        <f t="shared" si="210"/>
        <v>0</v>
      </c>
      <c r="O185" s="66">
        <f t="shared" si="210"/>
        <v>0</v>
      </c>
      <c r="P185" s="66">
        <f t="shared" si="210"/>
        <v>0</v>
      </c>
      <c r="Q185" s="66">
        <f t="shared" si="210"/>
        <v>0</v>
      </c>
      <c r="R185" s="66">
        <f t="shared" si="210"/>
        <v>0</v>
      </c>
      <c r="Y185" s="105">
        <f t="shared" si="205"/>
        <v>0</v>
      </c>
      <c r="Z185" s="105">
        <f t="shared" si="206"/>
        <v>0</v>
      </c>
      <c r="AA185" s="105">
        <f t="shared" si="207"/>
        <v>0</v>
      </c>
      <c r="AB185" s="105">
        <f t="shared" si="208"/>
        <v>0</v>
      </c>
    </row>
    <row r="186" ht="13.5" customHeight="1" spans="1:28">
      <c r="A186" s="281"/>
      <c r="B186" s="282"/>
      <c r="C186" s="292" t="s">
        <v>417</v>
      </c>
      <c r="D186" s="293" t="s">
        <v>508</v>
      </c>
      <c r="E186" s="63">
        <f t="shared" ref="E186:R186" si="211">IF(E$23&lt;&gt;0,E142/E$23,)</f>
        <v>0</v>
      </c>
      <c r="F186" s="123">
        <f t="shared" si="211"/>
        <v>0</v>
      </c>
      <c r="G186" s="50">
        <f t="shared" si="211"/>
        <v>0</v>
      </c>
      <c r="H186" s="50">
        <f t="shared" si="211"/>
        <v>0</v>
      </c>
      <c r="I186" s="50">
        <f t="shared" si="211"/>
        <v>0</v>
      </c>
      <c r="J186" s="50">
        <f t="shared" si="211"/>
        <v>0</v>
      </c>
      <c r="K186" s="50">
        <f t="shared" si="211"/>
        <v>0</v>
      </c>
      <c r="L186" s="50">
        <f t="shared" si="211"/>
        <v>0</v>
      </c>
      <c r="M186" s="50">
        <f t="shared" si="211"/>
        <v>0</v>
      </c>
      <c r="N186" s="50">
        <f t="shared" si="211"/>
        <v>0</v>
      </c>
      <c r="O186" s="50">
        <f t="shared" si="211"/>
        <v>0</v>
      </c>
      <c r="P186" s="50">
        <f t="shared" si="211"/>
        <v>0</v>
      </c>
      <c r="Q186" s="50">
        <f t="shared" si="211"/>
        <v>0</v>
      </c>
      <c r="R186" s="108">
        <f t="shared" si="211"/>
        <v>0</v>
      </c>
      <c r="Y186" s="63">
        <f t="shared" ref="Y186:AB186" si="212">IF(Y$23&lt;&gt;0,Y142/Y$23,)</f>
        <v>0</v>
      </c>
      <c r="Z186" s="63">
        <f t="shared" si="212"/>
        <v>0</v>
      </c>
      <c r="AA186" s="63">
        <f t="shared" si="212"/>
        <v>0</v>
      </c>
      <c r="AB186" s="63">
        <f t="shared" si="212"/>
        <v>0</v>
      </c>
    </row>
    <row r="187" ht="13.5" customHeight="1" spans="1:28">
      <c r="A187" s="281"/>
      <c r="B187" s="282"/>
      <c r="C187" s="292"/>
      <c r="D187" s="294" t="s">
        <v>483</v>
      </c>
      <c r="E187" s="117">
        <f t="shared" ref="E187:R187" si="213">IF(E$24&lt;&gt;0,E142/E$24,)</f>
        <v>0</v>
      </c>
      <c r="F187" s="302">
        <f t="shared" si="213"/>
        <v>0</v>
      </c>
      <c r="G187" s="62">
        <f t="shared" si="213"/>
        <v>0</v>
      </c>
      <c r="H187" s="62">
        <f t="shared" si="213"/>
        <v>0</v>
      </c>
      <c r="I187" s="62">
        <f t="shared" si="213"/>
        <v>0</v>
      </c>
      <c r="J187" s="62">
        <f t="shared" si="213"/>
        <v>0</v>
      </c>
      <c r="K187" s="62">
        <f t="shared" si="213"/>
        <v>0</v>
      </c>
      <c r="L187" s="62">
        <f t="shared" si="213"/>
        <v>0</v>
      </c>
      <c r="M187" s="62">
        <f t="shared" si="213"/>
        <v>0</v>
      </c>
      <c r="N187" s="62">
        <f t="shared" si="213"/>
        <v>0</v>
      </c>
      <c r="O187" s="62">
        <f t="shared" si="213"/>
        <v>0</v>
      </c>
      <c r="P187" s="62">
        <f t="shared" si="213"/>
        <v>0</v>
      </c>
      <c r="Q187" s="62">
        <f t="shared" si="213"/>
        <v>0</v>
      </c>
      <c r="R187" s="62">
        <f t="shared" si="213"/>
        <v>0</v>
      </c>
      <c r="Y187" s="117">
        <f t="shared" ref="Y187:AB187" si="214">IF(Y$24&lt;&gt;0,Y142/Y$24,)</f>
        <v>0</v>
      </c>
      <c r="Z187" s="117">
        <f t="shared" si="214"/>
        <v>0</v>
      </c>
      <c r="AA187" s="117">
        <f t="shared" si="214"/>
        <v>0</v>
      </c>
      <c r="AB187" s="117">
        <f t="shared" si="214"/>
        <v>0</v>
      </c>
    </row>
    <row r="188" ht="13.5" customHeight="1" spans="1:28">
      <c r="A188" s="281"/>
      <c r="B188" s="282"/>
      <c r="C188" s="292"/>
      <c r="D188" s="293" t="s">
        <v>509</v>
      </c>
      <c r="E188" s="123">
        <f t="shared" ref="E188:R188" si="215">IF(E$23&lt;&gt;0,(E149+E155)/E$23,)</f>
        <v>0</v>
      </c>
      <c r="F188" s="123">
        <f t="shared" si="215"/>
        <v>0</v>
      </c>
      <c r="G188" s="50">
        <f t="shared" si="215"/>
        <v>0</v>
      </c>
      <c r="H188" s="50">
        <f t="shared" si="215"/>
        <v>0</v>
      </c>
      <c r="I188" s="50">
        <f t="shared" si="215"/>
        <v>0</v>
      </c>
      <c r="J188" s="50">
        <f t="shared" si="215"/>
        <v>0</v>
      </c>
      <c r="K188" s="50">
        <f t="shared" si="215"/>
        <v>0</v>
      </c>
      <c r="L188" s="50">
        <f t="shared" si="215"/>
        <v>0</v>
      </c>
      <c r="M188" s="50">
        <f t="shared" si="215"/>
        <v>0</v>
      </c>
      <c r="N188" s="50">
        <f t="shared" si="215"/>
        <v>0</v>
      </c>
      <c r="O188" s="50">
        <f t="shared" si="215"/>
        <v>0</v>
      </c>
      <c r="P188" s="50">
        <f t="shared" si="215"/>
        <v>0</v>
      </c>
      <c r="Q188" s="50">
        <f t="shared" si="215"/>
        <v>0</v>
      </c>
      <c r="R188" s="108">
        <f t="shared" si="215"/>
        <v>0</v>
      </c>
      <c r="Y188" s="123">
        <f t="shared" ref="Y188:AB188" si="216">IF(Y$23&lt;&gt;0,(Y149+Y155)/Y$23,)</f>
        <v>0</v>
      </c>
      <c r="Z188" s="123">
        <f t="shared" si="216"/>
        <v>0</v>
      </c>
      <c r="AA188" s="123">
        <f t="shared" si="216"/>
        <v>0</v>
      </c>
      <c r="AB188" s="123">
        <f t="shared" si="216"/>
        <v>0</v>
      </c>
    </row>
    <row r="189" ht="13.5" customHeight="1" spans="1:28">
      <c r="A189" s="281"/>
      <c r="B189" s="282"/>
      <c r="C189" s="292"/>
      <c r="D189" s="294" t="s">
        <v>483</v>
      </c>
      <c r="E189" s="302">
        <f t="shared" ref="E189:R189" si="217">IF(E$24&lt;&gt;0,(E149+E155)/E$24,)</f>
        <v>0</v>
      </c>
      <c r="F189" s="302">
        <f t="shared" si="217"/>
        <v>0</v>
      </c>
      <c r="G189" s="62">
        <f t="shared" si="217"/>
        <v>0</v>
      </c>
      <c r="H189" s="62">
        <f t="shared" si="217"/>
        <v>0</v>
      </c>
      <c r="I189" s="62">
        <f t="shared" si="217"/>
        <v>0</v>
      </c>
      <c r="J189" s="62">
        <f t="shared" si="217"/>
        <v>0</v>
      </c>
      <c r="K189" s="62">
        <f t="shared" si="217"/>
        <v>0</v>
      </c>
      <c r="L189" s="62">
        <f t="shared" si="217"/>
        <v>0</v>
      </c>
      <c r="M189" s="62">
        <f t="shared" si="217"/>
        <v>0</v>
      </c>
      <c r="N189" s="62">
        <f t="shared" si="217"/>
        <v>0</v>
      </c>
      <c r="O189" s="62">
        <f t="shared" si="217"/>
        <v>0</v>
      </c>
      <c r="P189" s="62">
        <f t="shared" si="217"/>
        <v>0</v>
      </c>
      <c r="Q189" s="62">
        <f t="shared" si="217"/>
        <v>0</v>
      </c>
      <c r="R189" s="62">
        <f t="shared" si="217"/>
        <v>0</v>
      </c>
      <c r="Y189" s="302">
        <f t="shared" ref="Y189:AB189" si="218">IF(Y$24&lt;&gt;0,(Y149+Y155)/Y$24,)</f>
        <v>0</v>
      </c>
      <c r="Z189" s="302">
        <f t="shared" si="218"/>
        <v>0</v>
      </c>
      <c r="AA189" s="302">
        <f t="shared" si="218"/>
        <v>0</v>
      </c>
      <c r="AB189" s="302">
        <f t="shared" si="218"/>
        <v>0</v>
      </c>
    </row>
    <row r="190" ht="13.5" customHeight="1" spans="1:28">
      <c r="A190" s="295"/>
      <c r="B190" s="296"/>
      <c r="C190" s="275" t="s">
        <v>93</v>
      </c>
      <c r="D190" s="255"/>
      <c r="E190" s="105">
        <f t="shared" ref="E190:E193" si="219">SUM(G190:R190)</f>
        <v>0</v>
      </c>
      <c r="F190" s="105">
        <f>IF($T$1=0,0,E190/$T$1)</f>
        <v>0</v>
      </c>
      <c r="G190" s="50">
        <f t="shared" ref="G190:R190" si="220">G146+G152+G158+G182+G185</f>
        <v>0</v>
      </c>
      <c r="H190" s="50">
        <f t="shared" si="220"/>
        <v>0</v>
      </c>
      <c r="I190" s="50">
        <f t="shared" si="220"/>
        <v>0</v>
      </c>
      <c r="J190" s="50">
        <f t="shared" si="220"/>
        <v>0</v>
      </c>
      <c r="K190" s="50">
        <f t="shared" si="220"/>
        <v>0</v>
      </c>
      <c r="L190" s="50">
        <f t="shared" si="220"/>
        <v>0</v>
      </c>
      <c r="M190" s="50">
        <f t="shared" si="220"/>
        <v>0</v>
      </c>
      <c r="N190" s="50">
        <f t="shared" si="220"/>
        <v>0</v>
      </c>
      <c r="O190" s="50">
        <f t="shared" si="220"/>
        <v>0</v>
      </c>
      <c r="P190" s="50">
        <f t="shared" si="220"/>
        <v>0</v>
      </c>
      <c r="Q190" s="50">
        <f t="shared" si="220"/>
        <v>0</v>
      </c>
      <c r="R190" s="108">
        <f t="shared" si="220"/>
        <v>0</v>
      </c>
      <c r="Y190" s="105">
        <f t="shared" ref="Y190:Y193" si="221">SUM(G190:I190)</f>
        <v>0</v>
      </c>
      <c r="Z190" s="105">
        <f t="shared" ref="Z190:Z193" si="222">SUM(J190:L190)</f>
        <v>0</v>
      </c>
      <c r="AA190" s="105">
        <f t="shared" ref="AA190:AA193" si="223">SUM(M190:O190)</f>
        <v>0</v>
      </c>
      <c r="AB190" s="105">
        <f t="shared" ref="AB190:AB193" si="224">SUM(P190:R190)</f>
        <v>0</v>
      </c>
    </row>
    <row r="191" ht="13.5" customHeight="1" spans="1:28">
      <c r="A191" s="297" t="s">
        <v>391</v>
      </c>
      <c r="B191" s="298"/>
      <c r="C191" s="299" t="s">
        <v>510</v>
      </c>
      <c r="D191" s="253" t="s">
        <v>397</v>
      </c>
      <c r="E191" s="262">
        <f t="shared" si="219"/>
        <v>0</v>
      </c>
      <c r="F191" s="261">
        <f>IF($T$1=0,0,E191/$T$1)</f>
        <v>0</v>
      </c>
      <c r="G191" s="50">
        <f t="shared" ref="G191:R191" si="225">G197+G203</f>
        <v>0</v>
      </c>
      <c r="H191" s="50">
        <f t="shared" si="225"/>
        <v>0</v>
      </c>
      <c r="I191" s="50">
        <f t="shared" si="225"/>
        <v>0</v>
      </c>
      <c r="J191" s="50">
        <f t="shared" si="225"/>
        <v>0</v>
      </c>
      <c r="K191" s="50">
        <f t="shared" si="225"/>
        <v>0</v>
      </c>
      <c r="L191" s="50">
        <f t="shared" si="225"/>
        <v>0</v>
      </c>
      <c r="M191" s="50">
        <f t="shared" si="225"/>
        <v>0</v>
      </c>
      <c r="N191" s="50">
        <f t="shared" si="225"/>
        <v>0</v>
      </c>
      <c r="O191" s="50">
        <f t="shared" si="225"/>
        <v>0</v>
      </c>
      <c r="P191" s="50">
        <f t="shared" si="225"/>
        <v>0</v>
      </c>
      <c r="Q191" s="50">
        <f t="shared" si="225"/>
        <v>0</v>
      </c>
      <c r="R191" s="108">
        <f t="shared" si="225"/>
        <v>0</v>
      </c>
      <c r="Y191" s="262">
        <f t="shared" si="221"/>
        <v>0</v>
      </c>
      <c r="Z191" s="262">
        <f t="shared" si="222"/>
        <v>0</v>
      </c>
      <c r="AA191" s="262">
        <f t="shared" si="223"/>
        <v>0</v>
      </c>
      <c r="AB191" s="262">
        <f t="shared" si="224"/>
        <v>0</v>
      </c>
    </row>
    <row r="192" ht="13.5" customHeight="1" spans="1:28">
      <c r="A192" s="300"/>
      <c r="B192" s="301"/>
      <c r="C192" s="299"/>
      <c r="D192" s="253" t="s">
        <v>442</v>
      </c>
      <c r="E192" s="262">
        <f t="shared" si="219"/>
        <v>0</v>
      </c>
      <c r="F192" s="261">
        <f>IF($T$1=0,0,E192/$T$1)</f>
        <v>0</v>
      </c>
      <c r="G192" s="50">
        <f t="shared" ref="G192:R192" si="226">G198+G204</f>
        <v>0</v>
      </c>
      <c r="H192" s="50">
        <f t="shared" si="226"/>
        <v>0</v>
      </c>
      <c r="I192" s="50">
        <f t="shared" si="226"/>
        <v>0</v>
      </c>
      <c r="J192" s="50">
        <f t="shared" si="226"/>
        <v>0</v>
      </c>
      <c r="K192" s="50">
        <f t="shared" si="226"/>
        <v>0</v>
      </c>
      <c r="L192" s="50">
        <f t="shared" si="226"/>
        <v>0</v>
      </c>
      <c r="M192" s="50">
        <f t="shared" si="226"/>
        <v>0</v>
      </c>
      <c r="N192" s="50">
        <f t="shared" si="226"/>
        <v>0</v>
      </c>
      <c r="O192" s="50">
        <f t="shared" si="226"/>
        <v>0</v>
      </c>
      <c r="P192" s="50">
        <f t="shared" si="226"/>
        <v>0</v>
      </c>
      <c r="Q192" s="50">
        <f t="shared" si="226"/>
        <v>0</v>
      </c>
      <c r="R192" s="108">
        <f t="shared" si="226"/>
        <v>0</v>
      </c>
      <c r="Y192" s="262">
        <f t="shared" si="221"/>
        <v>0</v>
      </c>
      <c r="Z192" s="262">
        <f t="shared" si="222"/>
        <v>0</v>
      </c>
      <c r="AA192" s="262">
        <f t="shared" si="223"/>
        <v>0</v>
      </c>
      <c r="AB192" s="262">
        <f t="shared" si="224"/>
        <v>0</v>
      </c>
    </row>
    <row r="193" ht="13.5" customHeight="1" spans="1:28">
      <c r="A193" s="300"/>
      <c r="B193" s="301"/>
      <c r="C193" s="299"/>
      <c r="D193" s="253" t="s">
        <v>443</v>
      </c>
      <c r="E193" s="262">
        <f t="shared" si="219"/>
        <v>0</v>
      </c>
      <c r="F193" s="261">
        <f>IF($T$1=0,0,E193/$T$1)</f>
        <v>0</v>
      </c>
      <c r="G193" s="50">
        <f t="shared" ref="G193:R193" si="227">G199+G205</f>
        <v>0</v>
      </c>
      <c r="H193" s="50">
        <f t="shared" si="227"/>
        <v>0</v>
      </c>
      <c r="I193" s="50">
        <f t="shared" si="227"/>
        <v>0</v>
      </c>
      <c r="J193" s="50">
        <f t="shared" si="227"/>
        <v>0</v>
      </c>
      <c r="K193" s="50">
        <f t="shared" si="227"/>
        <v>0</v>
      </c>
      <c r="L193" s="50">
        <f t="shared" si="227"/>
        <v>0</v>
      </c>
      <c r="M193" s="50">
        <f t="shared" si="227"/>
        <v>0</v>
      </c>
      <c r="N193" s="50">
        <f t="shared" si="227"/>
        <v>0</v>
      </c>
      <c r="O193" s="50">
        <f t="shared" si="227"/>
        <v>0</v>
      </c>
      <c r="P193" s="50">
        <f t="shared" si="227"/>
        <v>0</v>
      </c>
      <c r="Q193" s="50">
        <f t="shared" si="227"/>
        <v>0</v>
      </c>
      <c r="R193" s="108">
        <f t="shared" si="227"/>
        <v>0</v>
      </c>
      <c r="Y193" s="262">
        <f t="shared" si="221"/>
        <v>0</v>
      </c>
      <c r="Z193" s="262">
        <f t="shared" si="222"/>
        <v>0</v>
      </c>
      <c r="AA193" s="262">
        <f t="shared" si="223"/>
        <v>0</v>
      </c>
      <c r="AB193" s="262">
        <f t="shared" si="224"/>
        <v>0</v>
      </c>
    </row>
    <row r="194" ht="13.5" customHeight="1" spans="1:28">
      <c r="A194" s="300"/>
      <c r="B194" s="301"/>
      <c r="C194" s="299"/>
      <c r="D194" s="253" t="s">
        <v>421</v>
      </c>
      <c r="E194" s="262">
        <f t="shared" ref="E194:R194" si="228">IF(E191&lt;&gt;0,(E192+E193)/E191,)</f>
        <v>0</v>
      </c>
      <c r="F194" s="257">
        <f t="shared" si="228"/>
        <v>0</v>
      </c>
      <c r="G194" s="50">
        <f t="shared" si="228"/>
        <v>0</v>
      </c>
      <c r="H194" s="50">
        <f t="shared" si="228"/>
        <v>0</v>
      </c>
      <c r="I194" s="50">
        <f t="shared" si="228"/>
        <v>0</v>
      </c>
      <c r="J194" s="50">
        <f t="shared" si="228"/>
        <v>0</v>
      </c>
      <c r="K194" s="50">
        <f t="shared" si="228"/>
        <v>0</v>
      </c>
      <c r="L194" s="50">
        <f t="shared" si="228"/>
        <v>0</v>
      </c>
      <c r="M194" s="50">
        <f t="shared" si="228"/>
        <v>0</v>
      </c>
      <c r="N194" s="50">
        <f t="shared" si="228"/>
        <v>0</v>
      </c>
      <c r="O194" s="50">
        <f t="shared" si="228"/>
        <v>0</v>
      </c>
      <c r="P194" s="50">
        <f t="shared" si="228"/>
        <v>0</v>
      </c>
      <c r="Q194" s="50">
        <f t="shared" si="228"/>
        <v>0</v>
      </c>
      <c r="R194" s="108">
        <f t="shared" si="228"/>
        <v>0</v>
      </c>
      <c r="Y194" s="262">
        <f t="shared" ref="Y194:AB194" si="229">IF(Y191&lt;&gt;0,(Y192+Y193)/Y191,)</f>
        <v>0</v>
      </c>
      <c r="Z194" s="262">
        <f t="shared" si="229"/>
        <v>0</v>
      </c>
      <c r="AA194" s="262">
        <f t="shared" si="229"/>
        <v>0</v>
      </c>
      <c r="AB194" s="262">
        <f t="shared" si="229"/>
        <v>0</v>
      </c>
    </row>
    <row r="195" ht="13.5" customHeight="1" spans="1:28">
      <c r="A195" s="300"/>
      <c r="B195" s="301"/>
      <c r="C195" s="299"/>
      <c r="D195" s="253" t="s">
        <v>444</v>
      </c>
      <c r="E195" s="262">
        <f t="shared" ref="E195:E199" si="230">SUM(G195:R195)</f>
        <v>0</v>
      </c>
      <c r="F195" s="261">
        <f>IF($T$1=0,0,E195/$T$1)</f>
        <v>0</v>
      </c>
      <c r="G195" s="50">
        <f t="shared" ref="G195:R195" si="231">G201+G207</f>
        <v>0</v>
      </c>
      <c r="H195" s="50">
        <f t="shared" si="231"/>
        <v>0</v>
      </c>
      <c r="I195" s="50">
        <f t="shared" si="231"/>
        <v>0</v>
      </c>
      <c r="J195" s="50">
        <f t="shared" si="231"/>
        <v>0</v>
      </c>
      <c r="K195" s="50">
        <f t="shared" si="231"/>
        <v>0</v>
      </c>
      <c r="L195" s="50">
        <f t="shared" si="231"/>
        <v>0</v>
      </c>
      <c r="M195" s="50">
        <f t="shared" si="231"/>
        <v>0</v>
      </c>
      <c r="N195" s="50">
        <f t="shared" si="231"/>
        <v>0</v>
      </c>
      <c r="O195" s="50">
        <f t="shared" si="231"/>
        <v>0</v>
      </c>
      <c r="P195" s="50">
        <f t="shared" si="231"/>
        <v>0</v>
      </c>
      <c r="Q195" s="50">
        <f t="shared" si="231"/>
        <v>0</v>
      </c>
      <c r="R195" s="108">
        <f t="shared" si="231"/>
        <v>0</v>
      </c>
      <c r="Y195" s="262">
        <f t="shared" ref="Y195:Y199" si="232">SUM(G195:I195)</f>
        <v>0</v>
      </c>
      <c r="Z195" s="262">
        <f t="shared" ref="Z195:Z199" si="233">SUM(J195:L195)</f>
        <v>0</v>
      </c>
      <c r="AA195" s="262">
        <f t="shared" ref="AA195:AA199" si="234">SUM(M195:O195)</f>
        <v>0</v>
      </c>
      <c r="AB195" s="262">
        <f t="shared" ref="AB195:AB199" si="235">SUM(P195:R195)</f>
        <v>0</v>
      </c>
    </row>
    <row r="196" ht="13.5" customHeight="1" spans="1:28">
      <c r="A196" s="300"/>
      <c r="B196" s="301"/>
      <c r="C196" s="299"/>
      <c r="D196" s="253" t="s">
        <v>445</v>
      </c>
      <c r="E196" s="262">
        <f t="shared" si="230"/>
        <v>0</v>
      </c>
      <c r="F196" s="261">
        <f>IF($T$1=0,0,E196/$T$1)</f>
        <v>0</v>
      </c>
      <c r="G196" s="50">
        <f t="shared" ref="G196:R196" si="236">G192+G193+G195</f>
        <v>0</v>
      </c>
      <c r="H196" s="50">
        <f t="shared" si="236"/>
        <v>0</v>
      </c>
      <c r="I196" s="50">
        <f t="shared" si="236"/>
        <v>0</v>
      </c>
      <c r="J196" s="50">
        <f t="shared" si="236"/>
        <v>0</v>
      </c>
      <c r="K196" s="50">
        <f t="shared" si="236"/>
        <v>0</v>
      </c>
      <c r="L196" s="50">
        <f t="shared" si="236"/>
        <v>0</v>
      </c>
      <c r="M196" s="50">
        <f t="shared" si="236"/>
        <v>0</v>
      </c>
      <c r="N196" s="50">
        <f t="shared" si="236"/>
        <v>0</v>
      </c>
      <c r="O196" s="50">
        <f t="shared" si="236"/>
        <v>0</v>
      </c>
      <c r="P196" s="50">
        <f t="shared" si="236"/>
        <v>0</v>
      </c>
      <c r="Q196" s="50">
        <f t="shared" si="236"/>
        <v>0</v>
      </c>
      <c r="R196" s="108">
        <f t="shared" si="236"/>
        <v>0</v>
      </c>
      <c r="Y196" s="262">
        <f t="shared" si="232"/>
        <v>0</v>
      </c>
      <c r="Z196" s="262">
        <f t="shared" si="233"/>
        <v>0</v>
      </c>
      <c r="AA196" s="262">
        <f t="shared" si="234"/>
        <v>0</v>
      </c>
      <c r="AB196" s="262">
        <f t="shared" si="235"/>
        <v>0</v>
      </c>
    </row>
    <row r="197" ht="13.5" customHeight="1" spans="1:28">
      <c r="A197" s="300"/>
      <c r="B197" s="301"/>
      <c r="C197" s="304" t="s">
        <v>511</v>
      </c>
      <c r="D197" s="255" t="s">
        <v>397</v>
      </c>
      <c r="E197" s="105">
        <f t="shared" si="230"/>
        <v>0</v>
      </c>
      <c r="F197" s="107">
        <f>IF($T$1=0,0,E197/$T$1)</f>
        <v>0</v>
      </c>
      <c r="G197" s="77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Y197" s="105">
        <f t="shared" si="232"/>
        <v>0</v>
      </c>
      <c r="Z197" s="105">
        <f t="shared" si="233"/>
        <v>0</v>
      </c>
      <c r="AA197" s="105">
        <f t="shared" si="234"/>
        <v>0</v>
      </c>
      <c r="AB197" s="105">
        <f t="shared" si="235"/>
        <v>0</v>
      </c>
    </row>
    <row r="198" ht="13.5" customHeight="1" spans="1:28">
      <c r="A198" s="300"/>
      <c r="B198" s="301"/>
      <c r="C198" s="305"/>
      <c r="D198" s="255" t="s">
        <v>442</v>
      </c>
      <c r="E198" s="105">
        <f t="shared" si="230"/>
        <v>0</v>
      </c>
      <c r="F198" s="105">
        <f>IF($T$1=0,0,E198/$T$1)</f>
        <v>0</v>
      </c>
      <c r="G198" s="77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Y198" s="105">
        <f t="shared" si="232"/>
        <v>0</v>
      </c>
      <c r="Z198" s="105">
        <f t="shared" si="233"/>
        <v>0</v>
      </c>
      <c r="AA198" s="105">
        <f t="shared" si="234"/>
        <v>0</v>
      </c>
      <c r="AB198" s="105">
        <f t="shared" si="235"/>
        <v>0</v>
      </c>
    </row>
    <row r="199" ht="13.5" customHeight="1" spans="1:28">
      <c r="A199" s="300"/>
      <c r="B199" s="301"/>
      <c r="C199" s="305"/>
      <c r="D199" s="255" t="s">
        <v>443</v>
      </c>
      <c r="E199" s="105">
        <f t="shared" si="230"/>
        <v>0</v>
      </c>
      <c r="F199" s="105">
        <f>IF($T$1=0,0,E199/$T$1)</f>
        <v>0</v>
      </c>
      <c r="G199" s="77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Y199" s="105">
        <f t="shared" si="232"/>
        <v>0</v>
      </c>
      <c r="Z199" s="105">
        <f t="shared" si="233"/>
        <v>0</v>
      </c>
      <c r="AA199" s="105">
        <f t="shared" si="234"/>
        <v>0</v>
      </c>
      <c r="AB199" s="105">
        <f t="shared" si="235"/>
        <v>0</v>
      </c>
    </row>
    <row r="200" ht="13.5" customHeight="1" spans="1:28">
      <c r="A200" s="300"/>
      <c r="B200" s="301"/>
      <c r="C200" s="305"/>
      <c r="D200" s="255" t="s">
        <v>421</v>
      </c>
      <c r="E200" s="105">
        <f t="shared" ref="E200:R200" si="237">IF(E197&lt;&gt;0,(E198+E199)/E197,)</f>
        <v>0</v>
      </c>
      <c r="F200" s="105">
        <f t="shared" si="237"/>
        <v>0</v>
      </c>
      <c r="G200" s="50">
        <f t="shared" si="237"/>
        <v>0</v>
      </c>
      <c r="H200" s="50">
        <f t="shared" si="237"/>
        <v>0</v>
      </c>
      <c r="I200" s="50">
        <f t="shared" si="237"/>
        <v>0</v>
      </c>
      <c r="J200" s="50">
        <f t="shared" si="237"/>
        <v>0</v>
      </c>
      <c r="K200" s="50">
        <f t="shared" si="237"/>
        <v>0</v>
      </c>
      <c r="L200" s="50">
        <f t="shared" si="237"/>
        <v>0</v>
      </c>
      <c r="M200" s="50">
        <f t="shared" si="237"/>
        <v>0</v>
      </c>
      <c r="N200" s="50">
        <f t="shared" si="237"/>
        <v>0</v>
      </c>
      <c r="O200" s="50">
        <f t="shared" si="237"/>
        <v>0</v>
      </c>
      <c r="P200" s="50">
        <f t="shared" si="237"/>
        <v>0</v>
      </c>
      <c r="Q200" s="50">
        <f t="shared" si="237"/>
        <v>0</v>
      </c>
      <c r="R200" s="108">
        <f t="shared" si="237"/>
        <v>0</v>
      </c>
      <c r="Y200" s="105">
        <f t="shared" ref="Y200:AB200" si="238">IF(Y197&lt;&gt;0,(Y198+Y199)/Y197,)</f>
        <v>0</v>
      </c>
      <c r="Z200" s="105">
        <f t="shared" si="238"/>
        <v>0</v>
      </c>
      <c r="AA200" s="105">
        <f t="shared" si="238"/>
        <v>0</v>
      </c>
      <c r="AB200" s="105">
        <f t="shared" si="238"/>
        <v>0</v>
      </c>
    </row>
    <row r="201" ht="13.5" customHeight="1" spans="1:28">
      <c r="A201" s="300"/>
      <c r="B201" s="301"/>
      <c r="C201" s="305"/>
      <c r="D201" s="255" t="s">
        <v>444</v>
      </c>
      <c r="E201" s="105">
        <f t="shared" ref="E201:E205" si="239">SUM(G201:R201)</f>
        <v>0</v>
      </c>
      <c r="F201" s="105">
        <f>IF($T$1=0,0,E201/$T$1)</f>
        <v>0</v>
      </c>
      <c r="G201" s="77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Y201" s="105">
        <f t="shared" ref="Y201:Y205" si="240">SUM(G201:I201)</f>
        <v>0</v>
      </c>
      <c r="Z201" s="105">
        <f t="shared" ref="Z201:Z205" si="241">SUM(J201:L201)</f>
        <v>0</v>
      </c>
      <c r="AA201" s="105">
        <f t="shared" ref="AA201:AA205" si="242">SUM(M201:O201)</f>
        <v>0</v>
      </c>
      <c r="AB201" s="105">
        <f t="shared" ref="AB201:AB205" si="243">SUM(P201:R201)</f>
        <v>0</v>
      </c>
    </row>
    <row r="202" ht="13.5" customHeight="1" spans="1:28">
      <c r="A202" s="300"/>
      <c r="B202" s="301"/>
      <c r="C202" s="306"/>
      <c r="D202" s="255" t="s">
        <v>445</v>
      </c>
      <c r="E202" s="105">
        <f t="shared" si="239"/>
        <v>0</v>
      </c>
      <c r="F202" s="105">
        <f>IF($T$1=0,0,E202/$T$1)</f>
        <v>0</v>
      </c>
      <c r="G202" s="50">
        <f t="shared" ref="G202:R202" si="244">G198+G199+G201</f>
        <v>0</v>
      </c>
      <c r="H202" s="50">
        <f t="shared" si="244"/>
        <v>0</v>
      </c>
      <c r="I202" s="50">
        <f t="shared" si="244"/>
        <v>0</v>
      </c>
      <c r="J202" s="50">
        <f t="shared" si="244"/>
        <v>0</v>
      </c>
      <c r="K202" s="50">
        <f t="shared" si="244"/>
        <v>0</v>
      </c>
      <c r="L202" s="50">
        <f t="shared" si="244"/>
        <v>0</v>
      </c>
      <c r="M202" s="50">
        <f t="shared" si="244"/>
        <v>0</v>
      </c>
      <c r="N202" s="50">
        <f t="shared" si="244"/>
        <v>0</v>
      </c>
      <c r="O202" s="50">
        <f t="shared" si="244"/>
        <v>0</v>
      </c>
      <c r="P202" s="50">
        <f t="shared" si="244"/>
        <v>0</v>
      </c>
      <c r="Q202" s="50">
        <f t="shared" si="244"/>
        <v>0</v>
      </c>
      <c r="R202" s="108">
        <f t="shared" si="244"/>
        <v>0</v>
      </c>
      <c r="Y202" s="105">
        <f t="shared" si="240"/>
        <v>0</v>
      </c>
      <c r="Z202" s="105">
        <f t="shared" si="241"/>
        <v>0</v>
      </c>
      <c r="AA202" s="105">
        <f t="shared" si="242"/>
        <v>0</v>
      </c>
      <c r="AB202" s="105">
        <f t="shared" si="243"/>
        <v>0</v>
      </c>
    </row>
    <row r="203" ht="13.5" customHeight="1" spans="1:28">
      <c r="A203" s="300"/>
      <c r="B203" s="301"/>
      <c r="C203" s="307" t="s">
        <v>512</v>
      </c>
      <c r="D203" s="253" t="s">
        <v>397</v>
      </c>
      <c r="E203" s="262">
        <f t="shared" si="239"/>
        <v>0</v>
      </c>
      <c r="F203" s="261">
        <f>IF($T$1=0,0,E203/$T$1)</f>
        <v>0</v>
      </c>
      <c r="G203" s="77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Y203" s="262">
        <f t="shared" si="240"/>
        <v>0</v>
      </c>
      <c r="Z203" s="262">
        <f t="shared" si="241"/>
        <v>0</v>
      </c>
      <c r="AA203" s="262">
        <f t="shared" si="242"/>
        <v>0</v>
      </c>
      <c r="AB203" s="262">
        <f t="shared" si="243"/>
        <v>0</v>
      </c>
    </row>
    <row r="204" ht="13.5" customHeight="1" spans="1:28">
      <c r="A204" s="300"/>
      <c r="B204" s="301"/>
      <c r="C204" s="307"/>
      <c r="D204" s="253" t="s">
        <v>442</v>
      </c>
      <c r="E204" s="262">
        <f t="shared" si="239"/>
        <v>0</v>
      </c>
      <c r="F204" s="261">
        <f>IF($T$1=0,0,E204/$T$1)</f>
        <v>0</v>
      </c>
      <c r="G204" s="77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Y204" s="262">
        <f t="shared" si="240"/>
        <v>0</v>
      </c>
      <c r="Z204" s="262">
        <f t="shared" si="241"/>
        <v>0</v>
      </c>
      <c r="AA204" s="262">
        <f t="shared" si="242"/>
        <v>0</v>
      </c>
      <c r="AB204" s="262">
        <f t="shared" si="243"/>
        <v>0</v>
      </c>
    </row>
    <row r="205" ht="13.5" customHeight="1" spans="1:28">
      <c r="A205" s="300"/>
      <c r="B205" s="301"/>
      <c r="C205" s="307"/>
      <c r="D205" s="253" t="s">
        <v>443</v>
      </c>
      <c r="E205" s="262">
        <f t="shared" si="239"/>
        <v>0</v>
      </c>
      <c r="F205" s="261">
        <f>IF($T$1=0,0,E205/$T$1)</f>
        <v>0</v>
      </c>
      <c r="G205" s="77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Y205" s="262">
        <f t="shared" si="240"/>
        <v>0</v>
      </c>
      <c r="Z205" s="262">
        <f t="shared" si="241"/>
        <v>0</v>
      </c>
      <c r="AA205" s="262">
        <f t="shared" si="242"/>
        <v>0</v>
      </c>
      <c r="AB205" s="262">
        <f t="shared" si="243"/>
        <v>0</v>
      </c>
    </row>
    <row r="206" ht="13.5" customHeight="1" spans="1:28">
      <c r="A206" s="300"/>
      <c r="B206" s="301"/>
      <c r="C206" s="307"/>
      <c r="D206" s="253" t="s">
        <v>421</v>
      </c>
      <c r="E206" s="262">
        <f t="shared" ref="E206:R206" si="245">IF(E203&lt;&gt;0,(E204+E205)/E203,)</f>
        <v>0</v>
      </c>
      <c r="F206" s="257">
        <f t="shared" si="245"/>
        <v>0</v>
      </c>
      <c r="G206" s="50">
        <f t="shared" si="245"/>
        <v>0</v>
      </c>
      <c r="H206" s="50">
        <f t="shared" si="245"/>
        <v>0</v>
      </c>
      <c r="I206" s="50">
        <f t="shared" si="245"/>
        <v>0</v>
      </c>
      <c r="J206" s="50">
        <f t="shared" si="245"/>
        <v>0</v>
      </c>
      <c r="K206" s="50">
        <f t="shared" si="245"/>
        <v>0</v>
      </c>
      <c r="L206" s="50">
        <f t="shared" si="245"/>
        <v>0</v>
      </c>
      <c r="M206" s="50">
        <f t="shared" si="245"/>
        <v>0</v>
      </c>
      <c r="N206" s="50">
        <f t="shared" si="245"/>
        <v>0</v>
      </c>
      <c r="O206" s="50">
        <f t="shared" si="245"/>
        <v>0</v>
      </c>
      <c r="P206" s="50">
        <f t="shared" si="245"/>
        <v>0</v>
      </c>
      <c r="Q206" s="50">
        <f t="shared" si="245"/>
        <v>0</v>
      </c>
      <c r="R206" s="108">
        <f t="shared" si="245"/>
        <v>0</v>
      </c>
      <c r="Y206" s="262">
        <f t="shared" ref="Y206:AB206" si="246">IF(Y203&lt;&gt;0,(Y204+Y205)/Y203,)</f>
        <v>0</v>
      </c>
      <c r="Z206" s="262">
        <f t="shared" si="246"/>
        <v>0</v>
      </c>
      <c r="AA206" s="262">
        <f t="shared" si="246"/>
        <v>0</v>
      </c>
      <c r="AB206" s="262">
        <f t="shared" si="246"/>
        <v>0</v>
      </c>
    </row>
    <row r="207" ht="13.5" customHeight="1" spans="1:28">
      <c r="A207" s="300"/>
      <c r="B207" s="301"/>
      <c r="C207" s="307"/>
      <c r="D207" s="253" t="s">
        <v>444</v>
      </c>
      <c r="E207" s="262">
        <f t="shared" ref="E207:E223" si="247">SUM(G207:R207)</f>
        <v>0</v>
      </c>
      <c r="F207" s="261">
        <f t="shared" ref="F207:F223" si="248">IF($T$1=0,0,E207/$T$1)</f>
        <v>0</v>
      </c>
      <c r="G207" s="77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Y207" s="262">
        <f t="shared" ref="Y207:Y223" si="249">SUM(G207:I207)</f>
        <v>0</v>
      </c>
      <c r="Z207" s="262">
        <f t="shared" ref="Z207:Z223" si="250">SUM(J207:L207)</f>
        <v>0</v>
      </c>
      <c r="AA207" s="262">
        <f t="shared" ref="AA207:AA223" si="251">SUM(M207:O207)</f>
        <v>0</v>
      </c>
      <c r="AB207" s="262">
        <f t="shared" ref="AB207:AB223" si="252">SUM(P207:R207)</f>
        <v>0</v>
      </c>
    </row>
    <row r="208" ht="13.5" customHeight="1" spans="1:28">
      <c r="A208" s="300"/>
      <c r="B208" s="301"/>
      <c r="C208" s="307"/>
      <c r="D208" s="253" t="s">
        <v>445</v>
      </c>
      <c r="E208" s="262">
        <f t="shared" si="247"/>
        <v>0</v>
      </c>
      <c r="F208" s="261">
        <f t="shared" si="248"/>
        <v>0</v>
      </c>
      <c r="G208" s="50">
        <f t="shared" ref="G208:R208" si="253">G204+G205+G207</f>
        <v>0</v>
      </c>
      <c r="H208" s="50">
        <f t="shared" si="253"/>
        <v>0</v>
      </c>
      <c r="I208" s="50">
        <f t="shared" si="253"/>
        <v>0</v>
      </c>
      <c r="J208" s="50">
        <f t="shared" si="253"/>
        <v>0</v>
      </c>
      <c r="K208" s="50">
        <f t="shared" si="253"/>
        <v>0</v>
      </c>
      <c r="L208" s="50">
        <f t="shared" si="253"/>
        <v>0</v>
      </c>
      <c r="M208" s="50">
        <f t="shared" si="253"/>
        <v>0</v>
      </c>
      <c r="N208" s="50">
        <f t="shared" si="253"/>
        <v>0</v>
      </c>
      <c r="O208" s="50">
        <f t="shared" si="253"/>
        <v>0</v>
      </c>
      <c r="P208" s="50">
        <f t="shared" si="253"/>
        <v>0</v>
      </c>
      <c r="Q208" s="50">
        <f t="shared" si="253"/>
        <v>0</v>
      </c>
      <c r="R208" s="108">
        <f t="shared" si="253"/>
        <v>0</v>
      </c>
      <c r="Y208" s="262">
        <f t="shared" si="249"/>
        <v>0</v>
      </c>
      <c r="Z208" s="262">
        <f t="shared" si="250"/>
        <v>0</v>
      </c>
      <c r="AA208" s="262">
        <f t="shared" si="251"/>
        <v>0</v>
      </c>
      <c r="AB208" s="262">
        <f t="shared" si="252"/>
        <v>0</v>
      </c>
    </row>
    <row r="209" ht="13.5" customHeight="1" spans="1:28">
      <c r="A209" s="300"/>
      <c r="B209" s="301"/>
      <c r="C209" s="284" t="s">
        <v>513</v>
      </c>
      <c r="D209" s="255" t="s">
        <v>469</v>
      </c>
      <c r="E209" s="105">
        <f t="shared" si="247"/>
        <v>0</v>
      </c>
      <c r="F209" s="107">
        <f t="shared" si="248"/>
        <v>0</v>
      </c>
      <c r="G209" s="77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Y209" s="105">
        <f t="shared" si="249"/>
        <v>0</v>
      </c>
      <c r="Z209" s="105">
        <f t="shared" si="250"/>
        <v>0</v>
      </c>
      <c r="AA209" s="105">
        <f t="shared" si="251"/>
        <v>0</v>
      </c>
      <c r="AB209" s="105">
        <f t="shared" si="252"/>
        <v>0</v>
      </c>
    </row>
    <row r="210" ht="13.5" customHeight="1" spans="1:28">
      <c r="A210" s="300"/>
      <c r="B210" s="301"/>
      <c r="C210" s="284"/>
      <c r="D210" s="255" t="s">
        <v>514</v>
      </c>
      <c r="E210" s="105">
        <f t="shared" si="247"/>
        <v>0</v>
      </c>
      <c r="F210" s="107">
        <f t="shared" si="248"/>
        <v>0</v>
      </c>
      <c r="G210" s="77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Y210" s="105">
        <f t="shared" si="249"/>
        <v>0</v>
      </c>
      <c r="Z210" s="105">
        <f t="shared" si="250"/>
        <v>0</v>
      </c>
      <c r="AA210" s="105">
        <f t="shared" si="251"/>
        <v>0</v>
      </c>
      <c r="AB210" s="105">
        <f t="shared" si="252"/>
        <v>0</v>
      </c>
    </row>
    <row r="211" ht="13.5" customHeight="1" spans="1:28">
      <c r="A211" s="300"/>
      <c r="B211" s="301"/>
      <c r="C211" s="284"/>
      <c r="D211" s="255" t="s">
        <v>515</v>
      </c>
      <c r="E211" s="105">
        <f t="shared" si="247"/>
        <v>0</v>
      </c>
      <c r="F211" s="107">
        <f t="shared" si="248"/>
        <v>0</v>
      </c>
      <c r="G211" s="77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Y211" s="105">
        <f t="shared" si="249"/>
        <v>0</v>
      </c>
      <c r="Z211" s="105">
        <f t="shared" si="250"/>
        <v>0</v>
      </c>
      <c r="AA211" s="105">
        <f t="shared" si="251"/>
        <v>0</v>
      </c>
      <c r="AB211" s="105">
        <f t="shared" si="252"/>
        <v>0</v>
      </c>
    </row>
    <row r="212" ht="13.5" customHeight="1" spans="1:28">
      <c r="A212" s="300"/>
      <c r="B212" s="301"/>
      <c r="C212" s="284"/>
      <c r="D212" s="255" t="s">
        <v>499</v>
      </c>
      <c r="E212" s="105">
        <f t="shared" si="247"/>
        <v>0</v>
      </c>
      <c r="F212" s="107">
        <f t="shared" si="248"/>
        <v>0</v>
      </c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0"/>
      <c r="Y212" s="105">
        <f t="shared" si="249"/>
        <v>0</v>
      </c>
      <c r="Z212" s="105">
        <f t="shared" si="250"/>
        <v>0</v>
      </c>
      <c r="AA212" s="105">
        <f t="shared" si="251"/>
        <v>0</v>
      </c>
      <c r="AB212" s="105">
        <f t="shared" si="252"/>
        <v>0</v>
      </c>
    </row>
    <row r="213" ht="13.5" customHeight="1" spans="1:28">
      <c r="A213" s="300"/>
      <c r="B213" s="301"/>
      <c r="C213" s="284"/>
      <c r="D213" s="255" t="s">
        <v>516</v>
      </c>
      <c r="E213" s="105">
        <f t="shared" si="247"/>
        <v>0</v>
      </c>
      <c r="F213" s="107">
        <f t="shared" si="248"/>
        <v>0</v>
      </c>
      <c r="G213" s="77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Y213" s="105">
        <f t="shared" si="249"/>
        <v>0</v>
      </c>
      <c r="Z213" s="105">
        <f t="shared" si="250"/>
        <v>0</v>
      </c>
      <c r="AA213" s="105">
        <f t="shared" si="251"/>
        <v>0</v>
      </c>
      <c r="AB213" s="105">
        <f t="shared" si="252"/>
        <v>0</v>
      </c>
    </row>
    <row r="214" ht="13.5" customHeight="1" spans="1:28">
      <c r="A214" s="300"/>
      <c r="B214" s="301"/>
      <c r="C214" s="284"/>
      <c r="D214" s="255" t="s">
        <v>471</v>
      </c>
      <c r="E214" s="105">
        <f t="shared" si="247"/>
        <v>0</v>
      </c>
      <c r="F214" s="107">
        <f t="shared" si="248"/>
        <v>0</v>
      </c>
      <c r="G214" s="77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Y214" s="105">
        <f t="shared" si="249"/>
        <v>0</v>
      </c>
      <c r="Z214" s="105">
        <f t="shared" si="250"/>
        <v>0</v>
      </c>
      <c r="AA214" s="105">
        <f t="shared" si="251"/>
        <v>0</v>
      </c>
      <c r="AB214" s="105">
        <f t="shared" si="252"/>
        <v>0</v>
      </c>
    </row>
    <row r="215" ht="13.5" customHeight="1" spans="1:28">
      <c r="A215" s="300"/>
      <c r="B215" s="301"/>
      <c r="C215" s="284"/>
      <c r="D215" s="255" t="s">
        <v>472</v>
      </c>
      <c r="E215" s="105">
        <f t="shared" si="247"/>
        <v>0</v>
      </c>
      <c r="F215" s="107">
        <f t="shared" si="248"/>
        <v>0</v>
      </c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0"/>
      <c r="Y215" s="105">
        <f t="shared" si="249"/>
        <v>0</v>
      </c>
      <c r="Z215" s="105">
        <f t="shared" si="250"/>
        <v>0</v>
      </c>
      <c r="AA215" s="105">
        <f t="shared" si="251"/>
        <v>0</v>
      </c>
      <c r="AB215" s="105">
        <f t="shared" si="252"/>
        <v>0</v>
      </c>
    </row>
    <row r="216" ht="13.5" customHeight="1" spans="1:28">
      <c r="A216" s="300"/>
      <c r="B216" s="301"/>
      <c r="C216" s="284"/>
      <c r="D216" s="255" t="s">
        <v>473</v>
      </c>
      <c r="E216" s="105">
        <f t="shared" si="247"/>
        <v>0</v>
      </c>
      <c r="F216" s="107">
        <f t="shared" si="248"/>
        <v>0</v>
      </c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0"/>
      <c r="Y216" s="105">
        <f t="shared" si="249"/>
        <v>0</v>
      </c>
      <c r="Z216" s="105">
        <f t="shared" si="250"/>
        <v>0</v>
      </c>
      <c r="AA216" s="105">
        <f t="shared" si="251"/>
        <v>0</v>
      </c>
      <c r="AB216" s="105">
        <f t="shared" si="252"/>
        <v>0</v>
      </c>
    </row>
    <row r="217" ht="13.5" customHeight="1" spans="1:28">
      <c r="A217" s="300"/>
      <c r="B217" s="301"/>
      <c r="C217" s="284"/>
      <c r="D217" s="255" t="s">
        <v>474</v>
      </c>
      <c r="E217" s="105">
        <f t="shared" si="247"/>
        <v>0</v>
      </c>
      <c r="F217" s="107">
        <f t="shared" si="248"/>
        <v>0</v>
      </c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0"/>
      <c r="Y217" s="105">
        <f t="shared" si="249"/>
        <v>0</v>
      </c>
      <c r="Z217" s="105">
        <f t="shared" si="250"/>
        <v>0</v>
      </c>
      <c r="AA217" s="105">
        <f t="shared" si="251"/>
        <v>0</v>
      </c>
      <c r="AB217" s="105">
        <f t="shared" si="252"/>
        <v>0</v>
      </c>
    </row>
    <row r="218" ht="13.5" customHeight="1" spans="1:28">
      <c r="A218" s="300"/>
      <c r="B218" s="301"/>
      <c r="C218" s="284"/>
      <c r="D218" s="255" t="s">
        <v>475</v>
      </c>
      <c r="E218" s="105">
        <f t="shared" si="247"/>
        <v>0</v>
      </c>
      <c r="F218" s="107">
        <f t="shared" si="248"/>
        <v>0</v>
      </c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0"/>
      <c r="Y218" s="105">
        <f t="shared" si="249"/>
        <v>0</v>
      </c>
      <c r="Z218" s="105">
        <f t="shared" si="250"/>
        <v>0</v>
      </c>
      <c r="AA218" s="105">
        <f t="shared" si="251"/>
        <v>0</v>
      </c>
      <c r="AB218" s="105">
        <f t="shared" si="252"/>
        <v>0</v>
      </c>
    </row>
    <row r="219" ht="13.5" customHeight="1" spans="1:28">
      <c r="A219" s="300"/>
      <c r="B219" s="301"/>
      <c r="C219" s="284"/>
      <c r="D219" s="255" t="s">
        <v>478</v>
      </c>
      <c r="E219" s="105">
        <f t="shared" si="247"/>
        <v>0</v>
      </c>
      <c r="F219" s="107">
        <f t="shared" si="248"/>
        <v>0</v>
      </c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0"/>
      <c r="Y219" s="105">
        <f t="shared" si="249"/>
        <v>0</v>
      </c>
      <c r="Z219" s="105">
        <f t="shared" si="250"/>
        <v>0</v>
      </c>
      <c r="AA219" s="105">
        <f t="shared" si="251"/>
        <v>0</v>
      </c>
      <c r="AB219" s="105">
        <f t="shared" si="252"/>
        <v>0</v>
      </c>
    </row>
    <row r="220" ht="13.5" customHeight="1" spans="1:28">
      <c r="A220" s="300"/>
      <c r="B220" s="301"/>
      <c r="C220" s="284"/>
      <c r="D220" s="255" t="s">
        <v>479</v>
      </c>
      <c r="E220" s="105">
        <f t="shared" si="247"/>
        <v>0</v>
      </c>
      <c r="F220" s="107">
        <f t="shared" si="248"/>
        <v>0</v>
      </c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0"/>
      <c r="Y220" s="105">
        <f t="shared" si="249"/>
        <v>0</v>
      </c>
      <c r="Z220" s="105">
        <f t="shared" si="250"/>
        <v>0</v>
      </c>
      <c r="AA220" s="105">
        <f t="shared" si="251"/>
        <v>0</v>
      </c>
      <c r="AB220" s="105">
        <f t="shared" si="252"/>
        <v>0</v>
      </c>
    </row>
    <row r="221" ht="13.5" customHeight="1" spans="1:28">
      <c r="A221" s="300"/>
      <c r="B221" s="301"/>
      <c r="C221" s="284"/>
      <c r="D221" s="255" t="s">
        <v>480</v>
      </c>
      <c r="E221" s="105">
        <f t="shared" si="247"/>
        <v>0</v>
      </c>
      <c r="F221" s="107">
        <f t="shared" si="248"/>
        <v>0</v>
      </c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0"/>
      <c r="Y221" s="105">
        <f t="shared" si="249"/>
        <v>0</v>
      </c>
      <c r="Z221" s="105">
        <f t="shared" si="250"/>
        <v>0</v>
      </c>
      <c r="AA221" s="105">
        <f t="shared" si="251"/>
        <v>0</v>
      </c>
      <c r="AB221" s="105">
        <f t="shared" si="252"/>
        <v>0</v>
      </c>
    </row>
    <row r="222" ht="13.5" customHeight="1" spans="1:28">
      <c r="A222" s="300"/>
      <c r="B222" s="301"/>
      <c r="C222" s="284"/>
      <c r="D222" s="255" t="s">
        <v>445</v>
      </c>
      <c r="E222" s="105">
        <f t="shared" si="247"/>
        <v>0</v>
      </c>
      <c r="F222" s="107">
        <f t="shared" si="248"/>
        <v>0</v>
      </c>
      <c r="G222" s="50">
        <f t="shared" ref="G222:R222" si="254">SUM(G209:G221)</f>
        <v>0</v>
      </c>
      <c r="H222" s="50">
        <f t="shared" si="254"/>
        <v>0</v>
      </c>
      <c r="I222" s="50">
        <f t="shared" si="254"/>
        <v>0</v>
      </c>
      <c r="J222" s="50">
        <f t="shared" si="254"/>
        <v>0</v>
      </c>
      <c r="K222" s="50">
        <f t="shared" si="254"/>
        <v>0</v>
      </c>
      <c r="L222" s="50">
        <f t="shared" si="254"/>
        <v>0</v>
      </c>
      <c r="M222" s="50">
        <f t="shared" si="254"/>
        <v>0</v>
      </c>
      <c r="N222" s="50">
        <f t="shared" si="254"/>
        <v>0</v>
      </c>
      <c r="O222" s="50">
        <f t="shared" si="254"/>
        <v>0</v>
      </c>
      <c r="P222" s="50">
        <f t="shared" si="254"/>
        <v>0</v>
      </c>
      <c r="Q222" s="50">
        <f t="shared" si="254"/>
        <v>0</v>
      </c>
      <c r="R222" s="50">
        <f t="shared" si="254"/>
        <v>0</v>
      </c>
      <c r="Y222" s="105">
        <f t="shared" si="249"/>
        <v>0</v>
      </c>
      <c r="Z222" s="105">
        <f t="shared" si="250"/>
        <v>0</v>
      </c>
      <c r="AA222" s="105">
        <f t="shared" si="251"/>
        <v>0</v>
      </c>
      <c r="AB222" s="105">
        <f t="shared" si="252"/>
        <v>0</v>
      </c>
    </row>
    <row r="223" ht="13.5" customHeight="1" spans="1:28">
      <c r="A223" s="308"/>
      <c r="B223" s="309"/>
      <c r="C223" s="310" t="s">
        <v>93</v>
      </c>
      <c r="D223" s="280"/>
      <c r="E223" s="63">
        <f t="shared" si="247"/>
        <v>0</v>
      </c>
      <c r="F223" s="63">
        <f t="shared" si="248"/>
        <v>0</v>
      </c>
      <c r="G223" s="50">
        <f t="shared" ref="G223:R223" si="255">G202+G208+G222</f>
        <v>0</v>
      </c>
      <c r="H223" s="50">
        <f t="shared" si="255"/>
        <v>0</v>
      </c>
      <c r="I223" s="50">
        <f t="shared" si="255"/>
        <v>0</v>
      </c>
      <c r="J223" s="50">
        <f t="shared" si="255"/>
        <v>0</v>
      </c>
      <c r="K223" s="50">
        <f t="shared" si="255"/>
        <v>0</v>
      </c>
      <c r="L223" s="50">
        <f t="shared" si="255"/>
        <v>0</v>
      </c>
      <c r="M223" s="50">
        <f t="shared" si="255"/>
        <v>0</v>
      </c>
      <c r="N223" s="50">
        <f t="shared" si="255"/>
        <v>0</v>
      </c>
      <c r="O223" s="50">
        <f t="shared" si="255"/>
        <v>0</v>
      </c>
      <c r="P223" s="50">
        <f t="shared" si="255"/>
        <v>0</v>
      </c>
      <c r="Q223" s="50">
        <f t="shared" si="255"/>
        <v>0</v>
      </c>
      <c r="R223" s="108">
        <f t="shared" si="255"/>
        <v>0</v>
      </c>
      <c r="Y223" s="63">
        <f t="shared" si="249"/>
        <v>0</v>
      </c>
      <c r="Z223" s="63">
        <f t="shared" si="250"/>
        <v>0</v>
      </c>
      <c r="AA223" s="63">
        <f t="shared" si="251"/>
        <v>0</v>
      </c>
      <c r="AB223" s="63">
        <f t="shared" si="252"/>
        <v>0</v>
      </c>
    </row>
    <row r="266" ht="20.1" customHeight="1"/>
  </sheetData>
  <mergeCells count="32">
    <mergeCell ref="A1:B1"/>
    <mergeCell ref="C18:C20"/>
    <mergeCell ref="C21:C22"/>
    <mergeCell ref="C23:C37"/>
    <mergeCell ref="C38:C46"/>
    <mergeCell ref="C47:C55"/>
    <mergeCell ref="C57:C62"/>
    <mergeCell ref="C63:C68"/>
    <mergeCell ref="C69:C74"/>
    <mergeCell ref="C75:C80"/>
    <mergeCell ref="C81:C86"/>
    <mergeCell ref="C87:C92"/>
    <mergeCell ref="C93:C98"/>
    <mergeCell ref="C99:C128"/>
    <mergeCell ref="C129:C132"/>
    <mergeCell ref="C134:C139"/>
    <mergeCell ref="C140:C146"/>
    <mergeCell ref="C147:C152"/>
    <mergeCell ref="C153:C158"/>
    <mergeCell ref="C159:C182"/>
    <mergeCell ref="C183:C185"/>
    <mergeCell ref="C186:C189"/>
    <mergeCell ref="C191:C196"/>
    <mergeCell ref="C197:C202"/>
    <mergeCell ref="C203:C208"/>
    <mergeCell ref="C209:C222"/>
    <mergeCell ref="A2:B11"/>
    <mergeCell ref="A12:B22"/>
    <mergeCell ref="A23:B55"/>
    <mergeCell ref="A57:B133"/>
    <mergeCell ref="A134:B190"/>
    <mergeCell ref="A191:B223"/>
  </mergeCells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0.399792474135563"/>
  </sheetPr>
  <dimension ref="A1:AH197"/>
  <sheetViews>
    <sheetView zoomScale="110" zoomScaleNormal="110" workbookViewId="0">
      <pane xSplit="6" ySplit="1" topLeftCell="G2" activePane="bottomRight" state="frozen"/>
      <selection/>
      <selection pane="topRight"/>
      <selection pane="bottomLeft"/>
      <selection pane="bottomRight" activeCell="A1" sqref="A1:B1"/>
    </sheetView>
  </sheetViews>
  <sheetFormatPr defaultColWidth="9" defaultRowHeight="13.5" customHeight="1"/>
  <cols>
    <col min="1" max="1" width="4.13461538461539" style="3" customWidth="1"/>
    <col min="2" max="2" width="5.63461538461539" style="3" customWidth="1"/>
    <col min="3" max="3" width="13" style="3" customWidth="1"/>
    <col min="4" max="4" width="20.25" style="3" customWidth="1"/>
    <col min="5" max="5" width="14" style="3" customWidth="1"/>
    <col min="6" max="18" width="12.25" style="3" customWidth="1"/>
    <col min="19" max="19" width="17.75" style="3" customWidth="1"/>
    <col min="20" max="20" width="3.75" style="3" customWidth="1"/>
    <col min="21" max="21" width="8.25" style="3" customWidth="1"/>
    <col min="22" max="22" width="3.75" style="3" customWidth="1"/>
    <col min="23" max="23" width="8.25" style="3" customWidth="1"/>
    <col min="24" max="24" width="9" style="3"/>
    <col min="25" max="28" width="10.6346153846154" style="3" hidden="1" customWidth="1"/>
    <col min="29" max="16384" width="9" style="3"/>
  </cols>
  <sheetData>
    <row r="1" customHeight="1" spans="1:28">
      <c r="A1" s="5" t="s">
        <v>368</v>
      </c>
      <c r="B1" s="5"/>
      <c r="C1" s="6" t="s">
        <v>197</v>
      </c>
      <c r="D1" s="7" t="s">
        <v>369</v>
      </c>
      <c r="E1" s="161" t="s">
        <v>93</v>
      </c>
      <c r="F1" s="161" t="s">
        <v>370</v>
      </c>
      <c r="G1" s="162" t="s">
        <v>371</v>
      </c>
      <c r="H1" s="162" t="s">
        <v>372</v>
      </c>
      <c r="I1" s="162" t="s">
        <v>373</v>
      </c>
      <c r="J1" s="162" t="s">
        <v>374</v>
      </c>
      <c r="K1" s="162" t="s">
        <v>375</v>
      </c>
      <c r="L1" s="162" t="s">
        <v>376</v>
      </c>
      <c r="M1" s="162" t="s">
        <v>377</v>
      </c>
      <c r="N1" s="162" t="s">
        <v>378</v>
      </c>
      <c r="O1" s="162" t="s">
        <v>379</v>
      </c>
      <c r="P1" s="162" t="s">
        <v>380</v>
      </c>
      <c r="Q1" s="162" t="s">
        <v>381</v>
      </c>
      <c r="R1" s="162" t="s">
        <v>382</v>
      </c>
      <c r="S1" s="175" t="s">
        <v>15</v>
      </c>
      <c r="T1" s="71"/>
      <c r="U1" s="71" t="s">
        <v>16</v>
      </c>
      <c r="V1" s="71"/>
      <c r="W1" s="176"/>
      <c r="Y1" s="47" t="s">
        <v>383</v>
      </c>
      <c r="Z1" s="47" t="s">
        <v>384</v>
      </c>
      <c r="AA1" s="47" t="s">
        <v>385</v>
      </c>
      <c r="AB1" s="47" t="s">
        <v>386</v>
      </c>
    </row>
    <row r="2" s="126" customFormat="1" customHeight="1" spans="1:28">
      <c r="A2" s="130" t="s">
        <v>387</v>
      </c>
      <c r="B2" s="130"/>
      <c r="C2" s="131" t="s">
        <v>192</v>
      </c>
      <c r="D2" s="132">
        <f t="shared" ref="D2:D7" si="0">IF($E$8&lt;&gt;0,E2/$E$8,)</f>
        <v>0</v>
      </c>
      <c r="E2" s="114">
        <f t="shared" ref="E2:E11" si="1">SUM(G2:R2)</f>
        <v>0</v>
      </c>
      <c r="F2" s="114">
        <f t="shared" ref="F2:F11" si="2">IF($T$1=0,0,E2/$T$1)</f>
        <v>0</v>
      </c>
      <c r="G2" s="66">
        <f t="shared" ref="G2:R2" si="3">G59+G104+G166</f>
        <v>0</v>
      </c>
      <c r="H2" s="66">
        <f t="shared" si="3"/>
        <v>0</v>
      </c>
      <c r="I2" s="66">
        <f t="shared" si="3"/>
        <v>0</v>
      </c>
      <c r="J2" s="66">
        <f t="shared" si="3"/>
        <v>0</v>
      </c>
      <c r="K2" s="66">
        <f t="shared" si="3"/>
        <v>0</v>
      </c>
      <c r="L2" s="66">
        <f t="shared" si="3"/>
        <v>0</v>
      </c>
      <c r="M2" s="66">
        <f t="shared" si="3"/>
        <v>0</v>
      </c>
      <c r="N2" s="66">
        <f t="shared" si="3"/>
        <v>0</v>
      </c>
      <c r="O2" s="66">
        <f t="shared" si="3"/>
        <v>0</v>
      </c>
      <c r="P2" s="66">
        <f t="shared" si="3"/>
        <v>0</v>
      </c>
      <c r="Q2" s="66">
        <f t="shared" si="3"/>
        <v>0</v>
      </c>
      <c r="R2" s="66">
        <f t="shared" si="3"/>
        <v>0</v>
      </c>
      <c r="Y2" s="114">
        <f t="shared" ref="Y2:Y14" si="4">SUM(G2:I2)</f>
        <v>0</v>
      </c>
      <c r="Z2" s="114">
        <f t="shared" ref="Z2:Z14" si="5">SUM(J2:L2)</f>
        <v>0</v>
      </c>
      <c r="AA2" s="114">
        <f t="shared" ref="AA2:AA14" si="6">SUM(M2:O2)</f>
        <v>0</v>
      </c>
      <c r="AB2" s="114">
        <f t="shared" ref="AB2:AB14" si="7">SUM(P2:R2)</f>
        <v>0</v>
      </c>
    </row>
    <row r="3" s="126" customFormat="1" customHeight="1" spans="1:28">
      <c r="A3" s="130"/>
      <c r="B3" s="130"/>
      <c r="C3" s="131" t="s">
        <v>193</v>
      </c>
      <c r="D3" s="132">
        <f t="shared" si="0"/>
        <v>0</v>
      </c>
      <c r="E3" s="114">
        <f t="shared" si="1"/>
        <v>0</v>
      </c>
      <c r="F3" s="114">
        <f t="shared" si="2"/>
        <v>0</v>
      </c>
      <c r="G3" s="66">
        <f t="shared" ref="G3:R3" si="8">G60+G105+G167</f>
        <v>0</v>
      </c>
      <c r="H3" s="66">
        <f t="shared" si="8"/>
        <v>0</v>
      </c>
      <c r="I3" s="66">
        <f t="shared" si="8"/>
        <v>0</v>
      </c>
      <c r="J3" s="66">
        <f t="shared" si="8"/>
        <v>0</v>
      </c>
      <c r="K3" s="66">
        <f t="shared" si="8"/>
        <v>0</v>
      </c>
      <c r="L3" s="66">
        <f t="shared" si="8"/>
        <v>0</v>
      </c>
      <c r="M3" s="66">
        <f t="shared" si="8"/>
        <v>0</v>
      </c>
      <c r="N3" s="66">
        <f t="shared" si="8"/>
        <v>0</v>
      </c>
      <c r="O3" s="66">
        <f t="shared" si="8"/>
        <v>0</v>
      </c>
      <c r="P3" s="66">
        <f t="shared" si="8"/>
        <v>0</v>
      </c>
      <c r="Q3" s="66">
        <f t="shared" si="8"/>
        <v>0</v>
      </c>
      <c r="R3" s="66">
        <f t="shared" si="8"/>
        <v>0</v>
      </c>
      <c r="Y3" s="114">
        <f t="shared" si="4"/>
        <v>0</v>
      </c>
      <c r="Z3" s="114">
        <f t="shared" si="5"/>
        <v>0</v>
      </c>
      <c r="AA3" s="114">
        <f t="shared" si="6"/>
        <v>0</v>
      </c>
      <c r="AB3" s="114">
        <f t="shared" si="7"/>
        <v>0</v>
      </c>
    </row>
    <row r="4" s="126" customFormat="1" customHeight="1" spans="1:28">
      <c r="A4" s="130"/>
      <c r="B4" s="130"/>
      <c r="C4" s="131" t="s">
        <v>388</v>
      </c>
      <c r="D4" s="132">
        <f t="shared" si="0"/>
        <v>0</v>
      </c>
      <c r="E4" s="114">
        <f t="shared" si="1"/>
        <v>0</v>
      </c>
      <c r="F4" s="114">
        <f t="shared" si="2"/>
        <v>0</v>
      </c>
      <c r="G4" s="66">
        <f t="shared" ref="G4:R4" si="9">G62+G107+G169</f>
        <v>0</v>
      </c>
      <c r="H4" s="66">
        <f t="shared" si="9"/>
        <v>0</v>
      </c>
      <c r="I4" s="66">
        <f t="shared" si="9"/>
        <v>0</v>
      </c>
      <c r="J4" s="66">
        <f t="shared" si="9"/>
        <v>0</v>
      </c>
      <c r="K4" s="66">
        <f t="shared" si="9"/>
        <v>0</v>
      </c>
      <c r="L4" s="66">
        <f t="shared" si="9"/>
        <v>0</v>
      </c>
      <c r="M4" s="66">
        <f t="shared" si="9"/>
        <v>0</v>
      </c>
      <c r="N4" s="66">
        <f t="shared" si="9"/>
        <v>0</v>
      </c>
      <c r="O4" s="66">
        <f t="shared" si="9"/>
        <v>0</v>
      </c>
      <c r="P4" s="66">
        <f t="shared" si="9"/>
        <v>0</v>
      </c>
      <c r="Q4" s="66">
        <f t="shared" si="9"/>
        <v>0</v>
      </c>
      <c r="R4" s="66">
        <f t="shared" si="9"/>
        <v>0</v>
      </c>
      <c r="Y4" s="114">
        <f t="shared" si="4"/>
        <v>0</v>
      </c>
      <c r="Z4" s="114">
        <f t="shared" si="5"/>
        <v>0</v>
      </c>
      <c r="AA4" s="114">
        <f t="shared" si="6"/>
        <v>0</v>
      </c>
      <c r="AB4" s="114">
        <f t="shared" si="7"/>
        <v>0</v>
      </c>
    </row>
    <row r="5" s="126" customFormat="1" customHeight="1" spans="1:28">
      <c r="A5" s="130"/>
      <c r="B5" s="130"/>
      <c r="C5" s="131" t="s">
        <v>517</v>
      </c>
      <c r="D5" s="132">
        <f t="shared" si="0"/>
        <v>0</v>
      </c>
      <c r="E5" s="114">
        <f t="shared" si="1"/>
        <v>0</v>
      </c>
      <c r="F5" s="114">
        <f t="shared" si="2"/>
        <v>0</v>
      </c>
      <c r="G5" s="66">
        <f t="shared" ref="G5:R5" si="10">G97</f>
        <v>0</v>
      </c>
      <c r="H5" s="66">
        <f t="shared" si="10"/>
        <v>0</v>
      </c>
      <c r="I5" s="66">
        <f t="shared" si="10"/>
        <v>0</v>
      </c>
      <c r="J5" s="66">
        <f t="shared" si="10"/>
        <v>0</v>
      </c>
      <c r="K5" s="66">
        <f t="shared" si="10"/>
        <v>0</v>
      </c>
      <c r="L5" s="66">
        <f t="shared" si="10"/>
        <v>0</v>
      </c>
      <c r="M5" s="66">
        <f t="shared" si="10"/>
        <v>0</v>
      </c>
      <c r="N5" s="66">
        <f t="shared" si="10"/>
        <v>0</v>
      </c>
      <c r="O5" s="66">
        <f t="shared" si="10"/>
        <v>0</v>
      </c>
      <c r="P5" s="66">
        <f t="shared" si="10"/>
        <v>0</v>
      </c>
      <c r="Q5" s="66">
        <f t="shared" si="10"/>
        <v>0</v>
      </c>
      <c r="R5" s="66">
        <f t="shared" si="10"/>
        <v>0</v>
      </c>
      <c r="Y5" s="114">
        <f t="shared" si="4"/>
        <v>0</v>
      </c>
      <c r="Z5" s="114">
        <f t="shared" si="5"/>
        <v>0</v>
      </c>
      <c r="AA5" s="114">
        <f t="shared" si="6"/>
        <v>0</v>
      </c>
      <c r="AB5" s="114">
        <f t="shared" si="7"/>
        <v>0</v>
      </c>
    </row>
    <row r="6" s="126" customFormat="1" customHeight="1" spans="1:28">
      <c r="A6" s="130"/>
      <c r="B6" s="130"/>
      <c r="C6" s="131" t="s">
        <v>390</v>
      </c>
      <c r="D6" s="132">
        <f t="shared" si="0"/>
        <v>0</v>
      </c>
      <c r="E6" s="114">
        <f t="shared" si="1"/>
        <v>0</v>
      </c>
      <c r="F6" s="114">
        <f t="shared" si="2"/>
        <v>0</v>
      </c>
      <c r="G6" s="66">
        <f t="shared" ref="G6:R6" si="11">G156+G159</f>
        <v>0</v>
      </c>
      <c r="H6" s="66">
        <f t="shared" si="11"/>
        <v>0</v>
      </c>
      <c r="I6" s="66">
        <f t="shared" si="11"/>
        <v>0</v>
      </c>
      <c r="J6" s="66">
        <f t="shared" si="11"/>
        <v>0</v>
      </c>
      <c r="K6" s="66">
        <f t="shared" si="11"/>
        <v>0</v>
      </c>
      <c r="L6" s="66">
        <f t="shared" si="11"/>
        <v>0</v>
      </c>
      <c r="M6" s="66">
        <f t="shared" si="11"/>
        <v>0</v>
      </c>
      <c r="N6" s="66">
        <f t="shared" si="11"/>
        <v>0</v>
      </c>
      <c r="O6" s="66">
        <f t="shared" si="11"/>
        <v>0</v>
      </c>
      <c r="P6" s="66">
        <f t="shared" si="11"/>
        <v>0</v>
      </c>
      <c r="Q6" s="66">
        <f t="shared" si="11"/>
        <v>0</v>
      </c>
      <c r="R6" s="66">
        <f t="shared" si="11"/>
        <v>0</v>
      </c>
      <c r="Y6" s="114">
        <f t="shared" si="4"/>
        <v>0</v>
      </c>
      <c r="Z6" s="114">
        <f t="shared" si="5"/>
        <v>0</v>
      </c>
      <c r="AA6" s="114">
        <f t="shared" si="6"/>
        <v>0</v>
      </c>
      <c r="AB6" s="114">
        <f t="shared" si="7"/>
        <v>0</v>
      </c>
    </row>
    <row r="7" s="126" customFormat="1" customHeight="1" spans="1:28">
      <c r="A7" s="130"/>
      <c r="B7" s="130"/>
      <c r="C7" s="131" t="s">
        <v>391</v>
      </c>
      <c r="D7" s="132">
        <f t="shared" si="0"/>
        <v>0</v>
      </c>
      <c r="E7" s="114">
        <f t="shared" si="1"/>
        <v>0</v>
      </c>
      <c r="F7" s="114">
        <f t="shared" si="2"/>
        <v>0</v>
      </c>
      <c r="G7" s="66">
        <f t="shared" ref="G7:R7" si="12">G196</f>
        <v>0</v>
      </c>
      <c r="H7" s="66">
        <f t="shared" si="12"/>
        <v>0</v>
      </c>
      <c r="I7" s="66">
        <f t="shared" si="12"/>
        <v>0</v>
      </c>
      <c r="J7" s="66">
        <f t="shared" si="12"/>
        <v>0</v>
      </c>
      <c r="K7" s="66">
        <f t="shared" si="12"/>
        <v>0</v>
      </c>
      <c r="L7" s="66">
        <f t="shared" si="12"/>
        <v>0</v>
      </c>
      <c r="M7" s="66">
        <f t="shared" si="12"/>
        <v>0</v>
      </c>
      <c r="N7" s="66">
        <f t="shared" si="12"/>
        <v>0</v>
      </c>
      <c r="O7" s="66">
        <f t="shared" si="12"/>
        <v>0</v>
      </c>
      <c r="P7" s="66">
        <f t="shared" si="12"/>
        <v>0</v>
      </c>
      <c r="Q7" s="66">
        <f t="shared" si="12"/>
        <v>0</v>
      </c>
      <c r="R7" s="66">
        <f t="shared" si="12"/>
        <v>0</v>
      </c>
      <c r="Y7" s="114">
        <f t="shared" si="4"/>
        <v>0</v>
      </c>
      <c r="Z7" s="114">
        <f t="shared" si="5"/>
        <v>0</v>
      </c>
      <c r="AA7" s="114">
        <f t="shared" si="6"/>
        <v>0</v>
      </c>
      <c r="AB7" s="114">
        <f t="shared" si="7"/>
        <v>0</v>
      </c>
    </row>
    <row r="8" s="126" customFormat="1" customHeight="1" spans="1:28">
      <c r="A8" s="130"/>
      <c r="B8" s="130"/>
      <c r="C8" s="131" t="s">
        <v>392</v>
      </c>
      <c r="D8" s="132">
        <f>SUM(D2:D7)</f>
        <v>0</v>
      </c>
      <c r="E8" s="114">
        <f t="shared" si="1"/>
        <v>0</v>
      </c>
      <c r="F8" s="114">
        <f t="shared" si="2"/>
        <v>0</v>
      </c>
      <c r="G8" s="163">
        <f t="shared" ref="G8:R8" si="13">SUM(G2:G7)+G116</f>
        <v>0</v>
      </c>
      <c r="H8" s="163">
        <f t="shared" si="13"/>
        <v>0</v>
      </c>
      <c r="I8" s="163">
        <f t="shared" si="13"/>
        <v>0</v>
      </c>
      <c r="J8" s="163">
        <f t="shared" si="13"/>
        <v>0</v>
      </c>
      <c r="K8" s="163">
        <f t="shared" si="13"/>
        <v>0</v>
      </c>
      <c r="L8" s="163">
        <f t="shared" si="13"/>
        <v>0</v>
      </c>
      <c r="M8" s="163">
        <f t="shared" si="13"/>
        <v>0</v>
      </c>
      <c r="N8" s="163">
        <f t="shared" si="13"/>
        <v>0</v>
      </c>
      <c r="O8" s="163">
        <f t="shared" si="13"/>
        <v>0</v>
      </c>
      <c r="P8" s="163">
        <f t="shared" si="13"/>
        <v>0</v>
      </c>
      <c r="Q8" s="163">
        <f t="shared" si="13"/>
        <v>0</v>
      </c>
      <c r="R8" s="163">
        <f t="shared" si="13"/>
        <v>0</v>
      </c>
      <c r="Y8" s="114">
        <f t="shared" si="4"/>
        <v>0</v>
      </c>
      <c r="Z8" s="114">
        <f t="shared" si="5"/>
        <v>0</v>
      </c>
      <c r="AA8" s="114">
        <f t="shared" si="6"/>
        <v>0</v>
      </c>
      <c r="AB8" s="114">
        <f t="shared" si="7"/>
        <v>0</v>
      </c>
    </row>
    <row r="9" s="126" customFormat="1" customHeight="1" spans="1:28">
      <c r="A9" s="130"/>
      <c r="B9" s="130"/>
      <c r="C9" s="131" t="s">
        <v>393</v>
      </c>
      <c r="D9" s="132">
        <f t="shared" ref="D9:D11" si="14">IF($E$8&lt;&gt;0,E9/$E$8,)</f>
        <v>0</v>
      </c>
      <c r="E9" s="114">
        <f t="shared" si="1"/>
        <v>0</v>
      </c>
      <c r="F9" s="114">
        <f t="shared" si="2"/>
        <v>0</v>
      </c>
      <c r="G9" s="66">
        <f t="shared" ref="G9:R9" si="15">G132+G135</f>
        <v>0</v>
      </c>
      <c r="H9" s="66">
        <f t="shared" si="15"/>
        <v>0</v>
      </c>
      <c r="I9" s="66">
        <f t="shared" si="15"/>
        <v>0</v>
      </c>
      <c r="J9" s="66">
        <f t="shared" si="15"/>
        <v>0</v>
      </c>
      <c r="K9" s="66">
        <f t="shared" si="15"/>
        <v>0</v>
      </c>
      <c r="L9" s="66">
        <f t="shared" si="15"/>
        <v>0</v>
      </c>
      <c r="M9" s="66">
        <f t="shared" si="15"/>
        <v>0</v>
      </c>
      <c r="N9" s="66">
        <f t="shared" si="15"/>
        <v>0</v>
      </c>
      <c r="O9" s="66">
        <f t="shared" si="15"/>
        <v>0</v>
      </c>
      <c r="P9" s="66">
        <f t="shared" si="15"/>
        <v>0</v>
      </c>
      <c r="Q9" s="66">
        <f t="shared" si="15"/>
        <v>0</v>
      </c>
      <c r="R9" s="66">
        <f t="shared" si="15"/>
        <v>0</v>
      </c>
      <c r="Y9" s="114">
        <f t="shared" si="4"/>
        <v>0</v>
      </c>
      <c r="Z9" s="114">
        <f t="shared" si="5"/>
        <v>0</v>
      </c>
      <c r="AA9" s="114">
        <f t="shared" si="6"/>
        <v>0</v>
      </c>
      <c r="AB9" s="114">
        <f t="shared" si="7"/>
        <v>0</v>
      </c>
    </row>
    <row r="10" s="126" customFormat="1" customHeight="1" spans="1:28">
      <c r="A10" s="130"/>
      <c r="B10" s="130"/>
      <c r="C10" s="131" t="s">
        <v>394</v>
      </c>
      <c r="D10" s="132">
        <f t="shared" si="14"/>
        <v>0</v>
      </c>
      <c r="E10" s="114">
        <f t="shared" si="1"/>
        <v>0</v>
      </c>
      <c r="F10" s="114">
        <f t="shared" si="2"/>
        <v>0</v>
      </c>
      <c r="G10" s="66">
        <f t="shared" ref="G10:R10" si="16">G138</f>
        <v>0</v>
      </c>
      <c r="H10" s="66">
        <f t="shared" si="16"/>
        <v>0</v>
      </c>
      <c r="I10" s="66">
        <f t="shared" si="16"/>
        <v>0</v>
      </c>
      <c r="J10" s="66">
        <f t="shared" si="16"/>
        <v>0</v>
      </c>
      <c r="K10" s="66">
        <f t="shared" si="16"/>
        <v>0</v>
      </c>
      <c r="L10" s="66">
        <f t="shared" si="16"/>
        <v>0</v>
      </c>
      <c r="M10" s="66">
        <f t="shared" si="16"/>
        <v>0</v>
      </c>
      <c r="N10" s="66">
        <f t="shared" si="16"/>
        <v>0</v>
      </c>
      <c r="O10" s="66">
        <f t="shared" si="16"/>
        <v>0</v>
      </c>
      <c r="P10" s="66">
        <f t="shared" si="16"/>
        <v>0</v>
      </c>
      <c r="Q10" s="66">
        <f t="shared" si="16"/>
        <v>0</v>
      </c>
      <c r="R10" s="66">
        <f t="shared" si="16"/>
        <v>0</v>
      </c>
      <c r="Y10" s="114">
        <f t="shared" si="4"/>
        <v>0</v>
      </c>
      <c r="Z10" s="114">
        <f t="shared" si="5"/>
        <v>0</v>
      </c>
      <c r="AA10" s="114">
        <f t="shared" si="6"/>
        <v>0</v>
      </c>
      <c r="AB10" s="114">
        <f t="shared" si="7"/>
        <v>0</v>
      </c>
    </row>
    <row r="11" s="126" customFormat="1" customHeight="1" spans="1:28">
      <c r="A11" s="130"/>
      <c r="B11" s="130"/>
      <c r="C11" s="131" t="s">
        <v>395</v>
      </c>
      <c r="D11" s="132">
        <f t="shared" si="14"/>
        <v>0</v>
      </c>
      <c r="E11" s="114">
        <f t="shared" si="1"/>
        <v>0</v>
      </c>
      <c r="F11" s="114">
        <f t="shared" si="2"/>
        <v>0</v>
      </c>
      <c r="G11" s="66">
        <f t="shared" ref="G11:R11" si="17">G83+G143+G183</f>
        <v>0</v>
      </c>
      <c r="H11" s="66">
        <f t="shared" si="17"/>
        <v>0</v>
      </c>
      <c r="I11" s="66">
        <f t="shared" si="17"/>
        <v>0</v>
      </c>
      <c r="J11" s="66">
        <f t="shared" si="17"/>
        <v>0</v>
      </c>
      <c r="K11" s="66">
        <f t="shared" si="17"/>
        <v>0</v>
      </c>
      <c r="L11" s="66">
        <f t="shared" si="17"/>
        <v>0</v>
      </c>
      <c r="M11" s="66">
        <f t="shared" si="17"/>
        <v>0</v>
      </c>
      <c r="N11" s="66">
        <f t="shared" si="17"/>
        <v>0</v>
      </c>
      <c r="O11" s="66">
        <f t="shared" si="17"/>
        <v>0</v>
      </c>
      <c r="P11" s="66">
        <f t="shared" si="17"/>
        <v>0</v>
      </c>
      <c r="Q11" s="66">
        <f t="shared" si="17"/>
        <v>0</v>
      </c>
      <c r="R11" s="66">
        <f t="shared" si="17"/>
        <v>0</v>
      </c>
      <c r="Y11" s="114">
        <f t="shared" si="4"/>
        <v>0</v>
      </c>
      <c r="Z11" s="114">
        <f t="shared" si="5"/>
        <v>0</v>
      </c>
      <c r="AA11" s="114">
        <f t="shared" si="6"/>
        <v>0</v>
      </c>
      <c r="AB11" s="114">
        <f t="shared" si="7"/>
        <v>0</v>
      </c>
    </row>
    <row r="12" s="127" customFormat="1" customHeight="1" spans="1:34">
      <c r="A12" s="133" t="s">
        <v>396</v>
      </c>
      <c r="B12" s="134"/>
      <c r="C12" s="135" t="s">
        <v>397</v>
      </c>
      <c r="D12" s="136"/>
      <c r="E12" s="164">
        <f ca="1" t="shared" ref="E12:E23" si="18">INDIRECT(ADDRESS(ROW(),$T$1+6))</f>
        <v>0</v>
      </c>
      <c r="F12" s="164">
        <f>IF($T$1=0,,SUM(G12:R12)/$T$1)</f>
        <v>0</v>
      </c>
      <c r="G12" s="66">
        <f t="shared" ref="G12:R12" si="19">G58+G103+G165</f>
        <v>0</v>
      </c>
      <c r="H12" s="66">
        <f t="shared" si="19"/>
        <v>0</v>
      </c>
      <c r="I12" s="66">
        <f t="shared" si="19"/>
        <v>0</v>
      </c>
      <c r="J12" s="66">
        <f t="shared" si="19"/>
        <v>0</v>
      </c>
      <c r="K12" s="66">
        <f t="shared" si="19"/>
        <v>0</v>
      </c>
      <c r="L12" s="66">
        <f t="shared" si="19"/>
        <v>0</v>
      </c>
      <c r="M12" s="66">
        <f t="shared" si="19"/>
        <v>0</v>
      </c>
      <c r="N12" s="66">
        <f t="shared" si="19"/>
        <v>0</v>
      </c>
      <c r="O12" s="66">
        <f t="shared" si="19"/>
        <v>0</v>
      </c>
      <c r="P12" s="66">
        <f t="shared" si="19"/>
        <v>0</v>
      </c>
      <c r="Q12" s="66">
        <f t="shared" si="19"/>
        <v>0</v>
      </c>
      <c r="R12" s="66">
        <f t="shared" si="19"/>
        <v>0</v>
      </c>
      <c r="S12" s="126"/>
      <c r="T12" s="126"/>
      <c r="U12" s="126"/>
      <c r="V12" s="126"/>
      <c r="W12" s="126"/>
      <c r="X12" s="126"/>
      <c r="Y12" s="177">
        <f t="shared" si="4"/>
        <v>0</v>
      </c>
      <c r="Z12" s="177">
        <f t="shared" si="5"/>
        <v>0</v>
      </c>
      <c r="AA12" s="177">
        <f t="shared" si="6"/>
        <v>0</v>
      </c>
      <c r="AB12" s="177">
        <f t="shared" si="7"/>
        <v>0</v>
      </c>
      <c r="AC12" s="126"/>
      <c r="AD12" s="126"/>
      <c r="AE12" s="126"/>
      <c r="AF12" s="126"/>
      <c r="AG12" s="126"/>
      <c r="AH12" s="126"/>
    </row>
    <row r="13" s="127" customFormat="1" customHeight="1" spans="1:34">
      <c r="A13" s="137"/>
      <c r="B13" s="138"/>
      <c r="C13" s="135" t="s">
        <v>398</v>
      </c>
      <c r="D13" s="136"/>
      <c r="E13" s="164">
        <f ca="1" t="shared" si="18"/>
        <v>0</v>
      </c>
      <c r="F13" s="164">
        <f>IF($T$1=0,,SUM(G13:R13)/$T$1)</f>
        <v>0</v>
      </c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126"/>
      <c r="T13" s="126"/>
      <c r="U13" s="126"/>
      <c r="V13" s="126"/>
      <c r="W13" s="126"/>
      <c r="X13" s="126"/>
      <c r="Y13" s="177">
        <f t="shared" si="4"/>
        <v>0</v>
      </c>
      <c r="Z13" s="177">
        <f t="shared" si="5"/>
        <v>0</v>
      </c>
      <c r="AA13" s="177">
        <f t="shared" si="6"/>
        <v>0</v>
      </c>
      <c r="AB13" s="177">
        <f t="shared" si="7"/>
        <v>0</v>
      </c>
      <c r="AC13" s="126"/>
      <c r="AD13" s="126"/>
      <c r="AE13" s="126"/>
      <c r="AF13" s="126"/>
      <c r="AG13" s="126"/>
      <c r="AH13" s="126"/>
    </row>
    <row r="14" s="127" customFormat="1" customHeight="1" spans="1:34">
      <c r="A14" s="137"/>
      <c r="B14" s="138"/>
      <c r="C14" s="135" t="s">
        <v>399</v>
      </c>
      <c r="D14" s="136"/>
      <c r="E14" s="164">
        <f ca="1" t="shared" si="18"/>
        <v>0</v>
      </c>
      <c r="F14" s="164">
        <f>IF($T$1=0,,SUM(G14:R14)/$T$1)</f>
        <v>0</v>
      </c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126"/>
      <c r="T14" s="126"/>
      <c r="U14" s="126"/>
      <c r="V14" s="126"/>
      <c r="W14" s="126"/>
      <c r="X14" s="126"/>
      <c r="Y14" s="177">
        <f t="shared" si="4"/>
        <v>0</v>
      </c>
      <c r="Z14" s="177">
        <f t="shared" si="5"/>
        <v>0</v>
      </c>
      <c r="AA14" s="177">
        <f t="shared" si="6"/>
        <v>0</v>
      </c>
      <c r="AB14" s="177">
        <f t="shared" si="7"/>
        <v>0</v>
      </c>
      <c r="AC14" s="126"/>
      <c r="AD14" s="126"/>
      <c r="AE14" s="126"/>
      <c r="AF14" s="126"/>
      <c r="AG14" s="126"/>
      <c r="AH14" s="126"/>
    </row>
    <row r="15" s="127" customFormat="1" customHeight="1" spans="1:34">
      <c r="A15" s="137"/>
      <c r="B15" s="138"/>
      <c r="C15" s="135" t="s">
        <v>400</v>
      </c>
      <c r="D15" s="136"/>
      <c r="E15" s="164">
        <f ca="1" t="shared" si="18"/>
        <v>0</v>
      </c>
      <c r="F15" s="164">
        <f t="shared" ref="F15:R15" si="20">IF(F14&lt;&gt;0,F19/F14,)</f>
        <v>0</v>
      </c>
      <c r="G15" s="66">
        <f t="shared" si="20"/>
        <v>0</v>
      </c>
      <c r="H15" s="66">
        <f t="shared" si="20"/>
        <v>0</v>
      </c>
      <c r="I15" s="66">
        <f t="shared" si="20"/>
        <v>0</v>
      </c>
      <c r="J15" s="66">
        <f t="shared" si="20"/>
        <v>0</v>
      </c>
      <c r="K15" s="66">
        <f t="shared" si="20"/>
        <v>0</v>
      </c>
      <c r="L15" s="66">
        <f t="shared" si="20"/>
        <v>0</v>
      </c>
      <c r="M15" s="66">
        <f t="shared" si="20"/>
        <v>0</v>
      </c>
      <c r="N15" s="66">
        <f t="shared" si="20"/>
        <v>0</v>
      </c>
      <c r="O15" s="66">
        <f t="shared" si="20"/>
        <v>0</v>
      </c>
      <c r="P15" s="66">
        <f t="shared" si="20"/>
        <v>0</v>
      </c>
      <c r="Q15" s="66">
        <f t="shared" si="20"/>
        <v>0</v>
      </c>
      <c r="R15" s="66">
        <f t="shared" si="20"/>
        <v>0</v>
      </c>
      <c r="S15" s="126"/>
      <c r="T15" s="126"/>
      <c r="U15" s="126"/>
      <c r="V15" s="126"/>
      <c r="W15" s="126"/>
      <c r="X15" s="126"/>
      <c r="Y15" s="178">
        <f t="shared" ref="Y15:AB15" si="21">IF(Y14&lt;&gt;0,Y19/Y14,)</f>
        <v>0</v>
      </c>
      <c r="Z15" s="178">
        <f t="shared" si="21"/>
        <v>0</v>
      </c>
      <c r="AA15" s="178">
        <f t="shared" si="21"/>
        <v>0</v>
      </c>
      <c r="AB15" s="178">
        <f t="shared" si="21"/>
        <v>0</v>
      </c>
      <c r="AC15" s="126"/>
      <c r="AD15" s="126"/>
      <c r="AE15" s="126"/>
      <c r="AF15" s="126"/>
      <c r="AG15" s="126"/>
      <c r="AH15" s="126"/>
    </row>
    <row r="16" s="128" customFormat="1" customHeight="1" spans="1:34">
      <c r="A16" s="137"/>
      <c r="B16" s="138"/>
      <c r="C16" s="135" t="s">
        <v>401</v>
      </c>
      <c r="D16" s="136"/>
      <c r="E16" s="164">
        <f ca="1" t="shared" si="18"/>
        <v>0</v>
      </c>
      <c r="F16" s="164">
        <f t="shared" ref="F16:F21" si="22">IF($T$1=0,,SUM(G16:R16)/$T$1)</f>
        <v>0</v>
      </c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126"/>
      <c r="T16" s="126"/>
      <c r="U16" s="126"/>
      <c r="V16" s="126"/>
      <c r="W16" s="126"/>
      <c r="X16" s="126"/>
      <c r="Y16" s="177">
        <f t="shared" ref="Y16:Y21" si="23">SUM(G16:I16)</f>
        <v>0</v>
      </c>
      <c r="Z16" s="177">
        <f t="shared" ref="Z16:Z21" si="24">SUM(J16:L16)</f>
        <v>0</v>
      </c>
      <c r="AA16" s="177">
        <f t="shared" ref="AA16:AA21" si="25">SUM(M16:O16)</f>
        <v>0</v>
      </c>
      <c r="AB16" s="177">
        <f t="shared" ref="AB16:AB21" si="26">SUM(P16:R16)</f>
        <v>0</v>
      </c>
      <c r="AC16" s="126"/>
      <c r="AD16" s="126"/>
      <c r="AE16" s="126"/>
      <c r="AF16" s="126"/>
      <c r="AG16" s="126"/>
      <c r="AH16" s="126"/>
    </row>
    <row r="17" s="127" customFormat="1" ht="12" customHeight="1" spans="1:34">
      <c r="A17" s="137"/>
      <c r="B17" s="138"/>
      <c r="C17" s="135" t="s">
        <v>402</v>
      </c>
      <c r="D17" s="136"/>
      <c r="E17" s="164">
        <f ca="1" t="shared" si="18"/>
        <v>0</v>
      </c>
      <c r="F17" s="164">
        <f t="shared" si="22"/>
        <v>0</v>
      </c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126"/>
      <c r="T17" s="126"/>
      <c r="U17" s="126"/>
      <c r="V17" s="126"/>
      <c r="W17" s="126"/>
      <c r="X17" s="126"/>
      <c r="Y17" s="177">
        <f t="shared" si="23"/>
        <v>0</v>
      </c>
      <c r="Z17" s="177">
        <f t="shared" si="24"/>
        <v>0</v>
      </c>
      <c r="AA17" s="177">
        <f t="shared" si="25"/>
        <v>0</v>
      </c>
      <c r="AB17" s="177">
        <f t="shared" si="26"/>
        <v>0</v>
      </c>
      <c r="AC17" s="126"/>
      <c r="AD17" s="126"/>
      <c r="AE17" s="126"/>
      <c r="AF17" s="126"/>
      <c r="AG17" s="126"/>
      <c r="AH17" s="126"/>
    </row>
    <row r="18" s="127" customFormat="1" customHeight="1" spans="1:34">
      <c r="A18" s="137"/>
      <c r="B18" s="138"/>
      <c r="C18" s="135" t="s">
        <v>518</v>
      </c>
      <c r="D18" s="136"/>
      <c r="E18" s="164">
        <f ca="1" t="shared" si="18"/>
        <v>0</v>
      </c>
      <c r="F18" s="164">
        <f t="shared" si="22"/>
        <v>0</v>
      </c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126"/>
      <c r="T18" s="126"/>
      <c r="U18" s="126"/>
      <c r="V18" s="126"/>
      <c r="W18" s="126"/>
      <c r="X18" s="126"/>
      <c r="Y18" s="177">
        <f t="shared" si="23"/>
        <v>0</v>
      </c>
      <c r="Z18" s="177">
        <f t="shared" si="24"/>
        <v>0</v>
      </c>
      <c r="AA18" s="177">
        <f t="shared" si="25"/>
        <v>0</v>
      </c>
      <c r="AB18" s="177">
        <f t="shared" si="26"/>
        <v>0</v>
      </c>
      <c r="AC18" s="126"/>
      <c r="AD18" s="126"/>
      <c r="AE18" s="126"/>
      <c r="AF18" s="126"/>
      <c r="AG18" s="126"/>
      <c r="AH18" s="126"/>
    </row>
    <row r="19" s="127" customFormat="1" customHeight="1" spans="1:34">
      <c r="A19" s="137"/>
      <c r="B19" s="138"/>
      <c r="C19" s="139" t="s">
        <v>403</v>
      </c>
      <c r="D19" s="136" t="s">
        <v>392</v>
      </c>
      <c r="E19" s="164">
        <f ca="1" t="shared" si="18"/>
        <v>0</v>
      </c>
      <c r="F19" s="164">
        <f t="shared" si="22"/>
        <v>0</v>
      </c>
      <c r="G19" s="66">
        <f t="shared" ref="G19:R19" si="27">G20+G21</f>
        <v>0</v>
      </c>
      <c r="H19" s="66">
        <f t="shared" si="27"/>
        <v>0</v>
      </c>
      <c r="I19" s="66">
        <f t="shared" si="27"/>
        <v>0</v>
      </c>
      <c r="J19" s="66">
        <f t="shared" si="27"/>
        <v>0</v>
      </c>
      <c r="K19" s="66">
        <f t="shared" si="27"/>
        <v>0</v>
      </c>
      <c r="L19" s="66">
        <f t="shared" si="27"/>
        <v>0</v>
      </c>
      <c r="M19" s="66">
        <f t="shared" si="27"/>
        <v>0</v>
      </c>
      <c r="N19" s="66">
        <f t="shared" si="27"/>
        <v>0</v>
      </c>
      <c r="O19" s="66">
        <f t="shared" si="27"/>
        <v>0</v>
      </c>
      <c r="P19" s="66">
        <f t="shared" si="27"/>
        <v>0</v>
      </c>
      <c r="Q19" s="66">
        <f t="shared" si="27"/>
        <v>0</v>
      </c>
      <c r="R19" s="66">
        <f t="shared" si="27"/>
        <v>0</v>
      </c>
      <c r="S19" s="126"/>
      <c r="T19" s="126"/>
      <c r="U19" s="126"/>
      <c r="V19" s="126"/>
      <c r="W19" s="126"/>
      <c r="X19" s="126"/>
      <c r="Y19" s="177">
        <f t="shared" si="23"/>
        <v>0</v>
      </c>
      <c r="Z19" s="177">
        <f t="shared" si="24"/>
        <v>0</v>
      </c>
      <c r="AA19" s="177">
        <f t="shared" si="25"/>
        <v>0</v>
      </c>
      <c r="AB19" s="177">
        <f t="shared" si="26"/>
        <v>0</v>
      </c>
      <c r="AC19" s="126"/>
      <c r="AD19" s="126"/>
      <c r="AE19" s="126"/>
      <c r="AF19" s="126"/>
      <c r="AG19" s="126"/>
      <c r="AH19" s="126"/>
    </row>
    <row r="20" s="127" customFormat="1" customHeight="1" spans="1:34">
      <c r="A20" s="137"/>
      <c r="B20" s="138"/>
      <c r="C20" s="140"/>
      <c r="D20" s="141" t="s">
        <v>519</v>
      </c>
      <c r="E20" s="164">
        <f ca="1" t="shared" si="18"/>
        <v>0</v>
      </c>
      <c r="F20" s="164">
        <f t="shared" si="22"/>
        <v>0</v>
      </c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126"/>
      <c r="T20" s="126"/>
      <c r="U20" s="126"/>
      <c r="V20" s="126"/>
      <c r="W20" s="126"/>
      <c r="X20" s="126"/>
      <c r="Y20" s="177">
        <f t="shared" si="23"/>
        <v>0</v>
      </c>
      <c r="Z20" s="177">
        <f t="shared" si="24"/>
        <v>0</v>
      </c>
      <c r="AA20" s="177">
        <f t="shared" si="25"/>
        <v>0</v>
      </c>
      <c r="AB20" s="177">
        <f t="shared" si="26"/>
        <v>0</v>
      </c>
      <c r="AC20" s="126"/>
      <c r="AD20" s="126"/>
      <c r="AE20" s="126"/>
      <c r="AF20" s="126"/>
      <c r="AG20" s="126"/>
      <c r="AH20" s="126"/>
    </row>
    <row r="21" s="127" customFormat="1" customHeight="1" spans="1:34">
      <c r="A21" s="137"/>
      <c r="B21" s="138"/>
      <c r="C21" s="142"/>
      <c r="D21" s="136" t="s">
        <v>520</v>
      </c>
      <c r="E21" s="164">
        <f ca="1" t="shared" si="18"/>
        <v>0</v>
      </c>
      <c r="F21" s="164">
        <f t="shared" si="22"/>
        <v>0</v>
      </c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126"/>
      <c r="T21" s="126"/>
      <c r="U21" s="126"/>
      <c r="V21" s="126"/>
      <c r="W21" s="126"/>
      <c r="X21" s="126"/>
      <c r="Y21" s="177">
        <f t="shared" si="23"/>
        <v>0</v>
      </c>
      <c r="Z21" s="177">
        <f t="shared" si="24"/>
        <v>0</v>
      </c>
      <c r="AA21" s="177">
        <f t="shared" si="25"/>
        <v>0</v>
      </c>
      <c r="AB21" s="177">
        <f t="shared" si="26"/>
        <v>0</v>
      </c>
      <c r="AC21" s="126"/>
      <c r="AD21" s="126"/>
      <c r="AE21" s="126"/>
      <c r="AF21" s="126"/>
      <c r="AG21" s="126"/>
      <c r="AH21" s="126"/>
    </row>
    <row r="22" s="127" customFormat="1" customHeight="1" spans="1:34">
      <c r="A22" s="137"/>
      <c r="B22" s="138"/>
      <c r="C22" s="143" t="s">
        <v>406</v>
      </c>
      <c r="D22" s="144" t="s">
        <v>521</v>
      </c>
      <c r="E22" s="165">
        <f ca="1" t="shared" si="18"/>
        <v>0</v>
      </c>
      <c r="F22" s="165">
        <f>IF(F17=0,,F20/F17)</f>
        <v>0</v>
      </c>
      <c r="G22" s="166">
        <f t="shared" ref="G22:R22" si="28">IF(G17=0,,G20/G17)</f>
        <v>0</v>
      </c>
      <c r="H22" s="166">
        <f t="shared" si="28"/>
        <v>0</v>
      </c>
      <c r="I22" s="166">
        <f t="shared" si="28"/>
        <v>0</v>
      </c>
      <c r="J22" s="166">
        <f t="shared" si="28"/>
        <v>0</v>
      </c>
      <c r="K22" s="166">
        <f t="shared" si="28"/>
        <v>0</v>
      </c>
      <c r="L22" s="166">
        <f t="shared" si="28"/>
        <v>0</v>
      </c>
      <c r="M22" s="166">
        <f t="shared" si="28"/>
        <v>0</v>
      </c>
      <c r="N22" s="166">
        <f t="shared" si="28"/>
        <v>0</v>
      </c>
      <c r="O22" s="166">
        <f t="shared" si="28"/>
        <v>0</v>
      </c>
      <c r="P22" s="166">
        <f t="shared" si="28"/>
        <v>0</v>
      </c>
      <c r="Q22" s="166">
        <f t="shared" si="28"/>
        <v>0</v>
      </c>
      <c r="R22" s="166">
        <f t="shared" si="28"/>
        <v>0</v>
      </c>
      <c r="S22" s="126"/>
      <c r="T22" s="126"/>
      <c r="U22" s="126"/>
      <c r="V22" s="126"/>
      <c r="W22" s="126"/>
      <c r="X22" s="126"/>
      <c r="Y22" s="179">
        <f t="shared" ref="Y22:AB22" si="29">IF(Y17=0,,Y19/Y17)</f>
        <v>0</v>
      </c>
      <c r="Z22" s="179">
        <f t="shared" si="29"/>
        <v>0</v>
      </c>
      <c r="AA22" s="179">
        <f t="shared" si="29"/>
        <v>0</v>
      </c>
      <c r="AB22" s="179">
        <f t="shared" si="29"/>
        <v>0</v>
      </c>
      <c r="AC22" s="126"/>
      <c r="AD22" s="126"/>
      <c r="AE22" s="126"/>
      <c r="AF22" s="126"/>
      <c r="AG22" s="126"/>
      <c r="AH22" s="126"/>
    </row>
    <row r="23" s="127" customFormat="1" customHeight="1" spans="1:34">
      <c r="A23" s="145"/>
      <c r="B23" s="146"/>
      <c r="C23" s="147"/>
      <c r="D23" s="144" t="s">
        <v>522</v>
      </c>
      <c r="E23" s="165">
        <f ca="1" t="shared" si="18"/>
        <v>0</v>
      </c>
      <c r="F23" s="165">
        <f>IF(F17=0,,F21/F17)</f>
        <v>0</v>
      </c>
      <c r="G23" s="166">
        <f t="shared" ref="G23:R23" si="30">IF(G17=0,,G21/G17)</f>
        <v>0</v>
      </c>
      <c r="H23" s="166">
        <f t="shared" si="30"/>
        <v>0</v>
      </c>
      <c r="I23" s="166">
        <f t="shared" si="30"/>
        <v>0</v>
      </c>
      <c r="J23" s="166">
        <f t="shared" si="30"/>
        <v>0</v>
      </c>
      <c r="K23" s="166">
        <f t="shared" si="30"/>
        <v>0</v>
      </c>
      <c r="L23" s="166">
        <f t="shared" si="30"/>
        <v>0</v>
      </c>
      <c r="M23" s="166">
        <f t="shared" si="30"/>
        <v>0</v>
      </c>
      <c r="N23" s="166">
        <f t="shared" si="30"/>
        <v>0</v>
      </c>
      <c r="O23" s="166">
        <f t="shared" si="30"/>
        <v>0</v>
      </c>
      <c r="P23" s="166">
        <f t="shared" si="30"/>
        <v>0</v>
      </c>
      <c r="Q23" s="166">
        <f t="shared" si="30"/>
        <v>0</v>
      </c>
      <c r="R23" s="166">
        <f t="shared" si="30"/>
        <v>0</v>
      </c>
      <c r="S23" s="126"/>
      <c r="T23" s="126"/>
      <c r="U23" s="126"/>
      <c r="V23" s="126"/>
      <c r="W23" s="126"/>
      <c r="X23" s="126"/>
      <c r="Y23" s="179">
        <f t="shared" ref="Y23:AB23" si="31">IF(Y17=0,,Y20/Y17)</f>
        <v>0</v>
      </c>
      <c r="Z23" s="179">
        <f t="shared" si="31"/>
        <v>0</v>
      </c>
      <c r="AA23" s="179">
        <f t="shared" si="31"/>
        <v>0</v>
      </c>
      <c r="AB23" s="179">
        <f t="shared" si="31"/>
        <v>0</v>
      </c>
      <c r="AC23" s="126"/>
      <c r="AD23" s="126"/>
      <c r="AE23" s="126"/>
      <c r="AF23" s="126"/>
      <c r="AG23" s="126"/>
      <c r="AH23" s="126"/>
    </row>
    <row r="24" s="126" customFormat="1" customHeight="1" spans="1:28">
      <c r="A24" s="148" t="s">
        <v>409</v>
      </c>
      <c r="B24" s="148"/>
      <c r="C24" s="149" t="s">
        <v>410</v>
      </c>
      <c r="D24" s="36" t="s">
        <v>186</v>
      </c>
      <c r="E24" s="114">
        <f>SUM(G24:R24)</f>
        <v>0</v>
      </c>
      <c r="F24" s="114">
        <f>IF($T$1=0,0,E24/$T$1)</f>
        <v>0</v>
      </c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Y24" s="114">
        <f>SUM(G24:I24)</f>
        <v>0</v>
      </c>
      <c r="Z24" s="114">
        <f>SUM(J24:L24)</f>
        <v>0</v>
      </c>
      <c r="AA24" s="114">
        <f>SUM(M24:O24)</f>
        <v>0</v>
      </c>
      <c r="AB24" s="114">
        <f>SUM(P24:R24)</f>
        <v>0</v>
      </c>
    </row>
    <row r="25" s="126" customFormat="1" customHeight="1" spans="1:28">
      <c r="A25" s="148"/>
      <c r="B25" s="148"/>
      <c r="C25" s="149"/>
      <c r="D25" s="36" t="s">
        <v>20</v>
      </c>
      <c r="E25" s="114">
        <f>SUM(G25:R25)</f>
        <v>0</v>
      </c>
      <c r="F25" s="114">
        <f>IF($T$1=0,0,E25/$T$1)</f>
        <v>0</v>
      </c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Y25" s="114">
        <f>SUM(G25:I25)</f>
        <v>0</v>
      </c>
      <c r="Z25" s="114">
        <f>SUM(J25:L25)</f>
        <v>0</v>
      </c>
      <c r="AA25" s="114">
        <f>SUM(M25:O25)</f>
        <v>0</v>
      </c>
      <c r="AB25" s="114">
        <f>SUM(P25:R25)</f>
        <v>0</v>
      </c>
    </row>
    <row r="26" s="129" customFormat="1" customHeight="1" spans="1:34">
      <c r="A26" s="148"/>
      <c r="B26" s="148"/>
      <c r="C26" s="149"/>
      <c r="D26" s="150" t="s">
        <v>255</v>
      </c>
      <c r="E26" s="114">
        <f t="shared" ref="E26:R26" si="32">IF(E$24&lt;&gt;0,E8/E$24,)</f>
        <v>0</v>
      </c>
      <c r="F26" s="114">
        <f t="shared" si="32"/>
        <v>0</v>
      </c>
      <c r="G26" s="66">
        <f t="shared" si="32"/>
        <v>0</v>
      </c>
      <c r="H26" s="66">
        <f t="shared" si="32"/>
        <v>0</v>
      </c>
      <c r="I26" s="66">
        <f t="shared" si="32"/>
        <v>0</v>
      </c>
      <c r="J26" s="66">
        <f t="shared" si="32"/>
        <v>0</v>
      </c>
      <c r="K26" s="66">
        <f t="shared" si="32"/>
        <v>0</v>
      </c>
      <c r="L26" s="66">
        <f t="shared" si="32"/>
        <v>0</v>
      </c>
      <c r="M26" s="66">
        <f t="shared" si="32"/>
        <v>0</v>
      </c>
      <c r="N26" s="66">
        <f t="shared" si="32"/>
        <v>0</v>
      </c>
      <c r="O26" s="66">
        <f t="shared" si="32"/>
        <v>0</v>
      </c>
      <c r="P26" s="66">
        <f t="shared" si="32"/>
        <v>0</v>
      </c>
      <c r="Q26" s="66">
        <f t="shared" si="32"/>
        <v>0</v>
      </c>
      <c r="R26" s="66">
        <f t="shared" si="32"/>
        <v>0</v>
      </c>
      <c r="S26" s="126"/>
      <c r="T26" s="126"/>
      <c r="U26" s="126"/>
      <c r="V26" s="126"/>
      <c r="W26" s="126"/>
      <c r="X26" s="126"/>
      <c r="Y26" s="114">
        <f t="shared" ref="Y26:AB26" si="33">IF(Y$24&lt;&gt;0,Y8/Y$24,)</f>
        <v>0</v>
      </c>
      <c r="Z26" s="114">
        <f t="shared" si="33"/>
        <v>0</v>
      </c>
      <c r="AA26" s="114">
        <f t="shared" si="33"/>
        <v>0</v>
      </c>
      <c r="AB26" s="114">
        <f t="shared" si="33"/>
        <v>0</v>
      </c>
      <c r="AC26" s="126"/>
      <c r="AD26" s="126"/>
      <c r="AE26" s="126"/>
      <c r="AF26" s="126"/>
      <c r="AG26" s="126"/>
      <c r="AH26" s="126"/>
    </row>
    <row r="27" s="126" customFormat="1" customHeight="1" spans="1:28">
      <c r="A27" s="148"/>
      <c r="B27" s="148"/>
      <c r="C27" s="149"/>
      <c r="D27" s="36" t="s">
        <v>411</v>
      </c>
      <c r="E27" s="114">
        <f t="shared" ref="E27:R27" si="34">IF(E$24&lt;&gt;0,E102/E$24,)</f>
        <v>0</v>
      </c>
      <c r="F27" s="114">
        <f t="shared" si="34"/>
        <v>0</v>
      </c>
      <c r="G27" s="66">
        <f t="shared" si="34"/>
        <v>0</v>
      </c>
      <c r="H27" s="66">
        <f t="shared" si="34"/>
        <v>0</v>
      </c>
      <c r="I27" s="66">
        <f t="shared" si="34"/>
        <v>0</v>
      </c>
      <c r="J27" s="66">
        <f t="shared" si="34"/>
        <v>0</v>
      </c>
      <c r="K27" s="66">
        <f t="shared" si="34"/>
        <v>0</v>
      </c>
      <c r="L27" s="66">
        <f t="shared" si="34"/>
        <v>0</v>
      </c>
      <c r="M27" s="66">
        <f t="shared" si="34"/>
        <v>0</v>
      </c>
      <c r="N27" s="66">
        <f t="shared" si="34"/>
        <v>0</v>
      </c>
      <c r="O27" s="66">
        <f t="shared" si="34"/>
        <v>0</v>
      </c>
      <c r="P27" s="66">
        <f t="shared" si="34"/>
        <v>0</v>
      </c>
      <c r="Q27" s="66">
        <f t="shared" si="34"/>
        <v>0</v>
      </c>
      <c r="R27" s="66">
        <f t="shared" si="34"/>
        <v>0</v>
      </c>
      <c r="Y27" s="114">
        <f t="shared" ref="Y27:AB27" si="35">IF(Y$24&lt;&gt;0,Y102/Y$24,)</f>
        <v>0</v>
      </c>
      <c r="Z27" s="114">
        <f t="shared" si="35"/>
        <v>0</v>
      </c>
      <c r="AA27" s="114">
        <f t="shared" si="35"/>
        <v>0</v>
      </c>
      <c r="AB27" s="114">
        <f t="shared" si="35"/>
        <v>0</v>
      </c>
    </row>
    <row r="28" s="126" customFormat="1" customHeight="1" spans="1:28">
      <c r="A28" s="148"/>
      <c r="B28" s="148"/>
      <c r="C28" s="149"/>
      <c r="D28" s="150" t="s">
        <v>412</v>
      </c>
      <c r="E28" s="114">
        <f t="shared" ref="E28:R28" si="36">IF(E$24&lt;&gt;0,E97/E$24,)</f>
        <v>0</v>
      </c>
      <c r="F28" s="114">
        <f t="shared" si="36"/>
        <v>0</v>
      </c>
      <c r="G28" s="66">
        <f t="shared" si="36"/>
        <v>0</v>
      </c>
      <c r="H28" s="66">
        <f t="shared" si="36"/>
        <v>0</v>
      </c>
      <c r="I28" s="66">
        <f t="shared" si="36"/>
        <v>0</v>
      </c>
      <c r="J28" s="66">
        <f t="shared" si="36"/>
        <v>0</v>
      </c>
      <c r="K28" s="66">
        <f t="shared" si="36"/>
        <v>0</v>
      </c>
      <c r="L28" s="66">
        <f t="shared" si="36"/>
        <v>0</v>
      </c>
      <c r="M28" s="66">
        <f t="shared" si="36"/>
        <v>0</v>
      </c>
      <c r="N28" s="66">
        <f t="shared" si="36"/>
        <v>0</v>
      </c>
      <c r="O28" s="66">
        <f t="shared" si="36"/>
        <v>0</v>
      </c>
      <c r="P28" s="66">
        <f t="shared" si="36"/>
        <v>0</v>
      </c>
      <c r="Q28" s="66">
        <f t="shared" si="36"/>
        <v>0</v>
      </c>
      <c r="R28" s="66">
        <f t="shared" si="36"/>
        <v>0</v>
      </c>
      <c r="Y28" s="114">
        <f t="shared" ref="Y28:AB28" si="37">IF(Y$24&lt;&gt;0,Y97/Y$24,)</f>
        <v>0</v>
      </c>
      <c r="Z28" s="114">
        <f t="shared" si="37"/>
        <v>0</v>
      </c>
      <c r="AA28" s="114">
        <f t="shared" si="37"/>
        <v>0</v>
      </c>
      <c r="AB28" s="114">
        <f t="shared" si="37"/>
        <v>0</v>
      </c>
    </row>
    <row r="29" s="126" customFormat="1" customHeight="1" spans="1:28">
      <c r="A29" s="148"/>
      <c r="B29" s="148"/>
      <c r="C29" s="149"/>
      <c r="D29" s="36" t="s">
        <v>413</v>
      </c>
      <c r="E29" s="114">
        <f t="shared" ref="E29:R29" si="38">IF(E$24&lt;&gt;0,E164/E$24,)</f>
        <v>0</v>
      </c>
      <c r="F29" s="114">
        <f t="shared" si="38"/>
        <v>0</v>
      </c>
      <c r="G29" s="66">
        <f t="shared" si="38"/>
        <v>0</v>
      </c>
      <c r="H29" s="66">
        <f t="shared" si="38"/>
        <v>0</v>
      </c>
      <c r="I29" s="66">
        <f t="shared" si="38"/>
        <v>0</v>
      </c>
      <c r="J29" s="66">
        <f t="shared" si="38"/>
        <v>0</v>
      </c>
      <c r="K29" s="66">
        <f t="shared" si="38"/>
        <v>0</v>
      </c>
      <c r="L29" s="66">
        <f t="shared" si="38"/>
        <v>0</v>
      </c>
      <c r="M29" s="66">
        <f t="shared" si="38"/>
        <v>0</v>
      </c>
      <c r="N29" s="66">
        <f t="shared" si="38"/>
        <v>0</v>
      </c>
      <c r="O29" s="66">
        <f t="shared" si="38"/>
        <v>0</v>
      </c>
      <c r="P29" s="66">
        <f t="shared" si="38"/>
        <v>0</v>
      </c>
      <c r="Q29" s="66">
        <f t="shared" si="38"/>
        <v>0</v>
      </c>
      <c r="R29" s="66">
        <f t="shared" si="38"/>
        <v>0</v>
      </c>
      <c r="Y29" s="114">
        <f t="shared" ref="Y29:AB29" si="39">IF(Y$24&lt;&gt;0,Y164/Y$24,)</f>
        <v>0</v>
      </c>
      <c r="Z29" s="114">
        <f t="shared" si="39"/>
        <v>0</v>
      </c>
      <c r="AA29" s="114">
        <f t="shared" si="39"/>
        <v>0</v>
      </c>
      <c r="AB29" s="114">
        <f t="shared" si="39"/>
        <v>0</v>
      </c>
    </row>
    <row r="30" s="126" customFormat="1" customHeight="1" spans="1:28">
      <c r="A30" s="148"/>
      <c r="B30" s="148"/>
      <c r="C30" s="149"/>
      <c r="D30" s="36" t="s">
        <v>414</v>
      </c>
      <c r="E30" s="114">
        <f t="shared" ref="E30:R30" si="40">IF(E$24&lt;&gt;0,E197/E$24,)</f>
        <v>0</v>
      </c>
      <c r="F30" s="114">
        <f t="shared" si="40"/>
        <v>0</v>
      </c>
      <c r="G30" s="66">
        <f t="shared" si="40"/>
        <v>0</v>
      </c>
      <c r="H30" s="66">
        <f t="shared" si="40"/>
        <v>0</v>
      </c>
      <c r="I30" s="66">
        <f t="shared" si="40"/>
        <v>0</v>
      </c>
      <c r="J30" s="66">
        <f t="shared" si="40"/>
        <v>0</v>
      </c>
      <c r="K30" s="66">
        <f t="shared" si="40"/>
        <v>0</v>
      </c>
      <c r="L30" s="66">
        <f t="shared" si="40"/>
        <v>0</v>
      </c>
      <c r="M30" s="66">
        <f t="shared" si="40"/>
        <v>0</v>
      </c>
      <c r="N30" s="66">
        <f t="shared" si="40"/>
        <v>0</v>
      </c>
      <c r="O30" s="66">
        <f t="shared" si="40"/>
        <v>0</v>
      </c>
      <c r="P30" s="66">
        <f t="shared" si="40"/>
        <v>0</v>
      </c>
      <c r="Q30" s="66">
        <f t="shared" si="40"/>
        <v>0</v>
      </c>
      <c r="R30" s="66">
        <f t="shared" si="40"/>
        <v>0</v>
      </c>
      <c r="Y30" s="114">
        <f t="shared" ref="Y30:AB30" si="41">IF(Y$24&lt;&gt;0,Y197/Y$24,)</f>
        <v>0</v>
      </c>
      <c r="Z30" s="114">
        <f t="shared" si="41"/>
        <v>0</v>
      </c>
      <c r="AA30" s="114">
        <f t="shared" si="41"/>
        <v>0</v>
      </c>
      <c r="AB30" s="114">
        <f t="shared" si="41"/>
        <v>0</v>
      </c>
    </row>
    <row r="31" s="126" customFormat="1" customHeight="1" spans="1:28">
      <c r="A31" s="148"/>
      <c r="B31" s="148"/>
      <c r="C31" s="149"/>
      <c r="D31" s="36" t="s">
        <v>415</v>
      </c>
      <c r="E31" s="114" t="s">
        <v>416</v>
      </c>
      <c r="F31" s="114" t="s">
        <v>416</v>
      </c>
      <c r="G31" s="66" t="s">
        <v>416</v>
      </c>
      <c r="H31" s="66" t="s">
        <v>416</v>
      </c>
      <c r="I31" s="66" t="s">
        <v>416</v>
      </c>
      <c r="J31" s="66" t="s">
        <v>416</v>
      </c>
      <c r="K31" s="66" t="s">
        <v>416</v>
      </c>
      <c r="L31" s="66" t="s">
        <v>416</v>
      </c>
      <c r="M31" s="66" t="s">
        <v>416</v>
      </c>
      <c r="N31" s="66" t="s">
        <v>416</v>
      </c>
      <c r="O31" s="66" t="s">
        <v>416</v>
      </c>
      <c r="P31" s="66" t="s">
        <v>416</v>
      </c>
      <c r="Q31" s="66" t="s">
        <v>416</v>
      </c>
      <c r="R31" s="66" t="s">
        <v>416</v>
      </c>
      <c r="Y31" s="114" t="s">
        <v>416</v>
      </c>
      <c r="Z31" s="114" t="s">
        <v>416</v>
      </c>
      <c r="AA31" s="114" t="s">
        <v>416</v>
      </c>
      <c r="AB31" s="114" t="s">
        <v>416</v>
      </c>
    </row>
    <row r="32" s="129" customFormat="1" customHeight="1" spans="1:34">
      <c r="A32" s="148"/>
      <c r="B32" s="148"/>
      <c r="C32" s="149"/>
      <c r="D32" s="36" t="s">
        <v>417</v>
      </c>
      <c r="E32" s="114">
        <f t="shared" ref="E32:R32" si="42">IF(E$24&lt;&gt;0,E3/E$24,)</f>
        <v>0</v>
      </c>
      <c r="F32" s="114">
        <f t="shared" si="42"/>
        <v>0</v>
      </c>
      <c r="G32" s="66">
        <f t="shared" si="42"/>
        <v>0</v>
      </c>
      <c r="H32" s="66">
        <f t="shared" si="42"/>
        <v>0</v>
      </c>
      <c r="I32" s="66">
        <f t="shared" si="42"/>
        <v>0</v>
      </c>
      <c r="J32" s="66">
        <f t="shared" si="42"/>
        <v>0</v>
      </c>
      <c r="K32" s="66">
        <f t="shared" si="42"/>
        <v>0</v>
      </c>
      <c r="L32" s="66">
        <f t="shared" si="42"/>
        <v>0</v>
      </c>
      <c r="M32" s="66">
        <f t="shared" si="42"/>
        <v>0</v>
      </c>
      <c r="N32" s="66">
        <f t="shared" si="42"/>
        <v>0</v>
      </c>
      <c r="O32" s="66">
        <f t="shared" si="42"/>
        <v>0</v>
      </c>
      <c r="P32" s="66">
        <f t="shared" si="42"/>
        <v>0</v>
      </c>
      <c r="Q32" s="66">
        <f t="shared" si="42"/>
        <v>0</v>
      </c>
      <c r="R32" s="66">
        <f t="shared" si="42"/>
        <v>0</v>
      </c>
      <c r="S32" s="126"/>
      <c r="T32" s="126"/>
      <c r="U32" s="126"/>
      <c r="V32" s="126"/>
      <c r="W32" s="126"/>
      <c r="X32" s="126"/>
      <c r="Y32" s="114">
        <f t="shared" ref="Y32:AB32" si="43">IF(Y$24&lt;&gt;0,Y3/Y$24,)</f>
        <v>0</v>
      </c>
      <c r="Z32" s="114">
        <f t="shared" si="43"/>
        <v>0</v>
      </c>
      <c r="AA32" s="114">
        <f t="shared" si="43"/>
        <v>0</v>
      </c>
      <c r="AB32" s="114">
        <f t="shared" si="43"/>
        <v>0</v>
      </c>
      <c r="AC32" s="126"/>
      <c r="AD32" s="126"/>
      <c r="AE32" s="126"/>
      <c r="AF32" s="126"/>
      <c r="AG32" s="126"/>
      <c r="AH32" s="126"/>
    </row>
    <row r="33" s="129" customFormat="1" customHeight="1" spans="1:34">
      <c r="A33" s="148"/>
      <c r="B33" s="148"/>
      <c r="C33" s="149"/>
      <c r="D33" s="36" t="s">
        <v>418</v>
      </c>
      <c r="E33" s="167">
        <f>IF(SUM(G12:R12)&lt;&gt;0,E24/SUM(G12:R12),)</f>
        <v>0</v>
      </c>
      <c r="F33" s="167">
        <f t="shared" ref="F33:R33" si="44">IF(F12&lt;&gt;0,F24/F12,)</f>
        <v>0</v>
      </c>
      <c r="G33" s="168">
        <f t="shared" si="44"/>
        <v>0</v>
      </c>
      <c r="H33" s="168">
        <f t="shared" si="44"/>
        <v>0</v>
      </c>
      <c r="I33" s="168">
        <f t="shared" si="44"/>
        <v>0</v>
      </c>
      <c r="J33" s="168">
        <f t="shared" si="44"/>
        <v>0</v>
      </c>
      <c r="K33" s="168">
        <f t="shared" si="44"/>
        <v>0</v>
      </c>
      <c r="L33" s="168">
        <f t="shared" si="44"/>
        <v>0</v>
      </c>
      <c r="M33" s="168">
        <f t="shared" si="44"/>
        <v>0</v>
      </c>
      <c r="N33" s="168">
        <f t="shared" si="44"/>
        <v>0</v>
      </c>
      <c r="O33" s="168">
        <f t="shared" si="44"/>
        <v>0</v>
      </c>
      <c r="P33" s="168">
        <f t="shared" si="44"/>
        <v>0</v>
      </c>
      <c r="Q33" s="168">
        <f t="shared" si="44"/>
        <v>0</v>
      </c>
      <c r="R33" s="168">
        <f t="shared" si="44"/>
        <v>0</v>
      </c>
      <c r="S33" s="126"/>
      <c r="T33" s="126"/>
      <c r="U33" s="126"/>
      <c r="V33" s="126"/>
      <c r="W33" s="126"/>
      <c r="X33" s="126"/>
      <c r="Y33" s="167">
        <f>IF(SUM(G12:I12)&lt;&gt;0,Y24/SUM(G12:I12),)</f>
        <v>0</v>
      </c>
      <c r="Z33" s="167">
        <f>IF(SUM(J12:L12)&lt;&gt;0,Z24/SUM(J12:L12),)</f>
        <v>0</v>
      </c>
      <c r="AA33" s="167">
        <f>IF(SUM(M12:O12)&lt;&gt;0,AA24/SUM(M12:O12),)</f>
        <v>0</v>
      </c>
      <c r="AB33" s="167">
        <f>IF(SUM(P12:R12)&lt;&gt;0,AB24/SUM(P12:R12),)</f>
        <v>0</v>
      </c>
      <c r="AC33" s="126"/>
      <c r="AD33" s="126"/>
      <c r="AE33" s="126"/>
      <c r="AF33" s="126"/>
      <c r="AG33" s="126"/>
      <c r="AH33" s="126"/>
    </row>
    <row r="34" s="126" customFormat="1" customHeight="1" spans="1:28">
      <c r="A34" s="148"/>
      <c r="B34" s="148"/>
      <c r="C34" s="149"/>
      <c r="D34" s="36" t="s">
        <v>419</v>
      </c>
      <c r="E34" s="114">
        <f>IF(SUM(G12:R12)&lt;&gt;0,E2/SUM(G12:R12),)</f>
        <v>0</v>
      </c>
      <c r="F34" s="114">
        <f t="shared" ref="F34:R34" si="45">IF(F12&lt;&gt;0,F2/F12,)</f>
        <v>0</v>
      </c>
      <c r="G34" s="66">
        <f t="shared" si="45"/>
        <v>0</v>
      </c>
      <c r="H34" s="66">
        <f t="shared" si="45"/>
        <v>0</v>
      </c>
      <c r="I34" s="66">
        <f t="shared" si="45"/>
        <v>0</v>
      </c>
      <c r="J34" s="66">
        <f t="shared" si="45"/>
        <v>0</v>
      </c>
      <c r="K34" s="66">
        <f t="shared" si="45"/>
        <v>0</v>
      </c>
      <c r="L34" s="66">
        <f t="shared" si="45"/>
        <v>0</v>
      </c>
      <c r="M34" s="66">
        <f t="shared" si="45"/>
        <v>0</v>
      </c>
      <c r="N34" s="66">
        <f t="shared" si="45"/>
        <v>0</v>
      </c>
      <c r="O34" s="66">
        <f t="shared" si="45"/>
        <v>0</v>
      </c>
      <c r="P34" s="66">
        <f t="shared" si="45"/>
        <v>0</v>
      </c>
      <c r="Q34" s="66">
        <f t="shared" si="45"/>
        <v>0</v>
      </c>
      <c r="R34" s="66">
        <f t="shared" si="45"/>
        <v>0</v>
      </c>
      <c r="Y34" s="114">
        <f>IF(SUM(G12:I12)&lt;&gt;0,Y2/SUM(G12:I12),)</f>
        <v>0</v>
      </c>
      <c r="Z34" s="114">
        <f>IF(SUM(J12:L12)&lt;&gt;0,Z2/SUM(J12:L12),)</f>
        <v>0</v>
      </c>
      <c r="AA34" s="114">
        <f>IF(SUM(M12:O12)&lt;&gt;0,AA2/SUM(M12:O12),)</f>
        <v>0</v>
      </c>
      <c r="AB34" s="114">
        <f>IF(SUM(P12:R12)&lt;&gt;0,AB2/SUM(P12:R12),)</f>
        <v>0</v>
      </c>
    </row>
    <row r="35" s="126" customFormat="1" customHeight="1" spans="1:28">
      <c r="A35" s="148"/>
      <c r="B35" s="148"/>
      <c r="C35" s="149"/>
      <c r="D35" s="36" t="s">
        <v>420</v>
      </c>
      <c r="E35" s="114">
        <f>IF(SUM(G12:R12)&lt;&gt;0,E3/SUM(G12:R12),)</f>
        <v>0</v>
      </c>
      <c r="F35" s="114">
        <f t="shared" ref="F35:R35" si="46">IF(F12&lt;&gt;0,F3/F12,)</f>
        <v>0</v>
      </c>
      <c r="G35" s="66">
        <f t="shared" si="46"/>
        <v>0</v>
      </c>
      <c r="H35" s="66">
        <f t="shared" si="46"/>
        <v>0</v>
      </c>
      <c r="I35" s="66">
        <f t="shared" si="46"/>
        <v>0</v>
      </c>
      <c r="J35" s="66">
        <f t="shared" si="46"/>
        <v>0</v>
      </c>
      <c r="K35" s="66">
        <f t="shared" si="46"/>
        <v>0</v>
      </c>
      <c r="L35" s="66">
        <f t="shared" si="46"/>
        <v>0</v>
      </c>
      <c r="M35" s="66">
        <f t="shared" si="46"/>
        <v>0</v>
      </c>
      <c r="N35" s="66">
        <f t="shared" si="46"/>
        <v>0</v>
      </c>
      <c r="O35" s="66">
        <f t="shared" si="46"/>
        <v>0</v>
      </c>
      <c r="P35" s="66">
        <f t="shared" si="46"/>
        <v>0</v>
      </c>
      <c r="Q35" s="66">
        <f t="shared" si="46"/>
        <v>0</v>
      </c>
      <c r="R35" s="66">
        <f t="shared" si="46"/>
        <v>0</v>
      </c>
      <c r="Y35" s="114">
        <f>IF(SUM(G12:I12)&lt;&gt;0,Y3/SUM(G12:I12),)</f>
        <v>0</v>
      </c>
      <c r="Z35" s="114">
        <f>IF(SUM(J12:L12)&lt;&gt;0,Z3/SUM(J12:L12),)</f>
        <v>0</v>
      </c>
      <c r="AA35" s="114">
        <f>IF(SUM(M12:O12)&lt;&gt;0,AA3/SUM(M12:O12),)</f>
        <v>0</v>
      </c>
      <c r="AB35" s="114">
        <f>IF(SUM(P12:R12)&lt;&gt;0,AB3/SUM(P12:R12),)</f>
        <v>0</v>
      </c>
    </row>
    <row r="36" s="129" customFormat="1" customHeight="1" spans="1:34">
      <c r="A36" s="148"/>
      <c r="B36" s="148"/>
      <c r="C36" s="149"/>
      <c r="D36" s="36" t="s">
        <v>421</v>
      </c>
      <c r="E36" s="114">
        <f>IF(SUM(G12:R12)=0,,(E2+E3)/SUM(G12:R12))</f>
        <v>0</v>
      </c>
      <c r="F36" s="114">
        <f t="shared" ref="F36:R36" si="47">IF(F12=0,,(F2+F3)/F12)</f>
        <v>0</v>
      </c>
      <c r="G36" s="66">
        <f t="shared" si="47"/>
        <v>0</v>
      </c>
      <c r="H36" s="66">
        <f t="shared" si="47"/>
        <v>0</v>
      </c>
      <c r="I36" s="66">
        <f t="shared" si="47"/>
        <v>0</v>
      </c>
      <c r="J36" s="66">
        <f t="shared" si="47"/>
        <v>0</v>
      </c>
      <c r="K36" s="66">
        <f t="shared" si="47"/>
        <v>0</v>
      </c>
      <c r="L36" s="66">
        <f t="shared" si="47"/>
        <v>0</v>
      </c>
      <c r="M36" s="66">
        <f t="shared" si="47"/>
        <v>0</v>
      </c>
      <c r="N36" s="66">
        <f t="shared" si="47"/>
        <v>0</v>
      </c>
      <c r="O36" s="66">
        <f t="shared" si="47"/>
        <v>0</v>
      </c>
      <c r="P36" s="66">
        <f t="shared" si="47"/>
        <v>0</v>
      </c>
      <c r="Q36" s="66">
        <f t="shared" si="47"/>
        <v>0</v>
      </c>
      <c r="R36" s="66">
        <f t="shared" si="47"/>
        <v>0</v>
      </c>
      <c r="S36" s="126"/>
      <c r="T36" s="126"/>
      <c r="U36" s="126"/>
      <c r="V36" s="126"/>
      <c r="W36" s="126"/>
      <c r="X36" s="126"/>
      <c r="Y36" s="114">
        <f>IF(SUM(G12:I12)=0,,(Y2+Y3)/SUM(G12:I12))</f>
        <v>0</v>
      </c>
      <c r="Z36" s="114">
        <f>IF(SUM(J12:L12)=0,,(Z2+Z3)/SUM(J12:L12))</f>
        <v>0</v>
      </c>
      <c r="AA36" s="114">
        <f>IF(SUM(M12:O12)=0,,(AA2+AA3)/SUM(M12:O12))</f>
        <v>0</v>
      </c>
      <c r="AB36" s="114">
        <f>IF(SUM(P12:R12)=0,,(AB2+AB3)/SUM(P12:R12))</f>
        <v>0</v>
      </c>
      <c r="AC36" s="126"/>
      <c r="AD36" s="126"/>
      <c r="AE36" s="126"/>
      <c r="AF36" s="126"/>
      <c r="AG36" s="126"/>
      <c r="AH36" s="126"/>
    </row>
    <row r="37" s="126" customFormat="1" customHeight="1" spans="1:28">
      <c r="A37" s="148"/>
      <c r="B37" s="148"/>
      <c r="C37" s="149"/>
      <c r="D37" s="36" t="s">
        <v>422</v>
      </c>
      <c r="E37" s="114" t="s">
        <v>416</v>
      </c>
      <c r="F37" s="114" t="s">
        <v>416</v>
      </c>
      <c r="G37" s="166"/>
      <c r="H37" s="166" t="str">
        <f t="shared" ref="H37:R37" si="48">IF(G2&lt;&gt;0,(H2-G2)/G2,"-")</f>
        <v>-</v>
      </c>
      <c r="I37" s="166" t="str">
        <f t="shared" si="48"/>
        <v>-</v>
      </c>
      <c r="J37" s="166" t="str">
        <f t="shared" si="48"/>
        <v>-</v>
      </c>
      <c r="K37" s="166" t="str">
        <f t="shared" si="48"/>
        <v>-</v>
      </c>
      <c r="L37" s="166" t="str">
        <f t="shared" si="48"/>
        <v>-</v>
      </c>
      <c r="M37" s="166" t="str">
        <f t="shared" si="48"/>
        <v>-</v>
      </c>
      <c r="N37" s="166" t="str">
        <f t="shared" si="48"/>
        <v>-</v>
      </c>
      <c r="O37" s="166" t="str">
        <f t="shared" si="48"/>
        <v>-</v>
      </c>
      <c r="P37" s="166" t="str">
        <f t="shared" si="48"/>
        <v>-</v>
      </c>
      <c r="Q37" s="166" t="str">
        <f t="shared" si="48"/>
        <v>-</v>
      </c>
      <c r="R37" s="166" t="str">
        <f t="shared" si="48"/>
        <v>-</v>
      </c>
      <c r="Y37" s="114" t="s">
        <v>416</v>
      </c>
      <c r="Z37" s="114" t="s">
        <v>416</v>
      </c>
      <c r="AA37" s="114" t="s">
        <v>416</v>
      </c>
      <c r="AB37" s="114" t="s">
        <v>416</v>
      </c>
    </row>
    <row r="38" s="126" customFormat="1" customHeight="1" spans="1:28">
      <c r="A38" s="148"/>
      <c r="B38" s="148"/>
      <c r="C38" s="149"/>
      <c r="D38" s="36" t="s">
        <v>423</v>
      </c>
      <c r="E38" s="114" t="str">
        <f>IF(SUM(G12:R12)&lt;&gt;0,E8/SUM(G12:R12),"-")</f>
        <v>-</v>
      </c>
      <c r="F38" s="114">
        <f t="shared" ref="F38:R38" si="49">IF(F12&lt;&gt;0,F8/F12,)</f>
        <v>0</v>
      </c>
      <c r="G38" s="66">
        <f t="shared" si="49"/>
        <v>0</v>
      </c>
      <c r="H38" s="66">
        <f t="shared" si="49"/>
        <v>0</v>
      </c>
      <c r="I38" s="66">
        <f t="shared" si="49"/>
        <v>0</v>
      </c>
      <c r="J38" s="66">
        <f t="shared" si="49"/>
        <v>0</v>
      </c>
      <c r="K38" s="66">
        <f t="shared" si="49"/>
        <v>0</v>
      </c>
      <c r="L38" s="66">
        <f t="shared" si="49"/>
        <v>0</v>
      </c>
      <c r="M38" s="66">
        <f t="shared" si="49"/>
        <v>0</v>
      </c>
      <c r="N38" s="66">
        <f t="shared" si="49"/>
        <v>0</v>
      </c>
      <c r="O38" s="66">
        <f t="shared" si="49"/>
        <v>0</v>
      </c>
      <c r="P38" s="66">
        <f t="shared" si="49"/>
        <v>0</v>
      </c>
      <c r="Q38" s="66">
        <f t="shared" si="49"/>
        <v>0</v>
      </c>
      <c r="R38" s="66">
        <f t="shared" si="49"/>
        <v>0</v>
      </c>
      <c r="Y38" s="114" t="str">
        <f>IF(SUM(G12:I12)&lt;&gt;0,Y8/SUM(G12:I12),"-")</f>
        <v>-</v>
      </c>
      <c r="Z38" s="114" t="str">
        <f>IF(SUM(J12:L12)&lt;&gt;0,Z8/SUM(J12:L12),"-")</f>
        <v>-</v>
      </c>
      <c r="AA38" s="114" t="str">
        <f>IF(SUM(M12:O12)&lt;&gt;0,AA8/SUM(M12:O12),"-")</f>
        <v>-</v>
      </c>
      <c r="AB38" s="114" t="str">
        <f>IF(SUM(P12:R12)&lt;&gt;0,AB8/SUM(P12:R12),"-")</f>
        <v>-</v>
      </c>
    </row>
    <row r="39" s="129" customFormat="1" customHeight="1" spans="1:34">
      <c r="A39" s="148"/>
      <c r="B39" s="148"/>
      <c r="C39" s="151" t="s">
        <v>424</v>
      </c>
      <c r="D39" s="152" t="s">
        <v>425</v>
      </c>
      <c r="E39" s="169">
        <f t="shared" ref="E39:R39" si="50">IF(E$24&lt;&gt;0,E102/E$24,)</f>
        <v>0</v>
      </c>
      <c r="F39" s="164">
        <f t="shared" si="50"/>
        <v>0</v>
      </c>
      <c r="G39" s="66">
        <f t="shared" si="50"/>
        <v>0</v>
      </c>
      <c r="H39" s="66">
        <f t="shared" si="50"/>
        <v>0</v>
      </c>
      <c r="I39" s="66">
        <f t="shared" si="50"/>
        <v>0</v>
      </c>
      <c r="J39" s="66">
        <f t="shared" si="50"/>
        <v>0</v>
      </c>
      <c r="K39" s="66">
        <f t="shared" si="50"/>
        <v>0</v>
      </c>
      <c r="L39" s="66">
        <f t="shared" si="50"/>
        <v>0</v>
      </c>
      <c r="M39" s="66">
        <f t="shared" si="50"/>
        <v>0</v>
      </c>
      <c r="N39" s="66">
        <f t="shared" si="50"/>
        <v>0</v>
      </c>
      <c r="O39" s="66">
        <f t="shared" si="50"/>
        <v>0</v>
      </c>
      <c r="P39" s="66">
        <f t="shared" si="50"/>
        <v>0</v>
      </c>
      <c r="Q39" s="66">
        <f t="shared" si="50"/>
        <v>0</v>
      </c>
      <c r="R39" s="66">
        <f t="shared" si="50"/>
        <v>0</v>
      </c>
      <c r="S39" s="126"/>
      <c r="T39" s="126"/>
      <c r="U39" s="126"/>
      <c r="V39" s="126"/>
      <c r="W39" s="126"/>
      <c r="X39" s="126"/>
      <c r="Y39" s="169">
        <f t="shared" ref="Y39:AB39" si="51">IF(Y$24&lt;&gt;0,Y102/Y$24,)</f>
        <v>0</v>
      </c>
      <c r="Z39" s="169">
        <f t="shared" si="51"/>
        <v>0</v>
      </c>
      <c r="AA39" s="169">
        <f t="shared" si="51"/>
        <v>0</v>
      </c>
      <c r="AB39" s="169">
        <f t="shared" si="51"/>
        <v>0</v>
      </c>
      <c r="AC39" s="126"/>
      <c r="AD39" s="126"/>
      <c r="AE39" s="126"/>
      <c r="AF39" s="126"/>
      <c r="AG39" s="126"/>
      <c r="AH39" s="126"/>
    </row>
    <row r="40" s="126" customFormat="1" customHeight="1" spans="1:28">
      <c r="A40" s="148"/>
      <c r="B40" s="148"/>
      <c r="C40" s="151"/>
      <c r="D40" s="153" t="s">
        <v>426</v>
      </c>
      <c r="E40" s="169">
        <f t="shared" ref="E40:R40" si="52">IF(E$24&lt;&gt;0,(E59+E60)/E$24,0)</f>
        <v>0</v>
      </c>
      <c r="F40" s="164">
        <f t="shared" si="52"/>
        <v>0</v>
      </c>
      <c r="G40" s="66">
        <f t="shared" si="52"/>
        <v>0</v>
      </c>
      <c r="H40" s="66">
        <f t="shared" si="52"/>
        <v>0</v>
      </c>
      <c r="I40" s="66">
        <f t="shared" si="52"/>
        <v>0</v>
      </c>
      <c r="J40" s="66">
        <f t="shared" si="52"/>
        <v>0</v>
      </c>
      <c r="K40" s="66">
        <f t="shared" si="52"/>
        <v>0</v>
      </c>
      <c r="L40" s="66">
        <f t="shared" si="52"/>
        <v>0</v>
      </c>
      <c r="M40" s="66">
        <f t="shared" si="52"/>
        <v>0</v>
      </c>
      <c r="N40" s="66">
        <f t="shared" si="52"/>
        <v>0</v>
      </c>
      <c r="O40" s="66">
        <f t="shared" si="52"/>
        <v>0</v>
      </c>
      <c r="P40" s="66">
        <f t="shared" si="52"/>
        <v>0</v>
      </c>
      <c r="Q40" s="66">
        <f t="shared" si="52"/>
        <v>0</v>
      </c>
      <c r="R40" s="66">
        <f t="shared" si="52"/>
        <v>0</v>
      </c>
      <c r="Y40" s="169">
        <f t="shared" ref="Y40:AB40" si="53">IF(Y$24&lt;&gt;0,(Y59+Y60)/Y$24,0)</f>
        <v>0</v>
      </c>
      <c r="Z40" s="169">
        <f t="shared" si="53"/>
        <v>0</v>
      </c>
      <c r="AA40" s="169">
        <f t="shared" si="53"/>
        <v>0</v>
      </c>
      <c r="AB40" s="169">
        <f t="shared" si="53"/>
        <v>0</v>
      </c>
    </row>
    <row r="41" s="126" customFormat="1" customHeight="1" spans="1:28">
      <c r="A41" s="148"/>
      <c r="B41" s="148"/>
      <c r="C41" s="151"/>
      <c r="D41" s="153" t="s">
        <v>523</v>
      </c>
      <c r="E41" s="169">
        <f t="shared" ref="E41:R41" si="54">IF(E$24&lt;&gt;0,(E65+E66)/E$24,0)</f>
        <v>0</v>
      </c>
      <c r="F41" s="164">
        <f t="shared" si="54"/>
        <v>0</v>
      </c>
      <c r="G41" s="66">
        <f t="shared" si="54"/>
        <v>0</v>
      </c>
      <c r="H41" s="66">
        <f t="shared" si="54"/>
        <v>0</v>
      </c>
      <c r="I41" s="66">
        <f t="shared" si="54"/>
        <v>0</v>
      </c>
      <c r="J41" s="66">
        <f t="shared" si="54"/>
        <v>0</v>
      </c>
      <c r="K41" s="66">
        <f t="shared" si="54"/>
        <v>0</v>
      </c>
      <c r="L41" s="66">
        <f t="shared" si="54"/>
        <v>0</v>
      </c>
      <c r="M41" s="66">
        <f t="shared" si="54"/>
        <v>0</v>
      </c>
      <c r="N41" s="66">
        <f t="shared" si="54"/>
        <v>0</v>
      </c>
      <c r="O41" s="66">
        <f t="shared" si="54"/>
        <v>0</v>
      </c>
      <c r="P41" s="66">
        <f t="shared" si="54"/>
        <v>0</v>
      </c>
      <c r="Q41" s="66">
        <f t="shared" si="54"/>
        <v>0</v>
      </c>
      <c r="R41" s="66">
        <f t="shared" si="54"/>
        <v>0</v>
      </c>
      <c r="Y41" s="169">
        <f t="shared" ref="Y41:AB41" si="55">IF(Y$24&lt;&gt;0,(Y65+Y66)/Y$24,0)</f>
        <v>0</v>
      </c>
      <c r="Z41" s="169">
        <f t="shared" si="55"/>
        <v>0</v>
      </c>
      <c r="AA41" s="169">
        <f t="shared" si="55"/>
        <v>0</v>
      </c>
      <c r="AB41" s="169">
        <f t="shared" si="55"/>
        <v>0</v>
      </c>
    </row>
    <row r="42" s="126" customFormat="1" customHeight="1" spans="1:28">
      <c r="A42" s="148"/>
      <c r="B42" s="148"/>
      <c r="C42" s="151"/>
      <c r="D42" s="153" t="s">
        <v>428</v>
      </c>
      <c r="E42" s="169">
        <f t="shared" ref="E42:R42" si="56">IF(E$24&lt;&gt;0,(E77+E78)/E$24,0)</f>
        <v>0</v>
      </c>
      <c r="F42" s="164">
        <f t="shared" si="56"/>
        <v>0</v>
      </c>
      <c r="G42" s="66">
        <f t="shared" si="56"/>
        <v>0</v>
      </c>
      <c r="H42" s="66">
        <f t="shared" si="56"/>
        <v>0</v>
      </c>
      <c r="I42" s="66">
        <f t="shared" si="56"/>
        <v>0</v>
      </c>
      <c r="J42" s="66">
        <f t="shared" si="56"/>
        <v>0</v>
      </c>
      <c r="K42" s="66">
        <f t="shared" si="56"/>
        <v>0</v>
      </c>
      <c r="L42" s="66">
        <f t="shared" si="56"/>
        <v>0</v>
      </c>
      <c r="M42" s="66">
        <f t="shared" si="56"/>
        <v>0</v>
      </c>
      <c r="N42" s="66">
        <f t="shared" si="56"/>
        <v>0</v>
      </c>
      <c r="O42" s="66">
        <f t="shared" si="56"/>
        <v>0</v>
      </c>
      <c r="P42" s="66">
        <f t="shared" si="56"/>
        <v>0</v>
      </c>
      <c r="Q42" s="66">
        <f t="shared" si="56"/>
        <v>0</v>
      </c>
      <c r="R42" s="66">
        <f t="shared" si="56"/>
        <v>0</v>
      </c>
      <c r="Y42" s="169">
        <f t="shared" ref="Y42:AB42" si="57">IF(Y$24&lt;&gt;0,(Y77+Y78)/Y$24,0)</f>
        <v>0</v>
      </c>
      <c r="Z42" s="169">
        <f t="shared" si="57"/>
        <v>0</v>
      </c>
      <c r="AA42" s="169">
        <f t="shared" si="57"/>
        <v>0</v>
      </c>
      <c r="AB42" s="169">
        <f t="shared" si="57"/>
        <v>0</v>
      </c>
    </row>
    <row r="43" s="129" customFormat="1" customHeight="1" spans="1:34">
      <c r="A43" s="148"/>
      <c r="B43" s="148"/>
      <c r="C43" s="151"/>
      <c r="D43" s="154" t="s">
        <v>31</v>
      </c>
      <c r="E43" s="170" t="str">
        <f>IF(E$24&lt;&gt;0,E97/E$24,"-")</f>
        <v>-</v>
      </c>
      <c r="F43" s="170" t="str">
        <f>IF(F$24&lt;&gt;0,F97/F$24,"-")</f>
        <v>-</v>
      </c>
      <c r="G43" s="66">
        <f t="shared" ref="G43:R43" si="58">IF(G$24&lt;&gt;0,G97/G$24,0)</f>
        <v>0</v>
      </c>
      <c r="H43" s="66">
        <f t="shared" si="58"/>
        <v>0</v>
      </c>
      <c r="I43" s="66">
        <f t="shared" si="58"/>
        <v>0</v>
      </c>
      <c r="J43" s="66">
        <f t="shared" si="58"/>
        <v>0</v>
      </c>
      <c r="K43" s="66">
        <f t="shared" si="58"/>
        <v>0</v>
      </c>
      <c r="L43" s="66">
        <f t="shared" si="58"/>
        <v>0</v>
      </c>
      <c r="M43" s="66">
        <f t="shared" si="58"/>
        <v>0</v>
      </c>
      <c r="N43" s="66">
        <f t="shared" si="58"/>
        <v>0</v>
      </c>
      <c r="O43" s="66">
        <f t="shared" si="58"/>
        <v>0</v>
      </c>
      <c r="P43" s="66">
        <f t="shared" si="58"/>
        <v>0</v>
      </c>
      <c r="Q43" s="66">
        <f t="shared" si="58"/>
        <v>0</v>
      </c>
      <c r="R43" s="66">
        <f t="shared" si="58"/>
        <v>0</v>
      </c>
      <c r="S43" s="126"/>
      <c r="T43" s="126"/>
      <c r="U43" s="126"/>
      <c r="V43" s="126"/>
      <c r="W43" s="126"/>
      <c r="X43" s="126"/>
      <c r="Y43" s="170" t="str">
        <f t="shared" ref="Y43:AB43" si="59">IF(Y$24&lt;&gt;0,Y97/Y$24,"-")</f>
        <v>-</v>
      </c>
      <c r="Z43" s="170" t="str">
        <f t="shared" si="59"/>
        <v>-</v>
      </c>
      <c r="AA43" s="170" t="str">
        <f t="shared" si="59"/>
        <v>-</v>
      </c>
      <c r="AB43" s="170" t="str">
        <f t="shared" si="59"/>
        <v>-</v>
      </c>
      <c r="AC43" s="126"/>
      <c r="AD43" s="126"/>
      <c r="AE43" s="126"/>
      <c r="AF43" s="126"/>
      <c r="AG43" s="126"/>
      <c r="AH43" s="126"/>
    </row>
    <row r="44" s="129" customFormat="1" customHeight="1" spans="1:34">
      <c r="A44" s="148"/>
      <c r="B44" s="148"/>
      <c r="C44" s="151"/>
      <c r="D44" s="152" t="s">
        <v>524</v>
      </c>
      <c r="E44" s="171">
        <f t="shared" ref="E44:R44" si="60">IF(E64&lt;&gt;0,E$24/E64,0)</f>
        <v>0</v>
      </c>
      <c r="F44" s="171">
        <f t="shared" si="60"/>
        <v>0</v>
      </c>
      <c r="G44" s="172">
        <f t="shared" si="60"/>
        <v>0</v>
      </c>
      <c r="H44" s="172">
        <f t="shared" si="60"/>
        <v>0</v>
      </c>
      <c r="I44" s="172">
        <f t="shared" si="60"/>
        <v>0</v>
      </c>
      <c r="J44" s="172">
        <f t="shared" si="60"/>
        <v>0</v>
      </c>
      <c r="K44" s="172">
        <f t="shared" si="60"/>
        <v>0</v>
      </c>
      <c r="L44" s="172">
        <f t="shared" si="60"/>
        <v>0</v>
      </c>
      <c r="M44" s="172">
        <f t="shared" si="60"/>
        <v>0</v>
      </c>
      <c r="N44" s="172">
        <f t="shared" si="60"/>
        <v>0</v>
      </c>
      <c r="O44" s="172">
        <f t="shared" si="60"/>
        <v>0</v>
      </c>
      <c r="P44" s="172">
        <f t="shared" si="60"/>
        <v>0</v>
      </c>
      <c r="Q44" s="172">
        <f t="shared" si="60"/>
        <v>0</v>
      </c>
      <c r="R44" s="172">
        <f t="shared" si="60"/>
        <v>0</v>
      </c>
      <c r="S44" s="126"/>
      <c r="T44" s="126"/>
      <c r="U44" s="126"/>
      <c r="V44" s="126"/>
      <c r="W44" s="126"/>
      <c r="X44" s="126"/>
      <c r="Y44" s="171">
        <f t="shared" ref="Y44:AB44" si="61">IF(Y64&lt;&gt;0,Y$24/Y64,0)</f>
        <v>0</v>
      </c>
      <c r="Z44" s="171">
        <f t="shared" si="61"/>
        <v>0</v>
      </c>
      <c r="AA44" s="171">
        <f t="shared" si="61"/>
        <v>0</v>
      </c>
      <c r="AB44" s="171">
        <f t="shared" si="61"/>
        <v>0</v>
      </c>
      <c r="AC44" s="126"/>
      <c r="AD44" s="126"/>
      <c r="AE44" s="126"/>
      <c r="AF44" s="126"/>
      <c r="AG44" s="126"/>
      <c r="AH44" s="126"/>
    </row>
    <row r="45" s="129" customFormat="1" customHeight="1" spans="1:34">
      <c r="A45" s="148"/>
      <c r="B45" s="148"/>
      <c r="C45" s="151"/>
      <c r="D45" s="152" t="s">
        <v>430</v>
      </c>
      <c r="E45" s="171">
        <f t="shared" ref="E45:R45" si="62">IF(E76&lt;&gt;0,E$24/E76,0)</f>
        <v>0</v>
      </c>
      <c r="F45" s="171">
        <f t="shared" si="62"/>
        <v>0</v>
      </c>
      <c r="G45" s="172">
        <f t="shared" si="62"/>
        <v>0</v>
      </c>
      <c r="H45" s="172">
        <f t="shared" si="62"/>
        <v>0</v>
      </c>
      <c r="I45" s="172">
        <f t="shared" si="62"/>
        <v>0</v>
      </c>
      <c r="J45" s="172">
        <f t="shared" si="62"/>
        <v>0</v>
      </c>
      <c r="K45" s="172">
        <f t="shared" si="62"/>
        <v>0</v>
      </c>
      <c r="L45" s="172">
        <f t="shared" si="62"/>
        <v>0</v>
      </c>
      <c r="M45" s="172">
        <f t="shared" si="62"/>
        <v>0</v>
      </c>
      <c r="N45" s="172">
        <f t="shared" si="62"/>
        <v>0</v>
      </c>
      <c r="O45" s="172">
        <f t="shared" si="62"/>
        <v>0</v>
      </c>
      <c r="P45" s="172">
        <f t="shared" si="62"/>
        <v>0</v>
      </c>
      <c r="Q45" s="172">
        <f t="shared" si="62"/>
        <v>0</v>
      </c>
      <c r="R45" s="172">
        <f t="shared" si="62"/>
        <v>0</v>
      </c>
      <c r="S45" s="126"/>
      <c r="T45" s="126"/>
      <c r="U45" s="126"/>
      <c r="V45" s="126"/>
      <c r="W45" s="126"/>
      <c r="X45" s="126"/>
      <c r="Y45" s="171">
        <f t="shared" ref="Y45:AB45" si="63">IF(Y76&lt;&gt;0,Y$24/Y76,0)</f>
        <v>0</v>
      </c>
      <c r="Z45" s="171">
        <f t="shared" si="63"/>
        <v>0</v>
      </c>
      <c r="AA45" s="171">
        <f t="shared" si="63"/>
        <v>0</v>
      </c>
      <c r="AB45" s="171">
        <f t="shared" si="63"/>
        <v>0</v>
      </c>
      <c r="AC45" s="126"/>
      <c r="AD45" s="126"/>
      <c r="AE45" s="126"/>
      <c r="AF45" s="126"/>
      <c r="AG45" s="126"/>
      <c r="AH45" s="126"/>
    </row>
    <row r="46" s="129" customFormat="1" customHeight="1" spans="1:34">
      <c r="A46" s="148"/>
      <c r="B46" s="148"/>
      <c r="C46" s="151"/>
      <c r="D46" s="36" t="s">
        <v>431</v>
      </c>
      <c r="E46" s="167">
        <f>IF(SUM(G58:R58)&lt;&gt;0,E24/SUM(G58:R58),)</f>
        <v>0</v>
      </c>
      <c r="F46" s="167">
        <f t="shared" ref="F46:R46" si="64">IF(F58&lt;&gt;0,F24/F58,)</f>
        <v>0</v>
      </c>
      <c r="G46" s="168">
        <f t="shared" si="64"/>
        <v>0</v>
      </c>
      <c r="H46" s="168">
        <f t="shared" si="64"/>
        <v>0</v>
      </c>
      <c r="I46" s="168">
        <f t="shared" si="64"/>
        <v>0</v>
      </c>
      <c r="J46" s="168">
        <f t="shared" si="64"/>
        <v>0</v>
      </c>
      <c r="K46" s="168">
        <f t="shared" si="64"/>
        <v>0</v>
      </c>
      <c r="L46" s="168">
        <f t="shared" si="64"/>
        <v>0</v>
      </c>
      <c r="M46" s="168">
        <f t="shared" si="64"/>
        <v>0</v>
      </c>
      <c r="N46" s="168">
        <f t="shared" si="64"/>
        <v>0</v>
      </c>
      <c r="O46" s="168">
        <f t="shared" si="64"/>
        <v>0</v>
      </c>
      <c r="P46" s="168">
        <f t="shared" si="64"/>
        <v>0</v>
      </c>
      <c r="Q46" s="168">
        <f t="shared" si="64"/>
        <v>0</v>
      </c>
      <c r="R46" s="168">
        <f t="shared" si="64"/>
        <v>0</v>
      </c>
      <c r="S46" s="126"/>
      <c r="T46" s="126"/>
      <c r="U46" s="126"/>
      <c r="V46" s="126"/>
      <c r="W46" s="126"/>
      <c r="X46" s="126"/>
      <c r="Y46" s="167">
        <f>IF(SUM(G58:I58)&lt;&gt;0,Y24/SUM(G58:I58),)</f>
        <v>0</v>
      </c>
      <c r="Z46" s="167">
        <f>IF(SUM(J58:L58)&lt;&gt;0,Z24/SUM(J58:L58),)</f>
        <v>0</v>
      </c>
      <c r="AA46" s="167">
        <f>IF(SUM(M58:O58)&lt;&gt;0,AA24/SUM(M58:O58),)</f>
        <v>0</v>
      </c>
      <c r="AB46" s="167">
        <f>IF(SUM(P58:R58)&lt;&gt;0,AB24/SUM(P58:R58),)</f>
        <v>0</v>
      </c>
      <c r="AC46" s="126"/>
      <c r="AD46" s="126"/>
      <c r="AE46" s="126"/>
      <c r="AF46" s="126"/>
      <c r="AG46" s="126"/>
      <c r="AH46" s="126"/>
    </row>
    <row r="47" s="126" customFormat="1" customHeight="1" spans="1:28">
      <c r="A47" s="148"/>
      <c r="B47" s="148"/>
      <c r="C47" s="151"/>
      <c r="D47" s="152" t="s">
        <v>421</v>
      </c>
      <c r="E47" s="170">
        <f t="shared" ref="E47:R47" si="65">IF(E58&lt;&gt;0,(E59+E60)/E58,0)</f>
        <v>0</v>
      </c>
      <c r="F47" s="164">
        <f t="shared" si="65"/>
        <v>0</v>
      </c>
      <c r="G47" s="66">
        <f t="shared" si="65"/>
        <v>0</v>
      </c>
      <c r="H47" s="66">
        <f t="shared" si="65"/>
        <v>0</v>
      </c>
      <c r="I47" s="66">
        <f t="shared" si="65"/>
        <v>0</v>
      </c>
      <c r="J47" s="66">
        <f t="shared" si="65"/>
        <v>0</v>
      </c>
      <c r="K47" s="66">
        <f t="shared" si="65"/>
        <v>0</v>
      </c>
      <c r="L47" s="66">
        <f t="shared" si="65"/>
        <v>0</v>
      </c>
      <c r="M47" s="66">
        <f t="shared" si="65"/>
        <v>0</v>
      </c>
      <c r="N47" s="66">
        <f t="shared" si="65"/>
        <v>0</v>
      </c>
      <c r="O47" s="66">
        <f t="shared" si="65"/>
        <v>0</v>
      </c>
      <c r="P47" s="66">
        <f t="shared" si="65"/>
        <v>0</v>
      </c>
      <c r="Q47" s="66">
        <f t="shared" si="65"/>
        <v>0</v>
      </c>
      <c r="R47" s="66">
        <f t="shared" si="65"/>
        <v>0</v>
      </c>
      <c r="Y47" s="170">
        <f t="shared" ref="Y47:AB47" si="66">IF(Y58&lt;&gt;0,(Y59+Y60)/Y58,0)</f>
        <v>0</v>
      </c>
      <c r="Z47" s="170">
        <f t="shared" si="66"/>
        <v>0</v>
      </c>
      <c r="AA47" s="170">
        <f t="shared" si="66"/>
        <v>0</v>
      </c>
      <c r="AB47" s="170">
        <f t="shared" si="66"/>
        <v>0</v>
      </c>
    </row>
    <row r="48" s="129" customFormat="1" customHeight="1" spans="1:34">
      <c r="A48" s="148"/>
      <c r="B48" s="148"/>
      <c r="C48" s="149" t="s">
        <v>432</v>
      </c>
      <c r="D48" s="36" t="s">
        <v>433</v>
      </c>
      <c r="E48" s="114">
        <f t="shared" ref="E48:R48" si="67">IF(E$24&lt;&gt;0,E164/E$24,0)</f>
        <v>0</v>
      </c>
      <c r="F48" s="114">
        <f t="shared" si="67"/>
        <v>0</v>
      </c>
      <c r="G48" s="66">
        <f t="shared" si="67"/>
        <v>0</v>
      </c>
      <c r="H48" s="66">
        <f t="shared" si="67"/>
        <v>0</v>
      </c>
      <c r="I48" s="66">
        <f t="shared" si="67"/>
        <v>0</v>
      </c>
      <c r="J48" s="66">
        <f t="shared" si="67"/>
        <v>0</v>
      </c>
      <c r="K48" s="66">
        <f t="shared" si="67"/>
        <v>0</v>
      </c>
      <c r="L48" s="66">
        <f t="shared" si="67"/>
        <v>0</v>
      </c>
      <c r="M48" s="66">
        <f t="shared" si="67"/>
        <v>0</v>
      </c>
      <c r="N48" s="66">
        <f t="shared" si="67"/>
        <v>0</v>
      </c>
      <c r="O48" s="66">
        <f t="shared" si="67"/>
        <v>0</v>
      </c>
      <c r="P48" s="66">
        <f t="shared" si="67"/>
        <v>0</v>
      </c>
      <c r="Q48" s="66">
        <f t="shared" si="67"/>
        <v>0</v>
      </c>
      <c r="R48" s="66">
        <f t="shared" si="67"/>
        <v>0</v>
      </c>
      <c r="S48" s="126"/>
      <c r="T48" s="126"/>
      <c r="U48" s="126"/>
      <c r="V48" s="126"/>
      <c r="W48" s="126"/>
      <c r="X48" s="126"/>
      <c r="Y48" s="114">
        <f t="shared" ref="Y48:AB48" si="68">IF(Y$24&lt;&gt;0,Y164/Y$24,0)</f>
        <v>0</v>
      </c>
      <c r="Z48" s="114">
        <f t="shared" si="68"/>
        <v>0</v>
      </c>
      <c r="AA48" s="114">
        <f t="shared" si="68"/>
        <v>0</v>
      </c>
      <c r="AB48" s="114">
        <f t="shared" si="68"/>
        <v>0</v>
      </c>
      <c r="AC48" s="126"/>
      <c r="AD48" s="126"/>
      <c r="AE48" s="126"/>
      <c r="AF48" s="126"/>
      <c r="AG48" s="126"/>
      <c r="AH48" s="126"/>
    </row>
    <row r="49" s="126" customFormat="1" customHeight="1" spans="1:28">
      <c r="A49" s="148"/>
      <c r="B49" s="148"/>
      <c r="C49" s="149"/>
      <c r="D49" s="155" t="s">
        <v>426</v>
      </c>
      <c r="E49" s="114">
        <f t="shared" ref="E49:R49" si="69">IF(E$24&lt;&gt;0,(E104+E105)/E$24,0)</f>
        <v>0</v>
      </c>
      <c r="F49" s="114">
        <f t="shared" si="69"/>
        <v>0</v>
      </c>
      <c r="G49" s="66">
        <f t="shared" si="69"/>
        <v>0</v>
      </c>
      <c r="H49" s="66">
        <f t="shared" si="69"/>
        <v>0</v>
      </c>
      <c r="I49" s="66">
        <f t="shared" si="69"/>
        <v>0</v>
      </c>
      <c r="J49" s="66">
        <f t="shared" si="69"/>
        <v>0</v>
      </c>
      <c r="K49" s="66">
        <f t="shared" si="69"/>
        <v>0</v>
      </c>
      <c r="L49" s="66">
        <f t="shared" si="69"/>
        <v>0</v>
      </c>
      <c r="M49" s="66">
        <f t="shared" si="69"/>
        <v>0</v>
      </c>
      <c r="N49" s="66">
        <f t="shared" si="69"/>
        <v>0</v>
      </c>
      <c r="O49" s="66">
        <f t="shared" si="69"/>
        <v>0</v>
      </c>
      <c r="P49" s="66">
        <f t="shared" si="69"/>
        <v>0</v>
      </c>
      <c r="Q49" s="66">
        <f t="shared" si="69"/>
        <v>0</v>
      </c>
      <c r="R49" s="66">
        <f t="shared" si="69"/>
        <v>0</v>
      </c>
      <c r="Y49" s="114">
        <f t="shared" ref="Y49:AB49" si="70">IF(Y$24&lt;&gt;0,(Y104+Y105)/Y$24,0)</f>
        <v>0</v>
      </c>
      <c r="Z49" s="114">
        <f t="shared" si="70"/>
        <v>0</v>
      </c>
      <c r="AA49" s="114">
        <f t="shared" si="70"/>
        <v>0</v>
      </c>
      <c r="AB49" s="114">
        <f t="shared" si="70"/>
        <v>0</v>
      </c>
    </row>
    <row r="50" s="126" customFormat="1" customHeight="1" spans="1:28">
      <c r="A50" s="148"/>
      <c r="B50" s="148"/>
      <c r="C50" s="149"/>
      <c r="D50" s="155" t="s">
        <v>434</v>
      </c>
      <c r="E50" s="114">
        <f t="shared" ref="E50:R50" si="71">IF(E$24&lt;&gt;0,(E112+E113)/E$24,0)</f>
        <v>0</v>
      </c>
      <c r="F50" s="114">
        <f t="shared" si="71"/>
        <v>0</v>
      </c>
      <c r="G50" s="66">
        <f t="shared" si="71"/>
        <v>0</v>
      </c>
      <c r="H50" s="66">
        <f t="shared" si="71"/>
        <v>0</v>
      </c>
      <c r="I50" s="66">
        <f t="shared" si="71"/>
        <v>0</v>
      </c>
      <c r="J50" s="66">
        <f t="shared" si="71"/>
        <v>0</v>
      </c>
      <c r="K50" s="66">
        <f t="shared" si="71"/>
        <v>0</v>
      </c>
      <c r="L50" s="66">
        <f t="shared" si="71"/>
        <v>0</v>
      </c>
      <c r="M50" s="66">
        <f t="shared" si="71"/>
        <v>0</v>
      </c>
      <c r="N50" s="66">
        <f t="shared" si="71"/>
        <v>0</v>
      </c>
      <c r="O50" s="66">
        <f t="shared" si="71"/>
        <v>0</v>
      </c>
      <c r="P50" s="66">
        <f t="shared" si="71"/>
        <v>0</v>
      </c>
      <c r="Q50" s="66">
        <f t="shared" si="71"/>
        <v>0</v>
      </c>
      <c r="R50" s="66">
        <f t="shared" si="71"/>
        <v>0</v>
      </c>
      <c r="Y50" s="114">
        <f t="shared" ref="Y50:AB50" si="72">IF(Y$24&lt;&gt;0,(Y112+Y113)/Y$24,0)</f>
        <v>0</v>
      </c>
      <c r="Z50" s="114">
        <f t="shared" si="72"/>
        <v>0</v>
      </c>
      <c r="AA50" s="114">
        <f t="shared" si="72"/>
        <v>0</v>
      </c>
      <c r="AB50" s="114">
        <f t="shared" si="72"/>
        <v>0</v>
      </c>
    </row>
    <row r="51" s="126" customFormat="1" customHeight="1" spans="1:28">
      <c r="A51" s="148"/>
      <c r="B51" s="148"/>
      <c r="C51" s="149"/>
      <c r="D51" s="155" t="s">
        <v>435</v>
      </c>
      <c r="E51" s="114">
        <f t="shared" ref="E51:R51" si="73">IF(E$24&lt;&gt;0,(E121+E122+E127+E128)/E$24,0)</f>
        <v>0</v>
      </c>
      <c r="F51" s="114">
        <f t="shared" si="73"/>
        <v>0</v>
      </c>
      <c r="G51" s="66">
        <f t="shared" si="73"/>
        <v>0</v>
      </c>
      <c r="H51" s="66">
        <f t="shared" si="73"/>
        <v>0</v>
      </c>
      <c r="I51" s="66">
        <f t="shared" si="73"/>
        <v>0</v>
      </c>
      <c r="J51" s="66">
        <f t="shared" si="73"/>
        <v>0</v>
      </c>
      <c r="K51" s="66">
        <f t="shared" si="73"/>
        <v>0</v>
      </c>
      <c r="L51" s="66">
        <f t="shared" si="73"/>
        <v>0</v>
      </c>
      <c r="M51" s="66">
        <f t="shared" si="73"/>
        <v>0</v>
      </c>
      <c r="N51" s="66">
        <f t="shared" si="73"/>
        <v>0</v>
      </c>
      <c r="O51" s="66">
        <f t="shared" si="73"/>
        <v>0</v>
      </c>
      <c r="P51" s="66">
        <f t="shared" si="73"/>
        <v>0</v>
      </c>
      <c r="Q51" s="66">
        <f t="shared" si="73"/>
        <v>0</v>
      </c>
      <c r="R51" s="66">
        <f t="shared" si="73"/>
        <v>0</v>
      </c>
      <c r="Y51" s="114">
        <f t="shared" ref="Y51:AB51" si="74">IF(Y$24&lt;&gt;0,(Y121+Y122+Y127+Y128)/Y$24,0)</f>
        <v>0</v>
      </c>
      <c r="Z51" s="114">
        <f t="shared" si="74"/>
        <v>0</v>
      </c>
      <c r="AA51" s="114">
        <f t="shared" si="74"/>
        <v>0</v>
      </c>
      <c r="AB51" s="114">
        <f t="shared" si="74"/>
        <v>0</v>
      </c>
    </row>
    <row r="52" s="126" customFormat="1" customHeight="1" spans="1:28">
      <c r="A52" s="148"/>
      <c r="B52" s="148"/>
      <c r="C52" s="149"/>
      <c r="D52" s="36" t="s">
        <v>436</v>
      </c>
      <c r="E52" s="114">
        <f t="shared" ref="E52:R52" si="75">IF(E$24&lt;&gt;0,E156/E$24,0)</f>
        <v>0</v>
      </c>
      <c r="F52" s="114">
        <f t="shared" si="75"/>
        <v>0</v>
      </c>
      <c r="G52" s="66">
        <f t="shared" si="75"/>
        <v>0</v>
      </c>
      <c r="H52" s="66">
        <f t="shared" si="75"/>
        <v>0</v>
      </c>
      <c r="I52" s="66">
        <f t="shared" si="75"/>
        <v>0</v>
      </c>
      <c r="J52" s="66">
        <f t="shared" si="75"/>
        <v>0</v>
      </c>
      <c r="K52" s="66">
        <f t="shared" si="75"/>
        <v>0</v>
      </c>
      <c r="L52" s="66">
        <f t="shared" si="75"/>
        <v>0</v>
      </c>
      <c r="M52" s="66">
        <f t="shared" si="75"/>
        <v>0</v>
      </c>
      <c r="N52" s="66">
        <f t="shared" si="75"/>
        <v>0</v>
      </c>
      <c r="O52" s="66">
        <f t="shared" si="75"/>
        <v>0</v>
      </c>
      <c r="P52" s="66">
        <f t="shared" si="75"/>
        <v>0</v>
      </c>
      <c r="Q52" s="66">
        <f t="shared" si="75"/>
        <v>0</v>
      </c>
      <c r="R52" s="66">
        <f t="shared" si="75"/>
        <v>0</v>
      </c>
      <c r="Y52" s="114">
        <f t="shared" ref="Y52:AB52" si="76">IF(Y$24&lt;&gt;0,Y156/Y$24,0)</f>
        <v>0</v>
      </c>
      <c r="Z52" s="114">
        <f t="shared" si="76"/>
        <v>0</v>
      </c>
      <c r="AA52" s="114">
        <f t="shared" si="76"/>
        <v>0</v>
      </c>
      <c r="AB52" s="114">
        <f t="shared" si="76"/>
        <v>0</v>
      </c>
    </row>
    <row r="53" s="126" customFormat="1" customHeight="1" spans="1:28">
      <c r="A53" s="148"/>
      <c r="B53" s="148"/>
      <c r="C53" s="149"/>
      <c r="D53" s="156" t="s">
        <v>437</v>
      </c>
      <c r="E53" s="105">
        <f t="shared" ref="E53:R53" si="77">IF(E$24&lt;&gt;0,E159/E$24,0)</f>
        <v>0</v>
      </c>
      <c r="F53" s="105">
        <f t="shared" si="77"/>
        <v>0</v>
      </c>
      <c r="G53" s="50">
        <f t="shared" si="77"/>
        <v>0</v>
      </c>
      <c r="H53" s="50">
        <f t="shared" si="77"/>
        <v>0</v>
      </c>
      <c r="I53" s="50">
        <f t="shared" si="77"/>
        <v>0</v>
      </c>
      <c r="J53" s="50">
        <f t="shared" si="77"/>
        <v>0</v>
      </c>
      <c r="K53" s="50">
        <f t="shared" si="77"/>
        <v>0</v>
      </c>
      <c r="L53" s="50">
        <f t="shared" si="77"/>
        <v>0</v>
      </c>
      <c r="M53" s="50">
        <f t="shared" si="77"/>
        <v>0</v>
      </c>
      <c r="N53" s="50">
        <f t="shared" si="77"/>
        <v>0</v>
      </c>
      <c r="O53" s="50">
        <f t="shared" si="77"/>
        <v>0</v>
      </c>
      <c r="P53" s="50">
        <f t="shared" si="77"/>
        <v>0</v>
      </c>
      <c r="Q53" s="50">
        <f t="shared" si="77"/>
        <v>0</v>
      </c>
      <c r="R53" s="50">
        <f t="shared" si="77"/>
        <v>0</v>
      </c>
      <c r="Y53" s="105">
        <f t="shared" ref="Y53:AB53" si="78">IF(Y$24&lt;&gt;0,Y159/Y$24,0)</f>
        <v>0</v>
      </c>
      <c r="Z53" s="105">
        <f t="shared" si="78"/>
        <v>0</v>
      </c>
      <c r="AA53" s="105">
        <f t="shared" si="78"/>
        <v>0</v>
      </c>
      <c r="AB53" s="105">
        <f t="shared" si="78"/>
        <v>0</v>
      </c>
    </row>
    <row r="54" s="129" customFormat="1" customHeight="1" spans="1:34">
      <c r="A54" s="148"/>
      <c r="B54" s="148"/>
      <c r="C54" s="149"/>
      <c r="D54" s="36" t="s">
        <v>438</v>
      </c>
      <c r="E54" s="167">
        <f>IF(E109&lt;&gt;0,SUM(G19:R19)/E109,0)</f>
        <v>0</v>
      </c>
      <c r="F54" s="167">
        <f t="shared" ref="F54:R54" si="79">IF(F109&lt;&gt;0,F$19/F109,0)</f>
        <v>0</v>
      </c>
      <c r="G54" s="168">
        <f t="shared" si="79"/>
        <v>0</v>
      </c>
      <c r="H54" s="168">
        <f t="shared" si="79"/>
        <v>0</v>
      </c>
      <c r="I54" s="168">
        <f t="shared" si="79"/>
        <v>0</v>
      </c>
      <c r="J54" s="168">
        <f t="shared" si="79"/>
        <v>0</v>
      </c>
      <c r="K54" s="168">
        <f t="shared" si="79"/>
        <v>0</v>
      </c>
      <c r="L54" s="168">
        <f t="shared" si="79"/>
        <v>0</v>
      </c>
      <c r="M54" s="168">
        <f t="shared" si="79"/>
        <v>0</v>
      </c>
      <c r="N54" s="168">
        <f t="shared" si="79"/>
        <v>0</v>
      </c>
      <c r="O54" s="168">
        <f t="shared" si="79"/>
        <v>0</v>
      </c>
      <c r="P54" s="168">
        <f t="shared" si="79"/>
        <v>0</v>
      </c>
      <c r="Q54" s="168">
        <f t="shared" si="79"/>
        <v>0</v>
      </c>
      <c r="R54" s="168">
        <f t="shared" si="79"/>
        <v>0</v>
      </c>
      <c r="S54" s="126"/>
      <c r="T54" s="126"/>
      <c r="U54" s="126"/>
      <c r="V54" s="126"/>
      <c r="W54" s="126"/>
      <c r="X54" s="126"/>
      <c r="Y54" s="167">
        <f>IF(Y109&lt;&gt;0,SUM(G19:I19)/Y109,0)</f>
        <v>0</v>
      </c>
      <c r="Z54" s="167">
        <f>IF(Z109&lt;&gt;0,SUM(J19:L19)/Z109,0)</f>
        <v>0</v>
      </c>
      <c r="AA54" s="167">
        <f>IF(AA109&lt;&gt;0,SUM(M19:O19)/AA109,0)</f>
        <v>0</v>
      </c>
      <c r="AB54" s="167">
        <f>IF(AB109&lt;&gt;0,SUM(P19:R19)/AB109,0)</f>
        <v>0</v>
      </c>
      <c r="AC54" s="126"/>
      <c r="AD54" s="126"/>
      <c r="AE54" s="126"/>
      <c r="AF54" s="126"/>
      <c r="AG54" s="126"/>
      <c r="AH54" s="126"/>
    </row>
    <row r="55" s="129" customFormat="1" customHeight="1" spans="1:34">
      <c r="A55" s="148"/>
      <c r="B55" s="148"/>
      <c r="C55" s="149"/>
      <c r="D55" s="36" t="s">
        <v>439</v>
      </c>
      <c r="E55" s="167">
        <f>IF((E118+E126)&lt;&gt;0,SUM(G19:R19)/(E118+E126),0)</f>
        <v>0</v>
      </c>
      <c r="F55" s="167">
        <f t="shared" ref="F55:R55" si="80">IF((F118+F126)&lt;&gt;0,F$19/(F118+F126),0)</f>
        <v>0</v>
      </c>
      <c r="G55" s="168">
        <f t="shared" si="80"/>
        <v>0</v>
      </c>
      <c r="H55" s="168">
        <f t="shared" si="80"/>
        <v>0</v>
      </c>
      <c r="I55" s="168">
        <f t="shared" si="80"/>
        <v>0</v>
      </c>
      <c r="J55" s="168">
        <f t="shared" si="80"/>
        <v>0</v>
      </c>
      <c r="K55" s="168">
        <f t="shared" si="80"/>
        <v>0</v>
      </c>
      <c r="L55" s="168">
        <f t="shared" si="80"/>
        <v>0</v>
      </c>
      <c r="M55" s="168">
        <f t="shared" si="80"/>
        <v>0</v>
      </c>
      <c r="N55" s="168">
        <f t="shared" si="80"/>
        <v>0</v>
      </c>
      <c r="O55" s="168">
        <f t="shared" si="80"/>
        <v>0</v>
      </c>
      <c r="P55" s="168">
        <f t="shared" si="80"/>
        <v>0</v>
      </c>
      <c r="Q55" s="168">
        <f t="shared" si="80"/>
        <v>0</v>
      </c>
      <c r="R55" s="168">
        <f t="shared" si="80"/>
        <v>0</v>
      </c>
      <c r="S55" s="126"/>
      <c r="T55" s="126"/>
      <c r="U55" s="126"/>
      <c r="V55" s="126"/>
      <c r="W55" s="126"/>
      <c r="X55" s="126"/>
      <c r="Y55" s="167">
        <f>IF((Y118+Y126)&lt;&gt;0,SUM(G19:I19)/(Y118+Y126),0)</f>
        <v>0</v>
      </c>
      <c r="Z55" s="167">
        <f>IF((Z118+Z126)&lt;&gt;0,SUM(J19:L19)/(Z118+Z126),0)</f>
        <v>0</v>
      </c>
      <c r="AA55" s="167">
        <f>IF((AA118+AA126)&lt;&gt;0,SUM(M19:O19)/(AA118+AA126),0)</f>
        <v>0</v>
      </c>
      <c r="AB55" s="167">
        <f>IF((AB118+AB126)&lt;&gt;0,SUM(P19:R19)/(AB118+AB126),0)</f>
        <v>0</v>
      </c>
      <c r="AC55" s="126"/>
      <c r="AD55" s="126"/>
      <c r="AE55" s="126"/>
      <c r="AF55" s="126"/>
      <c r="AG55" s="126"/>
      <c r="AH55" s="126"/>
    </row>
    <row r="56" s="126" customFormat="1" customHeight="1" spans="1:28">
      <c r="A56" s="148"/>
      <c r="B56" s="148"/>
      <c r="C56" s="149"/>
      <c r="D56" s="36" t="s">
        <v>421</v>
      </c>
      <c r="E56" s="114">
        <f t="shared" ref="E56:R56" si="81">IF(E103&lt;&gt;0,(E104+E105)/E103,0)</f>
        <v>0</v>
      </c>
      <c r="F56" s="114">
        <f t="shared" si="81"/>
        <v>0</v>
      </c>
      <c r="G56" s="66">
        <f t="shared" si="81"/>
        <v>0</v>
      </c>
      <c r="H56" s="66">
        <f t="shared" si="81"/>
        <v>0</v>
      </c>
      <c r="I56" s="66">
        <f t="shared" si="81"/>
        <v>0</v>
      </c>
      <c r="J56" s="66">
        <f t="shared" si="81"/>
        <v>0</v>
      </c>
      <c r="K56" s="66">
        <f t="shared" si="81"/>
        <v>0</v>
      </c>
      <c r="L56" s="66">
        <f t="shared" si="81"/>
        <v>0</v>
      </c>
      <c r="M56" s="66">
        <f t="shared" si="81"/>
        <v>0</v>
      </c>
      <c r="N56" s="66">
        <f t="shared" si="81"/>
        <v>0</v>
      </c>
      <c r="O56" s="66">
        <f t="shared" si="81"/>
        <v>0</v>
      </c>
      <c r="P56" s="66">
        <f t="shared" si="81"/>
        <v>0</v>
      </c>
      <c r="Q56" s="66">
        <f t="shared" si="81"/>
        <v>0</v>
      </c>
      <c r="R56" s="66">
        <f t="shared" si="81"/>
        <v>0</v>
      </c>
      <c r="Y56" s="114">
        <f t="shared" ref="Y56:AB56" si="82">IF(Y103&lt;&gt;0,(Y104+Y105)/Y103,0)</f>
        <v>0</v>
      </c>
      <c r="Z56" s="114">
        <f t="shared" si="82"/>
        <v>0</v>
      </c>
      <c r="AA56" s="114">
        <f t="shared" si="82"/>
        <v>0</v>
      </c>
      <c r="AB56" s="114">
        <f t="shared" si="82"/>
        <v>0</v>
      </c>
    </row>
    <row r="57" s="38" customFormat="1" customHeight="1" spans="1:28">
      <c r="A57" s="37"/>
      <c r="C57" s="39"/>
      <c r="D57" s="39"/>
      <c r="E57" s="67"/>
      <c r="F57" s="68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Y57" s="67"/>
      <c r="Z57" s="67"/>
      <c r="AA57" s="67"/>
      <c r="AB57" s="67"/>
    </row>
    <row r="58" s="38" customFormat="1" customHeight="1" spans="1:28">
      <c r="A58" s="157" t="s">
        <v>424</v>
      </c>
      <c r="B58" s="157"/>
      <c r="C58" s="158" t="s">
        <v>441</v>
      </c>
      <c r="D58" s="159" t="s">
        <v>397</v>
      </c>
      <c r="E58" s="170">
        <f t="shared" ref="E58:E60" si="83">SUM(G58:R58)</f>
        <v>0</v>
      </c>
      <c r="F58" s="170">
        <f>IF($T$1=0,0,E58/$T$1)</f>
        <v>0</v>
      </c>
      <c r="G58" s="66">
        <f t="shared" ref="G58:R58" si="84">G64+G70+G76</f>
        <v>0</v>
      </c>
      <c r="H58" s="66">
        <f t="shared" si="84"/>
        <v>0</v>
      </c>
      <c r="I58" s="66">
        <f t="shared" si="84"/>
        <v>0</v>
      </c>
      <c r="J58" s="66">
        <f t="shared" si="84"/>
        <v>0</v>
      </c>
      <c r="K58" s="66">
        <f t="shared" si="84"/>
        <v>0</v>
      </c>
      <c r="L58" s="66">
        <f t="shared" si="84"/>
        <v>0</v>
      </c>
      <c r="M58" s="66">
        <f t="shared" si="84"/>
        <v>0</v>
      </c>
      <c r="N58" s="66">
        <f t="shared" si="84"/>
        <v>0</v>
      </c>
      <c r="O58" s="66">
        <f t="shared" si="84"/>
        <v>0</v>
      </c>
      <c r="P58" s="66">
        <f t="shared" si="84"/>
        <v>0</v>
      </c>
      <c r="Q58" s="66">
        <f t="shared" si="84"/>
        <v>0</v>
      </c>
      <c r="R58" s="66">
        <f t="shared" si="84"/>
        <v>0</v>
      </c>
      <c r="Y58" s="170">
        <f t="shared" ref="Y58:Y60" si="85">SUM(G58:I58)</f>
        <v>0</v>
      </c>
      <c r="Z58" s="170">
        <f t="shared" ref="Z58:Z60" si="86">SUM(J58:L58)</f>
        <v>0</v>
      </c>
      <c r="AA58" s="170">
        <f t="shared" ref="AA58:AA60" si="87">SUM(M58:O58)</f>
        <v>0</v>
      </c>
      <c r="AB58" s="170">
        <f t="shared" ref="AB58:AB60" si="88">SUM(P58:R58)</f>
        <v>0</v>
      </c>
    </row>
    <row r="59" s="38" customFormat="1" customHeight="1" spans="1:28">
      <c r="A59" s="157"/>
      <c r="B59" s="157"/>
      <c r="C59" s="158"/>
      <c r="D59" s="159" t="s">
        <v>442</v>
      </c>
      <c r="E59" s="170">
        <f t="shared" si="83"/>
        <v>0</v>
      </c>
      <c r="F59" s="170">
        <f>IF($T$1=0,0,E59/$T$1)</f>
        <v>0</v>
      </c>
      <c r="G59" s="66">
        <f t="shared" ref="G59:R59" si="89">G65+G71+G77</f>
        <v>0</v>
      </c>
      <c r="H59" s="66">
        <f t="shared" si="89"/>
        <v>0</v>
      </c>
      <c r="I59" s="66">
        <f t="shared" si="89"/>
        <v>0</v>
      </c>
      <c r="J59" s="66">
        <f t="shared" si="89"/>
        <v>0</v>
      </c>
      <c r="K59" s="66">
        <f t="shared" si="89"/>
        <v>0</v>
      </c>
      <c r="L59" s="66">
        <f t="shared" si="89"/>
        <v>0</v>
      </c>
      <c r="M59" s="66">
        <f t="shared" si="89"/>
        <v>0</v>
      </c>
      <c r="N59" s="66">
        <f t="shared" si="89"/>
        <v>0</v>
      </c>
      <c r="O59" s="66">
        <f t="shared" si="89"/>
        <v>0</v>
      </c>
      <c r="P59" s="66">
        <f t="shared" si="89"/>
        <v>0</v>
      </c>
      <c r="Q59" s="66">
        <f t="shared" si="89"/>
        <v>0</v>
      </c>
      <c r="R59" s="66">
        <f t="shared" si="89"/>
        <v>0</v>
      </c>
      <c r="Y59" s="170">
        <f t="shared" si="85"/>
        <v>0</v>
      </c>
      <c r="Z59" s="170">
        <f t="shared" si="86"/>
        <v>0</v>
      </c>
      <c r="AA59" s="170">
        <f t="shared" si="87"/>
        <v>0</v>
      </c>
      <c r="AB59" s="170">
        <f t="shared" si="88"/>
        <v>0</v>
      </c>
    </row>
    <row r="60" s="38" customFormat="1" customHeight="1" spans="1:28">
      <c r="A60" s="157"/>
      <c r="B60" s="157"/>
      <c r="C60" s="158"/>
      <c r="D60" s="159" t="s">
        <v>443</v>
      </c>
      <c r="E60" s="170">
        <f t="shared" si="83"/>
        <v>0</v>
      </c>
      <c r="F60" s="170">
        <f>IF($T$1=0,0,E60/$T$1)</f>
        <v>0</v>
      </c>
      <c r="G60" s="66">
        <f t="shared" ref="G60:R60" si="90">G66+G72+G78</f>
        <v>0</v>
      </c>
      <c r="H60" s="66">
        <f t="shared" si="90"/>
        <v>0</v>
      </c>
      <c r="I60" s="66">
        <f t="shared" si="90"/>
        <v>0</v>
      </c>
      <c r="J60" s="66">
        <f t="shared" si="90"/>
        <v>0</v>
      </c>
      <c r="K60" s="66">
        <f t="shared" si="90"/>
        <v>0</v>
      </c>
      <c r="L60" s="66">
        <f t="shared" si="90"/>
        <v>0</v>
      </c>
      <c r="M60" s="66">
        <f t="shared" si="90"/>
        <v>0</v>
      </c>
      <c r="N60" s="66">
        <f t="shared" si="90"/>
        <v>0</v>
      </c>
      <c r="O60" s="66">
        <f t="shared" si="90"/>
        <v>0</v>
      </c>
      <c r="P60" s="66">
        <f t="shared" si="90"/>
        <v>0</v>
      </c>
      <c r="Q60" s="66">
        <f t="shared" si="90"/>
        <v>0</v>
      </c>
      <c r="R60" s="66">
        <f t="shared" si="90"/>
        <v>0</v>
      </c>
      <c r="Y60" s="170">
        <f t="shared" si="85"/>
        <v>0</v>
      </c>
      <c r="Z60" s="170">
        <f t="shared" si="86"/>
        <v>0</v>
      </c>
      <c r="AA60" s="170">
        <f t="shared" si="87"/>
        <v>0</v>
      </c>
      <c r="AB60" s="170">
        <f t="shared" si="88"/>
        <v>0</v>
      </c>
    </row>
    <row r="61" s="38" customFormat="1" customHeight="1" spans="1:28">
      <c r="A61" s="157"/>
      <c r="B61" s="157"/>
      <c r="C61" s="158"/>
      <c r="D61" s="159" t="s">
        <v>421</v>
      </c>
      <c r="E61" s="170">
        <f t="shared" ref="E61:R61" si="91">IF(E58&lt;&gt;0,(E59+E60)/E58,)</f>
        <v>0</v>
      </c>
      <c r="F61" s="164">
        <f t="shared" si="91"/>
        <v>0</v>
      </c>
      <c r="G61" s="66">
        <f t="shared" si="91"/>
        <v>0</v>
      </c>
      <c r="H61" s="66">
        <f t="shared" si="91"/>
        <v>0</v>
      </c>
      <c r="I61" s="66">
        <f t="shared" si="91"/>
        <v>0</v>
      </c>
      <c r="J61" s="66">
        <f t="shared" si="91"/>
        <v>0</v>
      </c>
      <c r="K61" s="66">
        <f t="shared" si="91"/>
        <v>0</v>
      </c>
      <c r="L61" s="66">
        <f t="shared" si="91"/>
        <v>0</v>
      </c>
      <c r="M61" s="66">
        <f t="shared" si="91"/>
        <v>0</v>
      </c>
      <c r="N61" s="66">
        <f t="shared" si="91"/>
        <v>0</v>
      </c>
      <c r="O61" s="66">
        <f t="shared" si="91"/>
        <v>0</v>
      </c>
      <c r="P61" s="66">
        <f t="shared" si="91"/>
        <v>0</v>
      </c>
      <c r="Q61" s="66">
        <f t="shared" si="91"/>
        <v>0</v>
      </c>
      <c r="R61" s="66">
        <f t="shared" si="91"/>
        <v>0</v>
      </c>
      <c r="Y61" s="170">
        <f t="shared" ref="Y61:AB61" si="92">IF(Y58&lt;&gt;0,(Y59+Y60)/Y58,)</f>
        <v>0</v>
      </c>
      <c r="Z61" s="170">
        <f t="shared" si="92"/>
        <v>0</v>
      </c>
      <c r="AA61" s="170">
        <f t="shared" si="92"/>
        <v>0</v>
      </c>
      <c r="AB61" s="170">
        <f t="shared" si="92"/>
        <v>0</v>
      </c>
    </row>
    <row r="62" s="38" customFormat="1" customHeight="1" spans="1:28">
      <c r="A62" s="157"/>
      <c r="B62" s="157"/>
      <c r="C62" s="158"/>
      <c r="D62" s="159" t="s">
        <v>444</v>
      </c>
      <c r="E62" s="170">
        <f t="shared" ref="E62:E66" si="93">SUM(G62:R62)</f>
        <v>0</v>
      </c>
      <c r="F62" s="170">
        <f>IF($T$1=0,0,E62/$T$1)</f>
        <v>0</v>
      </c>
      <c r="G62" s="66">
        <f t="shared" ref="G62:R62" si="94">G68+G74+G80</f>
        <v>0</v>
      </c>
      <c r="H62" s="66">
        <f t="shared" si="94"/>
        <v>0</v>
      </c>
      <c r="I62" s="66">
        <f t="shared" si="94"/>
        <v>0</v>
      </c>
      <c r="J62" s="66">
        <f t="shared" si="94"/>
        <v>0</v>
      </c>
      <c r="K62" s="66">
        <f t="shared" si="94"/>
        <v>0</v>
      </c>
      <c r="L62" s="66">
        <f t="shared" si="94"/>
        <v>0</v>
      </c>
      <c r="M62" s="66">
        <f t="shared" si="94"/>
        <v>0</v>
      </c>
      <c r="N62" s="66">
        <f t="shared" si="94"/>
        <v>0</v>
      </c>
      <c r="O62" s="66">
        <f t="shared" si="94"/>
        <v>0</v>
      </c>
      <c r="P62" s="66">
        <f t="shared" si="94"/>
        <v>0</v>
      </c>
      <c r="Q62" s="66">
        <f t="shared" si="94"/>
        <v>0</v>
      </c>
      <c r="R62" s="66">
        <f t="shared" si="94"/>
        <v>0</v>
      </c>
      <c r="Y62" s="170">
        <f t="shared" ref="Y62:Y66" si="95">SUM(G62:I62)</f>
        <v>0</v>
      </c>
      <c r="Z62" s="170">
        <f t="shared" ref="Z62:Z66" si="96">SUM(J62:L62)</f>
        <v>0</v>
      </c>
      <c r="AA62" s="170">
        <f t="shared" ref="AA62:AA66" si="97">SUM(M62:O62)</f>
        <v>0</v>
      </c>
      <c r="AB62" s="170">
        <f t="shared" ref="AB62:AB66" si="98">SUM(P62:R62)</f>
        <v>0</v>
      </c>
    </row>
    <row r="63" s="38" customFormat="1" customHeight="1" spans="1:28">
      <c r="A63" s="157"/>
      <c r="B63" s="157"/>
      <c r="C63" s="158"/>
      <c r="D63" s="159" t="s">
        <v>445</v>
      </c>
      <c r="E63" s="170">
        <f t="shared" si="93"/>
        <v>0</v>
      </c>
      <c r="F63" s="170">
        <f>IF($T$1=0,0,E63/$T$1)</f>
        <v>0</v>
      </c>
      <c r="G63" s="66">
        <f t="shared" ref="G63:R63" si="99">G59+G60+G62</f>
        <v>0</v>
      </c>
      <c r="H63" s="66">
        <f t="shared" si="99"/>
        <v>0</v>
      </c>
      <c r="I63" s="66">
        <f t="shared" si="99"/>
        <v>0</v>
      </c>
      <c r="J63" s="66">
        <f t="shared" si="99"/>
        <v>0</v>
      </c>
      <c r="K63" s="66">
        <f t="shared" si="99"/>
        <v>0</v>
      </c>
      <c r="L63" s="66">
        <f t="shared" si="99"/>
        <v>0</v>
      </c>
      <c r="M63" s="66">
        <f t="shared" si="99"/>
        <v>0</v>
      </c>
      <c r="N63" s="66">
        <f t="shared" si="99"/>
        <v>0</v>
      </c>
      <c r="O63" s="66">
        <f t="shared" si="99"/>
        <v>0</v>
      </c>
      <c r="P63" s="66">
        <f t="shared" si="99"/>
        <v>0</v>
      </c>
      <c r="Q63" s="66">
        <f t="shared" si="99"/>
        <v>0</v>
      </c>
      <c r="R63" s="66">
        <f t="shared" si="99"/>
        <v>0</v>
      </c>
      <c r="Y63" s="170">
        <f t="shared" si="95"/>
        <v>0</v>
      </c>
      <c r="Z63" s="170">
        <f t="shared" si="96"/>
        <v>0</v>
      </c>
      <c r="AA63" s="170">
        <f t="shared" si="97"/>
        <v>0</v>
      </c>
      <c r="AB63" s="170">
        <f t="shared" si="98"/>
        <v>0</v>
      </c>
    </row>
    <row r="64" s="126" customFormat="1" customHeight="1" spans="1:28">
      <c r="A64" s="157"/>
      <c r="B64" s="157"/>
      <c r="C64" s="160" t="s">
        <v>525</v>
      </c>
      <c r="D64" s="91" t="s">
        <v>397</v>
      </c>
      <c r="E64" s="114">
        <f t="shared" si="93"/>
        <v>0</v>
      </c>
      <c r="F64" s="114">
        <f>IF($T$1=0,0,E64/$T$1)</f>
        <v>0</v>
      </c>
      <c r="G64" s="173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Y64" s="114">
        <f t="shared" si="95"/>
        <v>0</v>
      </c>
      <c r="Z64" s="114">
        <f t="shared" si="96"/>
        <v>0</v>
      </c>
      <c r="AA64" s="114">
        <f t="shared" si="97"/>
        <v>0</v>
      </c>
      <c r="AB64" s="114">
        <f t="shared" si="98"/>
        <v>0</v>
      </c>
    </row>
    <row r="65" s="126" customFormat="1" customHeight="1" spans="1:28">
      <c r="A65" s="157"/>
      <c r="B65" s="157"/>
      <c r="C65" s="160"/>
      <c r="D65" s="91" t="s">
        <v>442</v>
      </c>
      <c r="E65" s="114">
        <f t="shared" si="93"/>
        <v>0</v>
      </c>
      <c r="F65" s="114">
        <f>IF($T$1=0,0,E65/$T$1)</f>
        <v>0</v>
      </c>
      <c r="G65" s="173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Y65" s="114">
        <f t="shared" si="95"/>
        <v>0</v>
      </c>
      <c r="Z65" s="114">
        <f t="shared" si="96"/>
        <v>0</v>
      </c>
      <c r="AA65" s="114">
        <f t="shared" si="97"/>
        <v>0</v>
      </c>
      <c r="AB65" s="114">
        <f t="shared" si="98"/>
        <v>0</v>
      </c>
    </row>
    <row r="66" s="126" customFormat="1" customHeight="1" spans="1:28">
      <c r="A66" s="157"/>
      <c r="B66" s="157"/>
      <c r="C66" s="160"/>
      <c r="D66" s="91" t="s">
        <v>443</v>
      </c>
      <c r="E66" s="114">
        <f t="shared" si="93"/>
        <v>0</v>
      </c>
      <c r="F66" s="114">
        <f>IF($T$1=0,0,E66/$T$1)</f>
        <v>0</v>
      </c>
      <c r="G66" s="173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Y66" s="114">
        <f t="shared" si="95"/>
        <v>0</v>
      </c>
      <c r="Z66" s="114">
        <f t="shared" si="96"/>
        <v>0</v>
      </c>
      <c r="AA66" s="114">
        <f t="shared" si="97"/>
        <v>0</v>
      </c>
      <c r="AB66" s="114">
        <f t="shared" si="98"/>
        <v>0</v>
      </c>
    </row>
    <row r="67" s="126" customFormat="1" customHeight="1" spans="1:28">
      <c r="A67" s="157"/>
      <c r="B67" s="157"/>
      <c r="C67" s="160"/>
      <c r="D67" s="91" t="s">
        <v>421</v>
      </c>
      <c r="E67" s="114">
        <f t="shared" ref="E67:R67" si="100">IF(E64&lt;&gt;0,(E65+E66)/E64,)</f>
        <v>0</v>
      </c>
      <c r="F67" s="114">
        <f t="shared" si="100"/>
        <v>0</v>
      </c>
      <c r="G67" s="66">
        <f t="shared" si="100"/>
        <v>0</v>
      </c>
      <c r="H67" s="66">
        <f t="shared" si="100"/>
        <v>0</v>
      </c>
      <c r="I67" s="66">
        <f t="shared" si="100"/>
        <v>0</v>
      </c>
      <c r="J67" s="66">
        <f t="shared" si="100"/>
        <v>0</v>
      </c>
      <c r="K67" s="66">
        <f t="shared" si="100"/>
        <v>0</v>
      </c>
      <c r="L67" s="66">
        <f t="shared" si="100"/>
        <v>0</v>
      </c>
      <c r="M67" s="66">
        <f t="shared" si="100"/>
        <v>0</v>
      </c>
      <c r="N67" s="66">
        <f t="shared" si="100"/>
        <v>0</v>
      </c>
      <c r="O67" s="66">
        <f t="shared" si="100"/>
        <v>0</v>
      </c>
      <c r="P67" s="66">
        <f t="shared" si="100"/>
        <v>0</v>
      </c>
      <c r="Q67" s="66">
        <f t="shared" si="100"/>
        <v>0</v>
      </c>
      <c r="R67" s="66">
        <f t="shared" si="100"/>
        <v>0</v>
      </c>
      <c r="Y67" s="114">
        <f t="shared" ref="Y67:AB67" si="101">IF(Y64&lt;&gt;0,(Y65+Y66)/Y64,)</f>
        <v>0</v>
      </c>
      <c r="Z67" s="114">
        <f t="shared" si="101"/>
        <v>0</v>
      </c>
      <c r="AA67" s="114">
        <f t="shared" si="101"/>
        <v>0</v>
      </c>
      <c r="AB67" s="114">
        <f t="shared" si="101"/>
        <v>0</v>
      </c>
    </row>
    <row r="68" s="126" customFormat="1" customHeight="1" spans="1:28">
      <c r="A68" s="157"/>
      <c r="B68" s="157"/>
      <c r="C68" s="160"/>
      <c r="D68" s="91" t="s">
        <v>444</v>
      </c>
      <c r="E68" s="114">
        <f t="shared" ref="E68:E72" si="102">SUM(G68:R68)</f>
        <v>0</v>
      </c>
      <c r="F68" s="114">
        <f>IF($T$1=0,0,E68/$T$1)</f>
        <v>0</v>
      </c>
      <c r="G68" s="173"/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Y68" s="114">
        <f t="shared" ref="Y68:Y72" si="103">SUM(G68:I68)</f>
        <v>0</v>
      </c>
      <c r="Z68" s="114">
        <f t="shared" ref="Z68:Z72" si="104">SUM(J68:L68)</f>
        <v>0</v>
      </c>
      <c r="AA68" s="114">
        <f t="shared" ref="AA68:AA72" si="105">SUM(M68:O68)</f>
        <v>0</v>
      </c>
      <c r="AB68" s="114">
        <f t="shared" ref="AB68:AB72" si="106">SUM(P68:R68)</f>
        <v>0</v>
      </c>
    </row>
    <row r="69" s="126" customFormat="1" customHeight="1" spans="1:28">
      <c r="A69" s="157"/>
      <c r="B69" s="157"/>
      <c r="C69" s="160"/>
      <c r="D69" s="91" t="s">
        <v>445</v>
      </c>
      <c r="E69" s="114">
        <f t="shared" si="102"/>
        <v>0</v>
      </c>
      <c r="F69" s="114">
        <f>IF($T$1=0,0,E69/$T$1)</f>
        <v>0</v>
      </c>
      <c r="G69" s="66">
        <f t="shared" ref="G69:R69" si="107">G65+G66+G68</f>
        <v>0</v>
      </c>
      <c r="H69" s="66">
        <f t="shared" si="107"/>
        <v>0</v>
      </c>
      <c r="I69" s="66">
        <f t="shared" si="107"/>
        <v>0</v>
      </c>
      <c r="J69" s="66">
        <f t="shared" si="107"/>
        <v>0</v>
      </c>
      <c r="K69" s="66">
        <f t="shared" si="107"/>
        <v>0</v>
      </c>
      <c r="L69" s="66">
        <f t="shared" si="107"/>
        <v>0</v>
      </c>
      <c r="M69" s="66">
        <f t="shared" si="107"/>
        <v>0</v>
      </c>
      <c r="N69" s="66">
        <f t="shared" si="107"/>
        <v>0</v>
      </c>
      <c r="O69" s="66">
        <f t="shared" si="107"/>
        <v>0</v>
      </c>
      <c r="P69" s="66">
        <f t="shared" si="107"/>
        <v>0</v>
      </c>
      <c r="Q69" s="66">
        <f t="shared" si="107"/>
        <v>0</v>
      </c>
      <c r="R69" s="66">
        <f t="shared" si="107"/>
        <v>0</v>
      </c>
      <c r="Y69" s="114">
        <f t="shared" si="103"/>
        <v>0</v>
      </c>
      <c r="Z69" s="114">
        <f t="shared" si="104"/>
        <v>0</v>
      </c>
      <c r="AA69" s="114">
        <f t="shared" si="105"/>
        <v>0</v>
      </c>
      <c r="AB69" s="114">
        <f t="shared" si="106"/>
        <v>0</v>
      </c>
    </row>
    <row r="70" s="126" customFormat="1" customHeight="1" spans="1:28">
      <c r="A70" s="157"/>
      <c r="B70" s="157"/>
      <c r="C70" s="158" t="s">
        <v>449</v>
      </c>
      <c r="D70" s="159" t="s">
        <v>397</v>
      </c>
      <c r="E70" s="170">
        <f t="shared" si="102"/>
        <v>0</v>
      </c>
      <c r="F70" s="170">
        <f>IF($T$1=0,0,E70/$T$1)</f>
        <v>0</v>
      </c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Y70" s="170">
        <f t="shared" si="103"/>
        <v>0</v>
      </c>
      <c r="Z70" s="170">
        <f t="shared" si="104"/>
        <v>0</v>
      </c>
      <c r="AA70" s="170">
        <f t="shared" si="105"/>
        <v>0</v>
      </c>
      <c r="AB70" s="170">
        <f t="shared" si="106"/>
        <v>0</v>
      </c>
    </row>
    <row r="71" s="126" customFormat="1" customHeight="1" spans="1:28">
      <c r="A71" s="157"/>
      <c r="B71" s="157"/>
      <c r="C71" s="158"/>
      <c r="D71" s="159" t="s">
        <v>442</v>
      </c>
      <c r="E71" s="170">
        <f t="shared" si="102"/>
        <v>0</v>
      </c>
      <c r="F71" s="170">
        <f>IF($T$1=0,0,E71/$T$1)</f>
        <v>0</v>
      </c>
      <c r="G71" s="195"/>
      <c r="H71" s="195"/>
      <c r="I71" s="195"/>
      <c r="J71" s="195"/>
      <c r="K71" s="195"/>
      <c r="L71" s="195"/>
      <c r="M71" s="195"/>
      <c r="N71" s="195"/>
      <c r="O71" s="195"/>
      <c r="P71" s="195"/>
      <c r="Q71" s="195"/>
      <c r="R71" s="195"/>
      <c r="Y71" s="170">
        <f t="shared" si="103"/>
        <v>0</v>
      </c>
      <c r="Z71" s="170">
        <f t="shared" si="104"/>
        <v>0</v>
      </c>
      <c r="AA71" s="170">
        <f t="shared" si="105"/>
        <v>0</v>
      </c>
      <c r="AB71" s="170">
        <f t="shared" si="106"/>
        <v>0</v>
      </c>
    </row>
    <row r="72" s="126" customFormat="1" customHeight="1" spans="1:28">
      <c r="A72" s="157"/>
      <c r="B72" s="157"/>
      <c r="C72" s="158"/>
      <c r="D72" s="159" t="s">
        <v>443</v>
      </c>
      <c r="E72" s="170">
        <f t="shared" si="102"/>
        <v>0</v>
      </c>
      <c r="F72" s="170">
        <f>IF($T$1=0,0,E72/$T$1)</f>
        <v>0</v>
      </c>
      <c r="G72" s="195"/>
      <c r="H72" s="195"/>
      <c r="I72" s="195"/>
      <c r="J72" s="195"/>
      <c r="K72" s="195"/>
      <c r="L72" s="195"/>
      <c r="M72" s="195"/>
      <c r="N72" s="195"/>
      <c r="O72" s="195"/>
      <c r="P72" s="195"/>
      <c r="Q72" s="195"/>
      <c r="R72" s="195"/>
      <c r="Y72" s="170">
        <f t="shared" si="103"/>
        <v>0</v>
      </c>
      <c r="Z72" s="170">
        <f t="shared" si="104"/>
        <v>0</v>
      </c>
      <c r="AA72" s="170">
        <f t="shared" si="105"/>
        <v>0</v>
      </c>
      <c r="AB72" s="170">
        <f t="shared" si="106"/>
        <v>0</v>
      </c>
    </row>
    <row r="73" s="126" customFormat="1" customHeight="1" spans="1:28">
      <c r="A73" s="157"/>
      <c r="B73" s="157"/>
      <c r="C73" s="158"/>
      <c r="D73" s="159" t="s">
        <v>421</v>
      </c>
      <c r="E73" s="170">
        <f t="shared" ref="E73:R73" si="108">IF(E70&lt;&gt;0,(E71+E72)/E70,)</f>
        <v>0</v>
      </c>
      <c r="F73" s="164">
        <f t="shared" si="108"/>
        <v>0</v>
      </c>
      <c r="G73" s="66">
        <f t="shared" si="108"/>
        <v>0</v>
      </c>
      <c r="H73" s="66">
        <f t="shared" si="108"/>
        <v>0</v>
      </c>
      <c r="I73" s="66">
        <f t="shared" si="108"/>
        <v>0</v>
      </c>
      <c r="J73" s="66">
        <f t="shared" si="108"/>
        <v>0</v>
      </c>
      <c r="K73" s="66">
        <f t="shared" si="108"/>
        <v>0</v>
      </c>
      <c r="L73" s="66">
        <f t="shared" si="108"/>
        <v>0</v>
      </c>
      <c r="M73" s="66">
        <f t="shared" si="108"/>
        <v>0</v>
      </c>
      <c r="N73" s="66">
        <f t="shared" si="108"/>
        <v>0</v>
      </c>
      <c r="O73" s="66">
        <f t="shared" si="108"/>
        <v>0</v>
      </c>
      <c r="P73" s="66">
        <f t="shared" si="108"/>
        <v>0</v>
      </c>
      <c r="Q73" s="66">
        <f t="shared" si="108"/>
        <v>0</v>
      </c>
      <c r="R73" s="66">
        <f t="shared" si="108"/>
        <v>0</v>
      </c>
      <c r="Y73" s="170">
        <f t="shared" ref="Y73:AB73" si="109">IF(Y70&lt;&gt;0,(Y71+Y72)/Y70,)</f>
        <v>0</v>
      </c>
      <c r="Z73" s="170">
        <f t="shared" si="109"/>
        <v>0</v>
      </c>
      <c r="AA73" s="170">
        <f t="shared" si="109"/>
        <v>0</v>
      </c>
      <c r="AB73" s="170">
        <f t="shared" si="109"/>
        <v>0</v>
      </c>
    </row>
    <row r="74" s="126" customFormat="1" customHeight="1" spans="1:28">
      <c r="A74" s="157"/>
      <c r="B74" s="157"/>
      <c r="C74" s="158"/>
      <c r="D74" s="159" t="s">
        <v>444</v>
      </c>
      <c r="E74" s="170">
        <f t="shared" ref="E74:E78" si="110">SUM(G74:R74)</f>
        <v>0</v>
      </c>
      <c r="F74" s="170">
        <f>IF($T$1=0,0,E74/$T$1)</f>
        <v>0</v>
      </c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Y74" s="170">
        <f t="shared" ref="Y74:Y78" si="111">SUM(G74:I74)</f>
        <v>0</v>
      </c>
      <c r="Z74" s="170">
        <f t="shared" ref="Z74:Z78" si="112">SUM(J74:L74)</f>
        <v>0</v>
      </c>
      <c r="AA74" s="170">
        <f t="shared" ref="AA74:AA78" si="113">SUM(M74:O74)</f>
        <v>0</v>
      </c>
      <c r="AB74" s="170">
        <f t="shared" ref="AB74:AB78" si="114">SUM(P74:R74)</f>
        <v>0</v>
      </c>
    </row>
    <row r="75" s="126" customFormat="1" customHeight="1" spans="1:28">
      <c r="A75" s="157"/>
      <c r="B75" s="157"/>
      <c r="C75" s="158"/>
      <c r="D75" s="159" t="s">
        <v>445</v>
      </c>
      <c r="E75" s="170">
        <f t="shared" si="110"/>
        <v>0</v>
      </c>
      <c r="F75" s="170">
        <f>IF($T$1=0,0,E75/$T$1)</f>
        <v>0</v>
      </c>
      <c r="G75" s="66">
        <f t="shared" ref="G75:R75" si="115">G71+G72+G74</f>
        <v>0</v>
      </c>
      <c r="H75" s="66">
        <f t="shared" si="115"/>
        <v>0</v>
      </c>
      <c r="I75" s="66">
        <f t="shared" si="115"/>
        <v>0</v>
      </c>
      <c r="J75" s="66">
        <f t="shared" si="115"/>
        <v>0</v>
      </c>
      <c r="K75" s="66">
        <f t="shared" si="115"/>
        <v>0</v>
      </c>
      <c r="L75" s="66">
        <f t="shared" si="115"/>
        <v>0</v>
      </c>
      <c r="M75" s="66">
        <f t="shared" si="115"/>
        <v>0</v>
      </c>
      <c r="N75" s="66">
        <f t="shared" si="115"/>
        <v>0</v>
      </c>
      <c r="O75" s="66">
        <f t="shared" si="115"/>
        <v>0</v>
      </c>
      <c r="P75" s="66">
        <f t="shared" si="115"/>
        <v>0</v>
      </c>
      <c r="Q75" s="66">
        <f t="shared" si="115"/>
        <v>0</v>
      </c>
      <c r="R75" s="66">
        <f t="shared" si="115"/>
        <v>0</v>
      </c>
      <c r="Y75" s="170">
        <f t="shared" si="111"/>
        <v>0</v>
      </c>
      <c r="Z75" s="170">
        <f t="shared" si="112"/>
        <v>0</v>
      </c>
      <c r="AA75" s="170">
        <f t="shared" si="113"/>
        <v>0</v>
      </c>
      <c r="AB75" s="170">
        <f t="shared" si="114"/>
        <v>0</v>
      </c>
    </row>
    <row r="76" s="126" customFormat="1" customHeight="1" spans="1:28">
      <c r="A76" s="157"/>
      <c r="B76" s="157"/>
      <c r="C76" s="160" t="s">
        <v>526</v>
      </c>
      <c r="D76" s="91" t="s">
        <v>397</v>
      </c>
      <c r="E76" s="114">
        <f t="shared" si="110"/>
        <v>0</v>
      </c>
      <c r="F76" s="114">
        <f>IF($T$1=0,0,E76/$T$1)</f>
        <v>0</v>
      </c>
      <c r="G76" s="173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Y76" s="114">
        <f t="shared" si="111"/>
        <v>0</v>
      </c>
      <c r="Z76" s="114">
        <f t="shared" si="112"/>
        <v>0</v>
      </c>
      <c r="AA76" s="114">
        <f t="shared" si="113"/>
        <v>0</v>
      </c>
      <c r="AB76" s="114">
        <f t="shared" si="114"/>
        <v>0</v>
      </c>
    </row>
    <row r="77" s="126" customFormat="1" customHeight="1" spans="1:28">
      <c r="A77" s="157"/>
      <c r="B77" s="157"/>
      <c r="C77" s="160"/>
      <c r="D77" s="91" t="s">
        <v>442</v>
      </c>
      <c r="E77" s="114">
        <f t="shared" si="110"/>
        <v>0</v>
      </c>
      <c r="F77" s="114">
        <f>IF($T$1=0,0,E77/$T$1)</f>
        <v>0</v>
      </c>
      <c r="G77" s="173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Y77" s="114">
        <f t="shared" si="111"/>
        <v>0</v>
      </c>
      <c r="Z77" s="114">
        <f t="shared" si="112"/>
        <v>0</v>
      </c>
      <c r="AA77" s="114">
        <f t="shared" si="113"/>
        <v>0</v>
      </c>
      <c r="AB77" s="114">
        <f t="shared" si="114"/>
        <v>0</v>
      </c>
    </row>
    <row r="78" s="126" customFormat="1" customHeight="1" spans="1:28">
      <c r="A78" s="157"/>
      <c r="B78" s="157"/>
      <c r="C78" s="160"/>
      <c r="D78" s="91" t="s">
        <v>443</v>
      </c>
      <c r="E78" s="114">
        <f t="shared" si="110"/>
        <v>0</v>
      </c>
      <c r="F78" s="114">
        <f>IF($T$1=0,0,E78/$T$1)</f>
        <v>0</v>
      </c>
      <c r="G78" s="173"/>
      <c r="H78" s="174"/>
      <c r="I78" s="174"/>
      <c r="J78" s="174"/>
      <c r="K78" s="174"/>
      <c r="L78" s="174"/>
      <c r="M78" s="174"/>
      <c r="N78" s="174"/>
      <c r="O78" s="174"/>
      <c r="P78" s="174"/>
      <c r="Q78" s="174"/>
      <c r="R78" s="174"/>
      <c r="Y78" s="114">
        <f t="shared" si="111"/>
        <v>0</v>
      </c>
      <c r="Z78" s="114">
        <f t="shared" si="112"/>
        <v>0</v>
      </c>
      <c r="AA78" s="114">
        <f t="shared" si="113"/>
        <v>0</v>
      </c>
      <c r="AB78" s="114">
        <f t="shared" si="114"/>
        <v>0</v>
      </c>
    </row>
    <row r="79" s="126" customFormat="1" customHeight="1" spans="1:28">
      <c r="A79" s="157"/>
      <c r="B79" s="157"/>
      <c r="C79" s="160"/>
      <c r="D79" s="91" t="s">
        <v>421</v>
      </c>
      <c r="E79" s="114">
        <f t="shared" ref="E79:R79" si="116">IF(E76&lt;&gt;0,(E77+E78)/E76,)</f>
        <v>0</v>
      </c>
      <c r="F79" s="114">
        <f t="shared" si="116"/>
        <v>0</v>
      </c>
      <c r="G79" s="66">
        <f t="shared" si="116"/>
        <v>0</v>
      </c>
      <c r="H79" s="66">
        <f t="shared" si="116"/>
        <v>0</v>
      </c>
      <c r="I79" s="66">
        <f t="shared" si="116"/>
        <v>0</v>
      </c>
      <c r="J79" s="66">
        <f t="shared" si="116"/>
        <v>0</v>
      </c>
      <c r="K79" s="66">
        <f t="shared" si="116"/>
        <v>0</v>
      </c>
      <c r="L79" s="66">
        <f t="shared" si="116"/>
        <v>0</v>
      </c>
      <c r="M79" s="66">
        <f t="shared" si="116"/>
        <v>0</v>
      </c>
      <c r="N79" s="66">
        <f t="shared" si="116"/>
        <v>0</v>
      </c>
      <c r="O79" s="66">
        <f t="shared" si="116"/>
        <v>0</v>
      </c>
      <c r="P79" s="66">
        <f t="shared" si="116"/>
        <v>0</v>
      </c>
      <c r="Q79" s="66">
        <f t="shared" si="116"/>
        <v>0</v>
      </c>
      <c r="R79" s="66">
        <f t="shared" si="116"/>
        <v>0</v>
      </c>
      <c r="Y79" s="114">
        <f t="shared" ref="Y79:AB79" si="117">IF(Y76&lt;&gt;0,(Y77+Y78)/Y76,)</f>
        <v>0</v>
      </c>
      <c r="Z79" s="114">
        <f t="shared" si="117"/>
        <v>0</v>
      </c>
      <c r="AA79" s="114">
        <f t="shared" si="117"/>
        <v>0</v>
      </c>
      <c r="AB79" s="114">
        <f t="shared" si="117"/>
        <v>0</v>
      </c>
    </row>
    <row r="80" s="126" customFormat="1" customHeight="1" spans="1:28">
      <c r="A80" s="157"/>
      <c r="B80" s="157"/>
      <c r="C80" s="160"/>
      <c r="D80" s="91" t="s">
        <v>444</v>
      </c>
      <c r="E80" s="114">
        <f t="shared" ref="E80:E97" si="118">SUM(G80:R80)</f>
        <v>0</v>
      </c>
      <c r="F80" s="114">
        <f t="shared" ref="F80:F97" si="119">IF($T$1=0,0,E80/$T$1)</f>
        <v>0</v>
      </c>
      <c r="G80" s="173"/>
      <c r="H80" s="174"/>
      <c r="I80" s="174"/>
      <c r="J80" s="174"/>
      <c r="K80" s="174"/>
      <c r="L80" s="174"/>
      <c r="M80" s="174"/>
      <c r="N80" s="174"/>
      <c r="O80" s="174"/>
      <c r="P80" s="174"/>
      <c r="Q80" s="174"/>
      <c r="R80" s="174"/>
      <c r="Y80" s="114">
        <f t="shared" ref="Y80:Y97" si="120">SUM(G80:I80)</f>
        <v>0</v>
      </c>
      <c r="Z80" s="114">
        <f t="shared" ref="Z80:Z97" si="121">SUM(J80:L80)</f>
        <v>0</v>
      </c>
      <c r="AA80" s="114">
        <f t="shared" ref="AA80:AA97" si="122">SUM(M80:O80)</f>
        <v>0</v>
      </c>
      <c r="AB80" s="114">
        <f t="shared" ref="AB80:AB97" si="123">SUM(P80:R80)</f>
        <v>0</v>
      </c>
    </row>
    <row r="81" s="126" customFormat="1" customHeight="1" spans="1:28">
      <c r="A81" s="157"/>
      <c r="B81" s="157"/>
      <c r="C81" s="160"/>
      <c r="D81" s="91" t="s">
        <v>445</v>
      </c>
      <c r="E81" s="114">
        <f t="shared" si="118"/>
        <v>0</v>
      </c>
      <c r="F81" s="114">
        <f t="shared" si="119"/>
        <v>0</v>
      </c>
      <c r="G81" s="66">
        <f t="shared" ref="G81:R81" si="124">G77+G78+G80</f>
        <v>0</v>
      </c>
      <c r="H81" s="66">
        <f t="shared" si="124"/>
        <v>0</v>
      </c>
      <c r="I81" s="66">
        <f t="shared" si="124"/>
        <v>0</v>
      </c>
      <c r="J81" s="66">
        <f t="shared" si="124"/>
        <v>0</v>
      </c>
      <c r="K81" s="66">
        <f t="shared" si="124"/>
        <v>0</v>
      </c>
      <c r="L81" s="66">
        <f t="shared" si="124"/>
        <v>0</v>
      </c>
      <c r="M81" s="66">
        <f t="shared" si="124"/>
        <v>0</v>
      </c>
      <c r="N81" s="66">
        <f t="shared" si="124"/>
        <v>0</v>
      </c>
      <c r="O81" s="66">
        <f t="shared" si="124"/>
        <v>0</v>
      </c>
      <c r="P81" s="66">
        <f t="shared" si="124"/>
        <v>0</v>
      </c>
      <c r="Q81" s="66">
        <f t="shared" si="124"/>
        <v>0</v>
      </c>
      <c r="R81" s="66">
        <f t="shared" si="124"/>
        <v>0</v>
      </c>
      <c r="Y81" s="114">
        <f t="shared" si="120"/>
        <v>0</v>
      </c>
      <c r="Z81" s="114">
        <f t="shared" si="121"/>
        <v>0</v>
      </c>
      <c r="AA81" s="114">
        <f t="shared" si="122"/>
        <v>0</v>
      </c>
      <c r="AB81" s="114">
        <f t="shared" si="123"/>
        <v>0</v>
      </c>
    </row>
    <row r="82" s="126" customFormat="1" customHeight="1" spans="1:28">
      <c r="A82" s="157"/>
      <c r="B82" s="157"/>
      <c r="C82" s="151" t="s">
        <v>452</v>
      </c>
      <c r="D82" s="153" t="s">
        <v>527</v>
      </c>
      <c r="E82" s="170">
        <f t="shared" si="118"/>
        <v>0</v>
      </c>
      <c r="F82" s="169">
        <f t="shared" si="119"/>
        <v>0</v>
      </c>
      <c r="G82" s="173"/>
      <c r="H82" s="174"/>
      <c r="I82" s="174"/>
      <c r="J82" s="174"/>
      <c r="K82" s="174"/>
      <c r="L82" s="174"/>
      <c r="M82" s="174"/>
      <c r="N82" s="174"/>
      <c r="O82" s="174"/>
      <c r="P82" s="174"/>
      <c r="Q82" s="174"/>
      <c r="R82" s="174"/>
      <c r="Y82" s="170">
        <f t="shared" si="120"/>
        <v>0</v>
      </c>
      <c r="Z82" s="170">
        <f t="shared" si="121"/>
        <v>0</v>
      </c>
      <c r="AA82" s="170">
        <f t="shared" si="122"/>
        <v>0</v>
      </c>
      <c r="AB82" s="170">
        <f t="shared" si="123"/>
        <v>0</v>
      </c>
    </row>
    <row r="83" s="126" customFormat="1" customHeight="1" spans="1:28">
      <c r="A83" s="157"/>
      <c r="B83" s="157"/>
      <c r="C83" s="151"/>
      <c r="D83" s="159" t="s">
        <v>469</v>
      </c>
      <c r="E83" s="170">
        <f t="shared" si="118"/>
        <v>0</v>
      </c>
      <c r="F83" s="169">
        <f t="shared" si="119"/>
        <v>0</v>
      </c>
      <c r="G83" s="173"/>
      <c r="H83" s="174"/>
      <c r="I83" s="174"/>
      <c r="J83" s="174"/>
      <c r="K83" s="174"/>
      <c r="L83" s="174"/>
      <c r="M83" s="174"/>
      <c r="N83" s="174"/>
      <c r="O83" s="174"/>
      <c r="P83" s="174"/>
      <c r="Q83" s="174"/>
      <c r="R83" s="174"/>
      <c r="Y83" s="170">
        <f t="shared" si="120"/>
        <v>0</v>
      </c>
      <c r="Z83" s="170">
        <f t="shared" si="121"/>
        <v>0</v>
      </c>
      <c r="AA83" s="170">
        <f t="shared" si="122"/>
        <v>0</v>
      </c>
      <c r="AB83" s="170">
        <f t="shared" si="123"/>
        <v>0</v>
      </c>
    </row>
    <row r="84" s="126" customFormat="1" customHeight="1" spans="1:28">
      <c r="A84" s="157"/>
      <c r="B84" s="157"/>
      <c r="C84" s="151"/>
      <c r="D84" s="153" t="s">
        <v>470</v>
      </c>
      <c r="E84" s="170">
        <f t="shared" si="118"/>
        <v>0</v>
      </c>
      <c r="F84" s="169">
        <f t="shared" si="119"/>
        <v>0</v>
      </c>
      <c r="G84" s="173"/>
      <c r="H84" s="174"/>
      <c r="I84" s="174"/>
      <c r="J84" s="174"/>
      <c r="K84" s="174"/>
      <c r="L84" s="174"/>
      <c r="M84" s="174"/>
      <c r="N84" s="174"/>
      <c r="O84" s="174"/>
      <c r="P84" s="174"/>
      <c r="Q84" s="174"/>
      <c r="R84" s="174"/>
      <c r="Y84" s="170">
        <f t="shared" si="120"/>
        <v>0</v>
      </c>
      <c r="Z84" s="170">
        <f t="shared" si="121"/>
        <v>0</v>
      </c>
      <c r="AA84" s="170">
        <f t="shared" si="122"/>
        <v>0</v>
      </c>
      <c r="AB84" s="170">
        <f t="shared" si="123"/>
        <v>0</v>
      </c>
    </row>
    <row r="85" s="126" customFormat="1" customHeight="1" spans="1:28">
      <c r="A85" s="157"/>
      <c r="B85" s="157"/>
      <c r="C85" s="151"/>
      <c r="D85" s="159" t="s">
        <v>467</v>
      </c>
      <c r="E85" s="170">
        <f t="shared" si="118"/>
        <v>0</v>
      </c>
      <c r="F85" s="169">
        <f t="shared" si="119"/>
        <v>0</v>
      </c>
      <c r="G85" s="173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Y85" s="170">
        <f t="shared" si="120"/>
        <v>0</v>
      </c>
      <c r="Z85" s="170">
        <f t="shared" si="121"/>
        <v>0</v>
      </c>
      <c r="AA85" s="170">
        <f t="shared" si="122"/>
        <v>0</v>
      </c>
      <c r="AB85" s="170">
        <f t="shared" si="123"/>
        <v>0</v>
      </c>
    </row>
    <row r="86" s="126" customFormat="1" customHeight="1" spans="1:28">
      <c r="A86" s="157"/>
      <c r="B86" s="157"/>
      <c r="C86" s="151"/>
      <c r="D86" s="153" t="s">
        <v>468</v>
      </c>
      <c r="E86" s="170">
        <f t="shared" si="118"/>
        <v>0</v>
      </c>
      <c r="F86" s="169">
        <f t="shared" si="119"/>
        <v>0</v>
      </c>
      <c r="G86" s="173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Y86" s="170">
        <f t="shared" si="120"/>
        <v>0</v>
      </c>
      <c r="Z86" s="170">
        <f t="shared" si="121"/>
        <v>0</v>
      </c>
      <c r="AA86" s="170">
        <f t="shared" si="122"/>
        <v>0</v>
      </c>
      <c r="AB86" s="170">
        <f t="shared" si="123"/>
        <v>0</v>
      </c>
    </row>
    <row r="87" s="126" customFormat="1" customHeight="1" spans="1:28">
      <c r="A87" s="157"/>
      <c r="B87" s="157"/>
      <c r="C87" s="151"/>
      <c r="D87" s="159" t="s">
        <v>471</v>
      </c>
      <c r="E87" s="169">
        <f t="shared" si="118"/>
        <v>0</v>
      </c>
      <c r="F87" s="169">
        <f t="shared" si="119"/>
        <v>0</v>
      </c>
      <c r="G87" s="173"/>
      <c r="H87" s="174"/>
      <c r="I87" s="174"/>
      <c r="J87" s="174"/>
      <c r="K87" s="174"/>
      <c r="L87" s="174"/>
      <c r="M87" s="174"/>
      <c r="N87" s="174"/>
      <c r="O87" s="174"/>
      <c r="P87" s="174"/>
      <c r="Q87" s="174"/>
      <c r="R87" s="174"/>
      <c r="Y87" s="169">
        <f t="shared" si="120"/>
        <v>0</v>
      </c>
      <c r="Z87" s="169">
        <f t="shared" si="121"/>
        <v>0</v>
      </c>
      <c r="AA87" s="169">
        <f t="shared" si="122"/>
        <v>0</v>
      </c>
      <c r="AB87" s="169">
        <f t="shared" si="123"/>
        <v>0</v>
      </c>
    </row>
    <row r="88" s="126" customFormat="1" customHeight="1" spans="1:28">
      <c r="A88" s="157"/>
      <c r="B88" s="157"/>
      <c r="C88" s="151"/>
      <c r="D88" s="159" t="s">
        <v>472</v>
      </c>
      <c r="E88" s="169">
        <f t="shared" si="118"/>
        <v>0</v>
      </c>
      <c r="F88" s="169">
        <f t="shared" si="119"/>
        <v>0</v>
      </c>
      <c r="G88" s="173"/>
      <c r="H88" s="174"/>
      <c r="I88" s="174"/>
      <c r="J88" s="174"/>
      <c r="K88" s="174"/>
      <c r="L88" s="174"/>
      <c r="M88" s="174"/>
      <c r="N88" s="174"/>
      <c r="O88" s="174"/>
      <c r="P88" s="174"/>
      <c r="Q88" s="174"/>
      <c r="R88" s="174"/>
      <c r="Y88" s="169">
        <f t="shared" si="120"/>
        <v>0</v>
      </c>
      <c r="Z88" s="169">
        <f t="shared" si="121"/>
        <v>0</v>
      </c>
      <c r="AA88" s="169">
        <f t="shared" si="122"/>
        <v>0</v>
      </c>
      <c r="AB88" s="169">
        <f t="shared" si="123"/>
        <v>0</v>
      </c>
    </row>
    <row r="89" s="126" customFormat="1" customHeight="1" spans="1:28">
      <c r="A89" s="157"/>
      <c r="B89" s="157"/>
      <c r="C89" s="151"/>
      <c r="D89" s="159" t="s">
        <v>473</v>
      </c>
      <c r="E89" s="169">
        <f t="shared" si="118"/>
        <v>0</v>
      </c>
      <c r="F89" s="169">
        <f t="shared" si="119"/>
        <v>0</v>
      </c>
      <c r="G89" s="173"/>
      <c r="H89" s="174"/>
      <c r="I89" s="174"/>
      <c r="J89" s="174"/>
      <c r="K89" s="174"/>
      <c r="L89" s="174"/>
      <c r="M89" s="174"/>
      <c r="N89" s="174"/>
      <c r="O89" s="174"/>
      <c r="P89" s="174"/>
      <c r="Q89" s="174"/>
      <c r="R89" s="174"/>
      <c r="Y89" s="169">
        <f t="shared" si="120"/>
        <v>0</v>
      </c>
      <c r="Z89" s="169">
        <f t="shared" si="121"/>
        <v>0</v>
      </c>
      <c r="AA89" s="169">
        <f t="shared" si="122"/>
        <v>0</v>
      </c>
      <c r="AB89" s="169">
        <f t="shared" si="123"/>
        <v>0</v>
      </c>
    </row>
    <row r="90" s="126" customFormat="1" customHeight="1" spans="1:28">
      <c r="A90" s="157"/>
      <c r="B90" s="157"/>
      <c r="C90" s="151"/>
      <c r="D90" s="159" t="s">
        <v>474</v>
      </c>
      <c r="E90" s="169">
        <f t="shared" si="118"/>
        <v>0</v>
      </c>
      <c r="F90" s="169">
        <f t="shared" si="119"/>
        <v>0</v>
      </c>
      <c r="G90" s="173"/>
      <c r="H90" s="174"/>
      <c r="I90" s="174"/>
      <c r="J90" s="174"/>
      <c r="K90" s="174"/>
      <c r="L90" s="174"/>
      <c r="M90" s="174"/>
      <c r="N90" s="174"/>
      <c r="O90" s="174"/>
      <c r="P90" s="174"/>
      <c r="Q90" s="174"/>
      <c r="R90" s="174"/>
      <c r="Y90" s="169">
        <f t="shared" si="120"/>
        <v>0</v>
      </c>
      <c r="Z90" s="169">
        <f t="shared" si="121"/>
        <v>0</v>
      </c>
      <c r="AA90" s="169">
        <f t="shared" si="122"/>
        <v>0</v>
      </c>
      <c r="AB90" s="169">
        <f t="shared" si="123"/>
        <v>0</v>
      </c>
    </row>
    <row r="91" s="126" customFormat="1" customHeight="1" spans="1:28">
      <c r="A91" s="157"/>
      <c r="B91" s="157"/>
      <c r="C91" s="151"/>
      <c r="D91" s="159" t="s">
        <v>475</v>
      </c>
      <c r="E91" s="169">
        <f t="shared" si="118"/>
        <v>0</v>
      </c>
      <c r="F91" s="169">
        <f t="shared" si="119"/>
        <v>0</v>
      </c>
      <c r="G91" s="173"/>
      <c r="H91" s="174"/>
      <c r="I91" s="174"/>
      <c r="J91" s="174"/>
      <c r="K91" s="174"/>
      <c r="L91" s="174"/>
      <c r="M91" s="174"/>
      <c r="N91" s="174"/>
      <c r="O91" s="174"/>
      <c r="P91" s="174"/>
      <c r="Q91" s="174"/>
      <c r="R91" s="174"/>
      <c r="Y91" s="169">
        <f t="shared" si="120"/>
        <v>0</v>
      </c>
      <c r="Z91" s="169">
        <f t="shared" si="121"/>
        <v>0</v>
      </c>
      <c r="AA91" s="169">
        <f t="shared" si="122"/>
        <v>0</v>
      </c>
      <c r="AB91" s="169">
        <f t="shared" si="123"/>
        <v>0</v>
      </c>
    </row>
    <row r="92" s="126" customFormat="1" customHeight="1" spans="1:28">
      <c r="A92" s="157"/>
      <c r="B92" s="157"/>
      <c r="C92" s="151"/>
      <c r="D92" s="159" t="s">
        <v>476</v>
      </c>
      <c r="E92" s="169">
        <f t="shared" si="118"/>
        <v>0</v>
      </c>
      <c r="F92" s="169">
        <f t="shared" si="119"/>
        <v>0</v>
      </c>
      <c r="G92" s="173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Y92" s="169">
        <f t="shared" si="120"/>
        <v>0</v>
      </c>
      <c r="Z92" s="169">
        <f t="shared" si="121"/>
        <v>0</v>
      </c>
      <c r="AA92" s="169">
        <f t="shared" si="122"/>
        <v>0</v>
      </c>
      <c r="AB92" s="169">
        <f t="shared" si="123"/>
        <v>0</v>
      </c>
    </row>
    <row r="93" s="126" customFormat="1" customHeight="1" spans="1:28">
      <c r="A93" s="157"/>
      <c r="B93" s="157"/>
      <c r="C93" s="151"/>
      <c r="D93" s="159" t="s">
        <v>477</v>
      </c>
      <c r="E93" s="169">
        <f t="shared" si="118"/>
        <v>0</v>
      </c>
      <c r="F93" s="169">
        <f t="shared" si="119"/>
        <v>0</v>
      </c>
      <c r="G93" s="173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Y93" s="169">
        <f t="shared" si="120"/>
        <v>0</v>
      </c>
      <c r="Z93" s="169">
        <f t="shared" si="121"/>
        <v>0</v>
      </c>
      <c r="AA93" s="169">
        <f t="shared" si="122"/>
        <v>0</v>
      </c>
      <c r="AB93" s="169">
        <f t="shared" si="123"/>
        <v>0</v>
      </c>
    </row>
    <row r="94" s="126" customFormat="1" customHeight="1" spans="1:28">
      <c r="A94" s="157"/>
      <c r="B94" s="157"/>
      <c r="C94" s="151"/>
      <c r="D94" s="153" t="s">
        <v>478</v>
      </c>
      <c r="E94" s="170">
        <f t="shared" si="118"/>
        <v>0</v>
      </c>
      <c r="F94" s="169">
        <f t="shared" si="119"/>
        <v>0</v>
      </c>
      <c r="G94" s="173"/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4"/>
      <c r="Y94" s="170">
        <f t="shared" si="120"/>
        <v>0</v>
      </c>
      <c r="Z94" s="170">
        <f t="shared" si="121"/>
        <v>0</v>
      </c>
      <c r="AA94" s="170">
        <f t="shared" si="122"/>
        <v>0</v>
      </c>
      <c r="AB94" s="170">
        <f t="shared" si="123"/>
        <v>0</v>
      </c>
    </row>
    <row r="95" s="126" customFormat="1" customHeight="1" spans="1:28">
      <c r="A95" s="157"/>
      <c r="B95" s="157"/>
      <c r="C95" s="151"/>
      <c r="D95" s="153" t="s">
        <v>479</v>
      </c>
      <c r="E95" s="170">
        <f t="shared" si="118"/>
        <v>0</v>
      </c>
      <c r="F95" s="169">
        <f t="shared" si="119"/>
        <v>0</v>
      </c>
      <c r="G95" s="173"/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Y95" s="170">
        <f t="shared" si="120"/>
        <v>0</v>
      </c>
      <c r="Z95" s="170">
        <f t="shared" si="121"/>
        <v>0</v>
      </c>
      <c r="AA95" s="170">
        <f t="shared" si="122"/>
        <v>0</v>
      </c>
      <c r="AB95" s="170">
        <f t="shared" si="123"/>
        <v>0</v>
      </c>
    </row>
    <row r="96" s="126" customFormat="1" customHeight="1" spans="1:28">
      <c r="A96" s="157"/>
      <c r="B96" s="157"/>
      <c r="C96" s="151"/>
      <c r="D96" s="159" t="s">
        <v>480</v>
      </c>
      <c r="E96" s="170">
        <f t="shared" si="118"/>
        <v>0</v>
      </c>
      <c r="F96" s="169">
        <f t="shared" si="119"/>
        <v>0</v>
      </c>
      <c r="G96" s="173"/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4"/>
      <c r="Y96" s="170">
        <f t="shared" si="120"/>
        <v>0</v>
      </c>
      <c r="Z96" s="170">
        <f t="shared" si="121"/>
        <v>0</v>
      </c>
      <c r="AA96" s="170">
        <f t="shared" si="122"/>
        <v>0</v>
      </c>
      <c r="AB96" s="170">
        <f t="shared" si="123"/>
        <v>0</v>
      </c>
    </row>
    <row r="97" s="126" customFormat="1" customHeight="1" spans="1:28">
      <c r="A97" s="157"/>
      <c r="B97" s="157"/>
      <c r="C97" s="151"/>
      <c r="D97" s="180" t="s">
        <v>481</v>
      </c>
      <c r="E97" s="170">
        <f t="shared" si="118"/>
        <v>0</v>
      </c>
      <c r="F97" s="169">
        <f t="shared" si="119"/>
        <v>0</v>
      </c>
      <c r="G97" s="66">
        <f t="shared" ref="G97:R97" si="125">SUM(G82:G96)</f>
        <v>0</v>
      </c>
      <c r="H97" s="66">
        <f t="shared" si="125"/>
        <v>0</v>
      </c>
      <c r="I97" s="66">
        <f t="shared" si="125"/>
        <v>0</v>
      </c>
      <c r="J97" s="66">
        <f t="shared" si="125"/>
        <v>0</v>
      </c>
      <c r="K97" s="66">
        <f t="shared" si="125"/>
        <v>0</v>
      </c>
      <c r="L97" s="66">
        <f t="shared" si="125"/>
        <v>0</v>
      </c>
      <c r="M97" s="66">
        <f t="shared" si="125"/>
        <v>0</v>
      </c>
      <c r="N97" s="66">
        <f t="shared" si="125"/>
        <v>0</v>
      </c>
      <c r="O97" s="66">
        <f t="shared" si="125"/>
        <v>0</v>
      </c>
      <c r="P97" s="66">
        <f t="shared" si="125"/>
        <v>0</v>
      </c>
      <c r="Q97" s="66">
        <f t="shared" si="125"/>
        <v>0</v>
      </c>
      <c r="R97" s="66">
        <f t="shared" si="125"/>
        <v>0</v>
      </c>
      <c r="Y97" s="170">
        <f t="shared" si="120"/>
        <v>0</v>
      </c>
      <c r="Z97" s="170">
        <f t="shared" si="121"/>
        <v>0</v>
      </c>
      <c r="AA97" s="170">
        <f t="shared" si="122"/>
        <v>0</v>
      </c>
      <c r="AB97" s="170">
        <f t="shared" si="123"/>
        <v>0</v>
      </c>
    </row>
    <row r="98" s="129" customFormat="1" customHeight="1" spans="1:34">
      <c r="A98" s="157"/>
      <c r="B98" s="157"/>
      <c r="C98" s="181" t="s">
        <v>417</v>
      </c>
      <c r="D98" s="182" t="s">
        <v>528</v>
      </c>
      <c r="E98" s="114">
        <f t="shared" ref="E98:R98" si="126">IF(E$24&lt;&gt;0,E66/E$24,)</f>
        <v>0</v>
      </c>
      <c r="F98" s="114">
        <f t="shared" si="126"/>
        <v>0</v>
      </c>
      <c r="G98" s="66">
        <f t="shared" si="126"/>
        <v>0</v>
      </c>
      <c r="H98" s="66">
        <f t="shared" si="126"/>
        <v>0</v>
      </c>
      <c r="I98" s="66">
        <f t="shared" si="126"/>
        <v>0</v>
      </c>
      <c r="J98" s="66">
        <f t="shared" si="126"/>
        <v>0</v>
      </c>
      <c r="K98" s="66">
        <f t="shared" si="126"/>
        <v>0</v>
      </c>
      <c r="L98" s="66">
        <f t="shared" si="126"/>
        <v>0</v>
      </c>
      <c r="M98" s="66">
        <f t="shared" si="126"/>
        <v>0</v>
      </c>
      <c r="N98" s="66">
        <f t="shared" si="126"/>
        <v>0</v>
      </c>
      <c r="O98" s="66">
        <f t="shared" si="126"/>
        <v>0</v>
      </c>
      <c r="P98" s="66">
        <f t="shared" si="126"/>
        <v>0</v>
      </c>
      <c r="Q98" s="66">
        <f t="shared" si="126"/>
        <v>0</v>
      </c>
      <c r="R98" s="66">
        <f t="shared" si="126"/>
        <v>0</v>
      </c>
      <c r="S98" s="126"/>
      <c r="T98" s="126"/>
      <c r="U98" s="126"/>
      <c r="V98" s="126"/>
      <c r="W98" s="126"/>
      <c r="X98" s="126"/>
      <c r="Y98" s="114">
        <f t="shared" ref="Y98:AB98" si="127">IF(Y$24&lt;&gt;0,Y66/Y$24,)</f>
        <v>0</v>
      </c>
      <c r="Z98" s="114">
        <f t="shared" si="127"/>
        <v>0</v>
      </c>
      <c r="AA98" s="114">
        <f t="shared" si="127"/>
        <v>0</v>
      </c>
      <c r="AB98" s="114">
        <f t="shared" si="127"/>
        <v>0</v>
      </c>
      <c r="AC98" s="126"/>
      <c r="AD98" s="126"/>
      <c r="AE98" s="126"/>
      <c r="AF98" s="126"/>
      <c r="AG98" s="126"/>
      <c r="AH98" s="126"/>
    </row>
    <row r="99" s="129" customFormat="1" customHeight="1" spans="1:34">
      <c r="A99" s="157"/>
      <c r="B99" s="157"/>
      <c r="C99" s="181"/>
      <c r="D99" s="183" t="s">
        <v>483</v>
      </c>
      <c r="E99" s="196">
        <f t="shared" ref="E99:R99" si="128">IF(E$25&lt;&gt;0,E66/E$25,)</f>
        <v>0</v>
      </c>
      <c r="F99" s="196">
        <f t="shared" si="128"/>
        <v>0</v>
      </c>
      <c r="G99" s="197">
        <f t="shared" si="128"/>
        <v>0</v>
      </c>
      <c r="H99" s="166">
        <f t="shared" si="128"/>
        <v>0</v>
      </c>
      <c r="I99" s="166">
        <f t="shared" si="128"/>
        <v>0</v>
      </c>
      <c r="J99" s="166">
        <f t="shared" si="128"/>
        <v>0</v>
      </c>
      <c r="K99" s="166">
        <f t="shared" si="128"/>
        <v>0</v>
      </c>
      <c r="L99" s="166">
        <f t="shared" si="128"/>
        <v>0</v>
      </c>
      <c r="M99" s="166">
        <f t="shared" si="128"/>
        <v>0</v>
      </c>
      <c r="N99" s="166">
        <f t="shared" si="128"/>
        <v>0</v>
      </c>
      <c r="O99" s="166">
        <f t="shared" si="128"/>
        <v>0</v>
      </c>
      <c r="P99" s="166">
        <f t="shared" si="128"/>
        <v>0</v>
      </c>
      <c r="Q99" s="166">
        <f t="shared" si="128"/>
        <v>0</v>
      </c>
      <c r="R99" s="166">
        <f t="shared" si="128"/>
        <v>0</v>
      </c>
      <c r="S99" s="126"/>
      <c r="T99" s="126"/>
      <c r="U99" s="126"/>
      <c r="V99" s="126"/>
      <c r="W99" s="126"/>
      <c r="X99" s="126"/>
      <c r="Y99" s="196">
        <f t="shared" ref="Y99:AB99" si="129">IF(Y$25&lt;&gt;0,Y66/Y$25,)</f>
        <v>0</v>
      </c>
      <c r="Z99" s="196">
        <f t="shared" si="129"/>
        <v>0</v>
      </c>
      <c r="AA99" s="196">
        <f t="shared" si="129"/>
        <v>0</v>
      </c>
      <c r="AB99" s="196">
        <f t="shared" si="129"/>
        <v>0</v>
      </c>
      <c r="AC99" s="126"/>
      <c r="AD99" s="126"/>
      <c r="AE99" s="126"/>
      <c r="AF99" s="126"/>
      <c r="AG99" s="126"/>
      <c r="AH99" s="126"/>
    </row>
    <row r="100" s="129" customFormat="1" customHeight="1" spans="1:34">
      <c r="A100" s="157"/>
      <c r="B100" s="157"/>
      <c r="C100" s="181"/>
      <c r="D100" s="183" t="s">
        <v>484</v>
      </c>
      <c r="E100" s="114">
        <f t="shared" ref="E100:R100" si="130">IF(E$24&lt;&gt;0,E78/E$24,)</f>
        <v>0</v>
      </c>
      <c r="F100" s="114">
        <f t="shared" si="130"/>
        <v>0</v>
      </c>
      <c r="G100" s="66">
        <f t="shared" si="130"/>
        <v>0</v>
      </c>
      <c r="H100" s="66">
        <f t="shared" si="130"/>
        <v>0</v>
      </c>
      <c r="I100" s="66">
        <f t="shared" si="130"/>
        <v>0</v>
      </c>
      <c r="J100" s="66">
        <f t="shared" si="130"/>
        <v>0</v>
      </c>
      <c r="K100" s="66">
        <f t="shared" si="130"/>
        <v>0</v>
      </c>
      <c r="L100" s="66">
        <f t="shared" si="130"/>
        <v>0</v>
      </c>
      <c r="M100" s="66">
        <f t="shared" si="130"/>
        <v>0</v>
      </c>
      <c r="N100" s="66">
        <f t="shared" si="130"/>
        <v>0</v>
      </c>
      <c r="O100" s="66">
        <f t="shared" si="130"/>
        <v>0</v>
      </c>
      <c r="P100" s="66">
        <f t="shared" si="130"/>
        <v>0</v>
      </c>
      <c r="Q100" s="66">
        <f t="shared" si="130"/>
        <v>0</v>
      </c>
      <c r="R100" s="66">
        <f t="shared" si="130"/>
        <v>0</v>
      </c>
      <c r="S100" s="126"/>
      <c r="T100" s="126"/>
      <c r="U100" s="126"/>
      <c r="V100" s="126"/>
      <c r="W100" s="126"/>
      <c r="X100" s="126"/>
      <c r="Y100" s="114">
        <f t="shared" ref="Y100:AB100" si="131">IF(Y$24&lt;&gt;0,Y78/Y$24,)</f>
        <v>0</v>
      </c>
      <c r="Z100" s="114">
        <f t="shared" si="131"/>
        <v>0</v>
      </c>
      <c r="AA100" s="114">
        <f t="shared" si="131"/>
        <v>0</v>
      </c>
      <c r="AB100" s="114">
        <f t="shared" si="131"/>
        <v>0</v>
      </c>
      <c r="AC100" s="126"/>
      <c r="AD100" s="126"/>
      <c r="AE100" s="126"/>
      <c r="AF100" s="126"/>
      <c r="AG100" s="126"/>
      <c r="AH100" s="126"/>
    </row>
    <row r="101" s="129" customFormat="1" customHeight="1" spans="1:34">
      <c r="A101" s="157"/>
      <c r="B101" s="157"/>
      <c r="C101" s="181"/>
      <c r="D101" s="183" t="s">
        <v>483</v>
      </c>
      <c r="E101" s="198">
        <f t="shared" ref="E101:R101" si="132">IF(E$25&lt;&gt;0,E78/E$25,)</f>
        <v>0</v>
      </c>
      <c r="F101" s="198">
        <f t="shared" si="132"/>
        <v>0</v>
      </c>
      <c r="G101" s="166">
        <f t="shared" si="132"/>
        <v>0</v>
      </c>
      <c r="H101" s="166">
        <f t="shared" si="132"/>
        <v>0</v>
      </c>
      <c r="I101" s="166">
        <f t="shared" si="132"/>
        <v>0</v>
      </c>
      <c r="J101" s="166">
        <f t="shared" si="132"/>
        <v>0</v>
      </c>
      <c r="K101" s="166">
        <f t="shared" si="132"/>
        <v>0</v>
      </c>
      <c r="L101" s="166">
        <f t="shared" si="132"/>
        <v>0</v>
      </c>
      <c r="M101" s="166">
        <f t="shared" si="132"/>
        <v>0</v>
      </c>
      <c r="N101" s="166">
        <f t="shared" si="132"/>
        <v>0</v>
      </c>
      <c r="O101" s="166">
        <f t="shared" si="132"/>
        <v>0</v>
      </c>
      <c r="P101" s="166">
        <f t="shared" si="132"/>
        <v>0</v>
      </c>
      <c r="Q101" s="166">
        <f t="shared" si="132"/>
        <v>0</v>
      </c>
      <c r="R101" s="166">
        <f t="shared" si="132"/>
        <v>0</v>
      </c>
      <c r="S101" s="126"/>
      <c r="T101" s="126"/>
      <c r="U101" s="126"/>
      <c r="V101" s="126"/>
      <c r="W101" s="126"/>
      <c r="X101" s="126"/>
      <c r="Y101" s="198">
        <f t="shared" ref="Y101:AB101" si="133">IF(Y$25&lt;&gt;0,Y78/Y$25,)</f>
        <v>0</v>
      </c>
      <c r="Z101" s="198">
        <f t="shared" si="133"/>
        <v>0</v>
      </c>
      <c r="AA101" s="198">
        <f t="shared" si="133"/>
        <v>0</v>
      </c>
      <c r="AB101" s="198">
        <f t="shared" si="133"/>
        <v>0</v>
      </c>
      <c r="AC101" s="126"/>
      <c r="AD101" s="126"/>
      <c r="AE101" s="126"/>
      <c r="AF101" s="126"/>
      <c r="AG101" s="126"/>
      <c r="AH101" s="126"/>
    </row>
    <row r="102" s="126" customFormat="1" customHeight="1" spans="1:28">
      <c r="A102" s="157"/>
      <c r="B102" s="157"/>
      <c r="C102" s="184" t="s">
        <v>93</v>
      </c>
      <c r="D102" s="185"/>
      <c r="E102" s="54">
        <f t="shared" ref="E102:E105" si="134">SUM(G102:R102)</f>
        <v>0</v>
      </c>
      <c r="F102" s="199">
        <f>IF($T$1=0,0,E102/$T$1)</f>
        <v>0</v>
      </c>
      <c r="G102" s="66">
        <f t="shared" ref="G102:R102" si="135">G69+G81+G97+G75</f>
        <v>0</v>
      </c>
      <c r="H102" s="66">
        <f t="shared" si="135"/>
        <v>0</v>
      </c>
      <c r="I102" s="66">
        <f t="shared" si="135"/>
        <v>0</v>
      </c>
      <c r="J102" s="66">
        <f t="shared" si="135"/>
        <v>0</v>
      </c>
      <c r="K102" s="66">
        <f t="shared" si="135"/>
        <v>0</v>
      </c>
      <c r="L102" s="66">
        <f t="shared" si="135"/>
        <v>0</v>
      </c>
      <c r="M102" s="66">
        <f t="shared" si="135"/>
        <v>0</v>
      </c>
      <c r="N102" s="66">
        <f t="shared" si="135"/>
        <v>0</v>
      </c>
      <c r="O102" s="66">
        <f t="shared" si="135"/>
        <v>0</v>
      </c>
      <c r="P102" s="66">
        <f t="shared" si="135"/>
        <v>0</v>
      </c>
      <c r="Q102" s="66">
        <f t="shared" si="135"/>
        <v>0</v>
      </c>
      <c r="R102" s="66">
        <f t="shared" si="135"/>
        <v>0</v>
      </c>
      <c r="Y102" s="54">
        <f t="shared" ref="Y102:Y105" si="136">SUM(G102:I102)</f>
        <v>0</v>
      </c>
      <c r="Z102" s="54">
        <f t="shared" ref="Z102:Z105" si="137">SUM(J102:L102)</f>
        <v>0</v>
      </c>
      <c r="AA102" s="54">
        <f t="shared" ref="AA102:AA105" si="138">SUM(M102:O102)</f>
        <v>0</v>
      </c>
      <c r="AB102" s="54">
        <f t="shared" ref="AB102:AB105" si="139">SUM(P102:R102)</f>
        <v>0</v>
      </c>
    </row>
    <row r="103" s="126" customFormat="1" customHeight="1" spans="1:28">
      <c r="A103" s="186" t="s">
        <v>390</v>
      </c>
      <c r="B103" s="187"/>
      <c r="C103" s="188" t="s">
        <v>485</v>
      </c>
      <c r="D103" s="91" t="s">
        <v>397</v>
      </c>
      <c r="E103" s="114">
        <f t="shared" si="134"/>
        <v>0</v>
      </c>
      <c r="F103" s="115">
        <f>IF($T$1=0,0,E103/$T$1)</f>
        <v>0</v>
      </c>
      <c r="G103" s="66">
        <f t="shared" ref="G103:R103" si="140">G109+G118+G126</f>
        <v>0</v>
      </c>
      <c r="H103" s="66">
        <f t="shared" si="140"/>
        <v>0</v>
      </c>
      <c r="I103" s="66">
        <f t="shared" si="140"/>
        <v>0</v>
      </c>
      <c r="J103" s="66">
        <f t="shared" si="140"/>
        <v>0</v>
      </c>
      <c r="K103" s="66">
        <f t="shared" si="140"/>
        <v>0</v>
      </c>
      <c r="L103" s="66">
        <f t="shared" si="140"/>
        <v>0</v>
      </c>
      <c r="M103" s="66">
        <f t="shared" si="140"/>
        <v>0</v>
      </c>
      <c r="N103" s="66">
        <f t="shared" si="140"/>
        <v>0</v>
      </c>
      <c r="O103" s="66">
        <f t="shared" si="140"/>
        <v>0</v>
      </c>
      <c r="P103" s="66">
        <f t="shared" si="140"/>
        <v>0</v>
      </c>
      <c r="Q103" s="66">
        <f t="shared" si="140"/>
        <v>0</v>
      </c>
      <c r="R103" s="204">
        <f t="shared" si="140"/>
        <v>0</v>
      </c>
      <c r="Y103" s="114">
        <f t="shared" si="136"/>
        <v>0</v>
      </c>
      <c r="Z103" s="114">
        <f t="shared" si="137"/>
        <v>0</v>
      </c>
      <c r="AA103" s="114">
        <f t="shared" si="138"/>
        <v>0</v>
      </c>
      <c r="AB103" s="114">
        <f t="shared" si="139"/>
        <v>0</v>
      </c>
    </row>
    <row r="104" s="126" customFormat="1" customHeight="1" spans="1:28">
      <c r="A104" s="189"/>
      <c r="B104" s="190"/>
      <c r="C104" s="188"/>
      <c r="D104" s="91" t="s">
        <v>442</v>
      </c>
      <c r="E104" s="114">
        <f t="shared" si="134"/>
        <v>0</v>
      </c>
      <c r="F104" s="115">
        <f>IF($T$1=0,0,E104/$T$1)</f>
        <v>0</v>
      </c>
      <c r="G104" s="66">
        <f t="shared" ref="G104:R104" si="141">G112+G121+G127</f>
        <v>0</v>
      </c>
      <c r="H104" s="66">
        <f t="shared" si="141"/>
        <v>0</v>
      </c>
      <c r="I104" s="66">
        <f t="shared" si="141"/>
        <v>0</v>
      </c>
      <c r="J104" s="66">
        <f t="shared" si="141"/>
        <v>0</v>
      </c>
      <c r="K104" s="66">
        <f t="shared" si="141"/>
        <v>0</v>
      </c>
      <c r="L104" s="66">
        <f t="shared" si="141"/>
        <v>0</v>
      </c>
      <c r="M104" s="66">
        <f t="shared" si="141"/>
        <v>0</v>
      </c>
      <c r="N104" s="66">
        <f t="shared" si="141"/>
        <v>0</v>
      </c>
      <c r="O104" s="66">
        <f t="shared" si="141"/>
        <v>0</v>
      </c>
      <c r="P104" s="66">
        <f t="shared" si="141"/>
        <v>0</v>
      </c>
      <c r="Q104" s="66">
        <f t="shared" si="141"/>
        <v>0</v>
      </c>
      <c r="R104" s="204">
        <f t="shared" si="141"/>
        <v>0</v>
      </c>
      <c r="Y104" s="114">
        <f t="shared" si="136"/>
        <v>0</v>
      </c>
      <c r="Z104" s="114">
        <f t="shared" si="137"/>
        <v>0</v>
      </c>
      <c r="AA104" s="114">
        <f t="shared" si="138"/>
        <v>0</v>
      </c>
      <c r="AB104" s="114">
        <f t="shared" si="139"/>
        <v>0</v>
      </c>
    </row>
    <row r="105" s="126" customFormat="1" customHeight="1" spans="1:28">
      <c r="A105" s="189"/>
      <c r="B105" s="190"/>
      <c r="C105" s="188"/>
      <c r="D105" s="91" t="s">
        <v>443</v>
      </c>
      <c r="E105" s="114">
        <f t="shared" si="134"/>
        <v>0</v>
      </c>
      <c r="F105" s="115">
        <f>IF($T$1=0,0,E105/$T$1)</f>
        <v>0</v>
      </c>
      <c r="G105" s="66">
        <f t="shared" ref="G105:R105" si="142">G113+G122+G128</f>
        <v>0</v>
      </c>
      <c r="H105" s="66">
        <f t="shared" si="142"/>
        <v>0</v>
      </c>
      <c r="I105" s="66">
        <f t="shared" si="142"/>
        <v>0</v>
      </c>
      <c r="J105" s="66">
        <f t="shared" si="142"/>
        <v>0</v>
      </c>
      <c r="K105" s="66">
        <f t="shared" si="142"/>
        <v>0</v>
      </c>
      <c r="L105" s="66">
        <f t="shared" si="142"/>
        <v>0</v>
      </c>
      <c r="M105" s="66">
        <f t="shared" si="142"/>
        <v>0</v>
      </c>
      <c r="N105" s="66">
        <f t="shared" si="142"/>
        <v>0</v>
      </c>
      <c r="O105" s="66">
        <f t="shared" si="142"/>
        <v>0</v>
      </c>
      <c r="P105" s="66">
        <f t="shared" si="142"/>
        <v>0</v>
      </c>
      <c r="Q105" s="66">
        <f t="shared" si="142"/>
        <v>0</v>
      </c>
      <c r="R105" s="204">
        <f t="shared" si="142"/>
        <v>0</v>
      </c>
      <c r="Y105" s="114">
        <f t="shared" si="136"/>
        <v>0</v>
      </c>
      <c r="Z105" s="114">
        <f t="shared" si="137"/>
        <v>0</v>
      </c>
      <c r="AA105" s="114">
        <f t="shared" si="138"/>
        <v>0</v>
      </c>
      <c r="AB105" s="114">
        <f t="shared" si="139"/>
        <v>0</v>
      </c>
    </row>
    <row r="106" s="126" customFormat="1" customHeight="1" spans="1:28">
      <c r="A106" s="189"/>
      <c r="B106" s="190"/>
      <c r="C106" s="188"/>
      <c r="D106" s="91" t="s">
        <v>421</v>
      </c>
      <c r="E106" s="114">
        <f t="shared" ref="E106:R106" si="143">IF(E103&lt;&gt;0,(E104+E105)/E103,)</f>
        <v>0</v>
      </c>
      <c r="F106" s="200">
        <f t="shared" si="143"/>
        <v>0</v>
      </c>
      <c r="G106" s="66">
        <f t="shared" si="143"/>
        <v>0</v>
      </c>
      <c r="H106" s="66">
        <f t="shared" si="143"/>
        <v>0</v>
      </c>
      <c r="I106" s="66">
        <f t="shared" si="143"/>
        <v>0</v>
      </c>
      <c r="J106" s="66">
        <f t="shared" si="143"/>
        <v>0</v>
      </c>
      <c r="K106" s="66">
        <f t="shared" si="143"/>
        <v>0</v>
      </c>
      <c r="L106" s="66">
        <f t="shared" si="143"/>
        <v>0</v>
      </c>
      <c r="M106" s="66">
        <f t="shared" si="143"/>
        <v>0</v>
      </c>
      <c r="N106" s="66">
        <f t="shared" si="143"/>
        <v>0</v>
      </c>
      <c r="O106" s="66">
        <f t="shared" si="143"/>
        <v>0</v>
      </c>
      <c r="P106" s="66">
        <f t="shared" si="143"/>
        <v>0</v>
      </c>
      <c r="Q106" s="66">
        <f t="shared" si="143"/>
        <v>0</v>
      </c>
      <c r="R106" s="204">
        <f t="shared" si="143"/>
        <v>0</v>
      </c>
      <c r="Y106" s="114">
        <f t="shared" ref="Y106:AB106" si="144">IF(Y103&lt;&gt;0,(Y104+Y105)/Y103,)</f>
        <v>0</v>
      </c>
      <c r="Z106" s="114">
        <f t="shared" si="144"/>
        <v>0</v>
      </c>
      <c r="AA106" s="114">
        <f t="shared" si="144"/>
        <v>0</v>
      </c>
      <c r="AB106" s="114">
        <f t="shared" si="144"/>
        <v>0</v>
      </c>
    </row>
    <row r="107" s="126" customFormat="1" customHeight="1" spans="1:28">
      <c r="A107" s="189"/>
      <c r="B107" s="190"/>
      <c r="C107" s="188"/>
      <c r="D107" s="91" t="s">
        <v>444</v>
      </c>
      <c r="E107" s="114">
        <f t="shared" ref="E107:E113" si="145">SUM(G107:R107)</f>
        <v>0</v>
      </c>
      <c r="F107" s="115">
        <f t="shared" ref="F107:F113" si="146">IF($T$1=0,0,E107/$T$1)</f>
        <v>0</v>
      </c>
      <c r="G107" s="66">
        <f t="shared" ref="G107:R107" si="147">G115+G124+G130</f>
        <v>0</v>
      </c>
      <c r="H107" s="66">
        <f t="shared" si="147"/>
        <v>0</v>
      </c>
      <c r="I107" s="66">
        <f t="shared" si="147"/>
        <v>0</v>
      </c>
      <c r="J107" s="66">
        <f t="shared" si="147"/>
        <v>0</v>
      </c>
      <c r="K107" s="66">
        <f t="shared" si="147"/>
        <v>0</v>
      </c>
      <c r="L107" s="66">
        <f t="shared" si="147"/>
        <v>0</v>
      </c>
      <c r="M107" s="66">
        <f t="shared" si="147"/>
        <v>0</v>
      </c>
      <c r="N107" s="66">
        <f t="shared" si="147"/>
        <v>0</v>
      </c>
      <c r="O107" s="66">
        <f t="shared" si="147"/>
        <v>0</v>
      </c>
      <c r="P107" s="66">
        <f t="shared" si="147"/>
        <v>0</v>
      </c>
      <c r="Q107" s="66">
        <f t="shared" si="147"/>
        <v>0</v>
      </c>
      <c r="R107" s="204">
        <f t="shared" si="147"/>
        <v>0</v>
      </c>
      <c r="Y107" s="114">
        <f t="shared" ref="Y107:Y113" si="148">SUM(G107:I107)</f>
        <v>0</v>
      </c>
      <c r="Z107" s="114">
        <f t="shared" ref="Z107:Z113" si="149">SUM(J107:L107)</f>
        <v>0</v>
      </c>
      <c r="AA107" s="114">
        <f t="shared" ref="AA107:AA113" si="150">SUM(M107:O107)</f>
        <v>0</v>
      </c>
      <c r="AB107" s="114">
        <f t="shared" ref="AB107:AB113" si="151">SUM(P107:R107)</f>
        <v>0</v>
      </c>
    </row>
    <row r="108" s="126" customFormat="1" customHeight="1" spans="1:28">
      <c r="A108" s="189"/>
      <c r="B108" s="190"/>
      <c r="C108" s="188"/>
      <c r="D108" s="91" t="s">
        <v>445</v>
      </c>
      <c r="E108" s="114">
        <f t="shared" si="145"/>
        <v>0</v>
      </c>
      <c r="F108" s="115">
        <f t="shared" si="146"/>
        <v>0</v>
      </c>
      <c r="G108" s="66">
        <f t="shared" ref="G108:R108" si="152">G104+G105+G107+G116</f>
        <v>0</v>
      </c>
      <c r="H108" s="66">
        <f t="shared" si="152"/>
        <v>0</v>
      </c>
      <c r="I108" s="66">
        <f t="shared" si="152"/>
        <v>0</v>
      </c>
      <c r="J108" s="66">
        <f t="shared" si="152"/>
        <v>0</v>
      </c>
      <c r="K108" s="66">
        <f t="shared" si="152"/>
        <v>0</v>
      </c>
      <c r="L108" s="66">
        <f t="shared" si="152"/>
        <v>0</v>
      </c>
      <c r="M108" s="66">
        <f t="shared" si="152"/>
        <v>0</v>
      </c>
      <c r="N108" s="66">
        <f t="shared" si="152"/>
        <v>0</v>
      </c>
      <c r="O108" s="66">
        <f t="shared" si="152"/>
        <v>0</v>
      </c>
      <c r="P108" s="66">
        <f t="shared" si="152"/>
        <v>0</v>
      </c>
      <c r="Q108" s="66">
        <f t="shared" si="152"/>
        <v>0</v>
      </c>
      <c r="R108" s="204">
        <f t="shared" si="152"/>
        <v>0</v>
      </c>
      <c r="Y108" s="114">
        <f t="shared" si="148"/>
        <v>0</v>
      </c>
      <c r="Z108" s="114">
        <f t="shared" si="149"/>
        <v>0</v>
      </c>
      <c r="AA108" s="114">
        <f t="shared" si="150"/>
        <v>0</v>
      </c>
      <c r="AB108" s="114">
        <f t="shared" si="151"/>
        <v>0</v>
      </c>
    </row>
    <row r="109" s="126" customFormat="1" customHeight="1" spans="1:28">
      <c r="A109" s="189"/>
      <c r="B109" s="190"/>
      <c r="C109" s="191" t="s">
        <v>486</v>
      </c>
      <c r="D109" s="192" t="s">
        <v>397</v>
      </c>
      <c r="E109" s="201">
        <f t="shared" si="145"/>
        <v>0</v>
      </c>
      <c r="F109" s="202">
        <f t="shared" si="146"/>
        <v>0</v>
      </c>
      <c r="G109" s="173"/>
      <c r="H109" s="174"/>
      <c r="I109" s="174"/>
      <c r="J109" s="174"/>
      <c r="K109" s="174"/>
      <c r="L109" s="174"/>
      <c r="M109" s="174"/>
      <c r="N109" s="174"/>
      <c r="O109" s="174"/>
      <c r="P109" s="174"/>
      <c r="Q109" s="174"/>
      <c r="R109" s="174"/>
      <c r="Y109" s="201">
        <f t="shared" si="148"/>
        <v>0</v>
      </c>
      <c r="Z109" s="201">
        <f t="shared" si="149"/>
        <v>0</v>
      </c>
      <c r="AA109" s="201">
        <f t="shared" si="150"/>
        <v>0</v>
      </c>
      <c r="AB109" s="201">
        <f t="shared" si="151"/>
        <v>0</v>
      </c>
    </row>
    <row r="110" s="126" customFormat="1" customHeight="1" spans="1:28">
      <c r="A110" s="189"/>
      <c r="B110" s="190"/>
      <c r="C110" s="191"/>
      <c r="D110" s="192" t="s">
        <v>529</v>
      </c>
      <c r="E110" s="201">
        <f t="shared" si="145"/>
        <v>0</v>
      </c>
      <c r="F110" s="202">
        <f t="shared" si="146"/>
        <v>0</v>
      </c>
      <c r="G110" s="173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Y110" s="201">
        <f t="shared" si="148"/>
        <v>0</v>
      </c>
      <c r="Z110" s="201">
        <f t="shared" si="149"/>
        <v>0</v>
      </c>
      <c r="AA110" s="201">
        <f t="shared" si="150"/>
        <v>0</v>
      </c>
      <c r="AB110" s="201">
        <f t="shared" si="151"/>
        <v>0</v>
      </c>
    </row>
    <row r="111" s="126" customFormat="1" customHeight="1" spans="1:28">
      <c r="A111" s="189"/>
      <c r="B111" s="190"/>
      <c r="C111" s="191"/>
      <c r="D111" s="192" t="s">
        <v>530</v>
      </c>
      <c r="E111" s="201">
        <f t="shared" si="145"/>
        <v>0</v>
      </c>
      <c r="F111" s="202">
        <f t="shared" si="146"/>
        <v>0</v>
      </c>
      <c r="G111" s="173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Y111" s="201">
        <f t="shared" si="148"/>
        <v>0</v>
      </c>
      <c r="Z111" s="201">
        <f t="shared" si="149"/>
        <v>0</v>
      </c>
      <c r="AA111" s="201">
        <f t="shared" si="150"/>
        <v>0</v>
      </c>
      <c r="AB111" s="201">
        <f t="shared" si="151"/>
        <v>0</v>
      </c>
    </row>
    <row r="112" s="126" customFormat="1" customHeight="1" spans="1:28">
      <c r="A112" s="189"/>
      <c r="B112" s="190"/>
      <c r="C112" s="191"/>
      <c r="D112" s="192" t="s">
        <v>442</v>
      </c>
      <c r="E112" s="201">
        <f t="shared" si="145"/>
        <v>0</v>
      </c>
      <c r="F112" s="202">
        <f t="shared" si="146"/>
        <v>0</v>
      </c>
      <c r="G112" s="173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Y112" s="201">
        <f t="shared" si="148"/>
        <v>0</v>
      </c>
      <c r="Z112" s="201">
        <f t="shared" si="149"/>
        <v>0</v>
      </c>
      <c r="AA112" s="201">
        <f t="shared" si="150"/>
        <v>0</v>
      </c>
      <c r="AB112" s="201">
        <f t="shared" si="151"/>
        <v>0</v>
      </c>
    </row>
    <row r="113" s="126" customFormat="1" customHeight="1" spans="1:28">
      <c r="A113" s="189"/>
      <c r="B113" s="190"/>
      <c r="C113" s="191"/>
      <c r="D113" s="192" t="s">
        <v>443</v>
      </c>
      <c r="E113" s="201">
        <f t="shared" si="145"/>
        <v>0</v>
      </c>
      <c r="F113" s="202">
        <f t="shared" si="146"/>
        <v>0</v>
      </c>
      <c r="G113" s="173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Y113" s="201">
        <f t="shared" si="148"/>
        <v>0</v>
      </c>
      <c r="Z113" s="201">
        <f t="shared" si="149"/>
        <v>0</v>
      </c>
      <c r="AA113" s="201">
        <f t="shared" si="150"/>
        <v>0</v>
      </c>
      <c r="AB113" s="201">
        <f t="shared" si="151"/>
        <v>0</v>
      </c>
    </row>
    <row r="114" s="126" customFormat="1" customHeight="1" spans="1:28">
      <c r="A114" s="189"/>
      <c r="B114" s="190"/>
      <c r="C114" s="191"/>
      <c r="D114" s="192" t="s">
        <v>421</v>
      </c>
      <c r="E114" s="201">
        <f t="shared" ref="E114:R114" si="153">IF(E109&lt;&gt;0,(E112+E113)/E109,)</f>
        <v>0</v>
      </c>
      <c r="F114" s="203">
        <f t="shared" si="153"/>
        <v>0</v>
      </c>
      <c r="G114" s="66">
        <f t="shared" si="153"/>
        <v>0</v>
      </c>
      <c r="H114" s="66">
        <f t="shared" si="153"/>
        <v>0</v>
      </c>
      <c r="I114" s="66">
        <f t="shared" si="153"/>
        <v>0</v>
      </c>
      <c r="J114" s="66">
        <f t="shared" si="153"/>
        <v>0</v>
      </c>
      <c r="K114" s="66">
        <f t="shared" si="153"/>
        <v>0</v>
      </c>
      <c r="L114" s="66">
        <f t="shared" si="153"/>
        <v>0</v>
      </c>
      <c r="M114" s="66">
        <f t="shared" si="153"/>
        <v>0</v>
      </c>
      <c r="N114" s="66">
        <f t="shared" si="153"/>
        <v>0</v>
      </c>
      <c r="O114" s="66">
        <f t="shared" si="153"/>
        <v>0</v>
      </c>
      <c r="P114" s="66">
        <f t="shared" si="153"/>
        <v>0</v>
      </c>
      <c r="Q114" s="66">
        <f t="shared" si="153"/>
        <v>0</v>
      </c>
      <c r="R114" s="204">
        <f t="shared" si="153"/>
        <v>0</v>
      </c>
      <c r="Y114" s="201">
        <f t="shared" ref="Y114:AB114" si="154">IF(Y109&lt;&gt;0,(Y112+Y113)/Y109,)</f>
        <v>0</v>
      </c>
      <c r="Z114" s="201">
        <f t="shared" si="154"/>
        <v>0</v>
      </c>
      <c r="AA114" s="201">
        <f t="shared" si="154"/>
        <v>0</v>
      </c>
      <c r="AB114" s="201">
        <f t="shared" si="154"/>
        <v>0</v>
      </c>
    </row>
    <row r="115" s="126" customFormat="1" customHeight="1" spans="1:28">
      <c r="A115" s="189"/>
      <c r="B115" s="190"/>
      <c r="C115" s="191"/>
      <c r="D115" s="192" t="s">
        <v>444</v>
      </c>
      <c r="E115" s="201">
        <f t="shared" ref="E115:E122" si="155">SUM(G115:R115)</f>
        <v>0</v>
      </c>
      <c r="F115" s="202">
        <f t="shared" ref="F115:F122" si="156">IF($T$1=0,0,E115/$T$1)</f>
        <v>0</v>
      </c>
      <c r="G115" s="173"/>
      <c r="H115" s="174"/>
      <c r="I115" s="174"/>
      <c r="J115" s="174"/>
      <c r="K115" s="174"/>
      <c r="L115" s="174"/>
      <c r="M115" s="174"/>
      <c r="N115" s="174"/>
      <c r="O115" s="174"/>
      <c r="P115" s="174"/>
      <c r="Q115" s="174"/>
      <c r="R115" s="174"/>
      <c r="Y115" s="201">
        <f t="shared" ref="Y115:Y122" si="157">SUM(G115:I115)</f>
        <v>0</v>
      </c>
      <c r="Z115" s="201">
        <f t="shared" ref="Z115:Z122" si="158">SUM(J115:L115)</f>
        <v>0</v>
      </c>
      <c r="AA115" s="201">
        <f t="shared" ref="AA115:AA122" si="159">SUM(M115:O115)</f>
        <v>0</v>
      </c>
      <c r="AB115" s="201">
        <f t="shared" ref="AB115:AB122" si="160">SUM(P115:R115)</f>
        <v>0</v>
      </c>
    </row>
    <row r="116" s="126" customFormat="1" customHeight="1" spans="1:28">
      <c r="A116" s="189"/>
      <c r="B116" s="190"/>
      <c r="C116" s="191"/>
      <c r="D116" s="192" t="s">
        <v>487</v>
      </c>
      <c r="E116" s="201">
        <f t="shared" si="155"/>
        <v>0</v>
      </c>
      <c r="F116" s="202">
        <f t="shared" si="156"/>
        <v>0</v>
      </c>
      <c r="G116" s="173"/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  <c r="R116" s="174"/>
      <c r="Y116" s="201">
        <f t="shared" si="157"/>
        <v>0</v>
      </c>
      <c r="Z116" s="201">
        <f t="shared" si="158"/>
        <v>0</v>
      </c>
      <c r="AA116" s="201">
        <f t="shared" si="159"/>
        <v>0</v>
      </c>
      <c r="AB116" s="201">
        <f t="shared" si="160"/>
        <v>0</v>
      </c>
    </row>
    <row r="117" s="126" customFormat="1" customHeight="1" spans="1:28">
      <c r="A117" s="189"/>
      <c r="B117" s="190"/>
      <c r="C117" s="191"/>
      <c r="D117" s="192" t="s">
        <v>445</v>
      </c>
      <c r="E117" s="201">
        <f t="shared" si="155"/>
        <v>0</v>
      </c>
      <c r="F117" s="202">
        <f t="shared" si="156"/>
        <v>0</v>
      </c>
      <c r="G117" s="66">
        <f t="shared" ref="G117:R117" si="161">G112+G113+G115+G116</f>
        <v>0</v>
      </c>
      <c r="H117" s="66">
        <f t="shared" si="161"/>
        <v>0</v>
      </c>
      <c r="I117" s="66">
        <f t="shared" si="161"/>
        <v>0</v>
      </c>
      <c r="J117" s="66">
        <f t="shared" si="161"/>
        <v>0</v>
      </c>
      <c r="K117" s="66">
        <f t="shared" si="161"/>
        <v>0</v>
      </c>
      <c r="L117" s="66">
        <f t="shared" si="161"/>
        <v>0</v>
      </c>
      <c r="M117" s="66">
        <f t="shared" si="161"/>
        <v>0</v>
      </c>
      <c r="N117" s="66">
        <f t="shared" si="161"/>
        <v>0</v>
      </c>
      <c r="O117" s="66">
        <f t="shared" si="161"/>
        <v>0</v>
      </c>
      <c r="P117" s="66">
        <f t="shared" si="161"/>
        <v>0</v>
      </c>
      <c r="Q117" s="66">
        <f t="shared" si="161"/>
        <v>0</v>
      </c>
      <c r="R117" s="66">
        <f t="shared" si="161"/>
        <v>0</v>
      </c>
      <c r="Y117" s="201">
        <f t="shared" si="157"/>
        <v>0</v>
      </c>
      <c r="Z117" s="201">
        <f t="shared" si="158"/>
        <v>0</v>
      </c>
      <c r="AA117" s="201">
        <f t="shared" si="159"/>
        <v>0</v>
      </c>
      <c r="AB117" s="201">
        <f t="shared" si="160"/>
        <v>0</v>
      </c>
    </row>
    <row r="118" s="126" customFormat="1" customHeight="1" spans="1:28">
      <c r="A118" s="189"/>
      <c r="B118" s="190"/>
      <c r="C118" s="160" t="s">
        <v>488</v>
      </c>
      <c r="D118" s="91" t="s">
        <v>397</v>
      </c>
      <c r="E118" s="114">
        <f t="shared" si="155"/>
        <v>0</v>
      </c>
      <c r="F118" s="114">
        <f t="shared" si="156"/>
        <v>0</v>
      </c>
      <c r="G118" s="173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Y118" s="114">
        <f t="shared" si="157"/>
        <v>0</v>
      </c>
      <c r="Z118" s="114">
        <f t="shared" si="158"/>
        <v>0</v>
      </c>
      <c r="AA118" s="114">
        <f t="shared" si="159"/>
        <v>0</v>
      </c>
      <c r="AB118" s="114">
        <f t="shared" si="160"/>
        <v>0</v>
      </c>
    </row>
    <row r="119" s="126" customFormat="1" customHeight="1" spans="1:28">
      <c r="A119" s="189"/>
      <c r="B119" s="190"/>
      <c r="C119" s="160"/>
      <c r="D119" s="91" t="s">
        <v>531</v>
      </c>
      <c r="E119" s="114">
        <f t="shared" si="155"/>
        <v>0</v>
      </c>
      <c r="F119" s="114">
        <f t="shared" si="156"/>
        <v>0</v>
      </c>
      <c r="G119" s="173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Y119" s="114">
        <f t="shared" si="157"/>
        <v>0</v>
      </c>
      <c r="Z119" s="114">
        <f t="shared" si="158"/>
        <v>0</v>
      </c>
      <c r="AA119" s="114">
        <f t="shared" si="159"/>
        <v>0</v>
      </c>
      <c r="AB119" s="114">
        <f t="shared" si="160"/>
        <v>0</v>
      </c>
    </row>
    <row r="120" s="126" customFormat="1" customHeight="1" spans="1:28">
      <c r="A120" s="189"/>
      <c r="B120" s="190"/>
      <c r="C120" s="160"/>
      <c r="D120" s="91" t="s">
        <v>532</v>
      </c>
      <c r="E120" s="114">
        <f t="shared" si="155"/>
        <v>0</v>
      </c>
      <c r="F120" s="114">
        <f t="shared" si="156"/>
        <v>0</v>
      </c>
      <c r="G120" s="173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Y120" s="114">
        <f t="shared" si="157"/>
        <v>0</v>
      </c>
      <c r="Z120" s="114">
        <f t="shared" si="158"/>
        <v>0</v>
      </c>
      <c r="AA120" s="114">
        <f t="shared" si="159"/>
        <v>0</v>
      </c>
      <c r="AB120" s="114">
        <f t="shared" si="160"/>
        <v>0</v>
      </c>
    </row>
    <row r="121" s="126" customFormat="1" customHeight="1" spans="1:28">
      <c r="A121" s="189"/>
      <c r="B121" s="190"/>
      <c r="C121" s="160"/>
      <c r="D121" s="91" t="s">
        <v>442</v>
      </c>
      <c r="E121" s="114">
        <f t="shared" si="155"/>
        <v>0</v>
      </c>
      <c r="F121" s="114">
        <f t="shared" si="156"/>
        <v>0</v>
      </c>
      <c r="G121" s="173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Y121" s="114">
        <f t="shared" si="157"/>
        <v>0</v>
      </c>
      <c r="Z121" s="114">
        <f t="shared" si="158"/>
        <v>0</v>
      </c>
      <c r="AA121" s="114">
        <f t="shared" si="159"/>
        <v>0</v>
      </c>
      <c r="AB121" s="114">
        <f t="shared" si="160"/>
        <v>0</v>
      </c>
    </row>
    <row r="122" s="126" customFormat="1" customHeight="1" spans="1:28">
      <c r="A122" s="189"/>
      <c r="B122" s="190"/>
      <c r="C122" s="160"/>
      <c r="D122" s="91" t="s">
        <v>443</v>
      </c>
      <c r="E122" s="114">
        <f t="shared" si="155"/>
        <v>0</v>
      </c>
      <c r="F122" s="114">
        <f t="shared" si="156"/>
        <v>0</v>
      </c>
      <c r="G122" s="173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Y122" s="114">
        <f t="shared" si="157"/>
        <v>0</v>
      </c>
      <c r="Z122" s="114">
        <f t="shared" si="158"/>
        <v>0</v>
      </c>
      <c r="AA122" s="114">
        <f t="shared" si="159"/>
        <v>0</v>
      </c>
      <c r="AB122" s="114">
        <f t="shared" si="160"/>
        <v>0</v>
      </c>
    </row>
    <row r="123" s="126" customFormat="1" customHeight="1" spans="1:28">
      <c r="A123" s="189"/>
      <c r="B123" s="190"/>
      <c r="C123" s="160"/>
      <c r="D123" s="91" t="s">
        <v>421</v>
      </c>
      <c r="E123" s="114">
        <f t="shared" ref="E123:R123" si="162">IF(E118&lt;&gt;0,(E121+E122)/E118,)</f>
        <v>0</v>
      </c>
      <c r="F123" s="114">
        <f t="shared" si="162"/>
        <v>0</v>
      </c>
      <c r="G123" s="66">
        <f t="shared" si="162"/>
        <v>0</v>
      </c>
      <c r="H123" s="66">
        <f t="shared" si="162"/>
        <v>0</v>
      </c>
      <c r="I123" s="66">
        <f t="shared" si="162"/>
        <v>0</v>
      </c>
      <c r="J123" s="66">
        <f t="shared" si="162"/>
        <v>0</v>
      </c>
      <c r="K123" s="66">
        <f t="shared" si="162"/>
        <v>0</v>
      </c>
      <c r="L123" s="66">
        <f t="shared" si="162"/>
        <v>0</v>
      </c>
      <c r="M123" s="66">
        <f t="shared" si="162"/>
        <v>0</v>
      </c>
      <c r="N123" s="66">
        <f t="shared" si="162"/>
        <v>0</v>
      </c>
      <c r="O123" s="66">
        <f t="shared" si="162"/>
        <v>0</v>
      </c>
      <c r="P123" s="66">
        <f t="shared" si="162"/>
        <v>0</v>
      </c>
      <c r="Q123" s="66">
        <f t="shared" si="162"/>
        <v>0</v>
      </c>
      <c r="R123" s="204">
        <f t="shared" si="162"/>
        <v>0</v>
      </c>
      <c r="Y123" s="114">
        <f t="shared" ref="Y123:AB123" si="163">IF(Y118&lt;&gt;0,(Y121+Y122)/Y118,)</f>
        <v>0</v>
      </c>
      <c r="Z123" s="114">
        <f t="shared" si="163"/>
        <v>0</v>
      </c>
      <c r="AA123" s="114">
        <f t="shared" si="163"/>
        <v>0</v>
      </c>
      <c r="AB123" s="114">
        <f t="shared" si="163"/>
        <v>0</v>
      </c>
    </row>
    <row r="124" s="126" customFormat="1" customHeight="1" spans="1:28">
      <c r="A124" s="189"/>
      <c r="B124" s="190"/>
      <c r="C124" s="160"/>
      <c r="D124" s="91" t="s">
        <v>444</v>
      </c>
      <c r="E124" s="114">
        <f t="shared" ref="E124:E128" si="164">SUM(G124:R124)</f>
        <v>0</v>
      </c>
      <c r="F124" s="114">
        <f>IF($T$1=0,0,E124/$T$1)</f>
        <v>0</v>
      </c>
      <c r="G124" s="173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Y124" s="114">
        <f t="shared" ref="Y124:Y128" si="165">SUM(G124:I124)</f>
        <v>0</v>
      </c>
      <c r="Z124" s="114">
        <f t="shared" ref="Z124:Z128" si="166">SUM(J124:L124)</f>
        <v>0</v>
      </c>
      <c r="AA124" s="114">
        <f t="shared" ref="AA124:AA128" si="167">SUM(M124:O124)</f>
        <v>0</v>
      </c>
      <c r="AB124" s="114">
        <f t="shared" ref="AB124:AB128" si="168">SUM(P124:R124)</f>
        <v>0</v>
      </c>
    </row>
    <row r="125" s="126" customFormat="1" customHeight="1" spans="1:28">
      <c r="A125" s="189"/>
      <c r="B125" s="190"/>
      <c r="C125" s="160"/>
      <c r="D125" s="91" t="s">
        <v>445</v>
      </c>
      <c r="E125" s="114">
        <f t="shared" si="164"/>
        <v>0</v>
      </c>
      <c r="F125" s="114">
        <f>IF($T$1=0,0,E125/$T$1)</f>
        <v>0</v>
      </c>
      <c r="G125" s="66">
        <f t="shared" ref="G125:R125" si="169">G121+G122+G124</f>
        <v>0</v>
      </c>
      <c r="H125" s="66">
        <f t="shared" si="169"/>
        <v>0</v>
      </c>
      <c r="I125" s="66">
        <f t="shared" si="169"/>
        <v>0</v>
      </c>
      <c r="J125" s="66">
        <f t="shared" si="169"/>
        <v>0</v>
      </c>
      <c r="K125" s="66">
        <f t="shared" si="169"/>
        <v>0</v>
      </c>
      <c r="L125" s="66">
        <f t="shared" si="169"/>
        <v>0</v>
      </c>
      <c r="M125" s="66">
        <f t="shared" si="169"/>
        <v>0</v>
      </c>
      <c r="N125" s="66">
        <f t="shared" si="169"/>
        <v>0</v>
      </c>
      <c r="O125" s="66">
        <f t="shared" si="169"/>
        <v>0</v>
      </c>
      <c r="P125" s="66">
        <f t="shared" si="169"/>
        <v>0</v>
      </c>
      <c r="Q125" s="66">
        <f t="shared" si="169"/>
        <v>0</v>
      </c>
      <c r="R125" s="204">
        <f t="shared" si="169"/>
        <v>0</v>
      </c>
      <c r="Y125" s="114">
        <f t="shared" si="165"/>
        <v>0</v>
      </c>
      <c r="Z125" s="114">
        <f t="shared" si="166"/>
        <v>0</v>
      </c>
      <c r="AA125" s="114">
        <f t="shared" si="167"/>
        <v>0</v>
      </c>
      <c r="AB125" s="114">
        <f t="shared" si="168"/>
        <v>0</v>
      </c>
    </row>
    <row r="126" s="126" customFormat="1" customHeight="1" spans="1:28">
      <c r="A126" s="189"/>
      <c r="B126" s="190"/>
      <c r="C126" s="193" t="s">
        <v>489</v>
      </c>
      <c r="D126" s="194" t="s">
        <v>397</v>
      </c>
      <c r="E126" s="54">
        <f t="shared" si="164"/>
        <v>0</v>
      </c>
      <c r="F126" s="199">
        <f>IF($T$1=0,0,E126/$T$1)</f>
        <v>0</v>
      </c>
      <c r="G126" s="173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Y126" s="54">
        <f t="shared" si="165"/>
        <v>0</v>
      </c>
      <c r="Z126" s="54">
        <f t="shared" si="166"/>
        <v>0</v>
      </c>
      <c r="AA126" s="54">
        <f t="shared" si="167"/>
        <v>0</v>
      </c>
      <c r="AB126" s="54">
        <f t="shared" si="168"/>
        <v>0</v>
      </c>
    </row>
    <row r="127" s="126" customFormat="1" customHeight="1" spans="1:28">
      <c r="A127" s="189"/>
      <c r="B127" s="190"/>
      <c r="C127" s="193"/>
      <c r="D127" s="194" t="s">
        <v>442</v>
      </c>
      <c r="E127" s="54">
        <f t="shared" si="164"/>
        <v>0</v>
      </c>
      <c r="F127" s="199">
        <f>IF($T$1=0,0,E127/$T$1)</f>
        <v>0</v>
      </c>
      <c r="G127" s="173"/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4"/>
      <c r="Y127" s="54">
        <f t="shared" si="165"/>
        <v>0</v>
      </c>
      <c r="Z127" s="54">
        <f t="shared" si="166"/>
        <v>0</v>
      </c>
      <c r="AA127" s="54">
        <f t="shared" si="167"/>
        <v>0</v>
      </c>
      <c r="AB127" s="54">
        <f t="shared" si="168"/>
        <v>0</v>
      </c>
    </row>
    <row r="128" s="126" customFormat="1" customHeight="1" spans="1:28">
      <c r="A128" s="189"/>
      <c r="B128" s="190"/>
      <c r="C128" s="193"/>
      <c r="D128" s="194" t="s">
        <v>443</v>
      </c>
      <c r="E128" s="54">
        <f t="shared" si="164"/>
        <v>0</v>
      </c>
      <c r="F128" s="199">
        <f>IF($T$1=0,0,E128/$T$1)</f>
        <v>0</v>
      </c>
      <c r="G128" s="173"/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Y128" s="54">
        <f t="shared" si="165"/>
        <v>0</v>
      </c>
      <c r="Z128" s="54">
        <f t="shared" si="166"/>
        <v>0</v>
      </c>
      <c r="AA128" s="54">
        <f t="shared" si="167"/>
        <v>0</v>
      </c>
      <c r="AB128" s="54">
        <f t="shared" si="168"/>
        <v>0</v>
      </c>
    </row>
    <row r="129" s="126" customFormat="1" customHeight="1" spans="1:28">
      <c r="A129" s="189"/>
      <c r="B129" s="190"/>
      <c r="C129" s="193"/>
      <c r="D129" s="194" t="s">
        <v>421</v>
      </c>
      <c r="E129" s="54">
        <f t="shared" ref="E129:R129" si="170">IF(E126&lt;&gt;0,(E127+E128)/E126,)</f>
        <v>0</v>
      </c>
      <c r="F129" s="217">
        <f t="shared" si="170"/>
        <v>0</v>
      </c>
      <c r="G129" s="66">
        <f t="shared" si="170"/>
        <v>0</v>
      </c>
      <c r="H129" s="66">
        <f t="shared" si="170"/>
        <v>0</v>
      </c>
      <c r="I129" s="66">
        <f t="shared" si="170"/>
        <v>0</v>
      </c>
      <c r="J129" s="66">
        <f t="shared" si="170"/>
        <v>0</v>
      </c>
      <c r="K129" s="66">
        <f t="shared" si="170"/>
        <v>0</v>
      </c>
      <c r="L129" s="66">
        <f t="shared" si="170"/>
        <v>0</v>
      </c>
      <c r="M129" s="66">
        <f t="shared" si="170"/>
        <v>0</v>
      </c>
      <c r="N129" s="66">
        <f t="shared" si="170"/>
        <v>0</v>
      </c>
      <c r="O129" s="66">
        <f t="shared" si="170"/>
        <v>0</v>
      </c>
      <c r="P129" s="66">
        <f t="shared" si="170"/>
        <v>0</v>
      </c>
      <c r="Q129" s="66">
        <f t="shared" si="170"/>
        <v>0</v>
      </c>
      <c r="R129" s="204">
        <f t="shared" si="170"/>
        <v>0</v>
      </c>
      <c r="Y129" s="54">
        <f t="shared" ref="Y129:AB129" si="171">IF(Y126&lt;&gt;0,(Y127+Y128)/Y126,)</f>
        <v>0</v>
      </c>
      <c r="Z129" s="54">
        <f t="shared" si="171"/>
        <v>0</v>
      </c>
      <c r="AA129" s="54">
        <f t="shared" si="171"/>
        <v>0</v>
      </c>
      <c r="AB129" s="54">
        <f t="shared" si="171"/>
        <v>0</v>
      </c>
    </row>
    <row r="130" s="126" customFormat="1" customHeight="1" spans="1:28">
      <c r="A130" s="189"/>
      <c r="B130" s="190"/>
      <c r="C130" s="193"/>
      <c r="D130" s="194" t="s">
        <v>444</v>
      </c>
      <c r="E130" s="54">
        <f t="shared" ref="E130:E135" si="172">SUM(G130:R130)</f>
        <v>0</v>
      </c>
      <c r="F130" s="199">
        <f t="shared" ref="F130:F135" si="173">IF($T$1=0,0,E130/$T$1)</f>
        <v>0</v>
      </c>
      <c r="G130" s="173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Y130" s="54">
        <f t="shared" ref="Y130:Y135" si="174">SUM(G130:I130)</f>
        <v>0</v>
      </c>
      <c r="Z130" s="54">
        <f t="shared" ref="Z130:Z135" si="175">SUM(J130:L130)</f>
        <v>0</v>
      </c>
      <c r="AA130" s="54">
        <f t="shared" ref="AA130:AA135" si="176">SUM(M130:O130)</f>
        <v>0</v>
      </c>
      <c r="AB130" s="54">
        <f t="shared" ref="AB130:AB135" si="177">SUM(P130:R130)</f>
        <v>0</v>
      </c>
    </row>
    <row r="131" s="126" customFormat="1" ht="12.75" customHeight="1" spans="1:28">
      <c r="A131" s="189"/>
      <c r="B131" s="190"/>
      <c r="C131" s="193"/>
      <c r="D131" s="194" t="s">
        <v>445</v>
      </c>
      <c r="E131" s="54">
        <f t="shared" si="172"/>
        <v>0</v>
      </c>
      <c r="F131" s="199">
        <f t="shared" si="173"/>
        <v>0</v>
      </c>
      <c r="G131" s="66">
        <f t="shared" ref="G131:R131" si="178">G127+G128+G130</f>
        <v>0</v>
      </c>
      <c r="H131" s="66">
        <f t="shared" si="178"/>
        <v>0</v>
      </c>
      <c r="I131" s="66">
        <f t="shared" si="178"/>
        <v>0</v>
      </c>
      <c r="J131" s="66">
        <f t="shared" si="178"/>
        <v>0</v>
      </c>
      <c r="K131" s="66">
        <f t="shared" si="178"/>
        <v>0</v>
      </c>
      <c r="L131" s="66">
        <f t="shared" si="178"/>
        <v>0</v>
      </c>
      <c r="M131" s="66">
        <f t="shared" si="178"/>
        <v>0</v>
      </c>
      <c r="N131" s="66">
        <f t="shared" si="178"/>
        <v>0</v>
      </c>
      <c r="O131" s="66">
        <f t="shared" si="178"/>
        <v>0</v>
      </c>
      <c r="P131" s="66">
        <f t="shared" si="178"/>
        <v>0</v>
      </c>
      <c r="Q131" s="66">
        <f t="shared" si="178"/>
        <v>0</v>
      </c>
      <c r="R131" s="204">
        <f t="shared" si="178"/>
        <v>0</v>
      </c>
      <c r="Y131" s="54">
        <f t="shared" si="174"/>
        <v>0</v>
      </c>
      <c r="Z131" s="54">
        <f t="shared" si="175"/>
        <v>0</v>
      </c>
      <c r="AA131" s="54">
        <f t="shared" si="176"/>
        <v>0</v>
      </c>
      <c r="AB131" s="54">
        <f t="shared" si="177"/>
        <v>0</v>
      </c>
    </row>
    <row r="132" s="126" customFormat="1" ht="14.4" spans="1:28">
      <c r="A132" s="189"/>
      <c r="B132" s="190"/>
      <c r="C132" s="149" t="s">
        <v>490</v>
      </c>
      <c r="D132" s="155" t="s">
        <v>491</v>
      </c>
      <c r="E132" s="114">
        <f t="shared" si="172"/>
        <v>0</v>
      </c>
      <c r="F132" s="114">
        <f t="shared" si="173"/>
        <v>0</v>
      </c>
      <c r="G132" s="173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Y132" s="114">
        <f t="shared" si="174"/>
        <v>0</v>
      </c>
      <c r="Z132" s="114">
        <f t="shared" si="175"/>
        <v>0</v>
      </c>
      <c r="AA132" s="114">
        <f t="shared" si="176"/>
        <v>0</v>
      </c>
      <c r="AB132" s="114">
        <f t="shared" si="177"/>
        <v>0</v>
      </c>
    </row>
    <row r="133" s="126" customFormat="1" ht="14.4" spans="1:28">
      <c r="A133" s="189"/>
      <c r="B133" s="190"/>
      <c r="C133" s="149"/>
      <c r="D133" s="155" t="s">
        <v>492</v>
      </c>
      <c r="E133" s="114">
        <f t="shared" si="172"/>
        <v>0</v>
      </c>
      <c r="F133" s="114">
        <f t="shared" si="173"/>
        <v>0</v>
      </c>
      <c r="G133" s="173"/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  <c r="R133" s="174"/>
      <c r="Y133" s="114">
        <f t="shared" si="174"/>
        <v>0</v>
      </c>
      <c r="Z133" s="114">
        <f t="shared" si="175"/>
        <v>0</v>
      </c>
      <c r="AA133" s="114">
        <f t="shared" si="176"/>
        <v>0</v>
      </c>
      <c r="AB133" s="114">
        <f t="shared" si="177"/>
        <v>0</v>
      </c>
    </row>
    <row r="134" s="126" customFormat="1" ht="14.4" spans="1:28">
      <c r="A134" s="189"/>
      <c r="B134" s="190"/>
      <c r="C134" s="149"/>
      <c r="D134" s="155" t="s">
        <v>493</v>
      </c>
      <c r="E134" s="114">
        <f t="shared" si="172"/>
        <v>0</v>
      </c>
      <c r="F134" s="114">
        <f t="shared" si="173"/>
        <v>0</v>
      </c>
      <c r="G134" s="173"/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Y134" s="114">
        <f t="shared" si="174"/>
        <v>0</v>
      </c>
      <c r="Z134" s="114">
        <f t="shared" si="175"/>
        <v>0</v>
      </c>
      <c r="AA134" s="114">
        <f t="shared" si="176"/>
        <v>0</v>
      </c>
      <c r="AB134" s="114">
        <f t="shared" si="177"/>
        <v>0</v>
      </c>
    </row>
    <row r="135" s="126" customFormat="1" ht="14.4" spans="1:28">
      <c r="A135" s="189"/>
      <c r="B135" s="190"/>
      <c r="C135" s="149"/>
      <c r="D135" s="155" t="s">
        <v>494</v>
      </c>
      <c r="E135" s="114">
        <f t="shared" si="172"/>
        <v>0</v>
      </c>
      <c r="F135" s="114">
        <f t="shared" si="173"/>
        <v>0</v>
      </c>
      <c r="G135" s="173"/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  <c r="R135" s="174"/>
      <c r="Y135" s="114">
        <f t="shared" si="174"/>
        <v>0</v>
      </c>
      <c r="Z135" s="114">
        <f t="shared" si="175"/>
        <v>0</v>
      </c>
      <c r="AA135" s="114">
        <f t="shared" si="176"/>
        <v>0</v>
      </c>
      <c r="AB135" s="114">
        <f t="shared" si="177"/>
        <v>0</v>
      </c>
    </row>
    <row r="136" s="126" customFormat="1" ht="14.4" spans="1:28">
      <c r="A136" s="189"/>
      <c r="B136" s="190"/>
      <c r="C136" s="149"/>
      <c r="D136" s="155" t="s">
        <v>495</v>
      </c>
      <c r="E136" s="167">
        <f>IF(SUM(G16:R16)&lt;&gt;0,E132/SUM(G16:R16)/30,)</f>
        <v>0</v>
      </c>
      <c r="F136" s="167">
        <f t="shared" ref="F136:R136" si="179">IF(F16&lt;&gt;0,F132/F16/30,)</f>
        <v>0</v>
      </c>
      <c r="G136" s="168">
        <f t="shared" si="179"/>
        <v>0</v>
      </c>
      <c r="H136" s="168">
        <f t="shared" si="179"/>
        <v>0</v>
      </c>
      <c r="I136" s="168">
        <f t="shared" si="179"/>
        <v>0</v>
      </c>
      <c r="J136" s="168">
        <f t="shared" si="179"/>
        <v>0</v>
      </c>
      <c r="K136" s="168">
        <f t="shared" si="179"/>
        <v>0</v>
      </c>
      <c r="L136" s="168">
        <f t="shared" si="179"/>
        <v>0</v>
      </c>
      <c r="M136" s="168">
        <f t="shared" si="179"/>
        <v>0</v>
      </c>
      <c r="N136" s="168">
        <f t="shared" si="179"/>
        <v>0</v>
      </c>
      <c r="O136" s="168">
        <f t="shared" si="179"/>
        <v>0</v>
      </c>
      <c r="P136" s="168">
        <f t="shared" si="179"/>
        <v>0</v>
      </c>
      <c r="Q136" s="168">
        <f t="shared" si="179"/>
        <v>0</v>
      </c>
      <c r="R136" s="168">
        <f t="shared" si="179"/>
        <v>0</v>
      </c>
      <c r="Y136" s="167">
        <f>IF(SUM(G16:I16)&lt;&gt;0,Y132/SUM(G16:I16)/30,)</f>
        <v>0</v>
      </c>
      <c r="Z136" s="167">
        <f>IF(SUM(J16:L16)&lt;&gt;0,Z132/SUM(J16:L16)/30,)</f>
        <v>0</v>
      </c>
      <c r="AA136" s="167">
        <f>IF(SUM(M16:O16)&lt;&gt;0,AA132/SUM(M16:O16)/30,)</f>
        <v>0</v>
      </c>
      <c r="AB136" s="167">
        <f>IF(SUM(P16:R16)&lt;&gt;0,AB132/SUM(P16:R16)/30,)</f>
        <v>0</v>
      </c>
    </row>
    <row r="137" s="126" customFormat="1" ht="14.4" spans="1:28">
      <c r="A137" s="189"/>
      <c r="B137" s="190"/>
      <c r="C137" s="149"/>
      <c r="D137" s="155" t="s">
        <v>496</v>
      </c>
      <c r="E137" s="114">
        <f>IF(SUM(G17:R17)&lt;&gt;0,E134/SUM(G17:R17),)</f>
        <v>0</v>
      </c>
      <c r="F137" s="114">
        <f t="shared" ref="F137:R137" si="180">IF(F17&lt;&gt;0,F134/F17,)</f>
        <v>0</v>
      </c>
      <c r="G137" s="66">
        <f t="shared" si="180"/>
        <v>0</v>
      </c>
      <c r="H137" s="66">
        <f t="shared" si="180"/>
        <v>0</v>
      </c>
      <c r="I137" s="66">
        <f t="shared" si="180"/>
        <v>0</v>
      </c>
      <c r="J137" s="66">
        <f t="shared" si="180"/>
        <v>0</v>
      </c>
      <c r="K137" s="66">
        <f t="shared" si="180"/>
        <v>0</v>
      </c>
      <c r="L137" s="66">
        <f t="shared" si="180"/>
        <v>0</v>
      </c>
      <c r="M137" s="66">
        <f t="shared" si="180"/>
        <v>0</v>
      </c>
      <c r="N137" s="66">
        <f t="shared" si="180"/>
        <v>0</v>
      </c>
      <c r="O137" s="66">
        <f t="shared" si="180"/>
        <v>0</v>
      </c>
      <c r="P137" s="66">
        <f t="shared" si="180"/>
        <v>0</v>
      </c>
      <c r="Q137" s="66">
        <f t="shared" si="180"/>
        <v>0</v>
      </c>
      <c r="R137" s="66">
        <f t="shared" si="180"/>
        <v>0</v>
      </c>
      <c r="Y137" s="114">
        <f>IF(SUM(G17:I17)&lt;&gt;0,Y134/SUM(G17:I17),)</f>
        <v>0</v>
      </c>
      <c r="Z137" s="114">
        <f>IF(SUM(J17:L17)&lt;&gt;0,Z134/SUM(J17:L17),)</f>
        <v>0</v>
      </c>
      <c r="AA137" s="114">
        <f>IF(SUM(M17:O17)&lt;&gt;0,AA134/SUM(M17:O17),)</f>
        <v>0</v>
      </c>
      <c r="AB137" s="114">
        <f>IF(SUM(P17:R17)&lt;&gt;0,AB134/SUM(P17:R17),)</f>
        <v>0</v>
      </c>
    </row>
    <row r="138" s="126" customFormat="1" ht="14.4" spans="1:28">
      <c r="A138" s="189"/>
      <c r="B138" s="190"/>
      <c r="C138" s="149"/>
      <c r="D138" s="91" t="s">
        <v>497</v>
      </c>
      <c r="E138" s="114">
        <f t="shared" ref="E138:E156" si="181">SUM(G138:R138)</f>
        <v>0</v>
      </c>
      <c r="F138" s="114">
        <f t="shared" ref="F138:F156" si="182">IF($T$1=0,0,E138/$T$1)</f>
        <v>0</v>
      </c>
      <c r="G138" s="173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Y138" s="114">
        <f t="shared" ref="Y138:Y156" si="183">SUM(G138:I138)</f>
        <v>0</v>
      </c>
      <c r="Z138" s="114">
        <f t="shared" ref="Z138:Z156" si="184">SUM(J138:L138)</f>
        <v>0</v>
      </c>
      <c r="AA138" s="114">
        <f t="shared" ref="AA138:AA156" si="185">SUM(M138:O138)</f>
        <v>0</v>
      </c>
      <c r="AB138" s="114">
        <f t="shared" ref="AB138:AB156" si="186">SUM(P138:R138)</f>
        <v>0</v>
      </c>
    </row>
    <row r="139" s="126" customFormat="1" ht="14.4" spans="1:28">
      <c r="A139" s="189"/>
      <c r="B139" s="190"/>
      <c r="C139" s="149"/>
      <c r="D139" s="91" t="s">
        <v>498</v>
      </c>
      <c r="E139" s="114">
        <f t="shared" si="181"/>
        <v>0</v>
      </c>
      <c r="F139" s="114">
        <f t="shared" si="182"/>
        <v>0</v>
      </c>
      <c r="G139" s="173"/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Y139" s="114">
        <f t="shared" si="183"/>
        <v>0</v>
      </c>
      <c r="Z139" s="114">
        <f t="shared" si="184"/>
        <v>0</v>
      </c>
      <c r="AA139" s="114">
        <f t="shared" si="185"/>
        <v>0</v>
      </c>
      <c r="AB139" s="114">
        <f t="shared" si="186"/>
        <v>0</v>
      </c>
    </row>
    <row r="140" s="126" customFormat="1" ht="14.4" spans="1:28">
      <c r="A140" s="189"/>
      <c r="B140" s="190"/>
      <c r="C140" s="149"/>
      <c r="D140" s="91" t="s">
        <v>499</v>
      </c>
      <c r="E140" s="114">
        <f t="shared" si="181"/>
        <v>0</v>
      </c>
      <c r="F140" s="114">
        <f t="shared" si="182"/>
        <v>0</v>
      </c>
      <c r="G140" s="173"/>
      <c r="H140" s="174"/>
      <c r="I140" s="174"/>
      <c r="J140" s="174"/>
      <c r="K140" s="174"/>
      <c r="L140" s="174"/>
      <c r="M140" s="174"/>
      <c r="N140" s="174"/>
      <c r="O140" s="174"/>
      <c r="P140" s="174"/>
      <c r="Q140" s="174"/>
      <c r="R140" s="174"/>
      <c r="Y140" s="114">
        <f t="shared" si="183"/>
        <v>0</v>
      </c>
      <c r="Z140" s="114">
        <f t="shared" si="184"/>
        <v>0</v>
      </c>
      <c r="AA140" s="114">
        <f t="shared" si="185"/>
        <v>0</v>
      </c>
      <c r="AB140" s="114">
        <f t="shared" si="186"/>
        <v>0</v>
      </c>
    </row>
    <row r="141" s="126" customFormat="1" ht="14.4" spans="1:28">
      <c r="A141" s="189"/>
      <c r="B141" s="190"/>
      <c r="C141" s="149"/>
      <c r="D141" s="91" t="s">
        <v>500</v>
      </c>
      <c r="E141" s="114">
        <f t="shared" si="181"/>
        <v>0</v>
      </c>
      <c r="F141" s="114">
        <f t="shared" si="182"/>
        <v>0</v>
      </c>
      <c r="G141" s="173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Y141" s="114">
        <f t="shared" si="183"/>
        <v>0</v>
      </c>
      <c r="Z141" s="114">
        <f t="shared" si="184"/>
        <v>0</v>
      </c>
      <c r="AA141" s="114">
        <f t="shared" si="185"/>
        <v>0</v>
      </c>
      <c r="AB141" s="114">
        <f t="shared" si="186"/>
        <v>0</v>
      </c>
    </row>
    <row r="142" s="126" customFormat="1" ht="14.4" spans="1:28">
      <c r="A142" s="189"/>
      <c r="B142" s="190"/>
      <c r="C142" s="149"/>
      <c r="D142" s="91" t="s">
        <v>501</v>
      </c>
      <c r="E142" s="114">
        <f t="shared" si="181"/>
        <v>0</v>
      </c>
      <c r="F142" s="114">
        <f t="shared" si="182"/>
        <v>0</v>
      </c>
      <c r="G142" s="173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Y142" s="114">
        <f t="shared" si="183"/>
        <v>0</v>
      </c>
      <c r="Z142" s="114">
        <f t="shared" si="184"/>
        <v>0</v>
      </c>
      <c r="AA142" s="114">
        <f t="shared" si="185"/>
        <v>0</v>
      </c>
      <c r="AB142" s="114">
        <f t="shared" si="186"/>
        <v>0</v>
      </c>
    </row>
    <row r="143" s="126" customFormat="1" ht="14.4" spans="1:28">
      <c r="A143" s="189"/>
      <c r="B143" s="190"/>
      <c r="C143" s="149"/>
      <c r="D143" s="91" t="s">
        <v>469</v>
      </c>
      <c r="E143" s="114">
        <f t="shared" si="181"/>
        <v>0</v>
      </c>
      <c r="F143" s="114">
        <f t="shared" si="182"/>
        <v>0</v>
      </c>
      <c r="G143" s="173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Y143" s="114">
        <f t="shared" si="183"/>
        <v>0</v>
      </c>
      <c r="Z143" s="114">
        <f t="shared" si="184"/>
        <v>0</v>
      </c>
      <c r="AA143" s="114">
        <f t="shared" si="185"/>
        <v>0</v>
      </c>
      <c r="AB143" s="114">
        <f t="shared" si="186"/>
        <v>0</v>
      </c>
    </row>
    <row r="144" s="126" customFormat="1" ht="14.4" spans="1:28">
      <c r="A144" s="189"/>
      <c r="B144" s="190"/>
      <c r="C144" s="149"/>
      <c r="D144" s="91" t="s">
        <v>502</v>
      </c>
      <c r="E144" s="114">
        <f t="shared" si="181"/>
        <v>0</v>
      </c>
      <c r="F144" s="114">
        <f t="shared" si="182"/>
        <v>0</v>
      </c>
      <c r="G144" s="173"/>
      <c r="H144" s="174"/>
      <c r="I144" s="174"/>
      <c r="J144" s="174"/>
      <c r="K144" s="174"/>
      <c r="L144" s="174"/>
      <c r="M144" s="174"/>
      <c r="N144" s="174"/>
      <c r="O144" s="174"/>
      <c r="P144" s="174"/>
      <c r="Q144" s="174"/>
      <c r="R144" s="174"/>
      <c r="Y144" s="114">
        <f t="shared" si="183"/>
        <v>0</v>
      </c>
      <c r="Z144" s="114">
        <f t="shared" si="184"/>
        <v>0</v>
      </c>
      <c r="AA144" s="114">
        <f t="shared" si="185"/>
        <v>0</v>
      </c>
      <c r="AB144" s="114">
        <f t="shared" si="186"/>
        <v>0</v>
      </c>
    </row>
    <row r="145" s="126" customFormat="1" ht="14.4" spans="1:28">
      <c r="A145" s="189"/>
      <c r="B145" s="190"/>
      <c r="C145" s="149"/>
      <c r="D145" s="91" t="s">
        <v>503</v>
      </c>
      <c r="E145" s="114">
        <f t="shared" si="181"/>
        <v>0</v>
      </c>
      <c r="F145" s="114">
        <f t="shared" si="182"/>
        <v>0</v>
      </c>
      <c r="G145" s="173"/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  <c r="R145" s="174"/>
      <c r="Y145" s="114">
        <f t="shared" si="183"/>
        <v>0</v>
      </c>
      <c r="Z145" s="114">
        <f t="shared" si="184"/>
        <v>0</v>
      </c>
      <c r="AA145" s="114">
        <f t="shared" si="185"/>
        <v>0</v>
      </c>
      <c r="AB145" s="114">
        <f t="shared" si="186"/>
        <v>0</v>
      </c>
    </row>
    <row r="146" s="126" customFormat="1" ht="14.4" spans="1:28">
      <c r="A146" s="189"/>
      <c r="B146" s="190"/>
      <c r="C146" s="149"/>
      <c r="D146" s="91" t="s">
        <v>504</v>
      </c>
      <c r="E146" s="114">
        <f t="shared" si="181"/>
        <v>0</v>
      </c>
      <c r="F146" s="114">
        <f t="shared" si="182"/>
        <v>0</v>
      </c>
      <c r="G146" s="173"/>
      <c r="H146" s="174"/>
      <c r="I146" s="174"/>
      <c r="J146" s="174"/>
      <c r="K146" s="174"/>
      <c r="L146" s="174"/>
      <c r="M146" s="174"/>
      <c r="N146" s="174"/>
      <c r="O146" s="174"/>
      <c r="P146" s="174"/>
      <c r="Q146" s="174"/>
      <c r="R146" s="174"/>
      <c r="Y146" s="114">
        <f t="shared" si="183"/>
        <v>0</v>
      </c>
      <c r="Z146" s="114">
        <f t="shared" si="184"/>
        <v>0</v>
      </c>
      <c r="AA146" s="114">
        <f t="shared" si="185"/>
        <v>0</v>
      </c>
      <c r="AB146" s="114">
        <f t="shared" si="186"/>
        <v>0</v>
      </c>
    </row>
    <row r="147" s="126" customFormat="1" ht="14.4" spans="1:28">
      <c r="A147" s="189"/>
      <c r="B147" s="190"/>
      <c r="C147" s="149"/>
      <c r="D147" s="91" t="s">
        <v>471</v>
      </c>
      <c r="E147" s="114">
        <f t="shared" si="181"/>
        <v>0</v>
      </c>
      <c r="F147" s="114">
        <f t="shared" si="182"/>
        <v>0</v>
      </c>
      <c r="G147" s="173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Y147" s="114">
        <f t="shared" si="183"/>
        <v>0</v>
      </c>
      <c r="Z147" s="114">
        <f t="shared" si="184"/>
        <v>0</v>
      </c>
      <c r="AA147" s="114">
        <f t="shared" si="185"/>
        <v>0</v>
      </c>
      <c r="AB147" s="114">
        <f t="shared" si="186"/>
        <v>0</v>
      </c>
    </row>
    <row r="148" s="126" customFormat="1" ht="14.4" spans="1:28">
      <c r="A148" s="189"/>
      <c r="B148" s="190"/>
      <c r="C148" s="149"/>
      <c r="D148" s="91" t="s">
        <v>472</v>
      </c>
      <c r="E148" s="114">
        <f t="shared" si="181"/>
        <v>0</v>
      </c>
      <c r="F148" s="114">
        <f t="shared" si="182"/>
        <v>0</v>
      </c>
      <c r="G148" s="173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Y148" s="114">
        <f t="shared" si="183"/>
        <v>0</v>
      </c>
      <c r="Z148" s="114">
        <f t="shared" si="184"/>
        <v>0</v>
      </c>
      <c r="AA148" s="114">
        <f t="shared" si="185"/>
        <v>0</v>
      </c>
      <c r="AB148" s="114">
        <f t="shared" si="186"/>
        <v>0</v>
      </c>
    </row>
    <row r="149" s="126" customFormat="1" ht="14.4" spans="1:28">
      <c r="A149" s="189"/>
      <c r="B149" s="190"/>
      <c r="C149" s="149"/>
      <c r="D149" s="91" t="s">
        <v>473</v>
      </c>
      <c r="E149" s="114">
        <f t="shared" si="181"/>
        <v>0</v>
      </c>
      <c r="F149" s="114">
        <f t="shared" si="182"/>
        <v>0</v>
      </c>
      <c r="G149" s="173"/>
      <c r="H149" s="174"/>
      <c r="I149" s="174"/>
      <c r="J149" s="174"/>
      <c r="K149" s="174"/>
      <c r="L149" s="174"/>
      <c r="M149" s="174"/>
      <c r="N149" s="174"/>
      <c r="O149" s="174"/>
      <c r="P149" s="174"/>
      <c r="Q149" s="174"/>
      <c r="R149" s="174"/>
      <c r="Y149" s="114">
        <f t="shared" si="183"/>
        <v>0</v>
      </c>
      <c r="Z149" s="114">
        <f t="shared" si="184"/>
        <v>0</v>
      </c>
      <c r="AA149" s="114">
        <f t="shared" si="185"/>
        <v>0</v>
      </c>
      <c r="AB149" s="114">
        <f t="shared" si="186"/>
        <v>0</v>
      </c>
    </row>
    <row r="150" s="126" customFormat="1" ht="14.4" spans="1:28">
      <c r="A150" s="189"/>
      <c r="B150" s="190"/>
      <c r="C150" s="149"/>
      <c r="D150" s="91" t="s">
        <v>474</v>
      </c>
      <c r="E150" s="114">
        <f t="shared" si="181"/>
        <v>0</v>
      </c>
      <c r="F150" s="114">
        <f t="shared" si="182"/>
        <v>0</v>
      </c>
      <c r="G150" s="173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Y150" s="114">
        <f t="shared" si="183"/>
        <v>0</v>
      </c>
      <c r="Z150" s="114">
        <f t="shared" si="184"/>
        <v>0</v>
      </c>
      <c r="AA150" s="114">
        <f t="shared" si="185"/>
        <v>0</v>
      </c>
      <c r="AB150" s="114">
        <f t="shared" si="186"/>
        <v>0</v>
      </c>
    </row>
    <row r="151" s="126" customFormat="1" ht="14.4" spans="1:28">
      <c r="A151" s="189"/>
      <c r="B151" s="190"/>
      <c r="C151" s="149"/>
      <c r="D151" s="91" t="s">
        <v>475</v>
      </c>
      <c r="E151" s="114">
        <f t="shared" si="181"/>
        <v>0</v>
      </c>
      <c r="F151" s="114">
        <f t="shared" si="182"/>
        <v>0</v>
      </c>
      <c r="G151" s="173"/>
      <c r="H151" s="174"/>
      <c r="I151" s="174"/>
      <c r="J151" s="174"/>
      <c r="K151" s="174"/>
      <c r="L151" s="174"/>
      <c r="M151" s="174"/>
      <c r="N151" s="174"/>
      <c r="O151" s="174"/>
      <c r="P151" s="174"/>
      <c r="Q151" s="174"/>
      <c r="R151" s="174"/>
      <c r="Y151" s="114">
        <f t="shared" si="183"/>
        <v>0</v>
      </c>
      <c r="Z151" s="114">
        <f t="shared" si="184"/>
        <v>0</v>
      </c>
      <c r="AA151" s="114">
        <f t="shared" si="185"/>
        <v>0</v>
      </c>
      <c r="AB151" s="114">
        <f t="shared" si="186"/>
        <v>0</v>
      </c>
    </row>
    <row r="152" s="126" customFormat="1" ht="14.4" spans="1:28">
      <c r="A152" s="189"/>
      <c r="B152" s="190"/>
      <c r="C152" s="149"/>
      <c r="D152" s="91" t="s">
        <v>533</v>
      </c>
      <c r="E152" s="114">
        <f t="shared" si="181"/>
        <v>0</v>
      </c>
      <c r="F152" s="114">
        <f t="shared" si="182"/>
        <v>0</v>
      </c>
      <c r="G152" s="173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Y152" s="114">
        <f t="shared" si="183"/>
        <v>0</v>
      </c>
      <c r="Z152" s="114">
        <f t="shared" si="184"/>
        <v>0</v>
      </c>
      <c r="AA152" s="114">
        <f t="shared" si="185"/>
        <v>0</v>
      </c>
      <c r="AB152" s="114">
        <f t="shared" si="186"/>
        <v>0</v>
      </c>
    </row>
    <row r="153" s="126" customFormat="1" ht="14.4" spans="1:28">
      <c r="A153" s="189"/>
      <c r="B153" s="190"/>
      <c r="C153" s="149"/>
      <c r="D153" s="91" t="s">
        <v>478</v>
      </c>
      <c r="E153" s="114">
        <f t="shared" si="181"/>
        <v>0</v>
      </c>
      <c r="F153" s="114">
        <f t="shared" si="182"/>
        <v>0</v>
      </c>
      <c r="G153" s="173"/>
      <c r="H153" s="174"/>
      <c r="I153" s="174"/>
      <c r="J153" s="174"/>
      <c r="K153" s="174"/>
      <c r="L153" s="174"/>
      <c r="M153" s="174"/>
      <c r="N153" s="174"/>
      <c r="O153" s="174"/>
      <c r="P153" s="174"/>
      <c r="Q153" s="174"/>
      <c r="R153" s="174"/>
      <c r="Y153" s="114">
        <f t="shared" si="183"/>
        <v>0</v>
      </c>
      <c r="Z153" s="114">
        <f t="shared" si="184"/>
        <v>0</v>
      </c>
      <c r="AA153" s="114">
        <f t="shared" si="185"/>
        <v>0</v>
      </c>
      <c r="AB153" s="114">
        <f t="shared" si="186"/>
        <v>0</v>
      </c>
    </row>
    <row r="154" s="126" customFormat="1" ht="14.4" spans="1:28">
      <c r="A154" s="189"/>
      <c r="B154" s="190"/>
      <c r="C154" s="149"/>
      <c r="D154" s="91" t="s">
        <v>479</v>
      </c>
      <c r="E154" s="114">
        <f t="shared" si="181"/>
        <v>0</v>
      </c>
      <c r="F154" s="114">
        <f t="shared" si="182"/>
        <v>0</v>
      </c>
      <c r="G154" s="173"/>
      <c r="H154" s="174"/>
      <c r="I154" s="174"/>
      <c r="J154" s="174"/>
      <c r="K154" s="174"/>
      <c r="L154" s="174"/>
      <c r="M154" s="174"/>
      <c r="N154" s="174"/>
      <c r="O154" s="174"/>
      <c r="P154" s="174"/>
      <c r="Q154" s="174"/>
      <c r="R154" s="174"/>
      <c r="Y154" s="114">
        <f t="shared" si="183"/>
        <v>0</v>
      </c>
      <c r="Z154" s="114">
        <f t="shared" si="184"/>
        <v>0</v>
      </c>
      <c r="AA154" s="114">
        <f t="shared" si="185"/>
        <v>0</v>
      </c>
      <c r="AB154" s="114">
        <f t="shared" si="186"/>
        <v>0</v>
      </c>
    </row>
    <row r="155" s="126" customFormat="1" ht="14.4" spans="1:28">
      <c r="A155" s="189"/>
      <c r="B155" s="190"/>
      <c r="C155" s="149"/>
      <c r="D155" s="91" t="s">
        <v>480</v>
      </c>
      <c r="E155" s="114">
        <f t="shared" si="181"/>
        <v>0</v>
      </c>
      <c r="F155" s="114">
        <f t="shared" si="182"/>
        <v>0</v>
      </c>
      <c r="G155" s="173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Y155" s="114">
        <f t="shared" si="183"/>
        <v>0</v>
      </c>
      <c r="Z155" s="114">
        <f t="shared" si="184"/>
        <v>0</v>
      </c>
      <c r="AA155" s="114">
        <f t="shared" si="185"/>
        <v>0</v>
      </c>
      <c r="AB155" s="114">
        <f t="shared" si="186"/>
        <v>0</v>
      </c>
    </row>
    <row r="156" s="126" customFormat="1" ht="14.4" spans="1:28">
      <c r="A156" s="189"/>
      <c r="B156" s="190"/>
      <c r="C156" s="149"/>
      <c r="D156" s="91" t="s">
        <v>445</v>
      </c>
      <c r="E156" s="114">
        <f t="shared" si="181"/>
        <v>0</v>
      </c>
      <c r="F156" s="114">
        <f t="shared" si="182"/>
        <v>0</v>
      </c>
      <c r="G156" s="66">
        <f t="shared" ref="G156:R156" si="187">SUM(G132:G135)+SUM(G138:G155)</f>
        <v>0</v>
      </c>
      <c r="H156" s="66">
        <f t="shared" si="187"/>
        <v>0</v>
      </c>
      <c r="I156" s="66">
        <f t="shared" si="187"/>
        <v>0</v>
      </c>
      <c r="J156" s="66">
        <f t="shared" si="187"/>
        <v>0</v>
      </c>
      <c r="K156" s="66">
        <f t="shared" si="187"/>
        <v>0</v>
      </c>
      <c r="L156" s="66">
        <f t="shared" si="187"/>
        <v>0</v>
      </c>
      <c r="M156" s="66">
        <f t="shared" si="187"/>
        <v>0</v>
      </c>
      <c r="N156" s="66">
        <f t="shared" si="187"/>
        <v>0</v>
      </c>
      <c r="O156" s="66">
        <f t="shared" si="187"/>
        <v>0</v>
      </c>
      <c r="P156" s="66">
        <f t="shared" si="187"/>
        <v>0</v>
      </c>
      <c r="Q156" s="66">
        <f t="shared" si="187"/>
        <v>0</v>
      </c>
      <c r="R156" s="204">
        <f t="shared" si="187"/>
        <v>0</v>
      </c>
      <c r="Y156" s="114">
        <f t="shared" si="183"/>
        <v>0</v>
      </c>
      <c r="Z156" s="114">
        <f t="shared" si="184"/>
        <v>0</v>
      </c>
      <c r="AA156" s="114">
        <f t="shared" si="185"/>
        <v>0</v>
      </c>
      <c r="AB156" s="114">
        <f t="shared" si="186"/>
        <v>0</v>
      </c>
    </row>
    <row r="157" s="126" customFormat="1" customHeight="1" spans="1:28">
      <c r="A157" s="189"/>
      <c r="B157" s="190"/>
      <c r="C157" s="205" t="s">
        <v>505</v>
      </c>
      <c r="D157" s="194" t="s">
        <v>506</v>
      </c>
      <c r="E157" s="54"/>
      <c r="F157" s="199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9"/>
      <c r="Y157" s="54"/>
      <c r="Z157" s="54"/>
      <c r="AA157" s="54"/>
      <c r="AB157" s="54"/>
    </row>
    <row r="158" s="126" customFormat="1" ht="14.4" spans="1:28">
      <c r="A158" s="189"/>
      <c r="B158" s="190"/>
      <c r="C158" s="206"/>
      <c r="D158" s="194" t="s">
        <v>507</v>
      </c>
      <c r="E158" s="54"/>
      <c r="F158" s="199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9"/>
      <c r="Y158" s="54"/>
      <c r="Z158" s="54"/>
      <c r="AA158" s="54"/>
      <c r="AB158" s="54"/>
    </row>
    <row r="159" s="126" customFormat="1" ht="14.4" spans="1:28">
      <c r="A159" s="189"/>
      <c r="B159" s="190"/>
      <c r="C159" s="207"/>
      <c r="D159" s="208" t="s">
        <v>445</v>
      </c>
      <c r="E159" s="54">
        <f>SUM(G159:R159)</f>
        <v>0</v>
      </c>
      <c r="F159" s="199">
        <f>IF($T$1=0,0,E159/$T$1)</f>
        <v>0</v>
      </c>
      <c r="G159" s="66">
        <f t="shared" ref="G159:R159" si="188">G157-G158</f>
        <v>0</v>
      </c>
      <c r="H159" s="66">
        <f t="shared" si="188"/>
        <v>0</v>
      </c>
      <c r="I159" s="66">
        <f t="shared" si="188"/>
        <v>0</v>
      </c>
      <c r="J159" s="66">
        <f t="shared" si="188"/>
        <v>0</v>
      </c>
      <c r="K159" s="66">
        <f t="shared" si="188"/>
        <v>0</v>
      </c>
      <c r="L159" s="66">
        <f t="shared" si="188"/>
        <v>0</v>
      </c>
      <c r="M159" s="66">
        <f t="shared" si="188"/>
        <v>0</v>
      </c>
      <c r="N159" s="66">
        <f t="shared" si="188"/>
        <v>0</v>
      </c>
      <c r="O159" s="66">
        <f t="shared" si="188"/>
        <v>0</v>
      </c>
      <c r="P159" s="66">
        <f t="shared" si="188"/>
        <v>0</v>
      </c>
      <c r="Q159" s="66">
        <f t="shared" si="188"/>
        <v>0</v>
      </c>
      <c r="R159" s="204">
        <f t="shared" si="188"/>
        <v>0</v>
      </c>
      <c r="Y159" s="54">
        <f>SUM(G159:I159)</f>
        <v>0</v>
      </c>
      <c r="Z159" s="54">
        <f>SUM(J159:L159)</f>
        <v>0</v>
      </c>
      <c r="AA159" s="54">
        <f>SUM(M159:O159)</f>
        <v>0</v>
      </c>
      <c r="AB159" s="54">
        <f>SUM(P159:R159)</f>
        <v>0</v>
      </c>
    </row>
    <row r="160" s="129" customFormat="1" customHeight="1" spans="1:34">
      <c r="A160" s="189"/>
      <c r="B160" s="190"/>
      <c r="C160" s="181" t="s">
        <v>417</v>
      </c>
      <c r="D160" s="150" t="s">
        <v>508</v>
      </c>
      <c r="E160" s="114">
        <f t="shared" ref="E160:R160" si="189">IF(E$24&lt;&gt;0,E113/E$24,)</f>
        <v>0</v>
      </c>
      <c r="F160" s="200">
        <f t="shared" si="189"/>
        <v>0</v>
      </c>
      <c r="G160" s="66">
        <f t="shared" si="189"/>
        <v>0</v>
      </c>
      <c r="H160" s="66">
        <f t="shared" si="189"/>
        <v>0</v>
      </c>
      <c r="I160" s="66">
        <f t="shared" si="189"/>
        <v>0</v>
      </c>
      <c r="J160" s="66">
        <f t="shared" si="189"/>
        <v>0</v>
      </c>
      <c r="K160" s="66">
        <f t="shared" si="189"/>
        <v>0</v>
      </c>
      <c r="L160" s="66">
        <f t="shared" si="189"/>
        <v>0</v>
      </c>
      <c r="M160" s="66">
        <f t="shared" si="189"/>
        <v>0</v>
      </c>
      <c r="N160" s="66">
        <f t="shared" si="189"/>
        <v>0</v>
      </c>
      <c r="O160" s="66">
        <f t="shared" si="189"/>
        <v>0</v>
      </c>
      <c r="P160" s="66">
        <f t="shared" si="189"/>
        <v>0</v>
      </c>
      <c r="Q160" s="66">
        <f t="shared" si="189"/>
        <v>0</v>
      </c>
      <c r="R160" s="204">
        <f t="shared" si="189"/>
        <v>0</v>
      </c>
      <c r="S160" s="126"/>
      <c r="T160" s="126"/>
      <c r="U160" s="126"/>
      <c r="V160" s="126"/>
      <c r="W160" s="126"/>
      <c r="X160" s="126"/>
      <c r="Y160" s="114">
        <f t="shared" ref="Y160:AB160" si="190">IF(Y$24&lt;&gt;0,Y113/Y$24,)</f>
        <v>0</v>
      </c>
      <c r="Z160" s="114">
        <f t="shared" si="190"/>
        <v>0</v>
      </c>
      <c r="AA160" s="114">
        <f t="shared" si="190"/>
        <v>0</v>
      </c>
      <c r="AB160" s="114">
        <f t="shared" si="190"/>
        <v>0</v>
      </c>
      <c r="AC160" s="126"/>
      <c r="AD160" s="126"/>
      <c r="AE160" s="126"/>
      <c r="AF160" s="126"/>
      <c r="AG160" s="126"/>
      <c r="AH160" s="126"/>
    </row>
    <row r="161" s="129" customFormat="1" customHeight="1" spans="1:34">
      <c r="A161" s="189"/>
      <c r="B161" s="190"/>
      <c r="C161" s="181"/>
      <c r="D161" s="183" t="s">
        <v>483</v>
      </c>
      <c r="E161" s="218">
        <f t="shared" ref="E161:R161" si="191">IF(E25&lt;&gt;0,E113/E25,)</f>
        <v>0</v>
      </c>
      <c r="F161" s="218">
        <f t="shared" si="191"/>
        <v>0</v>
      </c>
      <c r="G161" s="166">
        <f t="shared" si="191"/>
        <v>0</v>
      </c>
      <c r="H161" s="166">
        <f t="shared" si="191"/>
        <v>0</v>
      </c>
      <c r="I161" s="166">
        <f t="shared" si="191"/>
        <v>0</v>
      </c>
      <c r="J161" s="166">
        <f t="shared" si="191"/>
        <v>0</v>
      </c>
      <c r="K161" s="166">
        <f t="shared" si="191"/>
        <v>0</v>
      </c>
      <c r="L161" s="166">
        <f t="shared" si="191"/>
        <v>0</v>
      </c>
      <c r="M161" s="166">
        <f t="shared" si="191"/>
        <v>0</v>
      </c>
      <c r="N161" s="166">
        <f t="shared" si="191"/>
        <v>0</v>
      </c>
      <c r="O161" s="166">
        <f t="shared" si="191"/>
        <v>0</v>
      </c>
      <c r="P161" s="166">
        <f t="shared" si="191"/>
        <v>0</v>
      </c>
      <c r="Q161" s="166">
        <f t="shared" si="191"/>
        <v>0</v>
      </c>
      <c r="R161" s="219">
        <f t="shared" si="191"/>
        <v>0</v>
      </c>
      <c r="S161" s="126"/>
      <c r="T161" s="126"/>
      <c r="U161" s="126"/>
      <c r="V161" s="126"/>
      <c r="W161" s="126"/>
      <c r="X161" s="126"/>
      <c r="Y161" s="218">
        <f t="shared" ref="Y161:AB161" si="192">IF(Y25&lt;&gt;0,Y113/Y25,)</f>
        <v>0</v>
      </c>
      <c r="Z161" s="218">
        <f t="shared" si="192"/>
        <v>0</v>
      </c>
      <c r="AA161" s="218">
        <f t="shared" si="192"/>
        <v>0</v>
      </c>
      <c r="AB161" s="218">
        <f t="shared" si="192"/>
        <v>0</v>
      </c>
      <c r="AC161" s="126"/>
      <c r="AD161" s="126"/>
      <c r="AE161" s="126"/>
      <c r="AF161" s="126"/>
      <c r="AG161" s="126"/>
      <c r="AH161" s="126"/>
    </row>
    <row r="162" s="129" customFormat="1" customHeight="1" spans="1:34">
      <c r="A162" s="189"/>
      <c r="B162" s="190"/>
      <c r="C162" s="181"/>
      <c r="D162" s="150" t="s">
        <v>509</v>
      </c>
      <c r="E162" s="200">
        <f t="shared" ref="E162:R162" si="193">IF(E$24&lt;&gt;0,(E122+E128)/E$24,)</f>
        <v>0</v>
      </c>
      <c r="F162" s="200">
        <f t="shared" si="193"/>
        <v>0</v>
      </c>
      <c r="G162" s="66">
        <f t="shared" si="193"/>
        <v>0</v>
      </c>
      <c r="H162" s="66">
        <f t="shared" si="193"/>
        <v>0</v>
      </c>
      <c r="I162" s="66">
        <f t="shared" si="193"/>
        <v>0</v>
      </c>
      <c r="J162" s="66">
        <f t="shared" si="193"/>
        <v>0</v>
      </c>
      <c r="K162" s="66">
        <f t="shared" si="193"/>
        <v>0</v>
      </c>
      <c r="L162" s="66">
        <f t="shared" si="193"/>
        <v>0</v>
      </c>
      <c r="M162" s="66">
        <f t="shared" si="193"/>
        <v>0</v>
      </c>
      <c r="N162" s="66">
        <f t="shared" si="193"/>
        <v>0</v>
      </c>
      <c r="O162" s="66">
        <f t="shared" si="193"/>
        <v>0</v>
      </c>
      <c r="P162" s="66">
        <f t="shared" si="193"/>
        <v>0</v>
      </c>
      <c r="Q162" s="66">
        <f t="shared" si="193"/>
        <v>0</v>
      </c>
      <c r="R162" s="204">
        <f t="shared" si="193"/>
        <v>0</v>
      </c>
      <c r="S162" s="126"/>
      <c r="T162" s="126"/>
      <c r="U162" s="126"/>
      <c r="V162" s="126"/>
      <c r="W162" s="126"/>
      <c r="X162" s="126"/>
      <c r="Y162" s="200">
        <f t="shared" ref="Y162:AB162" si="194">IF(Y$24&lt;&gt;0,(Y122+Y128)/Y$24,)</f>
        <v>0</v>
      </c>
      <c r="Z162" s="200">
        <f t="shared" si="194"/>
        <v>0</v>
      </c>
      <c r="AA162" s="200">
        <f t="shared" si="194"/>
        <v>0</v>
      </c>
      <c r="AB162" s="200">
        <f t="shared" si="194"/>
        <v>0</v>
      </c>
      <c r="AC162" s="126"/>
      <c r="AD162" s="126"/>
      <c r="AE162" s="126"/>
      <c r="AF162" s="126"/>
      <c r="AG162" s="126"/>
      <c r="AH162" s="126"/>
    </row>
    <row r="163" s="129" customFormat="1" customHeight="1" spans="1:34">
      <c r="A163" s="189"/>
      <c r="B163" s="190"/>
      <c r="C163" s="181"/>
      <c r="D163" s="183" t="s">
        <v>483</v>
      </c>
      <c r="E163" s="218">
        <f t="shared" ref="E163:R163" si="195">IF(E25&lt;&gt;0,(E122+E128)/E25,)</f>
        <v>0</v>
      </c>
      <c r="F163" s="218">
        <f t="shared" si="195"/>
        <v>0</v>
      </c>
      <c r="G163" s="166">
        <f t="shared" si="195"/>
        <v>0</v>
      </c>
      <c r="H163" s="166">
        <f t="shared" si="195"/>
        <v>0</v>
      </c>
      <c r="I163" s="166">
        <f t="shared" si="195"/>
        <v>0</v>
      </c>
      <c r="J163" s="166">
        <f t="shared" si="195"/>
        <v>0</v>
      </c>
      <c r="K163" s="166">
        <f t="shared" si="195"/>
        <v>0</v>
      </c>
      <c r="L163" s="166">
        <f t="shared" si="195"/>
        <v>0</v>
      </c>
      <c r="M163" s="166">
        <f t="shared" si="195"/>
        <v>0</v>
      </c>
      <c r="N163" s="166">
        <f t="shared" si="195"/>
        <v>0</v>
      </c>
      <c r="O163" s="166">
        <f t="shared" si="195"/>
        <v>0</v>
      </c>
      <c r="P163" s="166">
        <f t="shared" si="195"/>
        <v>0</v>
      </c>
      <c r="Q163" s="166">
        <f t="shared" si="195"/>
        <v>0</v>
      </c>
      <c r="R163" s="219">
        <f t="shared" si="195"/>
        <v>0</v>
      </c>
      <c r="S163" s="126"/>
      <c r="T163" s="126"/>
      <c r="U163" s="126"/>
      <c r="V163" s="126"/>
      <c r="W163" s="126"/>
      <c r="X163" s="126"/>
      <c r="Y163" s="218">
        <f t="shared" ref="Y163:AB163" si="196">IF(Y25&lt;&gt;0,(Y122+Y128)/Y25,)</f>
        <v>0</v>
      </c>
      <c r="Z163" s="218">
        <f t="shared" si="196"/>
        <v>0</v>
      </c>
      <c r="AA163" s="218">
        <f t="shared" si="196"/>
        <v>0</v>
      </c>
      <c r="AB163" s="218">
        <f t="shared" si="196"/>
        <v>0</v>
      </c>
      <c r="AC163" s="126"/>
      <c r="AD163" s="126"/>
      <c r="AE163" s="126"/>
      <c r="AF163" s="126"/>
      <c r="AG163" s="126"/>
      <c r="AH163" s="126"/>
    </row>
    <row r="164" s="126" customFormat="1" customHeight="1" spans="1:28">
      <c r="A164" s="209"/>
      <c r="B164" s="210"/>
      <c r="C164" s="184" t="s">
        <v>93</v>
      </c>
      <c r="D164" s="194"/>
      <c r="E164" s="54">
        <f t="shared" ref="E164:E167" si="197">SUM(G164:R164)</f>
        <v>0</v>
      </c>
      <c r="F164" s="54">
        <f>IF($T$1=0,0,E164/$T$1)</f>
        <v>0</v>
      </c>
      <c r="G164" s="66">
        <f t="shared" ref="G164:R164" si="198">G117+G125+G131+G156+G159</f>
        <v>0</v>
      </c>
      <c r="H164" s="66">
        <f t="shared" si="198"/>
        <v>0</v>
      </c>
      <c r="I164" s="66">
        <f t="shared" si="198"/>
        <v>0</v>
      </c>
      <c r="J164" s="66">
        <f t="shared" si="198"/>
        <v>0</v>
      </c>
      <c r="K164" s="66">
        <f t="shared" si="198"/>
        <v>0</v>
      </c>
      <c r="L164" s="66">
        <f t="shared" si="198"/>
        <v>0</v>
      </c>
      <c r="M164" s="66">
        <f t="shared" si="198"/>
        <v>0</v>
      </c>
      <c r="N164" s="66">
        <f t="shared" si="198"/>
        <v>0</v>
      </c>
      <c r="O164" s="66">
        <f t="shared" si="198"/>
        <v>0</v>
      </c>
      <c r="P164" s="66">
        <f t="shared" si="198"/>
        <v>0</v>
      </c>
      <c r="Q164" s="66">
        <f t="shared" si="198"/>
        <v>0</v>
      </c>
      <c r="R164" s="204">
        <f t="shared" si="198"/>
        <v>0</v>
      </c>
      <c r="Y164" s="54">
        <f t="shared" ref="Y164:Y167" si="199">SUM(G164:I164)</f>
        <v>0</v>
      </c>
      <c r="Z164" s="54">
        <f t="shared" ref="Z164:Z167" si="200">SUM(J164:L164)</f>
        <v>0</v>
      </c>
      <c r="AA164" s="54">
        <f t="shared" ref="AA164:AA167" si="201">SUM(M164:O164)</f>
        <v>0</v>
      </c>
      <c r="AB164" s="54">
        <f t="shared" ref="AB164:AB167" si="202">SUM(P164:R164)</f>
        <v>0</v>
      </c>
    </row>
    <row r="165" s="126" customFormat="1" customHeight="1" spans="1:28">
      <c r="A165" s="211" t="s">
        <v>391</v>
      </c>
      <c r="B165" s="212"/>
      <c r="C165" s="188" t="s">
        <v>510</v>
      </c>
      <c r="D165" s="91" t="s">
        <v>397</v>
      </c>
      <c r="E165" s="114">
        <f t="shared" si="197"/>
        <v>0</v>
      </c>
      <c r="F165" s="115">
        <f>IF($T$1=0,0,E165/$T$1)</f>
        <v>0</v>
      </c>
      <c r="G165" s="66">
        <f t="shared" ref="G165:R165" si="203">G171+G177</f>
        <v>0</v>
      </c>
      <c r="H165" s="66">
        <f t="shared" si="203"/>
        <v>0</v>
      </c>
      <c r="I165" s="66">
        <f t="shared" si="203"/>
        <v>0</v>
      </c>
      <c r="J165" s="66">
        <f t="shared" si="203"/>
        <v>0</v>
      </c>
      <c r="K165" s="66">
        <f t="shared" si="203"/>
        <v>0</v>
      </c>
      <c r="L165" s="66">
        <f t="shared" si="203"/>
        <v>0</v>
      </c>
      <c r="M165" s="66">
        <f t="shared" si="203"/>
        <v>0</v>
      </c>
      <c r="N165" s="66">
        <f t="shared" si="203"/>
        <v>0</v>
      </c>
      <c r="O165" s="66">
        <f t="shared" si="203"/>
        <v>0</v>
      </c>
      <c r="P165" s="66">
        <f t="shared" si="203"/>
        <v>0</v>
      </c>
      <c r="Q165" s="66">
        <f t="shared" si="203"/>
        <v>0</v>
      </c>
      <c r="R165" s="204">
        <f t="shared" si="203"/>
        <v>0</v>
      </c>
      <c r="Y165" s="114">
        <f t="shared" si="199"/>
        <v>0</v>
      </c>
      <c r="Z165" s="114">
        <f t="shared" si="200"/>
        <v>0</v>
      </c>
      <c r="AA165" s="114">
        <f t="shared" si="201"/>
        <v>0</v>
      </c>
      <c r="AB165" s="114">
        <f t="shared" si="202"/>
        <v>0</v>
      </c>
    </row>
    <row r="166" s="126" customFormat="1" customHeight="1" spans="1:28">
      <c r="A166" s="213"/>
      <c r="B166" s="214"/>
      <c r="C166" s="188"/>
      <c r="D166" s="91" t="s">
        <v>442</v>
      </c>
      <c r="E166" s="114">
        <f t="shared" si="197"/>
        <v>0</v>
      </c>
      <c r="F166" s="115">
        <f>IF($T$1=0,0,E166/$T$1)</f>
        <v>0</v>
      </c>
      <c r="G166" s="66">
        <f t="shared" ref="G166:R166" si="204">G172+G178</f>
        <v>0</v>
      </c>
      <c r="H166" s="66">
        <f t="shared" si="204"/>
        <v>0</v>
      </c>
      <c r="I166" s="66">
        <f t="shared" si="204"/>
        <v>0</v>
      </c>
      <c r="J166" s="66">
        <f t="shared" si="204"/>
        <v>0</v>
      </c>
      <c r="K166" s="66">
        <f t="shared" si="204"/>
        <v>0</v>
      </c>
      <c r="L166" s="66">
        <f t="shared" si="204"/>
        <v>0</v>
      </c>
      <c r="M166" s="66">
        <f t="shared" si="204"/>
        <v>0</v>
      </c>
      <c r="N166" s="66">
        <f t="shared" si="204"/>
        <v>0</v>
      </c>
      <c r="O166" s="66">
        <f t="shared" si="204"/>
        <v>0</v>
      </c>
      <c r="P166" s="66">
        <f t="shared" si="204"/>
        <v>0</v>
      </c>
      <c r="Q166" s="66">
        <f t="shared" si="204"/>
        <v>0</v>
      </c>
      <c r="R166" s="204">
        <f t="shared" si="204"/>
        <v>0</v>
      </c>
      <c r="Y166" s="114">
        <f t="shared" si="199"/>
        <v>0</v>
      </c>
      <c r="Z166" s="114">
        <f t="shared" si="200"/>
        <v>0</v>
      </c>
      <c r="AA166" s="114">
        <f t="shared" si="201"/>
        <v>0</v>
      </c>
      <c r="AB166" s="114">
        <f t="shared" si="202"/>
        <v>0</v>
      </c>
    </row>
    <row r="167" s="126" customFormat="1" customHeight="1" spans="1:28">
      <c r="A167" s="213"/>
      <c r="B167" s="214"/>
      <c r="C167" s="188"/>
      <c r="D167" s="91" t="s">
        <v>443</v>
      </c>
      <c r="E167" s="114">
        <f t="shared" si="197"/>
        <v>0</v>
      </c>
      <c r="F167" s="115">
        <f>IF($T$1=0,0,E167/$T$1)</f>
        <v>0</v>
      </c>
      <c r="G167" s="66">
        <f t="shared" ref="G167:R167" si="205">G173+G179</f>
        <v>0</v>
      </c>
      <c r="H167" s="66">
        <f t="shared" si="205"/>
        <v>0</v>
      </c>
      <c r="I167" s="66">
        <f t="shared" si="205"/>
        <v>0</v>
      </c>
      <c r="J167" s="66">
        <f t="shared" si="205"/>
        <v>0</v>
      </c>
      <c r="K167" s="66">
        <f t="shared" si="205"/>
        <v>0</v>
      </c>
      <c r="L167" s="66">
        <f t="shared" si="205"/>
        <v>0</v>
      </c>
      <c r="M167" s="66">
        <f t="shared" si="205"/>
        <v>0</v>
      </c>
      <c r="N167" s="66">
        <f t="shared" si="205"/>
        <v>0</v>
      </c>
      <c r="O167" s="66">
        <f t="shared" si="205"/>
        <v>0</v>
      </c>
      <c r="P167" s="66">
        <f t="shared" si="205"/>
        <v>0</v>
      </c>
      <c r="Q167" s="66">
        <f t="shared" si="205"/>
        <v>0</v>
      </c>
      <c r="R167" s="204">
        <f t="shared" si="205"/>
        <v>0</v>
      </c>
      <c r="Y167" s="114">
        <f t="shared" si="199"/>
        <v>0</v>
      </c>
      <c r="Z167" s="114">
        <f t="shared" si="200"/>
        <v>0</v>
      </c>
      <c r="AA167" s="114">
        <f t="shared" si="201"/>
        <v>0</v>
      </c>
      <c r="AB167" s="114">
        <f t="shared" si="202"/>
        <v>0</v>
      </c>
    </row>
    <row r="168" s="126" customFormat="1" customHeight="1" spans="1:28">
      <c r="A168" s="213"/>
      <c r="B168" s="214"/>
      <c r="C168" s="188"/>
      <c r="D168" s="91" t="s">
        <v>421</v>
      </c>
      <c r="E168" s="114">
        <f t="shared" ref="E168:R168" si="206">IF(E165&lt;&gt;0,(E166+E167)/E165,)</f>
        <v>0</v>
      </c>
      <c r="F168" s="200">
        <f t="shared" si="206"/>
        <v>0</v>
      </c>
      <c r="G168" s="66">
        <f t="shared" si="206"/>
        <v>0</v>
      </c>
      <c r="H168" s="66">
        <f t="shared" si="206"/>
        <v>0</v>
      </c>
      <c r="I168" s="66">
        <f t="shared" si="206"/>
        <v>0</v>
      </c>
      <c r="J168" s="66">
        <f t="shared" si="206"/>
        <v>0</v>
      </c>
      <c r="K168" s="66">
        <f t="shared" si="206"/>
        <v>0</v>
      </c>
      <c r="L168" s="66">
        <f t="shared" si="206"/>
        <v>0</v>
      </c>
      <c r="M168" s="66">
        <f t="shared" si="206"/>
        <v>0</v>
      </c>
      <c r="N168" s="66">
        <f t="shared" si="206"/>
        <v>0</v>
      </c>
      <c r="O168" s="66">
        <f t="shared" si="206"/>
        <v>0</v>
      </c>
      <c r="P168" s="66">
        <f t="shared" si="206"/>
        <v>0</v>
      </c>
      <c r="Q168" s="66">
        <f t="shared" si="206"/>
        <v>0</v>
      </c>
      <c r="R168" s="204">
        <f t="shared" si="206"/>
        <v>0</v>
      </c>
      <c r="Y168" s="114">
        <f t="shared" ref="Y168:AB168" si="207">IF(Y165&lt;&gt;0,(Y166+Y167)/Y165,)</f>
        <v>0</v>
      </c>
      <c r="Z168" s="114">
        <f t="shared" si="207"/>
        <v>0</v>
      </c>
      <c r="AA168" s="114">
        <f t="shared" si="207"/>
        <v>0</v>
      </c>
      <c r="AB168" s="114">
        <f t="shared" si="207"/>
        <v>0</v>
      </c>
    </row>
    <row r="169" s="126" customFormat="1" customHeight="1" spans="1:28">
      <c r="A169" s="213"/>
      <c r="B169" s="214"/>
      <c r="C169" s="188"/>
      <c r="D169" s="91" t="s">
        <v>444</v>
      </c>
      <c r="E169" s="114">
        <f t="shared" ref="E169:E173" si="208">SUM(G169:R169)</f>
        <v>0</v>
      </c>
      <c r="F169" s="115">
        <f>IF($T$1=0,0,E169/$T$1)</f>
        <v>0</v>
      </c>
      <c r="G169" s="66">
        <f t="shared" ref="G169:R169" si="209">G175+G181</f>
        <v>0</v>
      </c>
      <c r="H169" s="66">
        <f t="shared" si="209"/>
        <v>0</v>
      </c>
      <c r="I169" s="66">
        <f t="shared" si="209"/>
        <v>0</v>
      </c>
      <c r="J169" s="66">
        <f t="shared" si="209"/>
        <v>0</v>
      </c>
      <c r="K169" s="66">
        <f t="shared" si="209"/>
        <v>0</v>
      </c>
      <c r="L169" s="66">
        <f t="shared" si="209"/>
        <v>0</v>
      </c>
      <c r="M169" s="66">
        <f t="shared" si="209"/>
        <v>0</v>
      </c>
      <c r="N169" s="66">
        <f t="shared" si="209"/>
        <v>0</v>
      </c>
      <c r="O169" s="66">
        <f t="shared" si="209"/>
        <v>0</v>
      </c>
      <c r="P169" s="66">
        <f t="shared" si="209"/>
        <v>0</v>
      </c>
      <c r="Q169" s="66">
        <f t="shared" si="209"/>
        <v>0</v>
      </c>
      <c r="R169" s="204">
        <f t="shared" si="209"/>
        <v>0</v>
      </c>
      <c r="Y169" s="114">
        <f t="shared" ref="Y169:Y173" si="210">SUM(G169:I169)</f>
        <v>0</v>
      </c>
      <c r="Z169" s="114">
        <f t="shared" ref="Z169:Z173" si="211">SUM(J169:L169)</f>
        <v>0</v>
      </c>
      <c r="AA169" s="114">
        <f t="shared" ref="AA169:AA173" si="212">SUM(M169:O169)</f>
        <v>0</v>
      </c>
      <c r="AB169" s="114">
        <f t="shared" ref="AB169:AB173" si="213">SUM(P169:R169)</f>
        <v>0</v>
      </c>
    </row>
    <row r="170" s="126" customFormat="1" customHeight="1" spans="1:28">
      <c r="A170" s="213"/>
      <c r="B170" s="214"/>
      <c r="C170" s="188"/>
      <c r="D170" s="91" t="s">
        <v>445</v>
      </c>
      <c r="E170" s="114">
        <f t="shared" si="208"/>
        <v>0</v>
      </c>
      <c r="F170" s="115">
        <f>IF($T$1=0,0,E170/$T$1)</f>
        <v>0</v>
      </c>
      <c r="G170" s="66">
        <f t="shared" ref="G170:R170" si="214">G166+G167+G169</f>
        <v>0</v>
      </c>
      <c r="H170" s="66">
        <f t="shared" si="214"/>
        <v>0</v>
      </c>
      <c r="I170" s="66">
        <f t="shared" si="214"/>
        <v>0</v>
      </c>
      <c r="J170" s="66">
        <f t="shared" si="214"/>
        <v>0</v>
      </c>
      <c r="K170" s="66">
        <f t="shared" si="214"/>
        <v>0</v>
      </c>
      <c r="L170" s="66">
        <f t="shared" si="214"/>
        <v>0</v>
      </c>
      <c r="M170" s="66">
        <f t="shared" si="214"/>
        <v>0</v>
      </c>
      <c r="N170" s="66">
        <f t="shared" si="214"/>
        <v>0</v>
      </c>
      <c r="O170" s="66">
        <f t="shared" si="214"/>
        <v>0</v>
      </c>
      <c r="P170" s="66">
        <f t="shared" si="214"/>
        <v>0</v>
      </c>
      <c r="Q170" s="66">
        <f t="shared" si="214"/>
        <v>0</v>
      </c>
      <c r="R170" s="204">
        <f t="shared" si="214"/>
        <v>0</v>
      </c>
      <c r="Y170" s="114">
        <f t="shared" si="210"/>
        <v>0</v>
      </c>
      <c r="Z170" s="114">
        <f t="shared" si="211"/>
        <v>0</v>
      </c>
      <c r="AA170" s="114">
        <f t="shared" si="212"/>
        <v>0</v>
      </c>
      <c r="AB170" s="114">
        <f t="shared" si="213"/>
        <v>0</v>
      </c>
    </row>
    <row r="171" s="126" customFormat="1" customHeight="1" spans="1:28">
      <c r="A171" s="213"/>
      <c r="B171" s="214"/>
      <c r="C171" s="215" t="s">
        <v>511</v>
      </c>
      <c r="D171" s="194" t="s">
        <v>397</v>
      </c>
      <c r="E171" s="54">
        <f t="shared" si="208"/>
        <v>0</v>
      </c>
      <c r="F171" s="199">
        <f>IF($T$1=0,0,E171/$T$1)</f>
        <v>0</v>
      </c>
      <c r="G171" s="173"/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  <c r="R171" s="174"/>
      <c r="Y171" s="54">
        <f t="shared" si="210"/>
        <v>0</v>
      </c>
      <c r="Z171" s="54">
        <f t="shared" si="211"/>
        <v>0</v>
      </c>
      <c r="AA171" s="54">
        <f t="shared" si="212"/>
        <v>0</v>
      </c>
      <c r="AB171" s="54">
        <f t="shared" si="213"/>
        <v>0</v>
      </c>
    </row>
    <row r="172" s="126" customFormat="1" customHeight="1" spans="1:28">
      <c r="A172" s="213"/>
      <c r="B172" s="214"/>
      <c r="C172" s="215"/>
      <c r="D172" s="194" t="s">
        <v>442</v>
      </c>
      <c r="E172" s="54">
        <f t="shared" si="208"/>
        <v>0</v>
      </c>
      <c r="F172" s="54">
        <f>IF($T$1=0,0,E172/$T$1)</f>
        <v>0</v>
      </c>
      <c r="G172" s="173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Y172" s="54">
        <f t="shared" si="210"/>
        <v>0</v>
      </c>
      <c r="Z172" s="54">
        <f t="shared" si="211"/>
        <v>0</v>
      </c>
      <c r="AA172" s="54">
        <f t="shared" si="212"/>
        <v>0</v>
      </c>
      <c r="AB172" s="54">
        <f t="shared" si="213"/>
        <v>0</v>
      </c>
    </row>
    <row r="173" s="126" customFormat="1" customHeight="1" spans="1:28">
      <c r="A173" s="213"/>
      <c r="B173" s="214"/>
      <c r="C173" s="215"/>
      <c r="D173" s="194" t="s">
        <v>443</v>
      </c>
      <c r="E173" s="54">
        <f t="shared" si="208"/>
        <v>0</v>
      </c>
      <c r="F173" s="54">
        <f>IF($T$1=0,0,E173/$T$1)</f>
        <v>0</v>
      </c>
      <c r="G173" s="173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Y173" s="54">
        <f t="shared" si="210"/>
        <v>0</v>
      </c>
      <c r="Z173" s="54">
        <f t="shared" si="211"/>
        <v>0</v>
      </c>
      <c r="AA173" s="54">
        <f t="shared" si="212"/>
        <v>0</v>
      </c>
      <c r="AB173" s="54">
        <f t="shared" si="213"/>
        <v>0</v>
      </c>
    </row>
    <row r="174" s="126" customFormat="1" customHeight="1" spans="1:28">
      <c r="A174" s="213"/>
      <c r="B174" s="214"/>
      <c r="C174" s="215"/>
      <c r="D174" s="194" t="s">
        <v>421</v>
      </c>
      <c r="E174" s="54">
        <f t="shared" ref="E174:R174" si="215">IF(E171&lt;&gt;0,(E172+E173)/E171,)</f>
        <v>0</v>
      </c>
      <c r="F174" s="54">
        <f t="shared" si="215"/>
        <v>0</v>
      </c>
      <c r="G174" s="66">
        <f t="shared" si="215"/>
        <v>0</v>
      </c>
      <c r="H174" s="66">
        <f t="shared" si="215"/>
        <v>0</v>
      </c>
      <c r="I174" s="66">
        <f t="shared" si="215"/>
        <v>0</v>
      </c>
      <c r="J174" s="66">
        <f t="shared" si="215"/>
        <v>0</v>
      </c>
      <c r="K174" s="66">
        <f t="shared" si="215"/>
        <v>0</v>
      </c>
      <c r="L174" s="66">
        <f t="shared" si="215"/>
        <v>0</v>
      </c>
      <c r="M174" s="66">
        <f t="shared" si="215"/>
        <v>0</v>
      </c>
      <c r="N174" s="66">
        <f t="shared" si="215"/>
        <v>0</v>
      </c>
      <c r="O174" s="66">
        <f t="shared" si="215"/>
        <v>0</v>
      </c>
      <c r="P174" s="66">
        <f t="shared" si="215"/>
        <v>0</v>
      </c>
      <c r="Q174" s="66">
        <f t="shared" si="215"/>
        <v>0</v>
      </c>
      <c r="R174" s="204">
        <f t="shared" si="215"/>
        <v>0</v>
      </c>
      <c r="Y174" s="54">
        <f t="shared" ref="Y174:AB174" si="216">IF(Y171&lt;&gt;0,(Y172+Y173)/Y171,)</f>
        <v>0</v>
      </c>
      <c r="Z174" s="54">
        <f t="shared" si="216"/>
        <v>0</v>
      </c>
      <c r="AA174" s="54">
        <f t="shared" si="216"/>
        <v>0</v>
      </c>
      <c r="AB174" s="54">
        <f t="shared" si="216"/>
        <v>0</v>
      </c>
    </row>
    <row r="175" s="126" customFormat="1" customHeight="1" spans="1:28">
      <c r="A175" s="213"/>
      <c r="B175" s="214"/>
      <c r="C175" s="215"/>
      <c r="D175" s="194" t="s">
        <v>444</v>
      </c>
      <c r="E175" s="54">
        <f t="shared" ref="E175:E179" si="217">SUM(G175:R175)</f>
        <v>0</v>
      </c>
      <c r="F175" s="54">
        <f>IF($T$1=0,0,E175/$T$1)</f>
        <v>0</v>
      </c>
      <c r="G175" s="173"/>
      <c r="H175" s="174"/>
      <c r="I175" s="174"/>
      <c r="J175" s="174"/>
      <c r="K175" s="174"/>
      <c r="L175" s="174"/>
      <c r="M175" s="174"/>
      <c r="N175" s="174"/>
      <c r="O175" s="174"/>
      <c r="P175" s="174"/>
      <c r="Q175" s="174"/>
      <c r="R175" s="174"/>
      <c r="Y175" s="54">
        <f t="shared" ref="Y175:Y179" si="218">SUM(G175:I175)</f>
        <v>0</v>
      </c>
      <c r="Z175" s="54">
        <f t="shared" ref="Z175:Z179" si="219">SUM(J175:L175)</f>
        <v>0</v>
      </c>
      <c r="AA175" s="54">
        <f t="shared" ref="AA175:AA179" si="220">SUM(M175:O175)</f>
        <v>0</v>
      </c>
      <c r="AB175" s="54">
        <f t="shared" ref="AB175:AB179" si="221">SUM(P175:R175)</f>
        <v>0</v>
      </c>
    </row>
    <row r="176" s="126" customFormat="1" customHeight="1" spans="1:28">
      <c r="A176" s="213"/>
      <c r="B176" s="214"/>
      <c r="C176" s="215"/>
      <c r="D176" s="194" t="s">
        <v>445</v>
      </c>
      <c r="E176" s="54">
        <f t="shared" si="217"/>
        <v>0</v>
      </c>
      <c r="F176" s="54">
        <f>IF($T$1=0,0,E176/$T$1)</f>
        <v>0</v>
      </c>
      <c r="G176" s="66">
        <f t="shared" ref="G176:R176" si="222">G172+G173+G175</f>
        <v>0</v>
      </c>
      <c r="H176" s="66">
        <f t="shared" si="222"/>
        <v>0</v>
      </c>
      <c r="I176" s="66">
        <f t="shared" si="222"/>
        <v>0</v>
      </c>
      <c r="J176" s="66">
        <f t="shared" si="222"/>
        <v>0</v>
      </c>
      <c r="K176" s="66">
        <f t="shared" si="222"/>
        <v>0</v>
      </c>
      <c r="L176" s="66">
        <f t="shared" si="222"/>
        <v>0</v>
      </c>
      <c r="M176" s="66">
        <f t="shared" si="222"/>
        <v>0</v>
      </c>
      <c r="N176" s="66">
        <f t="shared" si="222"/>
        <v>0</v>
      </c>
      <c r="O176" s="66">
        <f t="shared" si="222"/>
        <v>0</v>
      </c>
      <c r="P176" s="66">
        <f t="shared" si="222"/>
        <v>0</v>
      </c>
      <c r="Q176" s="66">
        <f t="shared" si="222"/>
        <v>0</v>
      </c>
      <c r="R176" s="204">
        <f t="shared" si="222"/>
        <v>0</v>
      </c>
      <c r="Y176" s="54">
        <f t="shared" si="218"/>
        <v>0</v>
      </c>
      <c r="Z176" s="54">
        <f t="shared" si="219"/>
        <v>0</v>
      </c>
      <c r="AA176" s="54">
        <f t="shared" si="220"/>
        <v>0</v>
      </c>
      <c r="AB176" s="54">
        <f t="shared" si="221"/>
        <v>0</v>
      </c>
    </row>
    <row r="177" s="126" customFormat="1" customHeight="1" spans="1:28">
      <c r="A177" s="213"/>
      <c r="B177" s="214"/>
      <c r="C177" s="216" t="s">
        <v>512</v>
      </c>
      <c r="D177" s="91" t="s">
        <v>397</v>
      </c>
      <c r="E177" s="114">
        <f t="shared" si="217"/>
        <v>0</v>
      </c>
      <c r="F177" s="115">
        <f>IF($T$1=0,0,E177/$T$1)</f>
        <v>0</v>
      </c>
      <c r="G177" s="173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Y177" s="114">
        <f t="shared" si="218"/>
        <v>0</v>
      </c>
      <c r="Z177" s="114">
        <f t="shared" si="219"/>
        <v>0</v>
      </c>
      <c r="AA177" s="114">
        <f t="shared" si="220"/>
        <v>0</v>
      </c>
      <c r="AB177" s="114">
        <f t="shared" si="221"/>
        <v>0</v>
      </c>
    </row>
    <row r="178" s="126" customFormat="1" customHeight="1" spans="1:28">
      <c r="A178" s="213"/>
      <c r="B178" s="214"/>
      <c r="C178" s="216"/>
      <c r="D178" s="91" t="s">
        <v>442</v>
      </c>
      <c r="E178" s="114">
        <f t="shared" si="217"/>
        <v>0</v>
      </c>
      <c r="F178" s="115">
        <f>IF($T$1=0,0,E178/$T$1)</f>
        <v>0</v>
      </c>
      <c r="G178" s="173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Y178" s="114">
        <f t="shared" si="218"/>
        <v>0</v>
      </c>
      <c r="Z178" s="114">
        <f t="shared" si="219"/>
        <v>0</v>
      </c>
      <c r="AA178" s="114">
        <f t="shared" si="220"/>
        <v>0</v>
      </c>
      <c r="AB178" s="114">
        <f t="shared" si="221"/>
        <v>0</v>
      </c>
    </row>
    <row r="179" s="126" customFormat="1" customHeight="1" spans="1:28">
      <c r="A179" s="213"/>
      <c r="B179" s="214"/>
      <c r="C179" s="216"/>
      <c r="D179" s="91" t="s">
        <v>443</v>
      </c>
      <c r="E179" s="114">
        <f t="shared" si="217"/>
        <v>0</v>
      </c>
      <c r="F179" s="115">
        <f>IF($T$1=0,0,E179/$T$1)</f>
        <v>0</v>
      </c>
      <c r="G179" s="173"/>
      <c r="H179" s="174"/>
      <c r="I179" s="174"/>
      <c r="J179" s="174"/>
      <c r="K179" s="174"/>
      <c r="L179" s="174"/>
      <c r="M179" s="174"/>
      <c r="N179" s="174"/>
      <c r="O179" s="174"/>
      <c r="P179" s="174"/>
      <c r="Q179" s="174"/>
      <c r="R179" s="174"/>
      <c r="Y179" s="114">
        <f t="shared" si="218"/>
        <v>0</v>
      </c>
      <c r="Z179" s="114">
        <f t="shared" si="219"/>
        <v>0</v>
      </c>
      <c r="AA179" s="114">
        <f t="shared" si="220"/>
        <v>0</v>
      </c>
      <c r="AB179" s="114">
        <f t="shared" si="221"/>
        <v>0</v>
      </c>
    </row>
    <row r="180" s="126" customFormat="1" customHeight="1" spans="1:28">
      <c r="A180" s="213"/>
      <c r="B180" s="214"/>
      <c r="C180" s="216"/>
      <c r="D180" s="91" t="s">
        <v>421</v>
      </c>
      <c r="E180" s="114">
        <f t="shared" ref="E180:R180" si="223">IF(E177&lt;&gt;0,(E178+E179)/E177,)</f>
        <v>0</v>
      </c>
      <c r="F180" s="200">
        <f t="shared" si="223"/>
        <v>0</v>
      </c>
      <c r="G180" s="66">
        <f t="shared" si="223"/>
        <v>0</v>
      </c>
      <c r="H180" s="66">
        <f t="shared" si="223"/>
        <v>0</v>
      </c>
      <c r="I180" s="66">
        <f t="shared" si="223"/>
        <v>0</v>
      </c>
      <c r="J180" s="66">
        <f t="shared" si="223"/>
        <v>0</v>
      </c>
      <c r="K180" s="66">
        <f t="shared" si="223"/>
        <v>0</v>
      </c>
      <c r="L180" s="66">
        <f t="shared" si="223"/>
        <v>0</v>
      </c>
      <c r="M180" s="66">
        <f t="shared" si="223"/>
        <v>0</v>
      </c>
      <c r="N180" s="66">
        <f t="shared" si="223"/>
        <v>0</v>
      </c>
      <c r="O180" s="66">
        <f t="shared" si="223"/>
        <v>0</v>
      </c>
      <c r="P180" s="66">
        <f t="shared" si="223"/>
        <v>0</v>
      </c>
      <c r="Q180" s="66">
        <f t="shared" si="223"/>
        <v>0</v>
      </c>
      <c r="R180" s="204">
        <f t="shared" si="223"/>
        <v>0</v>
      </c>
      <c r="Y180" s="114">
        <f t="shared" ref="Y180:AB180" si="224">IF(Y177&lt;&gt;0,(Y178+Y179)/Y177,)</f>
        <v>0</v>
      </c>
      <c r="Z180" s="114">
        <f t="shared" si="224"/>
        <v>0</v>
      </c>
      <c r="AA180" s="114">
        <f t="shared" si="224"/>
        <v>0</v>
      </c>
      <c r="AB180" s="114">
        <f t="shared" si="224"/>
        <v>0</v>
      </c>
    </row>
    <row r="181" s="126" customFormat="1" customHeight="1" spans="1:28">
      <c r="A181" s="213"/>
      <c r="B181" s="214"/>
      <c r="C181" s="216"/>
      <c r="D181" s="91" t="s">
        <v>444</v>
      </c>
      <c r="E181" s="114">
        <f t="shared" ref="E181:E197" si="225">SUM(G181:R181)</f>
        <v>0</v>
      </c>
      <c r="F181" s="115">
        <f t="shared" ref="F181:F197" si="226">IF($T$1=0,0,E181/$T$1)</f>
        <v>0</v>
      </c>
      <c r="G181" s="173"/>
      <c r="H181" s="174"/>
      <c r="I181" s="174"/>
      <c r="J181" s="174"/>
      <c r="K181" s="174"/>
      <c r="L181" s="174"/>
      <c r="M181" s="174"/>
      <c r="N181" s="174"/>
      <c r="O181" s="174"/>
      <c r="P181" s="174"/>
      <c r="Q181" s="174"/>
      <c r="R181" s="174"/>
      <c r="Y181" s="114">
        <f t="shared" ref="Y181:Y197" si="227">SUM(G181:I181)</f>
        <v>0</v>
      </c>
      <c r="Z181" s="114">
        <f t="shared" ref="Z181:Z197" si="228">SUM(J181:L181)</f>
        <v>0</v>
      </c>
      <c r="AA181" s="114">
        <f t="shared" ref="AA181:AA197" si="229">SUM(M181:O181)</f>
        <v>0</v>
      </c>
      <c r="AB181" s="114">
        <f t="shared" ref="AB181:AB197" si="230">SUM(P181:R181)</f>
        <v>0</v>
      </c>
    </row>
    <row r="182" s="126" customFormat="1" customHeight="1" spans="1:28">
      <c r="A182" s="213"/>
      <c r="B182" s="214"/>
      <c r="C182" s="216"/>
      <c r="D182" s="91" t="s">
        <v>445</v>
      </c>
      <c r="E182" s="114">
        <f t="shared" si="225"/>
        <v>0</v>
      </c>
      <c r="F182" s="115">
        <f t="shared" si="226"/>
        <v>0</v>
      </c>
      <c r="G182" s="66">
        <f t="shared" ref="G182:R182" si="231">G178+G179+G181</f>
        <v>0</v>
      </c>
      <c r="H182" s="66">
        <f t="shared" si="231"/>
        <v>0</v>
      </c>
      <c r="I182" s="66">
        <f t="shared" si="231"/>
        <v>0</v>
      </c>
      <c r="J182" s="66">
        <f t="shared" si="231"/>
        <v>0</v>
      </c>
      <c r="K182" s="66">
        <f t="shared" si="231"/>
        <v>0</v>
      </c>
      <c r="L182" s="66">
        <f t="shared" si="231"/>
        <v>0</v>
      </c>
      <c r="M182" s="66">
        <f t="shared" si="231"/>
        <v>0</v>
      </c>
      <c r="N182" s="66">
        <f t="shared" si="231"/>
        <v>0</v>
      </c>
      <c r="O182" s="66">
        <f t="shared" si="231"/>
        <v>0</v>
      </c>
      <c r="P182" s="66">
        <f t="shared" si="231"/>
        <v>0</v>
      </c>
      <c r="Q182" s="66">
        <f t="shared" si="231"/>
        <v>0</v>
      </c>
      <c r="R182" s="204">
        <f t="shared" si="231"/>
        <v>0</v>
      </c>
      <c r="Y182" s="114">
        <f t="shared" si="227"/>
        <v>0</v>
      </c>
      <c r="Z182" s="114">
        <f t="shared" si="228"/>
        <v>0</v>
      </c>
      <c r="AA182" s="114">
        <f t="shared" si="229"/>
        <v>0</v>
      </c>
      <c r="AB182" s="114">
        <f t="shared" si="230"/>
        <v>0</v>
      </c>
    </row>
    <row r="183" s="126" customFormat="1" customHeight="1" spans="1:28">
      <c r="A183" s="213"/>
      <c r="B183" s="214"/>
      <c r="C183" s="215" t="s">
        <v>513</v>
      </c>
      <c r="D183" s="194" t="s">
        <v>469</v>
      </c>
      <c r="E183" s="54">
        <f t="shared" si="225"/>
        <v>0</v>
      </c>
      <c r="F183" s="199">
        <f t="shared" si="226"/>
        <v>0</v>
      </c>
      <c r="G183" s="173"/>
      <c r="H183" s="174"/>
      <c r="I183" s="174"/>
      <c r="J183" s="174"/>
      <c r="K183" s="174"/>
      <c r="L183" s="174"/>
      <c r="M183" s="174"/>
      <c r="N183" s="174"/>
      <c r="O183" s="174"/>
      <c r="P183" s="174"/>
      <c r="Q183" s="174"/>
      <c r="R183" s="174"/>
      <c r="Y183" s="54">
        <f t="shared" si="227"/>
        <v>0</v>
      </c>
      <c r="Z183" s="54">
        <f t="shared" si="228"/>
        <v>0</v>
      </c>
      <c r="AA183" s="54">
        <f t="shared" si="229"/>
        <v>0</v>
      </c>
      <c r="AB183" s="54">
        <f t="shared" si="230"/>
        <v>0</v>
      </c>
    </row>
    <row r="184" s="126" customFormat="1" customHeight="1" spans="1:28">
      <c r="A184" s="213"/>
      <c r="B184" s="214"/>
      <c r="C184" s="215"/>
      <c r="D184" s="194" t="s">
        <v>514</v>
      </c>
      <c r="E184" s="54">
        <f t="shared" si="225"/>
        <v>0</v>
      </c>
      <c r="F184" s="199">
        <f t="shared" si="226"/>
        <v>0</v>
      </c>
      <c r="G184" s="173"/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Y184" s="54">
        <f t="shared" si="227"/>
        <v>0</v>
      </c>
      <c r="Z184" s="54">
        <f t="shared" si="228"/>
        <v>0</v>
      </c>
      <c r="AA184" s="54">
        <f t="shared" si="229"/>
        <v>0</v>
      </c>
      <c r="AB184" s="54">
        <f t="shared" si="230"/>
        <v>0</v>
      </c>
    </row>
    <row r="185" s="126" customFormat="1" customHeight="1" spans="1:28">
      <c r="A185" s="213"/>
      <c r="B185" s="214"/>
      <c r="C185" s="215"/>
      <c r="D185" s="194" t="s">
        <v>515</v>
      </c>
      <c r="E185" s="54">
        <f t="shared" si="225"/>
        <v>0</v>
      </c>
      <c r="F185" s="199">
        <f t="shared" si="226"/>
        <v>0</v>
      </c>
      <c r="G185" s="173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Y185" s="54">
        <f t="shared" si="227"/>
        <v>0</v>
      </c>
      <c r="Z185" s="54">
        <f t="shared" si="228"/>
        <v>0</v>
      </c>
      <c r="AA185" s="54">
        <f t="shared" si="229"/>
        <v>0</v>
      </c>
      <c r="AB185" s="54">
        <f t="shared" si="230"/>
        <v>0</v>
      </c>
    </row>
    <row r="186" s="126" customFormat="1" customHeight="1" spans="1:28">
      <c r="A186" s="213"/>
      <c r="B186" s="214"/>
      <c r="C186" s="215"/>
      <c r="D186" s="194" t="s">
        <v>499</v>
      </c>
      <c r="E186" s="54">
        <f t="shared" si="225"/>
        <v>0</v>
      </c>
      <c r="F186" s="199">
        <f t="shared" si="226"/>
        <v>0</v>
      </c>
      <c r="G186" s="173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Y186" s="54">
        <f t="shared" si="227"/>
        <v>0</v>
      </c>
      <c r="Z186" s="54">
        <f t="shared" si="228"/>
        <v>0</v>
      </c>
      <c r="AA186" s="54">
        <f t="shared" si="229"/>
        <v>0</v>
      </c>
      <c r="AB186" s="54">
        <f t="shared" si="230"/>
        <v>0</v>
      </c>
    </row>
    <row r="187" s="126" customFormat="1" customHeight="1" spans="1:28">
      <c r="A187" s="213"/>
      <c r="B187" s="214"/>
      <c r="C187" s="215"/>
      <c r="D187" s="194" t="s">
        <v>516</v>
      </c>
      <c r="E187" s="54">
        <f t="shared" si="225"/>
        <v>0</v>
      </c>
      <c r="F187" s="199">
        <f t="shared" si="226"/>
        <v>0</v>
      </c>
      <c r="G187" s="173"/>
      <c r="H187" s="174"/>
      <c r="I187" s="174"/>
      <c r="J187" s="174"/>
      <c r="K187" s="174"/>
      <c r="L187" s="174"/>
      <c r="M187" s="174"/>
      <c r="N187" s="174"/>
      <c r="O187" s="174"/>
      <c r="P187" s="174"/>
      <c r="Q187" s="174"/>
      <c r="R187" s="174"/>
      <c r="Y187" s="54">
        <f t="shared" si="227"/>
        <v>0</v>
      </c>
      <c r="Z187" s="54">
        <f t="shared" si="228"/>
        <v>0</v>
      </c>
      <c r="AA187" s="54">
        <f t="shared" si="229"/>
        <v>0</v>
      </c>
      <c r="AB187" s="54">
        <f t="shared" si="230"/>
        <v>0</v>
      </c>
    </row>
    <row r="188" s="126" customFormat="1" customHeight="1" spans="1:28">
      <c r="A188" s="213"/>
      <c r="B188" s="214"/>
      <c r="C188" s="215"/>
      <c r="D188" s="194" t="s">
        <v>471</v>
      </c>
      <c r="E188" s="54">
        <f t="shared" si="225"/>
        <v>0</v>
      </c>
      <c r="F188" s="199">
        <f t="shared" si="226"/>
        <v>0</v>
      </c>
      <c r="G188" s="173"/>
      <c r="H188" s="174"/>
      <c r="I188" s="174"/>
      <c r="J188" s="174"/>
      <c r="K188" s="174"/>
      <c r="L188" s="174"/>
      <c r="M188" s="174"/>
      <c r="N188" s="174"/>
      <c r="O188" s="174"/>
      <c r="P188" s="174"/>
      <c r="Q188" s="174"/>
      <c r="R188" s="174"/>
      <c r="Y188" s="54">
        <f t="shared" si="227"/>
        <v>0</v>
      </c>
      <c r="Z188" s="54">
        <f t="shared" si="228"/>
        <v>0</v>
      </c>
      <c r="AA188" s="54">
        <f t="shared" si="229"/>
        <v>0</v>
      </c>
      <c r="AB188" s="54">
        <f t="shared" si="230"/>
        <v>0</v>
      </c>
    </row>
    <row r="189" s="126" customFormat="1" customHeight="1" spans="1:28">
      <c r="A189" s="213"/>
      <c r="B189" s="214"/>
      <c r="C189" s="215"/>
      <c r="D189" s="194" t="s">
        <v>472</v>
      </c>
      <c r="E189" s="54">
        <f t="shared" si="225"/>
        <v>0</v>
      </c>
      <c r="F189" s="199">
        <f t="shared" si="226"/>
        <v>0</v>
      </c>
      <c r="G189" s="173"/>
      <c r="H189" s="174"/>
      <c r="I189" s="174"/>
      <c r="J189" s="174"/>
      <c r="K189" s="174"/>
      <c r="L189" s="174"/>
      <c r="M189" s="174"/>
      <c r="N189" s="174"/>
      <c r="O189" s="174"/>
      <c r="P189" s="174"/>
      <c r="Q189" s="174"/>
      <c r="R189" s="174"/>
      <c r="Y189" s="54">
        <f t="shared" si="227"/>
        <v>0</v>
      </c>
      <c r="Z189" s="54">
        <f t="shared" si="228"/>
        <v>0</v>
      </c>
      <c r="AA189" s="54">
        <f t="shared" si="229"/>
        <v>0</v>
      </c>
      <c r="AB189" s="54">
        <f t="shared" si="230"/>
        <v>0</v>
      </c>
    </row>
    <row r="190" s="126" customFormat="1" customHeight="1" spans="1:28">
      <c r="A190" s="213"/>
      <c r="B190" s="214"/>
      <c r="C190" s="215"/>
      <c r="D190" s="194" t="s">
        <v>473</v>
      </c>
      <c r="E190" s="54">
        <f t="shared" si="225"/>
        <v>0</v>
      </c>
      <c r="F190" s="199">
        <f t="shared" si="226"/>
        <v>0</v>
      </c>
      <c r="G190" s="173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Y190" s="54">
        <f t="shared" si="227"/>
        <v>0</v>
      </c>
      <c r="Z190" s="54">
        <f t="shared" si="228"/>
        <v>0</v>
      </c>
      <c r="AA190" s="54">
        <f t="shared" si="229"/>
        <v>0</v>
      </c>
      <c r="AB190" s="54">
        <f t="shared" si="230"/>
        <v>0</v>
      </c>
    </row>
    <row r="191" s="126" customFormat="1" customHeight="1" spans="1:28">
      <c r="A191" s="213"/>
      <c r="B191" s="214"/>
      <c r="C191" s="215"/>
      <c r="D191" s="194" t="s">
        <v>474</v>
      </c>
      <c r="E191" s="54">
        <f t="shared" si="225"/>
        <v>0</v>
      </c>
      <c r="F191" s="199">
        <f t="shared" si="226"/>
        <v>0</v>
      </c>
      <c r="G191" s="173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Y191" s="54">
        <f t="shared" si="227"/>
        <v>0</v>
      </c>
      <c r="Z191" s="54">
        <f t="shared" si="228"/>
        <v>0</v>
      </c>
      <c r="AA191" s="54">
        <f t="shared" si="229"/>
        <v>0</v>
      </c>
      <c r="AB191" s="54">
        <f t="shared" si="230"/>
        <v>0</v>
      </c>
    </row>
    <row r="192" s="126" customFormat="1" customHeight="1" spans="1:28">
      <c r="A192" s="213"/>
      <c r="B192" s="214"/>
      <c r="C192" s="215"/>
      <c r="D192" s="194" t="s">
        <v>475</v>
      </c>
      <c r="E192" s="54">
        <f t="shared" si="225"/>
        <v>0</v>
      </c>
      <c r="F192" s="199">
        <f t="shared" si="226"/>
        <v>0</v>
      </c>
      <c r="G192" s="173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Y192" s="54">
        <f t="shared" si="227"/>
        <v>0</v>
      </c>
      <c r="Z192" s="54">
        <f t="shared" si="228"/>
        <v>0</v>
      </c>
      <c r="AA192" s="54">
        <f t="shared" si="229"/>
        <v>0</v>
      </c>
      <c r="AB192" s="54">
        <f t="shared" si="230"/>
        <v>0</v>
      </c>
    </row>
    <row r="193" s="126" customFormat="1" customHeight="1" spans="1:28">
      <c r="A193" s="213"/>
      <c r="B193" s="214"/>
      <c r="C193" s="215"/>
      <c r="D193" s="194" t="s">
        <v>478</v>
      </c>
      <c r="E193" s="54">
        <f t="shared" si="225"/>
        <v>0</v>
      </c>
      <c r="F193" s="199">
        <f t="shared" si="226"/>
        <v>0</v>
      </c>
      <c r="G193" s="173"/>
      <c r="H193" s="174"/>
      <c r="I193" s="174"/>
      <c r="J193" s="174"/>
      <c r="K193" s="174"/>
      <c r="L193" s="174"/>
      <c r="M193" s="174"/>
      <c r="N193" s="174"/>
      <c r="O193" s="174"/>
      <c r="P193" s="174"/>
      <c r="Q193" s="174"/>
      <c r="R193" s="174"/>
      <c r="Y193" s="54">
        <f t="shared" si="227"/>
        <v>0</v>
      </c>
      <c r="Z193" s="54">
        <f t="shared" si="228"/>
        <v>0</v>
      </c>
      <c r="AA193" s="54">
        <f t="shared" si="229"/>
        <v>0</v>
      </c>
      <c r="AB193" s="54">
        <f t="shared" si="230"/>
        <v>0</v>
      </c>
    </row>
    <row r="194" s="126" customFormat="1" customHeight="1" spans="1:28">
      <c r="A194" s="213"/>
      <c r="B194" s="214"/>
      <c r="C194" s="215"/>
      <c r="D194" s="194" t="s">
        <v>479</v>
      </c>
      <c r="E194" s="54">
        <f t="shared" si="225"/>
        <v>0</v>
      </c>
      <c r="F194" s="199">
        <f t="shared" si="226"/>
        <v>0</v>
      </c>
      <c r="G194" s="173"/>
      <c r="H194" s="174"/>
      <c r="I194" s="174"/>
      <c r="J194" s="174"/>
      <c r="K194" s="174"/>
      <c r="L194" s="174"/>
      <c r="M194" s="174"/>
      <c r="N194" s="174"/>
      <c r="O194" s="174"/>
      <c r="P194" s="174"/>
      <c r="Q194" s="174"/>
      <c r="R194" s="174"/>
      <c r="Y194" s="54">
        <f t="shared" si="227"/>
        <v>0</v>
      </c>
      <c r="Z194" s="54">
        <f t="shared" si="228"/>
        <v>0</v>
      </c>
      <c r="AA194" s="54">
        <f t="shared" si="229"/>
        <v>0</v>
      </c>
      <c r="AB194" s="54">
        <f t="shared" si="230"/>
        <v>0</v>
      </c>
    </row>
    <row r="195" s="126" customFormat="1" customHeight="1" spans="1:28">
      <c r="A195" s="213"/>
      <c r="B195" s="214"/>
      <c r="C195" s="215"/>
      <c r="D195" s="194" t="s">
        <v>480</v>
      </c>
      <c r="E195" s="54">
        <f t="shared" si="225"/>
        <v>0</v>
      </c>
      <c r="F195" s="199">
        <f t="shared" si="226"/>
        <v>0</v>
      </c>
      <c r="G195" s="173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Y195" s="54">
        <f t="shared" si="227"/>
        <v>0</v>
      </c>
      <c r="Z195" s="54">
        <f t="shared" si="228"/>
        <v>0</v>
      </c>
      <c r="AA195" s="54">
        <f t="shared" si="229"/>
        <v>0</v>
      </c>
      <c r="AB195" s="54">
        <f t="shared" si="230"/>
        <v>0</v>
      </c>
    </row>
    <row r="196" s="126" customFormat="1" customHeight="1" spans="1:28">
      <c r="A196" s="213"/>
      <c r="B196" s="214"/>
      <c r="C196" s="215"/>
      <c r="D196" s="194" t="s">
        <v>445</v>
      </c>
      <c r="E196" s="54">
        <f t="shared" si="225"/>
        <v>0</v>
      </c>
      <c r="F196" s="199">
        <f t="shared" si="226"/>
        <v>0</v>
      </c>
      <c r="G196" s="66">
        <f t="shared" ref="G196:R196" si="232">SUM(G183:G195)</f>
        <v>0</v>
      </c>
      <c r="H196" s="66">
        <f t="shared" si="232"/>
        <v>0</v>
      </c>
      <c r="I196" s="66">
        <f t="shared" si="232"/>
        <v>0</v>
      </c>
      <c r="J196" s="66">
        <f t="shared" si="232"/>
        <v>0</v>
      </c>
      <c r="K196" s="66">
        <f t="shared" si="232"/>
        <v>0</v>
      </c>
      <c r="L196" s="66">
        <f t="shared" si="232"/>
        <v>0</v>
      </c>
      <c r="M196" s="66">
        <f t="shared" si="232"/>
        <v>0</v>
      </c>
      <c r="N196" s="66">
        <f t="shared" si="232"/>
        <v>0</v>
      </c>
      <c r="O196" s="66">
        <f t="shared" si="232"/>
        <v>0</v>
      </c>
      <c r="P196" s="66">
        <f t="shared" si="232"/>
        <v>0</v>
      </c>
      <c r="Q196" s="66">
        <f t="shared" si="232"/>
        <v>0</v>
      </c>
      <c r="R196" s="204">
        <f t="shared" si="232"/>
        <v>0</v>
      </c>
      <c r="Y196" s="54">
        <f t="shared" si="227"/>
        <v>0</v>
      </c>
      <c r="Z196" s="54">
        <f t="shared" si="228"/>
        <v>0</v>
      </c>
      <c r="AA196" s="54">
        <f t="shared" si="229"/>
        <v>0</v>
      </c>
      <c r="AB196" s="54">
        <f t="shared" si="230"/>
        <v>0</v>
      </c>
    </row>
    <row r="197" s="126" customFormat="1" customHeight="1" spans="1:28">
      <c r="A197" s="220"/>
      <c r="B197" s="221"/>
      <c r="C197" s="222" t="s">
        <v>93</v>
      </c>
      <c r="D197" s="91"/>
      <c r="E197" s="114">
        <f t="shared" si="225"/>
        <v>0</v>
      </c>
      <c r="F197" s="114">
        <f t="shared" si="226"/>
        <v>0</v>
      </c>
      <c r="G197" s="66">
        <f t="shared" ref="G197:R197" si="233">G176+G182+G196</f>
        <v>0</v>
      </c>
      <c r="H197" s="66">
        <f t="shared" si="233"/>
        <v>0</v>
      </c>
      <c r="I197" s="66">
        <f t="shared" si="233"/>
        <v>0</v>
      </c>
      <c r="J197" s="66">
        <f t="shared" si="233"/>
        <v>0</v>
      </c>
      <c r="K197" s="66">
        <f t="shared" si="233"/>
        <v>0</v>
      </c>
      <c r="L197" s="66">
        <f t="shared" si="233"/>
        <v>0</v>
      </c>
      <c r="M197" s="66">
        <f t="shared" si="233"/>
        <v>0</v>
      </c>
      <c r="N197" s="66">
        <f t="shared" si="233"/>
        <v>0</v>
      </c>
      <c r="O197" s="66">
        <f t="shared" si="233"/>
        <v>0</v>
      </c>
      <c r="P197" s="66">
        <f t="shared" si="233"/>
        <v>0</v>
      </c>
      <c r="Q197" s="66">
        <f t="shared" si="233"/>
        <v>0</v>
      </c>
      <c r="R197" s="204">
        <f t="shared" si="233"/>
        <v>0</v>
      </c>
      <c r="Y197" s="114">
        <f t="shared" si="227"/>
        <v>0</v>
      </c>
      <c r="Z197" s="114">
        <f t="shared" si="228"/>
        <v>0</v>
      </c>
      <c r="AA197" s="114">
        <f t="shared" si="229"/>
        <v>0</v>
      </c>
      <c r="AB197" s="114">
        <f t="shared" si="230"/>
        <v>0</v>
      </c>
    </row>
  </sheetData>
  <mergeCells count="29">
    <mergeCell ref="A1:B1"/>
    <mergeCell ref="C19:C21"/>
    <mergeCell ref="C22:C23"/>
    <mergeCell ref="C24:C38"/>
    <mergeCell ref="C39:C47"/>
    <mergeCell ref="C48:C56"/>
    <mergeCell ref="C58:C63"/>
    <mergeCell ref="C64:C69"/>
    <mergeCell ref="C70:C75"/>
    <mergeCell ref="C76:C81"/>
    <mergeCell ref="C82:C97"/>
    <mergeCell ref="C98:C101"/>
    <mergeCell ref="C103:C108"/>
    <mergeCell ref="C109:C117"/>
    <mergeCell ref="C118:C125"/>
    <mergeCell ref="C126:C131"/>
    <mergeCell ref="C132:C156"/>
    <mergeCell ref="C157:C159"/>
    <mergeCell ref="C160:C163"/>
    <mergeCell ref="C165:C170"/>
    <mergeCell ref="C171:C176"/>
    <mergeCell ref="C177:C182"/>
    <mergeCell ref="C183:C196"/>
    <mergeCell ref="A2:B11"/>
    <mergeCell ref="A12:B23"/>
    <mergeCell ref="A24:B56"/>
    <mergeCell ref="A58:B102"/>
    <mergeCell ref="A103:B164"/>
    <mergeCell ref="A165:B197"/>
  </mergeCells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7" tint="0.399792474135563"/>
  </sheetPr>
  <dimension ref="A1:AB318"/>
  <sheetViews>
    <sheetView tabSelected="1" zoomScale="110" zoomScaleNormal="110" workbookViewId="0">
      <pane xSplit="6" ySplit="1" topLeftCell="G2" activePane="bottomRight" state="frozen"/>
      <selection/>
      <selection pane="topRight"/>
      <selection pane="bottomLeft"/>
      <selection pane="bottomRight" activeCell="A1" sqref="A1:B1"/>
    </sheetView>
  </sheetViews>
  <sheetFormatPr defaultColWidth="9" defaultRowHeight="16.8"/>
  <cols>
    <col min="1" max="1" width="4.13461538461539" style="4" customWidth="1"/>
    <col min="2" max="2" width="5.63461538461539" style="4" customWidth="1"/>
    <col min="3" max="3" width="16.8846153846154" style="4" customWidth="1"/>
    <col min="4" max="4" width="20.25" style="4" customWidth="1"/>
    <col min="5" max="5" width="14" style="4" customWidth="1"/>
    <col min="6" max="18" width="12.25" style="4" customWidth="1"/>
    <col min="19" max="19" width="17.75" style="4" customWidth="1"/>
    <col min="20" max="20" width="3.75" style="4" customWidth="1"/>
    <col min="21" max="21" width="8.25" style="4" customWidth="1"/>
    <col min="22" max="22" width="3.75" style="4" customWidth="1"/>
    <col min="23" max="23" width="8.25" style="4" customWidth="1"/>
    <col min="24" max="24" width="5.13461538461539" style="4" customWidth="1"/>
    <col min="25" max="28" width="10.6346153846154" style="4" hidden="1" customWidth="1"/>
    <col min="29" max="256" width="9" style="4"/>
    <col min="257" max="257" width="4.13461538461539" style="4" customWidth="1"/>
    <col min="258" max="258" width="5.63461538461539" style="4" customWidth="1"/>
    <col min="259" max="259" width="16.8846153846154" style="4" customWidth="1"/>
    <col min="260" max="260" width="20.25" style="4" customWidth="1"/>
    <col min="261" max="261" width="14" style="4" customWidth="1"/>
    <col min="262" max="274" width="12.25" style="4" customWidth="1"/>
    <col min="275" max="275" width="17.75" style="4" customWidth="1"/>
    <col min="276" max="276" width="3.75" style="4" customWidth="1"/>
    <col min="277" max="277" width="8.25" style="4" customWidth="1"/>
    <col min="278" max="278" width="3.75" style="4" customWidth="1"/>
    <col min="279" max="279" width="8.25" style="4" customWidth="1"/>
    <col min="280" max="280" width="5.13461538461539" style="4" customWidth="1"/>
    <col min="281" max="284" width="9" style="4" hidden="1" customWidth="1"/>
    <col min="285" max="512" width="9" style="4"/>
    <col min="513" max="513" width="4.13461538461539" style="4" customWidth="1"/>
    <col min="514" max="514" width="5.63461538461539" style="4" customWidth="1"/>
    <col min="515" max="515" width="16.8846153846154" style="4" customWidth="1"/>
    <col min="516" max="516" width="20.25" style="4" customWidth="1"/>
    <col min="517" max="517" width="14" style="4" customWidth="1"/>
    <col min="518" max="530" width="12.25" style="4" customWidth="1"/>
    <col min="531" max="531" width="17.75" style="4" customWidth="1"/>
    <col min="532" max="532" width="3.75" style="4" customWidth="1"/>
    <col min="533" max="533" width="8.25" style="4" customWidth="1"/>
    <col min="534" max="534" width="3.75" style="4" customWidth="1"/>
    <col min="535" max="535" width="8.25" style="4" customWidth="1"/>
    <col min="536" max="536" width="5.13461538461539" style="4" customWidth="1"/>
    <col min="537" max="540" width="9" style="4" hidden="1" customWidth="1"/>
    <col min="541" max="768" width="9" style="4"/>
    <col min="769" max="769" width="4.13461538461539" style="4" customWidth="1"/>
    <col min="770" max="770" width="5.63461538461539" style="4" customWidth="1"/>
    <col min="771" max="771" width="16.8846153846154" style="4" customWidth="1"/>
    <col min="772" max="772" width="20.25" style="4" customWidth="1"/>
    <col min="773" max="773" width="14" style="4" customWidth="1"/>
    <col min="774" max="786" width="12.25" style="4" customWidth="1"/>
    <col min="787" max="787" width="17.75" style="4" customWidth="1"/>
    <col min="788" max="788" width="3.75" style="4" customWidth="1"/>
    <col min="789" max="789" width="8.25" style="4" customWidth="1"/>
    <col min="790" max="790" width="3.75" style="4" customWidth="1"/>
    <col min="791" max="791" width="8.25" style="4" customWidth="1"/>
    <col min="792" max="792" width="5.13461538461539" style="4" customWidth="1"/>
    <col min="793" max="796" width="9" style="4" hidden="1" customWidth="1"/>
    <col min="797" max="1024" width="9" style="4"/>
    <col min="1025" max="1025" width="4.13461538461539" style="4" customWidth="1"/>
    <col min="1026" max="1026" width="5.63461538461539" style="4" customWidth="1"/>
    <col min="1027" max="1027" width="16.8846153846154" style="4" customWidth="1"/>
    <col min="1028" max="1028" width="20.25" style="4" customWidth="1"/>
    <col min="1029" max="1029" width="14" style="4" customWidth="1"/>
    <col min="1030" max="1042" width="12.25" style="4" customWidth="1"/>
    <col min="1043" max="1043" width="17.75" style="4" customWidth="1"/>
    <col min="1044" max="1044" width="3.75" style="4" customWidth="1"/>
    <col min="1045" max="1045" width="8.25" style="4" customWidth="1"/>
    <col min="1046" max="1046" width="3.75" style="4" customWidth="1"/>
    <col min="1047" max="1047" width="8.25" style="4" customWidth="1"/>
    <col min="1048" max="1048" width="5.13461538461539" style="4" customWidth="1"/>
    <col min="1049" max="1052" width="9" style="4" hidden="1" customWidth="1"/>
    <col min="1053" max="1280" width="9" style="4"/>
    <col min="1281" max="1281" width="4.13461538461539" style="4" customWidth="1"/>
    <col min="1282" max="1282" width="5.63461538461539" style="4" customWidth="1"/>
    <col min="1283" max="1283" width="16.8846153846154" style="4" customWidth="1"/>
    <col min="1284" max="1284" width="20.25" style="4" customWidth="1"/>
    <col min="1285" max="1285" width="14" style="4" customWidth="1"/>
    <col min="1286" max="1298" width="12.25" style="4" customWidth="1"/>
    <col min="1299" max="1299" width="17.75" style="4" customWidth="1"/>
    <col min="1300" max="1300" width="3.75" style="4" customWidth="1"/>
    <col min="1301" max="1301" width="8.25" style="4" customWidth="1"/>
    <col min="1302" max="1302" width="3.75" style="4" customWidth="1"/>
    <col min="1303" max="1303" width="8.25" style="4" customWidth="1"/>
    <col min="1304" max="1304" width="5.13461538461539" style="4" customWidth="1"/>
    <col min="1305" max="1308" width="9" style="4" hidden="1" customWidth="1"/>
    <col min="1309" max="1536" width="9" style="4"/>
    <col min="1537" max="1537" width="4.13461538461539" style="4" customWidth="1"/>
    <col min="1538" max="1538" width="5.63461538461539" style="4" customWidth="1"/>
    <col min="1539" max="1539" width="16.8846153846154" style="4" customWidth="1"/>
    <col min="1540" max="1540" width="20.25" style="4" customWidth="1"/>
    <col min="1541" max="1541" width="14" style="4" customWidth="1"/>
    <col min="1542" max="1554" width="12.25" style="4" customWidth="1"/>
    <col min="1555" max="1555" width="17.75" style="4" customWidth="1"/>
    <col min="1556" max="1556" width="3.75" style="4" customWidth="1"/>
    <col min="1557" max="1557" width="8.25" style="4" customWidth="1"/>
    <col min="1558" max="1558" width="3.75" style="4" customWidth="1"/>
    <col min="1559" max="1559" width="8.25" style="4" customWidth="1"/>
    <col min="1560" max="1560" width="5.13461538461539" style="4" customWidth="1"/>
    <col min="1561" max="1564" width="9" style="4" hidden="1" customWidth="1"/>
    <col min="1565" max="1792" width="9" style="4"/>
    <col min="1793" max="1793" width="4.13461538461539" style="4" customWidth="1"/>
    <col min="1794" max="1794" width="5.63461538461539" style="4" customWidth="1"/>
    <col min="1795" max="1795" width="16.8846153846154" style="4" customWidth="1"/>
    <col min="1796" max="1796" width="20.25" style="4" customWidth="1"/>
    <col min="1797" max="1797" width="14" style="4" customWidth="1"/>
    <col min="1798" max="1810" width="12.25" style="4" customWidth="1"/>
    <col min="1811" max="1811" width="17.75" style="4" customWidth="1"/>
    <col min="1812" max="1812" width="3.75" style="4" customWidth="1"/>
    <col min="1813" max="1813" width="8.25" style="4" customWidth="1"/>
    <col min="1814" max="1814" width="3.75" style="4" customWidth="1"/>
    <col min="1815" max="1815" width="8.25" style="4" customWidth="1"/>
    <col min="1816" max="1816" width="5.13461538461539" style="4" customWidth="1"/>
    <col min="1817" max="1820" width="9" style="4" hidden="1" customWidth="1"/>
    <col min="1821" max="2048" width="9" style="4"/>
    <col min="2049" max="2049" width="4.13461538461539" style="4" customWidth="1"/>
    <col min="2050" max="2050" width="5.63461538461539" style="4" customWidth="1"/>
    <col min="2051" max="2051" width="16.8846153846154" style="4" customWidth="1"/>
    <col min="2052" max="2052" width="20.25" style="4" customWidth="1"/>
    <col min="2053" max="2053" width="14" style="4" customWidth="1"/>
    <col min="2054" max="2066" width="12.25" style="4" customWidth="1"/>
    <col min="2067" max="2067" width="17.75" style="4" customWidth="1"/>
    <col min="2068" max="2068" width="3.75" style="4" customWidth="1"/>
    <col min="2069" max="2069" width="8.25" style="4" customWidth="1"/>
    <col min="2070" max="2070" width="3.75" style="4" customWidth="1"/>
    <col min="2071" max="2071" width="8.25" style="4" customWidth="1"/>
    <col min="2072" max="2072" width="5.13461538461539" style="4" customWidth="1"/>
    <col min="2073" max="2076" width="9" style="4" hidden="1" customWidth="1"/>
    <col min="2077" max="2304" width="9" style="4"/>
    <col min="2305" max="2305" width="4.13461538461539" style="4" customWidth="1"/>
    <col min="2306" max="2306" width="5.63461538461539" style="4" customWidth="1"/>
    <col min="2307" max="2307" width="16.8846153846154" style="4" customWidth="1"/>
    <col min="2308" max="2308" width="20.25" style="4" customWidth="1"/>
    <col min="2309" max="2309" width="14" style="4" customWidth="1"/>
    <col min="2310" max="2322" width="12.25" style="4" customWidth="1"/>
    <col min="2323" max="2323" width="17.75" style="4" customWidth="1"/>
    <col min="2324" max="2324" width="3.75" style="4" customWidth="1"/>
    <col min="2325" max="2325" width="8.25" style="4" customWidth="1"/>
    <col min="2326" max="2326" width="3.75" style="4" customWidth="1"/>
    <col min="2327" max="2327" width="8.25" style="4" customWidth="1"/>
    <col min="2328" max="2328" width="5.13461538461539" style="4" customWidth="1"/>
    <col min="2329" max="2332" width="9" style="4" hidden="1" customWidth="1"/>
    <col min="2333" max="2560" width="9" style="4"/>
    <col min="2561" max="2561" width="4.13461538461539" style="4" customWidth="1"/>
    <col min="2562" max="2562" width="5.63461538461539" style="4" customWidth="1"/>
    <col min="2563" max="2563" width="16.8846153846154" style="4" customWidth="1"/>
    <col min="2564" max="2564" width="20.25" style="4" customWidth="1"/>
    <col min="2565" max="2565" width="14" style="4" customWidth="1"/>
    <col min="2566" max="2578" width="12.25" style="4" customWidth="1"/>
    <col min="2579" max="2579" width="17.75" style="4" customWidth="1"/>
    <col min="2580" max="2580" width="3.75" style="4" customWidth="1"/>
    <col min="2581" max="2581" width="8.25" style="4" customWidth="1"/>
    <col min="2582" max="2582" width="3.75" style="4" customWidth="1"/>
    <col min="2583" max="2583" width="8.25" style="4" customWidth="1"/>
    <col min="2584" max="2584" width="5.13461538461539" style="4" customWidth="1"/>
    <col min="2585" max="2588" width="9" style="4" hidden="1" customWidth="1"/>
    <col min="2589" max="2816" width="9" style="4"/>
    <col min="2817" max="2817" width="4.13461538461539" style="4" customWidth="1"/>
    <col min="2818" max="2818" width="5.63461538461539" style="4" customWidth="1"/>
    <col min="2819" max="2819" width="16.8846153846154" style="4" customWidth="1"/>
    <col min="2820" max="2820" width="20.25" style="4" customWidth="1"/>
    <col min="2821" max="2821" width="14" style="4" customWidth="1"/>
    <col min="2822" max="2834" width="12.25" style="4" customWidth="1"/>
    <col min="2835" max="2835" width="17.75" style="4" customWidth="1"/>
    <col min="2836" max="2836" width="3.75" style="4" customWidth="1"/>
    <col min="2837" max="2837" width="8.25" style="4" customWidth="1"/>
    <col min="2838" max="2838" width="3.75" style="4" customWidth="1"/>
    <col min="2839" max="2839" width="8.25" style="4" customWidth="1"/>
    <col min="2840" max="2840" width="5.13461538461539" style="4" customWidth="1"/>
    <col min="2841" max="2844" width="9" style="4" hidden="1" customWidth="1"/>
    <col min="2845" max="3072" width="9" style="4"/>
    <col min="3073" max="3073" width="4.13461538461539" style="4" customWidth="1"/>
    <col min="3074" max="3074" width="5.63461538461539" style="4" customWidth="1"/>
    <col min="3075" max="3075" width="16.8846153846154" style="4" customWidth="1"/>
    <col min="3076" max="3076" width="20.25" style="4" customWidth="1"/>
    <col min="3077" max="3077" width="14" style="4" customWidth="1"/>
    <col min="3078" max="3090" width="12.25" style="4" customWidth="1"/>
    <col min="3091" max="3091" width="17.75" style="4" customWidth="1"/>
    <col min="3092" max="3092" width="3.75" style="4" customWidth="1"/>
    <col min="3093" max="3093" width="8.25" style="4" customWidth="1"/>
    <col min="3094" max="3094" width="3.75" style="4" customWidth="1"/>
    <col min="3095" max="3095" width="8.25" style="4" customWidth="1"/>
    <col min="3096" max="3096" width="5.13461538461539" style="4" customWidth="1"/>
    <col min="3097" max="3100" width="9" style="4" hidden="1" customWidth="1"/>
    <col min="3101" max="3328" width="9" style="4"/>
    <col min="3329" max="3329" width="4.13461538461539" style="4" customWidth="1"/>
    <col min="3330" max="3330" width="5.63461538461539" style="4" customWidth="1"/>
    <col min="3331" max="3331" width="16.8846153846154" style="4" customWidth="1"/>
    <col min="3332" max="3332" width="20.25" style="4" customWidth="1"/>
    <col min="3333" max="3333" width="14" style="4" customWidth="1"/>
    <col min="3334" max="3346" width="12.25" style="4" customWidth="1"/>
    <col min="3347" max="3347" width="17.75" style="4" customWidth="1"/>
    <col min="3348" max="3348" width="3.75" style="4" customWidth="1"/>
    <col min="3349" max="3349" width="8.25" style="4" customWidth="1"/>
    <col min="3350" max="3350" width="3.75" style="4" customWidth="1"/>
    <col min="3351" max="3351" width="8.25" style="4" customWidth="1"/>
    <col min="3352" max="3352" width="5.13461538461539" style="4" customWidth="1"/>
    <col min="3353" max="3356" width="9" style="4" hidden="1" customWidth="1"/>
    <col min="3357" max="3584" width="9" style="4"/>
    <col min="3585" max="3585" width="4.13461538461539" style="4" customWidth="1"/>
    <col min="3586" max="3586" width="5.63461538461539" style="4" customWidth="1"/>
    <col min="3587" max="3587" width="16.8846153846154" style="4" customWidth="1"/>
    <col min="3588" max="3588" width="20.25" style="4" customWidth="1"/>
    <col min="3589" max="3589" width="14" style="4" customWidth="1"/>
    <col min="3590" max="3602" width="12.25" style="4" customWidth="1"/>
    <col min="3603" max="3603" width="17.75" style="4" customWidth="1"/>
    <col min="3604" max="3604" width="3.75" style="4" customWidth="1"/>
    <col min="3605" max="3605" width="8.25" style="4" customWidth="1"/>
    <col min="3606" max="3606" width="3.75" style="4" customWidth="1"/>
    <col min="3607" max="3607" width="8.25" style="4" customWidth="1"/>
    <col min="3608" max="3608" width="5.13461538461539" style="4" customWidth="1"/>
    <col min="3609" max="3612" width="9" style="4" hidden="1" customWidth="1"/>
    <col min="3613" max="3840" width="9" style="4"/>
    <col min="3841" max="3841" width="4.13461538461539" style="4" customWidth="1"/>
    <col min="3842" max="3842" width="5.63461538461539" style="4" customWidth="1"/>
    <col min="3843" max="3843" width="16.8846153846154" style="4" customWidth="1"/>
    <col min="3844" max="3844" width="20.25" style="4" customWidth="1"/>
    <col min="3845" max="3845" width="14" style="4" customWidth="1"/>
    <col min="3846" max="3858" width="12.25" style="4" customWidth="1"/>
    <col min="3859" max="3859" width="17.75" style="4" customWidth="1"/>
    <col min="3860" max="3860" width="3.75" style="4" customWidth="1"/>
    <col min="3861" max="3861" width="8.25" style="4" customWidth="1"/>
    <col min="3862" max="3862" width="3.75" style="4" customWidth="1"/>
    <col min="3863" max="3863" width="8.25" style="4" customWidth="1"/>
    <col min="3864" max="3864" width="5.13461538461539" style="4" customWidth="1"/>
    <col min="3865" max="3868" width="9" style="4" hidden="1" customWidth="1"/>
    <col min="3869" max="4096" width="9" style="4"/>
    <col min="4097" max="4097" width="4.13461538461539" style="4" customWidth="1"/>
    <col min="4098" max="4098" width="5.63461538461539" style="4" customWidth="1"/>
    <col min="4099" max="4099" width="16.8846153846154" style="4" customWidth="1"/>
    <col min="4100" max="4100" width="20.25" style="4" customWidth="1"/>
    <col min="4101" max="4101" width="14" style="4" customWidth="1"/>
    <col min="4102" max="4114" width="12.25" style="4" customWidth="1"/>
    <col min="4115" max="4115" width="17.75" style="4" customWidth="1"/>
    <col min="4116" max="4116" width="3.75" style="4" customWidth="1"/>
    <col min="4117" max="4117" width="8.25" style="4" customWidth="1"/>
    <col min="4118" max="4118" width="3.75" style="4" customWidth="1"/>
    <col min="4119" max="4119" width="8.25" style="4" customWidth="1"/>
    <col min="4120" max="4120" width="5.13461538461539" style="4" customWidth="1"/>
    <col min="4121" max="4124" width="9" style="4" hidden="1" customWidth="1"/>
    <col min="4125" max="4352" width="9" style="4"/>
    <col min="4353" max="4353" width="4.13461538461539" style="4" customWidth="1"/>
    <col min="4354" max="4354" width="5.63461538461539" style="4" customWidth="1"/>
    <col min="4355" max="4355" width="16.8846153846154" style="4" customWidth="1"/>
    <col min="4356" max="4356" width="20.25" style="4" customWidth="1"/>
    <col min="4357" max="4357" width="14" style="4" customWidth="1"/>
    <col min="4358" max="4370" width="12.25" style="4" customWidth="1"/>
    <col min="4371" max="4371" width="17.75" style="4" customWidth="1"/>
    <col min="4372" max="4372" width="3.75" style="4" customWidth="1"/>
    <col min="4373" max="4373" width="8.25" style="4" customWidth="1"/>
    <col min="4374" max="4374" width="3.75" style="4" customWidth="1"/>
    <col min="4375" max="4375" width="8.25" style="4" customWidth="1"/>
    <col min="4376" max="4376" width="5.13461538461539" style="4" customWidth="1"/>
    <col min="4377" max="4380" width="9" style="4" hidden="1" customWidth="1"/>
    <col min="4381" max="4608" width="9" style="4"/>
    <col min="4609" max="4609" width="4.13461538461539" style="4" customWidth="1"/>
    <col min="4610" max="4610" width="5.63461538461539" style="4" customWidth="1"/>
    <col min="4611" max="4611" width="16.8846153846154" style="4" customWidth="1"/>
    <col min="4612" max="4612" width="20.25" style="4" customWidth="1"/>
    <col min="4613" max="4613" width="14" style="4" customWidth="1"/>
    <col min="4614" max="4626" width="12.25" style="4" customWidth="1"/>
    <col min="4627" max="4627" width="17.75" style="4" customWidth="1"/>
    <col min="4628" max="4628" width="3.75" style="4" customWidth="1"/>
    <col min="4629" max="4629" width="8.25" style="4" customWidth="1"/>
    <col min="4630" max="4630" width="3.75" style="4" customWidth="1"/>
    <col min="4631" max="4631" width="8.25" style="4" customWidth="1"/>
    <col min="4632" max="4632" width="5.13461538461539" style="4" customWidth="1"/>
    <col min="4633" max="4636" width="9" style="4" hidden="1" customWidth="1"/>
    <col min="4637" max="4864" width="9" style="4"/>
    <col min="4865" max="4865" width="4.13461538461539" style="4" customWidth="1"/>
    <col min="4866" max="4866" width="5.63461538461539" style="4" customWidth="1"/>
    <col min="4867" max="4867" width="16.8846153846154" style="4" customWidth="1"/>
    <col min="4868" max="4868" width="20.25" style="4" customWidth="1"/>
    <col min="4869" max="4869" width="14" style="4" customWidth="1"/>
    <col min="4870" max="4882" width="12.25" style="4" customWidth="1"/>
    <col min="4883" max="4883" width="17.75" style="4" customWidth="1"/>
    <col min="4884" max="4884" width="3.75" style="4" customWidth="1"/>
    <col min="4885" max="4885" width="8.25" style="4" customWidth="1"/>
    <col min="4886" max="4886" width="3.75" style="4" customWidth="1"/>
    <col min="4887" max="4887" width="8.25" style="4" customWidth="1"/>
    <col min="4888" max="4888" width="5.13461538461539" style="4" customWidth="1"/>
    <col min="4889" max="4892" width="9" style="4" hidden="1" customWidth="1"/>
    <col min="4893" max="5120" width="9" style="4"/>
    <col min="5121" max="5121" width="4.13461538461539" style="4" customWidth="1"/>
    <col min="5122" max="5122" width="5.63461538461539" style="4" customWidth="1"/>
    <col min="5123" max="5123" width="16.8846153846154" style="4" customWidth="1"/>
    <col min="5124" max="5124" width="20.25" style="4" customWidth="1"/>
    <col min="5125" max="5125" width="14" style="4" customWidth="1"/>
    <col min="5126" max="5138" width="12.25" style="4" customWidth="1"/>
    <col min="5139" max="5139" width="17.75" style="4" customWidth="1"/>
    <col min="5140" max="5140" width="3.75" style="4" customWidth="1"/>
    <col min="5141" max="5141" width="8.25" style="4" customWidth="1"/>
    <col min="5142" max="5142" width="3.75" style="4" customWidth="1"/>
    <col min="5143" max="5143" width="8.25" style="4" customWidth="1"/>
    <col min="5144" max="5144" width="5.13461538461539" style="4" customWidth="1"/>
    <col min="5145" max="5148" width="9" style="4" hidden="1" customWidth="1"/>
    <col min="5149" max="5376" width="9" style="4"/>
    <col min="5377" max="5377" width="4.13461538461539" style="4" customWidth="1"/>
    <col min="5378" max="5378" width="5.63461538461539" style="4" customWidth="1"/>
    <col min="5379" max="5379" width="16.8846153846154" style="4" customWidth="1"/>
    <col min="5380" max="5380" width="20.25" style="4" customWidth="1"/>
    <col min="5381" max="5381" width="14" style="4" customWidth="1"/>
    <col min="5382" max="5394" width="12.25" style="4" customWidth="1"/>
    <col min="5395" max="5395" width="17.75" style="4" customWidth="1"/>
    <col min="5396" max="5396" width="3.75" style="4" customWidth="1"/>
    <col min="5397" max="5397" width="8.25" style="4" customWidth="1"/>
    <col min="5398" max="5398" width="3.75" style="4" customWidth="1"/>
    <col min="5399" max="5399" width="8.25" style="4" customWidth="1"/>
    <col min="5400" max="5400" width="5.13461538461539" style="4" customWidth="1"/>
    <col min="5401" max="5404" width="9" style="4" hidden="1" customWidth="1"/>
    <col min="5405" max="5632" width="9" style="4"/>
    <col min="5633" max="5633" width="4.13461538461539" style="4" customWidth="1"/>
    <col min="5634" max="5634" width="5.63461538461539" style="4" customWidth="1"/>
    <col min="5635" max="5635" width="16.8846153846154" style="4" customWidth="1"/>
    <col min="5636" max="5636" width="20.25" style="4" customWidth="1"/>
    <col min="5637" max="5637" width="14" style="4" customWidth="1"/>
    <col min="5638" max="5650" width="12.25" style="4" customWidth="1"/>
    <col min="5651" max="5651" width="17.75" style="4" customWidth="1"/>
    <col min="5652" max="5652" width="3.75" style="4" customWidth="1"/>
    <col min="5653" max="5653" width="8.25" style="4" customWidth="1"/>
    <col min="5654" max="5654" width="3.75" style="4" customWidth="1"/>
    <col min="5655" max="5655" width="8.25" style="4" customWidth="1"/>
    <col min="5656" max="5656" width="5.13461538461539" style="4" customWidth="1"/>
    <col min="5657" max="5660" width="9" style="4" hidden="1" customWidth="1"/>
    <col min="5661" max="5888" width="9" style="4"/>
    <col min="5889" max="5889" width="4.13461538461539" style="4" customWidth="1"/>
    <col min="5890" max="5890" width="5.63461538461539" style="4" customWidth="1"/>
    <col min="5891" max="5891" width="16.8846153846154" style="4" customWidth="1"/>
    <col min="5892" max="5892" width="20.25" style="4" customWidth="1"/>
    <col min="5893" max="5893" width="14" style="4" customWidth="1"/>
    <col min="5894" max="5906" width="12.25" style="4" customWidth="1"/>
    <col min="5907" max="5907" width="17.75" style="4" customWidth="1"/>
    <col min="5908" max="5908" width="3.75" style="4" customWidth="1"/>
    <col min="5909" max="5909" width="8.25" style="4" customWidth="1"/>
    <col min="5910" max="5910" width="3.75" style="4" customWidth="1"/>
    <col min="5911" max="5911" width="8.25" style="4" customWidth="1"/>
    <col min="5912" max="5912" width="5.13461538461539" style="4" customWidth="1"/>
    <col min="5913" max="5916" width="9" style="4" hidden="1" customWidth="1"/>
    <col min="5917" max="6144" width="9" style="4"/>
    <col min="6145" max="6145" width="4.13461538461539" style="4" customWidth="1"/>
    <col min="6146" max="6146" width="5.63461538461539" style="4" customWidth="1"/>
    <col min="6147" max="6147" width="16.8846153846154" style="4" customWidth="1"/>
    <col min="6148" max="6148" width="20.25" style="4" customWidth="1"/>
    <col min="6149" max="6149" width="14" style="4" customWidth="1"/>
    <col min="6150" max="6162" width="12.25" style="4" customWidth="1"/>
    <col min="6163" max="6163" width="17.75" style="4" customWidth="1"/>
    <col min="6164" max="6164" width="3.75" style="4" customWidth="1"/>
    <col min="6165" max="6165" width="8.25" style="4" customWidth="1"/>
    <col min="6166" max="6166" width="3.75" style="4" customWidth="1"/>
    <col min="6167" max="6167" width="8.25" style="4" customWidth="1"/>
    <col min="6168" max="6168" width="5.13461538461539" style="4" customWidth="1"/>
    <col min="6169" max="6172" width="9" style="4" hidden="1" customWidth="1"/>
    <col min="6173" max="6400" width="9" style="4"/>
    <col min="6401" max="6401" width="4.13461538461539" style="4" customWidth="1"/>
    <col min="6402" max="6402" width="5.63461538461539" style="4" customWidth="1"/>
    <col min="6403" max="6403" width="16.8846153846154" style="4" customWidth="1"/>
    <col min="6404" max="6404" width="20.25" style="4" customWidth="1"/>
    <col min="6405" max="6405" width="14" style="4" customWidth="1"/>
    <col min="6406" max="6418" width="12.25" style="4" customWidth="1"/>
    <col min="6419" max="6419" width="17.75" style="4" customWidth="1"/>
    <col min="6420" max="6420" width="3.75" style="4" customWidth="1"/>
    <col min="6421" max="6421" width="8.25" style="4" customWidth="1"/>
    <col min="6422" max="6422" width="3.75" style="4" customWidth="1"/>
    <col min="6423" max="6423" width="8.25" style="4" customWidth="1"/>
    <col min="6424" max="6424" width="5.13461538461539" style="4" customWidth="1"/>
    <col min="6425" max="6428" width="9" style="4" hidden="1" customWidth="1"/>
    <col min="6429" max="6656" width="9" style="4"/>
    <col min="6657" max="6657" width="4.13461538461539" style="4" customWidth="1"/>
    <col min="6658" max="6658" width="5.63461538461539" style="4" customWidth="1"/>
    <col min="6659" max="6659" width="16.8846153846154" style="4" customWidth="1"/>
    <col min="6660" max="6660" width="20.25" style="4" customWidth="1"/>
    <col min="6661" max="6661" width="14" style="4" customWidth="1"/>
    <col min="6662" max="6674" width="12.25" style="4" customWidth="1"/>
    <col min="6675" max="6675" width="17.75" style="4" customWidth="1"/>
    <col min="6676" max="6676" width="3.75" style="4" customWidth="1"/>
    <col min="6677" max="6677" width="8.25" style="4" customWidth="1"/>
    <col min="6678" max="6678" width="3.75" style="4" customWidth="1"/>
    <col min="6679" max="6679" width="8.25" style="4" customWidth="1"/>
    <col min="6680" max="6680" width="5.13461538461539" style="4" customWidth="1"/>
    <col min="6681" max="6684" width="9" style="4" hidden="1" customWidth="1"/>
    <col min="6685" max="6912" width="9" style="4"/>
    <col min="6913" max="6913" width="4.13461538461539" style="4" customWidth="1"/>
    <col min="6914" max="6914" width="5.63461538461539" style="4" customWidth="1"/>
    <col min="6915" max="6915" width="16.8846153846154" style="4" customWidth="1"/>
    <col min="6916" max="6916" width="20.25" style="4" customWidth="1"/>
    <col min="6917" max="6917" width="14" style="4" customWidth="1"/>
    <col min="6918" max="6930" width="12.25" style="4" customWidth="1"/>
    <col min="6931" max="6931" width="17.75" style="4" customWidth="1"/>
    <col min="6932" max="6932" width="3.75" style="4" customWidth="1"/>
    <col min="6933" max="6933" width="8.25" style="4" customWidth="1"/>
    <col min="6934" max="6934" width="3.75" style="4" customWidth="1"/>
    <col min="6935" max="6935" width="8.25" style="4" customWidth="1"/>
    <col min="6936" max="6936" width="5.13461538461539" style="4" customWidth="1"/>
    <col min="6937" max="6940" width="9" style="4" hidden="1" customWidth="1"/>
    <col min="6941" max="7168" width="9" style="4"/>
    <col min="7169" max="7169" width="4.13461538461539" style="4" customWidth="1"/>
    <col min="7170" max="7170" width="5.63461538461539" style="4" customWidth="1"/>
    <col min="7171" max="7171" width="16.8846153846154" style="4" customWidth="1"/>
    <col min="7172" max="7172" width="20.25" style="4" customWidth="1"/>
    <col min="7173" max="7173" width="14" style="4" customWidth="1"/>
    <col min="7174" max="7186" width="12.25" style="4" customWidth="1"/>
    <col min="7187" max="7187" width="17.75" style="4" customWidth="1"/>
    <col min="7188" max="7188" width="3.75" style="4" customWidth="1"/>
    <col min="7189" max="7189" width="8.25" style="4" customWidth="1"/>
    <col min="7190" max="7190" width="3.75" style="4" customWidth="1"/>
    <col min="7191" max="7191" width="8.25" style="4" customWidth="1"/>
    <col min="7192" max="7192" width="5.13461538461539" style="4" customWidth="1"/>
    <col min="7193" max="7196" width="9" style="4" hidden="1" customWidth="1"/>
    <col min="7197" max="7424" width="9" style="4"/>
    <col min="7425" max="7425" width="4.13461538461539" style="4" customWidth="1"/>
    <col min="7426" max="7426" width="5.63461538461539" style="4" customWidth="1"/>
    <col min="7427" max="7427" width="16.8846153846154" style="4" customWidth="1"/>
    <col min="7428" max="7428" width="20.25" style="4" customWidth="1"/>
    <col min="7429" max="7429" width="14" style="4" customWidth="1"/>
    <col min="7430" max="7442" width="12.25" style="4" customWidth="1"/>
    <col min="7443" max="7443" width="17.75" style="4" customWidth="1"/>
    <col min="7444" max="7444" width="3.75" style="4" customWidth="1"/>
    <col min="7445" max="7445" width="8.25" style="4" customWidth="1"/>
    <col min="7446" max="7446" width="3.75" style="4" customWidth="1"/>
    <col min="7447" max="7447" width="8.25" style="4" customWidth="1"/>
    <col min="7448" max="7448" width="5.13461538461539" style="4" customWidth="1"/>
    <col min="7449" max="7452" width="9" style="4" hidden="1" customWidth="1"/>
    <col min="7453" max="7680" width="9" style="4"/>
    <col min="7681" max="7681" width="4.13461538461539" style="4" customWidth="1"/>
    <col min="7682" max="7682" width="5.63461538461539" style="4" customWidth="1"/>
    <col min="7683" max="7683" width="16.8846153846154" style="4" customWidth="1"/>
    <col min="7684" max="7684" width="20.25" style="4" customWidth="1"/>
    <col min="7685" max="7685" width="14" style="4" customWidth="1"/>
    <col min="7686" max="7698" width="12.25" style="4" customWidth="1"/>
    <col min="7699" max="7699" width="17.75" style="4" customWidth="1"/>
    <col min="7700" max="7700" width="3.75" style="4" customWidth="1"/>
    <col min="7701" max="7701" width="8.25" style="4" customWidth="1"/>
    <col min="7702" max="7702" width="3.75" style="4" customWidth="1"/>
    <col min="7703" max="7703" width="8.25" style="4" customWidth="1"/>
    <col min="7704" max="7704" width="5.13461538461539" style="4" customWidth="1"/>
    <col min="7705" max="7708" width="9" style="4" hidden="1" customWidth="1"/>
    <col min="7709" max="7936" width="9" style="4"/>
    <col min="7937" max="7937" width="4.13461538461539" style="4" customWidth="1"/>
    <col min="7938" max="7938" width="5.63461538461539" style="4" customWidth="1"/>
    <col min="7939" max="7939" width="16.8846153846154" style="4" customWidth="1"/>
    <col min="7940" max="7940" width="20.25" style="4" customWidth="1"/>
    <col min="7941" max="7941" width="14" style="4" customWidth="1"/>
    <col min="7942" max="7954" width="12.25" style="4" customWidth="1"/>
    <col min="7955" max="7955" width="17.75" style="4" customWidth="1"/>
    <col min="7956" max="7956" width="3.75" style="4" customWidth="1"/>
    <col min="7957" max="7957" width="8.25" style="4" customWidth="1"/>
    <col min="7958" max="7958" width="3.75" style="4" customWidth="1"/>
    <col min="7959" max="7959" width="8.25" style="4" customWidth="1"/>
    <col min="7960" max="7960" width="5.13461538461539" style="4" customWidth="1"/>
    <col min="7961" max="7964" width="9" style="4" hidden="1" customWidth="1"/>
    <col min="7965" max="8192" width="9" style="4"/>
    <col min="8193" max="8193" width="4.13461538461539" style="4" customWidth="1"/>
    <col min="8194" max="8194" width="5.63461538461539" style="4" customWidth="1"/>
    <col min="8195" max="8195" width="16.8846153846154" style="4" customWidth="1"/>
    <col min="8196" max="8196" width="20.25" style="4" customWidth="1"/>
    <col min="8197" max="8197" width="14" style="4" customWidth="1"/>
    <col min="8198" max="8210" width="12.25" style="4" customWidth="1"/>
    <col min="8211" max="8211" width="17.75" style="4" customWidth="1"/>
    <col min="8212" max="8212" width="3.75" style="4" customWidth="1"/>
    <col min="8213" max="8213" width="8.25" style="4" customWidth="1"/>
    <col min="8214" max="8214" width="3.75" style="4" customWidth="1"/>
    <col min="8215" max="8215" width="8.25" style="4" customWidth="1"/>
    <col min="8216" max="8216" width="5.13461538461539" style="4" customWidth="1"/>
    <col min="8217" max="8220" width="9" style="4" hidden="1" customWidth="1"/>
    <col min="8221" max="8448" width="9" style="4"/>
    <col min="8449" max="8449" width="4.13461538461539" style="4" customWidth="1"/>
    <col min="8450" max="8450" width="5.63461538461539" style="4" customWidth="1"/>
    <col min="8451" max="8451" width="16.8846153846154" style="4" customWidth="1"/>
    <col min="8452" max="8452" width="20.25" style="4" customWidth="1"/>
    <col min="8453" max="8453" width="14" style="4" customWidth="1"/>
    <col min="8454" max="8466" width="12.25" style="4" customWidth="1"/>
    <col min="8467" max="8467" width="17.75" style="4" customWidth="1"/>
    <col min="8468" max="8468" width="3.75" style="4" customWidth="1"/>
    <col min="8469" max="8469" width="8.25" style="4" customWidth="1"/>
    <col min="8470" max="8470" width="3.75" style="4" customWidth="1"/>
    <col min="8471" max="8471" width="8.25" style="4" customWidth="1"/>
    <col min="8472" max="8472" width="5.13461538461539" style="4" customWidth="1"/>
    <col min="8473" max="8476" width="9" style="4" hidden="1" customWidth="1"/>
    <col min="8477" max="8704" width="9" style="4"/>
    <col min="8705" max="8705" width="4.13461538461539" style="4" customWidth="1"/>
    <col min="8706" max="8706" width="5.63461538461539" style="4" customWidth="1"/>
    <col min="8707" max="8707" width="16.8846153846154" style="4" customWidth="1"/>
    <col min="8708" max="8708" width="20.25" style="4" customWidth="1"/>
    <col min="8709" max="8709" width="14" style="4" customWidth="1"/>
    <col min="8710" max="8722" width="12.25" style="4" customWidth="1"/>
    <col min="8723" max="8723" width="17.75" style="4" customWidth="1"/>
    <col min="8724" max="8724" width="3.75" style="4" customWidth="1"/>
    <col min="8725" max="8725" width="8.25" style="4" customWidth="1"/>
    <col min="8726" max="8726" width="3.75" style="4" customWidth="1"/>
    <col min="8727" max="8727" width="8.25" style="4" customWidth="1"/>
    <col min="8728" max="8728" width="5.13461538461539" style="4" customWidth="1"/>
    <col min="8729" max="8732" width="9" style="4" hidden="1" customWidth="1"/>
    <col min="8733" max="8960" width="9" style="4"/>
    <col min="8961" max="8961" width="4.13461538461539" style="4" customWidth="1"/>
    <col min="8962" max="8962" width="5.63461538461539" style="4" customWidth="1"/>
    <col min="8963" max="8963" width="16.8846153846154" style="4" customWidth="1"/>
    <col min="8964" max="8964" width="20.25" style="4" customWidth="1"/>
    <col min="8965" max="8965" width="14" style="4" customWidth="1"/>
    <col min="8966" max="8978" width="12.25" style="4" customWidth="1"/>
    <col min="8979" max="8979" width="17.75" style="4" customWidth="1"/>
    <col min="8980" max="8980" width="3.75" style="4" customWidth="1"/>
    <col min="8981" max="8981" width="8.25" style="4" customWidth="1"/>
    <col min="8982" max="8982" width="3.75" style="4" customWidth="1"/>
    <col min="8983" max="8983" width="8.25" style="4" customWidth="1"/>
    <col min="8984" max="8984" width="5.13461538461539" style="4" customWidth="1"/>
    <col min="8985" max="8988" width="9" style="4" hidden="1" customWidth="1"/>
    <col min="8989" max="9216" width="9" style="4"/>
    <col min="9217" max="9217" width="4.13461538461539" style="4" customWidth="1"/>
    <col min="9218" max="9218" width="5.63461538461539" style="4" customWidth="1"/>
    <col min="9219" max="9219" width="16.8846153846154" style="4" customWidth="1"/>
    <col min="9220" max="9220" width="20.25" style="4" customWidth="1"/>
    <col min="9221" max="9221" width="14" style="4" customWidth="1"/>
    <col min="9222" max="9234" width="12.25" style="4" customWidth="1"/>
    <col min="9235" max="9235" width="17.75" style="4" customWidth="1"/>
    <col min="9236" max="9236" width="3.75" style="4" customWidth="1"/>
    <col min="9237" max="9237" width="8.25" style="4" customWidth="1"/>
    <col min="9238" max="9238" width="3.75" style="4" customWidth="1"/>
    <col min="9239" max="9239" width="8.25" style="4" customWidth="1"/>
    <col min="9240" max="9240" width="5.13461538461539" style="4" customWidth="1"/>
    <col min="9241" max="9244" width="9" style="4" hidden="1" customWidth="1"/>
    <col min="9245" max="9472" width="9" style="4"/>
    <col min="9473" max="9473" width="4.13461538461539" style="4" customWidth="1"/>
    <col min="9474" max="9474" width="5.63461538461539" style="4" customWidth="1"/>
    <col min="9475" max="9475" width="16.8846153846154" style="4" customWidth="1"/>
    <col min="9476" max="9476" width="20.25" style="4" customWidth="1"/>
    <col min="9477" max="9477" width="14" style="4" customWidth="1"/>
    <col min="9478" max="9490" width="12.25" style="4" customWidth="1"/>
    <col min="9491" max="9491" width="17.75" style="4" customWidth="1"/>
    <col min="9492" max="9492" width="3.75" style="4" customWidth="1"/>
    <col min="9493" max="9493" width="8.25" style="4" customWidth="1"/>
    <col min="9494" max="9494" width="3.75" style="4" customWidth="1"/>
    <col min="9495" max="9495" width="8.25" style="4" customWidth="1"/>
    <col min="9496" max="9496" width="5.13461538461539" style="4" customWidth="1"/>
    <col min="9497" max="9500" width="9" style="4" hidden="1" customWidth="1"/>
    <col min="9501" max="9728" width="9" style="4"/>
    <col min="9729" max="9729" width="4.13461538461539" style="4" customWidth="1"/>
    <col min="9730" max="9730" width="5.63461538461539" style="4" customWidth="1"/>
    <col min="9731" max="9731" width="16.8846153846154" style="4" customWidth="1"/>
    <col min="9732" max="9732" width="20.25" style="4" customWidth="1"/>
    <col min="9733" max="9733" width="14" style="4" customWidth="1"/>
    <col min="9734" max="9746" width="12.25" style="4" customWidth="1"/>
    <col min="9747" max="9747" width="17.75" style="4" customWidth="1"/>
    <col min="9748" max="9748" width="3.75" style="4" customWidth="1"/>
    <col min="9749" max="9749" width="8.25" style="4" customWidth="1"/>
    <col min="9750" max="9750" width="3.75" style="4" customWidth="1"/>
    <col min="9751" max="9751" width="8.25" style="4" customWidth="1"/>
    <col min="9752" max="9752" width="5.13461538461539" style="4" customWidth="1"/>
    <col min="9753" max="9756" width="9" style="4" hidden="1" customWidth="1"/>
    <col min="9757" max="9984" width="9" style="4"/>
    <col min="9985" max="9985" width="4.13461538461539" style="4" customWidth="1"/>
    <col min="9986" max="9986" width="5.63461538461539" style="4" customWidth="1"/>
    <col min="9987" max="9987" width="16.8846153846154" style="4" customWidth="1"/>
    <col min="9988" max="9988" width="20.25" style="4" customWidth="1"/>
    <col min="9989" max="9989" width="14" style="4" customWidth="1"/>
    <col min="9990" max="10002" width="12.25" style="4" customWidth="1"/>
    <col min="10003" max="10003" width="17.75" style="4" customWidth="1"/>
    <col min="10004" max="10004" width="3.75" style="4" customWidth="1"/>
    <col min="10005" max="10005" width="8.25" style="4" customWidth="1"/>
    <col min="10006" max="10006" width="3.75" style="4" customWidth="1"/>
    <col min="10007" max="10007" width="8.25" style="4" customWidth="1"/>
    <col min="10008" max="10008" width="5.13461538461539" style="4" customWidth="1"/>
    <col min="10009" max="10012" width="9" style="4" hidden="1" customWidth="1"/>
    <col min="10013" max="10240" width="9" style="4"/>
    <col min="10241" max="10241" width="4.13461538461539" style="4" customWidth="1"/>
    <col min="10242" max="10242" width="5.63461538461539" style="4" customWidth="1"/>
    <col min="10243" max="10243" width="16.8846153846154" style="4" customWidth="1"/>
    <col min="10244" max="10244" width="20.25" style="4" customWidth="1"/>
    <col min="10245" max="10245" width="14" style="4" customWidth="1"/>
    <col min="10246" max="10258" width="12.25" style="4" customWidth="1"/>
    <col min="10259" max="10259" width="17.75" style="4" customWidth="1"/>
    <col min="10260" max="10260" width="3.75" style="4" customWidth="1"/>
    <col min="10261" max="10261" width="8.25" style="4" customWidth="1"/>
    <col min="10262" max="10262" width="3.75" style="4" customWidth="1"/>
    <col min="10263" max="10263" width="8.25" style="4" customWidth="1"/>
    <col min="10264" max="10264" width="5.13461538461539" style="4" customWidth="1"/>
    <col min="10265" max="10268" width="9" style="4" hidden="1" customWidth="1"/>
    <col min="10269" max="10496" width="9" style="4"/>
    <col min="10497" max="10497" width="4.13461538461539" style="4" customWidth="1"/>
    <col min="10498" max="10498" width="5.63461538461539" style="4" customWidth="1"/>
    <col min="10499" max="10499" width="16.8846153846154" style="4" customWidth="1"/>
    <col min="10500" max="10500" width="20.25" style="4" customWidth="1"/>
    <col min="10501" max="10501" width="14" style="4" customWidth="1"/>
    <col min="10502" max="10514" width="12.25" style="4" customWidth="1"/>
    <col min="10515" max="10515" width="17.75" style="4" customWidth="1"/>
    <col min="10516" max="10516" width="3.75" style="4" customWidth="1"/>
    <col min="10517" max="10517" width="8.25" style="4" customWidth="1"/>
    <col min="10518" max="10518" width="3.75" style="4" customWidth="1"/>
    <col min="10519" max="10519" width="8.25" style="4" customWidth="1"/>
    <col min="10520" max="10520" width="5.13461538461539" style="4" customWidth="1"/>
    <col min="10521" max="10524" width="9" style="4" hidden="1" customWidth="1"/>
    <col min="10525" max="10752" width="9" style="4"/>
    <col min="10753" max="10753" width="4.13461538461539" style="4" customWidth="1"/>
    <col min="10754" max="10754" width="5.63461538461539" style="4" customWidth="1"/>
    <col min="10755" max="10755" width="16.8846153846154" style="4" customWidth="1"/>
    <col min="10756" max="10756" width="20.25" style="4" customWidth="1"/>
    <col min="10757" max="10757" width="14" style="4" customWidth="1"/>
    <col min="10758" max="10770" width="12.25" style="4" customWidth="1"/>
    <col min="10771" max="10771" width="17.75" style="4" customWidth="1"/>
    <col min="10772" max="10772" width="3.75" style="4" customWidth="1"/>
    <col min="10773" max="10773" width="8.25" style="4" customWidth="1"/>
    <col min="10774" max="10774" width="3.75" style="4" customWidth="1"/>
    <col min="10775" max="10775" width="8.25" style="4" customWidth="1"/>
    <col min="10776" max="10776" width="5.13461538461539" style="4" customWidth="1"/>
    <col min="10777" max="10780" width="9" style="4" hidden="1" customWidth="1"/>
    <col min="10781" max="11008" width="9" style="4"/>
    <col min="11009" max="11009" width="4.13461538461539" style="4" customWidth="1"/>
    <col min="11010" max="11010" width="5.63461538461539" style="4" customWidth="1"/>
    <col min="11011" max="11011" width="16.8846153846154" style="4" customWidth="1"/>
    <col min="11012" max="11012" width="20.25" style="4" customWidth="1"/>
    <col min="11013" max="11013" width="14" style="4" customWidth="1"/>
    <col min="11014" max="11026" width="12.25" style="4" customWidth="1"/>
    <col min="11027" max="11027" width="17.75" style="4" customWidth="1"/>
    <col min="11028" max="11028" width="3.75" style="4" customWidth="1"/>
    <col min="11029" max="11029" width="8.25" style="4" customWidth="1"/>
    <col min="11030" max="11030" width="3.75" style="4" customWidth="1"/>
    <col min="11031" max="11031" width="8.25" style="4" customWidth="1"/>
    <col min="11032" max="11032" width="5.13461538461539" style="4" customWidth="1"/>
    <col min="11033" max="11036" width="9" style="4" hidden="1" customWidth="1"/>
    <col min="11037" max="11264" width="9" style="4"/>
    <col min="11265" max="11265" width="4.13461538461539" style="4" customWidth="1"/>
    <col min="11266" max="11266" width="5.63461538461539" style="4" customWidth="1"/>
    <col min="11267" max="11267" width="16.8846153846154" style="4" customWidth="1"/>
    <col min="11268" max="11268" width="20.25" style="4" customWidth="1"/>
    <col min="11269" max="11269" width="14" style="4" customWidth="1"/>
    <col min="11270" max="11282" width="12.25" style="4" customWidth="1"/>
    <col min="11283" max="11283" width="17.75" style="4" customWidth="1"/>
    <col min="11284" max="11284" width="3.75" style="4" customWidth="1"/>
    <col min="11285" max="11285" width="8.25" style="4" customWidth="1"/>
    <col min="11286" max="11286" width="3.75" style="4" customWidth="1"/>
    <col min="11287" max="11287" width="8.25" style="4" customWidth="1"/>
    <col min="11288" max="11288" width="5.13461538461539" style="4" customWidth="1"/>
    <col min="11289" max="11292" width="9" style="4" hidden="1" customWidth="1"/>
    <col min="11293" max="11520" width="9" style="4"/>
    <col min="11521" max="11521" width="4.13461538461539" style="4" customWidth="1"/>
    <col min="11522" max="11522" width="5.63461538461539" style="4" customWidth="1"/>
    <col min="11523" max="11523" width="16.8846153846154" style="4" customWidth="1"/>
    <col min="11524" max="11524" width="20.25" style="4" customWidth="1"/>
    <col min="11525" max="11525" width="14" style="4" customWidth="1"/>
    <col min="11526" max="11538" width="12.25" style="4" customWidth="1"/>
    <col min="11539" max="11539" width="17.75" style="4" customWidth="1"/>
    <col min="11540" max="11540" width="3.75" style="4" customWidth="1"/>
    <col min="11541" max="11541" width="8.25" style="4" customWidth="1"/>
    <col min="11542" max="11542" width="3.75" style="4" customWidth="1"/>
    <col min="11543" max="11543" width="8.25" style="4" customWidth="1"/>
    <col min="11544" max="11544" width="5.13461538461539" style="4" customWidth="1"/>
    <col min="11545" max="11548" width="9" style="4" hidden="1" customWidth="1"/>
    <col min="11549" max="11776" width="9" style="4"/>
    <col min="11777" max="11777" width="4.13461538461539" style="4" customWidth="1"/>
    <col min="11778" max="11778" width="5.63461538461539" style="4" customWidth="1"/>
    <col min="11779" max="11779" width="16.8846153846154" style="4" customWidth="1"/>
    <col min="11780" max="11780" width="20.25" style="4" customWidth="1"/>
    <col min="11781" max="11781" width="14" style="4" customWidth="1"/>
    <col min="11782" max="11794" width="12.25" style="4" customWidth="1"/>
    <col min="11795" max="11795" width="17.75" style="4" customWidth="1"/>
    <col min="11796" max="11796" width="3.75" style="4" customWidth="1"/>
    <col min="11797" max="11797" width="8.25" style="4" customWidth="1"/>
    <col min="11798" max="11798" width="3.75" style="4" customWidth="1"/>
    <col min="11799" max="11799" width="8.25" style="4" customWidth="1"/>
    <col min="11800" max="11800" width="5.13461538461539" style="4" customWidth="1"/>
    <col min="11801" max="11804" width="9" style="4" hidden="1" customWidth="1"/>
    <col min="11805" max="12032" width="9" style="4"/>
    <col min="12033" max="12033" width="4.13461538461539" style="4" customWidth="1"/>
    <col min="12034" max="12034" width="5.63461538461539" style="4" customWidth="1"/>
    <col min="12035" max="12035" width="16.8846153846154" style="4" customWidth="1"/>
    <col min="12036" max="12036" width="20.25" style="4" customWidth="1"/>
    <col min="12037" max="12037" width="14" style="4" customWidth="1"/>
    <col min="12038" max="12050" width="12.25" style="4" customWidth="1"/>
    <col min="12051" max="12051" width="17.75" style="4" customWidth="1"/>
    <col min="12052" max="12052" width="3.75" style="4" customWidth="1"/>
    <col min="12053" max="12053" width="8.25" style="4" customWidth="1"/>
    <col min="12054" max="12054" width="3.75" style="4" customWidth="1"/>
    <col min="12055" max="12055" width="8.25" style="4" customWidth="1"/>
    <col min="12056" max="12056" width="5.13461538461539" style="4" customWidth="1"/>
    <col min="12057" max="12060" width="9" style="4" hidden="1" customWidth="1"/>
    <col min="12061" max="12288" width="9" style="4"/>
    <col min="12289" max="12289" width="4.13461538461539" style="4" customWidth="1"/>
    <col min="12290" max="12290" width="5.63461538461539" style="4" customWidth="1"/>
    <col min="12291" max="12291" width="16.8846153846154" style="4" customWidth="1"/>
    <col min="12292" max="12292" width="20.25" style="4" customWidth="1"/>
    <col min="12293" max="12293" width="14" style="4" customWidth="1"/>
    <col min="12294" max="12306" width="12.25" style="4" customWidth="1"/>
    <col min="12307" max="12307" width="17.75" style="4" customWidth="1"/>
    <col min="12308" max="12308" width="3.75" style="4" customWidth="1"/>
    <col min="12309" max="12309" width="8.25" style="4" customWidth="1"/>
    <col min="12310" max="12310" width="3.75" style="4" customWidth="1"/>
    <col min="12311" max="12311" width="8.25" style="4" customWidth="1"/>
    <col min="12312" max="12312" width="5.13461538461539" style="4" customWidth="1"/>
    <col min="12313" max="12316" width="9" style="4" hidden="1" customWidth="1"/>
    <col min="12317" max="12544" width="9" style="4"/>
    <col min="12545" max="12545" width="4.13461538461539" style="4" customWidth="1"/>
    <col min="12546" max="12546" width="5.63461538461539" style="4" customWidth="1"/>
    <col min="12547" max="12547" width="16.8846153846154" style="4" customWidth="1"/>
    <col min="12548" max="12548" width="20.25" style="4" customWidth="1"/>
    <col min="12549" max="12549" width="14" style="4" customWidth="1"/>
    <col min="12550" max="12562" width="12.25" style="4" customWidth="1"/>
    <col min="12563" max="12563" width="17.75" style="4" customWidth="1"/>
    <col min="12564" max="12564" width="3.75" style="4" customWidth="1"/>
    <col min="12565" max="12565" width="8.25" style="4" customWidth="1"/>
    <col min="12566" max="12566" width="3.75" style="4" customWidth="1"/>
    <col min="12567" max="12567" width="8.25" style="4" customWidth="1"/>
    <col min="12568" max="12568" width="5.13461538461539" style="4" customWidth="1"/>
    <col min="12569" max="12572" width="9" style="4" hidden="1" customWidth="1"/>
    <col min="12573" max="12800" width="9" style="4"/>
    <col min="12801" max="12801" width="4.13461538461539" style="4" customWidth="1"/>
    <col min="12802" max="12802" width="5.63461538461539" style="4" customWidth="1"/>
    <col min="12803" max="12803" width="16.8846153846154" style="4" customWidth="1"/>
    <col min="12804" max="12804" width="20.25" style="4" customWidth="1"/>
    <col min="12805" max="12805" width="14" style="4" customWidth="1"/>
    <col min="12806" max="12818" width="12.25" style="4" customWidth="1"/>
    <col min="12819" max="12819" width="17.75" style="4" customWidth="1"/>
    <col min="12820" max="12820" width="3.75" style="4" customWidth="1"/>
    <col min="12821" max="12821" width="8.25" style="4" customWidth="1"/>
    <col min="12822" max="12822" width="3.75" style="4" customWidth="1"/>
    <col min="12823" max="12823" width="8.25" style="4" customWidth="1"/>
    <col min="12824" max="12824" width="5.13461538461539" style="4" customWidth="1"/>
    <col min="12825" max="12828" width="9" style="4" hidden="1" customWidth="1"/>
    <col min="12829" max="13056" width="9" style="4"/>
    <col min="13057" max="13057" width="4.13461538461539" style="4" customWidth="1"/>
    <col min="13058" max="13058" width="5.63461538461539" style="4" customWidth="1"/>
    <col min="13059" max="13059" width="16.8846153846154" style="4" customWidth="1"/>
    <col min="13060" max="13060" width="20.25" style="4" customWidth="1"/>
    <col min="13061" max="13061" width="14" style="4" customWidth="1"/>
    <col min="13062" max="13074" width="12.25" style="4" customWidth="1"/>
    <col min="13075" max="13075" width="17.75" style="4" customWidth="1"/>
    <col min="13076" max="13076" width="3.75" style="4" customWidth="1"/>
    <col min="13077" max="13077" width="8.25" style="4" customWidth="1"/>
    <col min="13078" max="13078" width="3.75" style="4" customWidth="1"/>
    <col min="13079" max="13079" width="8.25" style="4" customWidth="1"/>
    <col min="13080" max="13080" width="5.13461538461539" style="4" customWidth="1"/>
    <col min="13081" max="13084" width="9" style="4" hidden="1" customWidth="1"/>
    <col min="13085" max="13312" width="9" style="4"/>
    <col min="13313" max="13313" width="4.13461538461539" style="4" customWidth="1"/>
    <col min="13314" max="13314" width="5.63461538461539" style="4" customWidth="1"/>
    <col min="13315" max="13315" width="16.8846153846154" style="4" customWidth="1"/>
    <col min="13316" max="13316" width="20.25" style="4" customWidth="1"/>
    <col min="13317" max="13317" width="14" style="4" customWidth="1"/>
    <col min="13318" max="13330" width="12.25" style="4" customWidth="1"/>
    <col min="13331" max="13331" width="17.75" style="4" customWidth="1"/>
    <col min="13332" max="13332" width="3.75" style="4" customWidth="1"/>
    <col min="13333" max="13333" width="8.25" style="4" customWidth="1"/>
    <col min="13334" max="13334" width="3.75" style="4" customWidth="1"/>
    <col min="13335" max="13335" width="8.25" style="4" customWidth="1"/>
    <col min="13336" max="13336" width="5.13461538461539" style="4" customWidth="1"/>
    <col min="13337" max="13340" width="9" style="4" hidden="1" customWidth="1"/>
    <col min="13341" max="13568" width="9" style="4"/>
    <col min="13569" max="13569" width="4.13461538461539" style="4" customWidth="1"/>
    <col min="13570" max="13570" width="5.63461538461539" style="4" customWidth="1"/>
    <col min="13571" max="13571" width="16.8846153846154" style="4" customWidth="1"/>
    <col min="13572" max="13572" width="20.25" style="4" customWidth="1"/>
    <col min="13573" max="13573" width="14" style="4" customWidth="1"/>
    <col min="13574" max="13586" width="12.25" style="4" customWidth="1"/>
    <col min="13587" max="13587" width="17.75" style="4" customWidth="1"/>
    <col min="13588" max="13588" width="3.75" style="4" customWidth="1"/>
    <col min="13589" max="13589" width="8.25" style="4" customWidth="1"/>
    <col min="13590" max="13590" width="3.75" style="4" customWidth="1"/>
    <col min="13591" max="13591" width="8.25" style="4" customWidth="1"/>
    <col min="13592" max="13592" width="5.13461538461539" style="4" customWidth="1"/>
    <col min="13593" max="13596" width="9" style="4" hidden="1" customWidth="1"/>
    <col min="13597" max="13824" width="9" style="4"/>
    <col min="13825" max="13825" width="4.13461538461539" style="4" customWidth="1"/>
    <col min="13826" max="13826" width="5.63461538461539" style="4" customWidth="1"/>
    <col min="13827" max="13827" width="16.8846153846154" style="4" customWidth="1"/>
    <col min="13828" max="13828" width="20.25" style="4" customWidth="1"/>
    <col min="13829" max="13829" width="14" style="4" customWidth="1"/>
    <col min="13830" max="13842" width="12.25" style="4" customWidth="1"/>
    <col min="13843" max="13843" width="17.75" style="4" customWidth="1"/>
    <col min="13844" max="13844" width="3.75" style="4" customWidth="1"/>
    <col min="13845" max="13845" width="8.25" style="4" customWidth="1"/>
    <col min="13846" max="13846" width="3.75" style="4" customWidth="1"/>
    <col min="13847" max="13847" width="8.25" style="4" customWidth="1"/>
    <col min="13848" max="13848" width="5.13461538461539" style="4" customWidth="1"/>
    <col min="13849" max="13852" width="9" style="4" hidden="1" customWidth="1"/>
    <col min="13853" max="14080" width="9" style="4"/>
    <col min="14081" max="14081" width="4.13461538461539" style="4" customWidth="1"/>
    <col min="14082" max="14082" width="5.63461538461539" style="4" customWidth="1"/>
    <col min="14083" max="14083" width="16.8846153846154" style="4" customWidth="1"/>
    <col min="14084" max="14084" width="20.25" style="4" customWidth="1"/>
    <col min="14085" max="14085" width="14" style="4" customWidth="1"/>
    <col min="14086" max="14098" width="12.25" style="4" customWidth="1"/>
    <col min="14099" max="14099" width="17.75" style="4" customWidth="1"/>
    <col min="14100" max="14100" width="3.75" style="4" customWidth="1"/>
    <col min="14101" max="14101" width="8.25" style="4" customWidth="1"/>
    <col min="14102" max="14102" width="3.75" style="4" customWidth="1"/>
    <col min="14103" max="14103" width="8.25" style="4" customWidth="1"/>
    <col min="14104" max="14104" width="5.13461538461539" style="4" customWidth="1"/>
    <col min="14105" max="14108" width="9" style="4" hidden="1" customWidth="1"/>
    <col min="14109" max="14336" width="9" style="4"/>
    <col min="14337" max="14337" width="4.13461538461539" style="4" customWidth="1"/>
    <col min="14338" max="14338" width="5.63461538461539" style="4" customWidth="1"/>
    <col min="14339" max="14339" width="16.8846153846154" style="4" customWidth="1"/>
    <col min="14340" max="14340" width="20.25" style="4" customWidth="1"/>
    <col min="14341" max="14341" width="14" style="4" customWidth="1"/>
    <col min="14342" max="14354" width="12.25" style="4" customWidth="1"/>
    <col min="14355" max="14355" width="17.75" style="4" customWidth="1"/>
    <col min="14356" max="14356" width="3.75" style="4" customWidth="1"/>
    <col min="14357" max="14357" width="8.25" style="4" customWidth="1"/>
    <col min="14358" max="14358" width="3.75" style="4" customWidth="1"/>
    <col min="14359" max="14359" width="8.25" style="4" customWidth="1"/>
    <col min="14360" max="14360" width="5.13461538461539" style="4" customWidth="1"/>
    <col min="14361" max="14364" width="9" style="4" hidden="1" customWidth="1"/>
    <col min="14365" max="14592" width="9" style="4"/>
    <col min="14593" max="14593" width="4.13461538461539" style="4" customWidth="1"/>
    <col min="14594" max="14594" width="5.63461538461539" style="4" customWidth="1"/>
    <col min="14595" max="14595" width="16.8846153846154" style="4" customWidth="1"/>
    <col min="14596" max="14596" width="20.25" style="4" customWidth="1"/>
    <col min="14597" max="14597" width="14" style="4" customWidth="1"/>
    <col min="14598" max="14610" width="12.25" style="4" customWidth="1"/>
    <col min="14611" max="14611" width="17.75" style="4" customWidth="1"/>
    <col min="14612" max="14612" width="3.75" style="4" customWidth="1"/>
    <col min="14613" max="14613" width="8.25" style="4" customWidth="1"/>
    <col min="14614" max="14614" width="3.75" style="4" customWidth="1"/>
    <col min="14615" max="14615" width="8.25" style="4" customWidth="1"/>
    <col min="14616" max="14616" width="5.13461538461539" style="4" customWidth="1"/>
    <col min="14617" max="14620" width="9" style="4" hidden="1" customWidth="1"/>
    <col min="14621" max="14848" width="9" style="4"/>
    <col min="14849" max="14849" width="4.13461538461539" style="4" customWidth="1"/>
    <col min="14850" max="14850" width="5.63461538461539" style="4" customWidth="1"/>
    <col min="14851" max="14851" width="16.8846153846154" style="4" customWidth="1"/>
    <col min="14852" max="14852" width="20.25" style="4" customWidth="1"/>
    <col min="14853" max="14853" width="14" style="4" customWidth="1"/>
    <col min="14854" max="14866" width="12.25" style="4" customWidth="1"/>
    <col min="14867" max="14867" width="17.75" style="4" customWidth="1"/>
    <col min="14868" max="14868" width="3.75" style="4" customWidth="1"/>
    <col min="14869" max="14869" width="8.25" style="4" customWidth="1"/>
    <col min="14870" max="14870" width="3.75" style="4" customWidth="1"/>
    <col min="14871" max="14871" width="8.25" style="4" customWidth="1"/>
    <col min="14872" max="14872" width="5.13461538461539" style="4" customWidth="1"/>
    <col min="14873" max="14876" width="9" style="4" hidden="1" customWidth="1"/>
    <col min="14877" max="15104" width="9" style="4"/>
    <col min="15105" max="15105" width="4.13461538461539" style="4" customWidth="1"/>
    <col min="15106" max="15106" width="5.63461538461539" style="4" customWidth="1"/>
    <col min="15107" max="15107" width="16.8846153846154" style="4" customWidth="1"/>
    <col min="15108" max="15108" width="20.25" style="4" customWidth="1"/>
    <col min="15109" max="15109" width="14" style="4" customWidth="1"/>
    <col min="15110" max="15122" width="12.25" style="4" customWidth="1"/>
    <col min="15123" max="15123" width="17.75" style="4" customWidth="1"/>
    <col min="15124" max="15124" width="3.75" style="4" customWidth="1"/>
    <col min="15125" max="15125" width="8.25" style="4" customWidth="1"/>
    <col min="15126" max="15126" width="3.75" style="4" customWidth="1"/>
    <col min="15127" max="15127" width="8.25" style="4" customWidth="1"/>
    <col min="15128" max="15128" width="5.13461538461539" style="4" customWidth="1"/>
    <col min="15129" max="15132" width="9" style="4" hidden="1" customWidth="1"/>
    <col min="15133" max="15360" width="9" style="4"/>
    <col min="15361" max="15361" width="4.13461538461539" style="4" customWidth="1"/>
    <col min="15362" max="15362" width="5.63461538461539" style="4" customWidth="1"/>
    <col min="15363" max="15363" width="16.8846153846154" style="4" customWidth="1"/>
    <col min="15364" max="15364" width="20.25" style="4" customWidth="1"/>
    <col min="15365" max="15365" width="14" style="4" customWidth="1"/>
    <col min="15366" max="15378" width="12.25" style="4" customWidth="1"/>
    <col min="15379" max="15379" width="17.75" style="4" customWidth="1"/>
    <col min="15380" max="15380" width="3.75" style="4" customWidth="1"/>
    <col min="15381" max="15381" width="8.25" style="4" customWidth="1"/>
    <col min="15382" max="15382" width="3.75" style="4" customWidth="1"/>
    <col min="15383" max="15383" width="8.25" style="4" customWidth="1"/>
    <col min="15384" max="15384" width="5.13461538461539" style="4" customWidth="1"/>
    <col min="15385" max="15388" width="9" style="4" hidden="1" customWidth="1"/>
    <col min="15389" max="15616" width="9" style="4"/>
    <col min="15617" max="15617" width="4.13461538461539" style="4" customWidth="1"/>
    <col min="15618" max="15618" width="5.63461538461539" style="4" customWidth="1"/>
    <col min="15619" max="15619" width="16.8846153846154" style="4" customWidth="1"/>
    <col min="15620" max="15620" width="20.25" style="4" customWidth="1"/>
    <col min="15621" max="15621" width="14" style="4" customWidth="1"/>
    <col min="15622" max="15634" width="12.25" style="4" customWidth="1"/>
    <col min="15635" max="15635" width="17.75" style="4" customWidth="1"/>
    <col min="15636" max="15636" width="3.75" style="4" customWidth="1"/>
    <col min="15637" max="15637" width="8.25" style="4" customWidth="1"/>
    <col min="15638" max="15638" width="3.75" style="4" customWidth="1"/>
    <col min="15639" max="15639" width="8.25" style="4" customWidth="1"/>
    <col min="15640" max="15640" width="5.13461538461539" style="4" customWidth="1"/>
    <col min="15641" max="15644" width="9" style="4" hidden="1" customWidth="1"/>
    <col min="15645" max="15872" width="9" style="4"/>
    <col min="15873" max="15873" width="4.13461538461539" style="4" customWidth="1"/>
    <col min="15874" max="15874" width="5.63461538461539" style="4" customWidth="1"/>
    <col min="15875" max="15875" width="16.8846153846154" style="4" customWidth="1"/>
    <col min="15876" max="15876" width="20.25" style="4" customWidth="1"/>
    <col min="15877" max="15877" width="14" style="4" customWidth="1"/>
    <col min="15878" max="15890" width="12.25" style="4" customWidth="1"/>
    <col min="15891" max="15891" width="17.75" style="4" customWidth="1"/>
    <col min="15892" max="15892" width="3.75" style="4" customWidth="1"/>
    <col min="15893" max="15893" width="8.25" style="4" customWidth="1"/>
    <col min="15894" max="15894" width="3.75" style="4" customWidth="1"/>
    <col min="15895" max="15895" width="8.25" style="4" customWidth="1"/>
    <col min="15896" max="15896" width="5.13461538461539" style="4" customWidth="1"/>
    <col min="15897" max="15900" width="9" style="4" hidden="1" customWidth="1"/>
    <col min="15901" max="16128" width="9" style="4"/>
    <col min="16129" max="16129" width="4.13461538461539" style="4" customWidth="1"/>
    <col min="16130" max="16130" width="5.63461538461539" style="4" customWidth="1"/>
    <col min="16131" max="16131" width="16.8846153846154" style="4" customWidth="1"/>
    <col min="16132" max="16132" width="20.25" style="4" customWidth="1"/>
    <col min="16133" max="16133" width="14" style="4" customWidth="1"/>
    <col min="16134" max="16146" width="12.25" style="4" customWidth="1"/>
    <col min="16147" max="16147" width="17.75" style="4" customWidth="1"/>
    <col min="16148" max="16148" width="3.75" style="4" customWidth="1"/>
    <col min="16149" max="16149" width="8.25" style="4" customWidth="1"/>
    <col min="16150" max="16150" width="3.75" style="4" customWidth="1"/>
    <col min="16151" max="16151" width="8.25" style="4" customWidth="1"/>
    <col min="16152" max="16152" width="5.13461538461539" style="4" customWidth="1"/>
    <col min="16153" max="16156" width="9" style="4" hidden="1" customWidth="1"/>
    <col min="16157" max="16384" width="9" style="4"/>
  </cols>
  <sheetData>
    <row r="1" ht="13.5" customHeight="1" spans="1:28">
      <c r="A1" s="5" t="s">
        <v>368</v>
      </c>
      <c r="B1" s="5"/>
      <c r="C1" s="6" t="s">
        <v>197</v>
      </c>
      <c r="D1" s="7" t="s">
        <v>369</v>
      </c>
      <c r="E1" s="47" t="s">
        <v>93</v>
      </c>
      <c r="F1" s="47" t="s">
        <v>370</v>
      </c>
      <c r="G1" s="48" t="s">
        <v>371</v>
      </c>
      <c r="H1" s="48" t="s">
        <v>372</v>
      </c>
      <c r="I1" s="48" t="s">
        <v>373</v>
      </c>
      <c r="J1" s="48" t="s">
        <v>374</v>
      </c>
      <c r="K1" s="48" t="s">
        <v>375</v>
      </c>
      <c r="L1" s="48" t="s">
        <v>376</v>
      </c>
      <c r="M1" s="48" t="s">
        <v>377</v>
      </c>
      <c r="N1" s="48" t="s">
        <v>378</v>
      </c>
      <c r="O1" s="48" t="s">
        <v>379</v>
      </c>
      <c r="P1" s="48" t="s">
        <v>380</v>
      </c>
      <c r="Q1" s="48" t="s">
        <v>381</v>
      </c>
      <c r="R1" s="48" t="s">
        <v>382</v>
      </c>
      <c r="S1" s="71" t="s">
        <v>534</v>
      </c>
      <c r="T1" s="71"/>
      <c r="U1" s="71" t="s">
        <v>535</v>
      </c>
      <c r="V1" s="71"/>
      <c r="W1" s="73"/>
      <c r="Y1" s="47" t="s">
        <v>383</v>
      </c>
      <c r="Z1" s="47" t="s">
        <v>384</v>
      </c>
      <c r="AA1" s="47" t="s">
        <v>385</v>
      </c>
      <c r="AB1" s="47" t="s">
        <v>386</v>
      </c>
    </row>
    <row r="2" ht="13.5" customHeight="1" spans="1:28">
      <c r="A2" s="8" t="s">
        <v>387</v>
      </c>
      <c r="B2" s="9"/>
      <c r="C2" s="10" t="s">
        <v>192</v>
      </c>
      <c r="D2" s="11">
        <f t="shared" ref="D2:D7" si="0">IF($E$8&lt;&gt;0,E2/$E$8,)</f>
        <v>0</v>
      </c>
      <c r="E2" s="49">
        <f t="shared" ref="E2:E11" si="1">SUM(G2:R2)</f>
        <v>0</v>
      </c>
      <c r="F2" s="49">
        <f t="shared" ref="F2:F11" si="2">IF($T$1=0,0,E2/$T$1)</f>
        <v>0</v>
      </c>
      <c r="G2" s="50">
        <f t="shared" ref="G2:R3" si="3">G64+G70+G76+G82+G88+G146+G153+G200+G206</f>
        <v>0</v>
      </c>
      <c r="H2" s="50">
        <f t="shared" si="3"/>
        <v>0</v>
      </c>
      <c r="I2" s="50">
        <f t="shared" si="3"/>
        <v>0</v>
      </c>
      <c r="J2" s="50">
        <f t="shared" si="3"/>
        <v>0</v>
      </c>
      <c r="K2" s="50">
        <f t="shared" si="3"/>
        <v>0</v>
      </c>
      <c r="L2" s="50">
        <f t="shared" si="3"/>
        <v>0</v>
      </c>
      <c r="M2" s="50">
        <f t="shared" si="3"/>
        <v>0</v>
      </c>
      <c r="N2" s="50">
        <f t="shared" si="3"/>
        <v>0</v>
      </c>
      <c r="O2" s="50">
        <f t="shared" si="3"/>
        <v>0</v>
      </c>
      <c r="P2" s="50">
        <f t="shared" si="3"/>
        <v>0</v>
      </c>
      <c r="Q2" s="50">
        <f t="shared" si="3"/>
        <v>0</v>
      </c>
      <c r="R2" s="50">
        <f t="shared" si="3"/>
        <v>0</v>
      </c>
      <c r="Y2" s="49">
        <f t="shared" ref="Y2:Y19" si="4">SUM(G2:I2)</f>
        <v>0</v>
      </c>
      <c r="Z2" s="49">
        <f t="shared" ref="Z2:Z19" si="5">SUM(J2:L2)</f>
        <v>0</v>
      </c>
      <c r="AA2" s="49">
        <f t="shared" ref="AA2:AA19" si="6">SUM(M2:O2)</f>
        <v>0</v>
      </c>
      <c r="AB2" s="49">
        <f t="shared" ref="AB2:AB19" si="7">SUM(P2:R2)</f>
        <v>0</v>
      </c>
    </row>
    <row r="3" ht="13.5" customHeight="1" spans="1:28">
      <c r="A3" s="12"/>
      <c r="B3" s="13"/>
      <c r="C3" s="10" t="s">
        <v>193</v>
      </c>
      <c r="D3" s="11">
        <f t="shared" si="0"/>
        <v>0</v>
      </c>
      <c r="E3" s="49">
        <f t="shared" si="1"/>
        <v>0</v>
      </c>
      <c r="F3" s="49">
        <f t="shared" si="2"/>
        <v>0</v>
      </c>
      <c r="G3" s="50">
        <f t="shared" si="3"/>
        <v>0</v>
      </c>
      <c r="H3" s="50">
        <f t="shared" si="3"/>
        <v>0</v>
      </c>
      <c r="I3" s="50">
        <f t="shared" si="3"/>
        <v>0</v>
      </c>
      <c r="J3" s="50">
        <f t="shared" si="3"/>
        <v>0</v>
      </c>
      <c r="K3" s="50">
        <f t="shared" si="3"/>
        <v>0</v>
      </c>
      <c r="L3" s="50">
        <f t="shared" si="3"/>
        <v>0</v>
      </c>
      <c r="M3" s="50">
        <f t="shared" si="3"/>
        <v>0</v>
      </c>
      <c r="N3" s="50">
        <f t="shared" si="3"/>
        <v>0</v>
      </c>
      <c r="O3" s="50">
        <f t="shared" si="3"/>
        <v>0</v>
      </c>
      <c r="P3" s="50">
        <f t="shared" si="3"/>
        <v>0</v>
      </c>
      <c r="Q3" s="50">
        <f t="shared" si="3"/>
        <v>0</v>
      </c>
      <c r="R3" s="50">
        <f t="shared" si="3"/>
        <v>0</v>
      </c>
      <c r="Y3" s="49">
        <f t="shared" si="4"/>
        <v>0</v>
      </c>
      <c r="Z3" s="49">
        <f t="shared" si="5"/>
        <v>0</v>
      </c>
      <c r="AA3" s="49">
        <f t="shared" si="6"/>
        <v>0</v>
      </c>
      <c r="AB3" s="49">
        <f t="shared" si="7"/>
        <v>0</v>
      </c>
    </row>
    <row r="4" ht="13.5" customHeight="1" spans="1:28">
      <c r="A4" s="12"/>
      <c r="B4" s="13"/>
      <c r="C4" s="10" t="s">
        <v>388</v>
      </c>
      <c r="D4" s="11">
        <f t="shared" si="0"/>
        <v>0</v>
      </c>
      <c r="E4" s="49">
        <f t="shared" si="1"/>
        <v>0</v>
      </c>
      <c r="F4" s="49">
        <f t="shared" si="2"/>
        <v>0</v>
      </c>
      <c r="G4" s="50">
        <f t="shared" ref="G4:R4" si="8">G67+G73+G79+G85+G91+G149+G156+G203+G209</f>
        <v>0</v>
      </c>
      <c r="H4" s="50">
        <f t="shared" si="8"/>
        <v>0</v>
      </c>
      <c r="I4" s="50">
        <f t="shared" si="8"/>
        <v>0</v>
      </c>
      <c r="J4" s="50">
        <f t="shared" si="8"/>
        <v>0</v>
      </c>
      <c r="K4" s="50">
        <f t="shared" si="8"/>
        <v>0</v>
      </c>
      <c r="L4" s="50">
        <f t="shared" si="8"/>
        <v>0</v>
      </c>
      <c r="M4" s="50">
        <f t="shared" si="8"/>
        <v>0</v>
      </c>
      <c r="N4" s="50">
        <f t="shared" si="8"/>
        <v>0</v>
      </c>
      <c r="O4" s="50">
        <f t="shared" si="8"/>
        <v>0</v>
      </c>
      <c r="P4" s="50">
        <f t="shared" si="8"/>
        <v>0</v>
      </c>
      <c r="Q4" s="50">
        <f t="shared" si="8"/>
        <v>0</v>
      </c>
      <c r="R4" s="50">
        <f t="shared" si="8"/>
        <v>0</v>
      </c>
      <c r="Y4" s="49">
        <f t="shared" si="4"/>
        <v>0</v>
      </c>
      <c r="Z4" s="49">
        <f t="shared" si="5"/>
        <v>0</v>
      </c>
      <c r="AA4" s="49">
        <f t="shared" si="6"/>
        <v>0</v>
      </c>
      <c r="AB4" s="49">
        <f t="shared" si="7"/>
        <v>0</v>
      </c>
    </row>
    <row r="5" ht="13.5" customHeight="1" spans="1:28">
      <c r="A5" s="12"/>
      <c r="B5" s="13"/>
      <c r="C5" s="10" t="s">
        <v>536</v>
      </c>
      <c r="D5" s="11">
        <f t="shared" si="0"/>
        <v>0</v>
      </c>
      <c r="E5" s="49">
        <f t="shared" si="1"/>
        <v>0</v>
      </c>
      <c r="F5" s="49">
        <f t="shared" si="2"/>
        <v>0</v>
      </c>
      <c r="G5" s="50">
        <f>G133</f>
        <v>0</v>
      </c>
      <c r="H5" s="50">
        <f t="shared" ref="H5:R5" si="9">H133</f>
        <v>0</v>
      </c>
      <c r="I5" s="50">
        <f t="shared" si="9"/>
        <v>0</v>
      </c>
      <c r="J5" s="50">
        <f t="shared" si="9"/>
        <v>0</v>
      </c>
      <c r="K5" s="50">
        <f t="shared" si="9"/>
        <v>0</v>
      </c>
      <c r="L5" s="50">
        <f t="shared" si="9"/>
        <v>0</v>
      </c>
      <c r="M5" s="50">
        <f t="shared" si="9"/>
        <v>0</v>
      </c>
      <c r="N5" s="50">
        <f t="shared" si="9"/>
        <v>0</v>
      </c>
      <c r="O5" s="50">
        <f t="shared" si="9"/>
        <v>0</v>
      </c>
      <c r="P5" s="50">
        <f t="shared" si="9"/>
        <v>0</v>
      </c>
      <c r="Q5" s="50">
        <f t="shared" si="9"/>
        <v>0</v>
      </c>
      <c r="R5" s="50">
        <f t="shared" si="9"/>
        <v>0</v>
      </c>
      <c r="Y5" s="49">
        <f t="shared" si="4"/>
        <v>0</v>
      </c>
      <c r="Z5" s="49">
        <f t="shared" si="5"/>
        <v>0</v>
      </c>
      <c r="AA5" s="49">
        <f t="shared" si="6"/>
        <v>0</v>
      </c>
      <c r="AB5" s="49">
        <f t="shared" si="7"/>
        <v>0</v>
      </c>
    </row>
    <row r="6" ht="13.5" customHeight="1" spans="1:28">
      <c r="A6" s="12"/>
      <c r="B6" s="13"/>
      <c r="C6" s="10" t="s">
        <v>390</v>
      </c>
      <c r="D6" s="11">
        <f t="shared" si="0"/>
        <v>0</v>
      </c>
      <c r="E6" s="49">
        <f t="shared" si="1"/>
        <v>0</v>
      </c>
      <c r="F6" s="49">
        <f t="shared" si="2"/>
        <v>0</v>
      </c>
      <c r="G6" s="50">
        <f t="shared" ref="G6:R6" si="10">G184+G187</f>
        <v>0</v>
      </c>
      <c r="H6" s="50">
        <f t="shared" si="10"/>
        <v>0</v>
      </c>
      <c r="I6" s="50">
        <f t="shared" si="10"/>
        <v>0</v>
      </c>
      <c r="J6" s="50">
        <f t="shared" si="10"/>
        <v>0</v>
      </c>
      <c r="K6" s="50">
        <f t="shared" si="10"/>
        <v>0</v>
      </c>
      <c r="L6" s="50">
        <f t="shared" si="10"/>
        <v>0</v>
      </c>
      <c r="M6" s="50">
        <f t="shared" si="10"/>
        <v>0</v>
      </c>
      <c r="N6" s="50">
        <f t="shared" si="10"/>
        <v>0</v>
      </c>
      <c r="O6" s="50">
        <f t="shared" si="10"/>
        <v>0</v>
      </c>
      <c r="P6" s="50">
        <f t="shared" si="10"/>
        <v>0</v>
      </c>
      <c r="Q6" s="50">
        <f t="shared" si="10"/>
        <v>0</v>
      </c>
      <c r="R6" s="50">
        <f t="shared" si="10"/>
        <v>0</v>
      </c>
      <c r="Y6" s="49">
        <f t="shared" si="4"/>
        <v>0</v>
      </c>
      <c r="Z6" s="49">
        <f t="shared" si="5"/>
        <v>0</v>
      </c>
      <c r="AA6" s="49">
        <f t="shared" si="6"/>
        <v>0</v>
      </c>
      <c r="AB6" s="49">
        <f t="shared" si="7"/>
        <v>0</v>
      </c>
    </row>
    <row r="7" ht="13.5" customHeight="1" spans="1:28">
      <c r="A7" s="12"/>
      <c r="B7" s="13"/>
      <c r="C7" s="10" t="s">
        <v>391</v>
      </c>
      <c r="D7" s="11">
        <f t="shared" si="0"/>
        <v>0</v>
      </c>
      <c r="E7" s="49">
        <f t="shared" si="1"/>
        <v>0</v>
      </c>
      <c r="F7" s="49">
        <f t="shared" si="2"/>
        <v>0</v>
      </c>
      <c r="G7" s="50">
        <f t="shared" ref="G7:R7" si="11">G224</f>
        <v>0</v>
      </c>
      <c r="H7" s="50">
        <f t="shared" si="11"/>
        <v>0</v>
      </c>
      <c r="I7" s="50">
        <f t="shared" si="11"/>
        <v>0</v>
      </c>
      <c r="J7" s="50">
        <f t="shared" si="11"/>
        <v>0</v>
      </c>
      <c r="K7" s="50">
        <f t="shared" si="11"/>
        <v>0</v>
      </c>
      <c r="L7" s="50">
        <f t="shared" si="11"/>
        <v>0</v>
      </c>
      <c r="M7" s="50">
        <f t="shared" si="11"/>
        <v>0</v>
      </c>
      <c r="N7" s="50">
        <f t="shared" si="11"/>
        <v>0</v>
      </c>
      <c r="O7" s="50">
        <f t="shared" si="11"/>
        <v>0</v>
      </c>
      <c r="P7" s="50">
        <f t="shared" si="11"/>
        <v>0</v>
      </c>
      <c r="Q7" s="50">
        <f t="shared" si="11"/>
        <v>0</v>
      </c>
      <c r="R7" s="50">
        <f t="shared" si="11"/>
        <v>0</v>
      </c>
      <c r="Y7" s="49">
        <f t="shared" si="4"/>
        <v>0</v>
      </c>
      <c r="Z7" s="49">
        <f t="shared" si="5"/>
        <v>0</v>
      </c>
      <c r="AA7" s="49">
        <f t="shared" si="6"/>
        <v>0</v>
      </c>
      <c r="AB7" s="49">
        <f t="shared" si="7"/>
        <v>0</v>
      </c>
    </row>
    <row r="8" s="1" customFormat="1" ht="13.5" customHeight="1" spans="1:28">
      <c r="A8" s="12"/>
      <c r="B8" s="13"/>
      <c r="C8" s="10" t="s">
        <v>392</v>
      </c>
      <c r="D8" s="14">
        <f>SUM(D2:D7)</f>
        <v>0</v>
      </c>
      <c r="E8" s="51">
        <f t="shared" si="1"/>
        <v>0</v>
      </c>
      <c r="F8" s="51">
        <f>IF($T$1=0,0,E8/$T$1)</f>
        <v>0</v>
      </c>
      <c r="G8" s="52">
        <f t="shared" ref="G8:R8" si="12">SUM(G2:G7)+G150-G226</f>
        <v>0</v>
      </c>
      <c r="H8" s="52">
        <f t="shared" si="12"/>
        <v>0</v>
      </c>
      <c r="I8" s="52">
        <f t="shared" si="12"/>
        <v>0</v>
      </c>
      <c r="J8" s="52">
        <f t="shared" si="12"/>
        <v>0</v>
      </c>
      <c r="K8" s="52">
        <f t="shared" si="12"/>
        <v>0</v>
      </c>
      <c r="L8" s="52">
        <f t="shared" si="12"/>
        <v>0</v>
      </c>
      <c r="M8" s="52">
        <f t="shared" si="12"/>
        <v>0</v>
      </c>
      <c r="N8" s="52">
        <f t="shared" si="12"/>
        <v>0</v>
      </c>
      <c r="O8" s="52">
        <f t="shared" si="12"/>
        <v>0</v>
      </c>
      <c r="P8" s="52">
        <f t="shared" si="12"/>
        <v>0</v>
      </c>
      <c r="Q8" s="52">
        <f t="shared" si="12"/>
        <v>0</v>
      </c>
      <c r="R8" s="52">
        <f t="shared" si="12"/>
        <v>0</v>
      </c>
      <c r="Y8" s="51">
        <f t="shared" si="4"/>
        <v>0</v>
      </c>
      <c r="Z8" s="51">
        <f t="shared" si="5"/>
        <v>0</v>
      </c>
      <c r="AA8" s="51">
        <f t="shared" si="6"/>
        <v>0</v>
      </c>
      <c r="AB8" s="51">
        <f t="shared" si="7"/>
        <v>0</v>
      </c>
    </row>
    <row r="9" ht="13.5" customHeight="1" spans="1:28">
      <c r="A9" s="12"/>
      <c r="B9" s="13"/>
      <c r="C9" s="10" t="s">
        <v>393</v>
      </c>
      <c r="D9" s="11">
        <f>IF($E$8&lt;&gt;0,E9/$E$8,)</f>
        <v>0</v>
      </c>
      <c r="E9" s="49">
        <f t="shared" si="1"/>
        <v>0</v>
      </c>
      <c r="F9" s="49">
        <f t="shared" si="2"/>
        <v>0</v>
      </c>
      <c r="G9" s="50">
        <f t="shared" ref="G9:R9" si="13">G158+G161</f>
        <v>0</v>
      </c>
      <c r="H9" s="50">
        <f t="shared" si="13"/>
        <v>0</v>
      </c>
      <c r="I9" s="50">
        <f t="shared" si="13"/>
        <v>0</v>
      </c>
      <c r="J9" s="50">
        <f t="shared" si="13"/>
        <v>0</v>
      </c>
      <c r="K9" s="50">
        <f t="shared" si="13"/>
        <v>0</v>
      </c>
      <c r="L9" s="50">
        <f t="shared" si="13"/>
        <v>0</v>
      </c>
      <c r="M9" s="50">
        <f t="shared" si="13"/>
        <v>0</v>
      </c>
      <c r="N9" s="50">
        <f t="shared" si="13"/>
        <v>0</v>
      </c>
      <c r="O9" s="50">
        <f t="shared" si="13"/>
        <v>0</v>
      </c>
      <c r="P9" s="50">
        <f t="shared" si="13"/>
        <v>0</v>
      </c>
      <c r="Q9" s="50">
        <f t="shared" si="13"/>
        <v>0</v>
      </c>
      <c r="R9" s="50">
        <f t="shared" si="13"/>
        <v>0</v>
      </c>
      <c r="Y9" s="49">
        <f t="shared" si="4"/>
        <v>0</v>
      </c>
      <c r="Z9" s="49">
        <f t="shared" si="5"/>
        <v>0</v>
      </c>
      <c r="AA9" s="49">
        <f t="shared" si="6"/>
        <v>0</v>
      </c>
      <c r="AB9" s="49">
        <f t="shared" si="7"/>
        <v>0</v>
      </c>
    </row>
    <row r="10" ht="13.5" customHeight="1" spans="1:28">
      <c r="A10" s="12"/>
      <c r="B10" s="13"/>
      <c r="C10" s="10" t="s">
        <v>394</v>
      </c>
      <c r="D10" s="11">
        <f>IF($E$8&lt;&gt;0,E10/$E$8,)</f>
        <v>0</v>
      </c>
      <c r="E10" s="49">
        <f t="shared" si="1"/>
        <v>0</v>
      </c>
      <c r="F10" s="49">
        <f t="shared" si="2"/>
        <v>0</v>
      </c>
      <c r="G10" s="50">
        <f t="shared" ref="G10:R10" si="14">G164</f>
        <v>0</v>
      </c>
      <c r="H10" s="50">
        <f t="shared" si="14"/>
        <v>0</v>
      </c>
      <c r="I10" s="50">
        <f t="shared" si="14"/>
        <v>0</v>
      </c>
      <c r="J10" s="50">
        <f t="shared" si="14"/>
        <v>0</v>
      </c>
      <c r="K10" s="50">
        <f t="shared" si="14"/>
        <v>0</v>
      </c>
      <c r="L10" s="50">
        <f t="shared" si="14"/>
        <v>0</v>
      </c>
      <c r="M10" s="50">
        <f t="shared" si="14"/>
        <v>0</v>
      </c>
      <c r="N10" s="50">
        <f t="shared" si="14"/>
        <v>0</v>
      </c>
      <c r="O10" s="50">
        <f t="shared" si="14"/>
        <v>0</v>
      </c>
      <c r="P10" s="50">
        <f t="shared" si="14"/>
        <v>0</v>
      </c>
      <c r="Q10" s="50">
        <f t="shared" si="14"/>
        <v>0</v>
      </c>
      <c r="R10" s="50">
        <f t="shared" si="14"/>
        <v>0</v>
      </c>
      <c r="Y10" s="49">
        <f t="shared" si="4"/>
        <v>0</v>
      </c>
      <c r="Z10" s="49">
        <f t="shared" si="5"/>
        <v>0</v>
      </c>
      <c r="AA10" s="49">
        <f t="shared" si="6"/>
        <v>0</v>
      </c>
      <c r="AB10" s="49">
        <f t="shared" si="7"/>
        <v>0</v>
      </c>
    </row>
    <row r="11" ht="12.75" customHeight="1" spans="1:28">
      <c r="A11" s="15"/>
      <c r="B11" s="16"/>
      <c r="C11" s="10" t="s">
        <v>395</v>
      </c>
      <c r="D11" s="11">
        <f>IF($E$8&lt;&gt;0,E11/$E$8,)</f>
        <v>0</v>
      </c>
      <c r="E11" s="49">
        <f t="shared" si="1"/>
        <v>0</v>
      </c>
      <c r="F11" s="49">
        <f t="shared" si="2"/>
        <v>0</v>
      </c>
      <c r="G11" s="50">
        <f>G121+G168+G211</f>
        <v>0</v>
      </c>
      <c r="H11" s="50">
        <f t="shared" ref="H11:R11" si="15">H121+H168+H211</f>
        <v>0</v>
      </c>
      <c r="I11" s="50">
        <f t="shared" si="15"/>
        <v>0</v>
      </c>
      <c r="J11" s="50">
        <f t="shared" si="15"/>
        <v>0</v>
      </c>
      <c r="K11" s="50">
        <f t="shared" si="15"/>
        <v>0</v>
      </c>
      <c r="L11" s="50">
        <f t="shared" si="15"/>
        <v>0</v>
      </c>
      <c r="M11" s="50">
        <f t="shared" si="15"/>
        <v>0</v>
      </c>
      <c r="N11" s="50">
        <f t="shared" si="15"/>
        <v>0</v>
      </c>
      <c r="O11" s="50">
        <f t="shared" si="15"/>
        <v>0</v>
      </c>
      <c r="P11" s="50">
        <f t="shared" si="15"/>
        <v>0</v>
      </c>
      <c r="Q11" s="50">
        <f t="shared" si="15"/>
        <v>0</v>
      </c>
      <c r="R11" s="50">
        <f t="shared" si="15"/>
        <v>0</v>
      </c>
      <c r="Y11" s="49">
        <f t="shared" si="4"/>
        <v>0</v>
      </c>
      <c r="Z11" s="49">
        <f t="shared" si="5"/>
        <v>0</v>
      </c>
      <c r="AA11" s="49">
        <f t="shared" si="6"/>
        <v>0</v>
      </c>
      <c r="AB11" s="49">
        <f t="shared" si="7"/>
        <v>0</v>
      </c>
    </row>
    <row r="12" ht="13.5" customHeight="1" spans="1:28">
      <c r="A12" s="17" t="s">
        <v>396</v>
      </c>
      <c r="B12" s="18"/>
      <c r="C12" s="19" t="s">
        <v>397</v>
      </c>
      <c r="D12" s="20"/>
      <c r="E12" s="53">
        <f ca="1" t="shared" ref="E12:E23" si="16">INDIRECT(ADDRESS(ROW(),$T$1+6))</f>
        <v>0</v>
      </c>
      <c r="F12" s="54">
        <f t="shared" ref="F12:F19" si="17">IF($T$1=0,,SUM(G12:R12)/$T$1)</f>
        <v>0</v>
      </c>
      <c r="G12" s="50">
        <f t="shared" ref="G12:R12" si="18">G57+G139+G193</f>
        <v>0</v>
      </c>
      <c r="H12" s="50">
        <f t="shared" si="18"/>
        <v>0</v>
      </c>
      <c r="I12" s="50">
        <f t="shared" si="18"/>
        <v>0</v>
      </c>
      <c r="J12" s="50">
        <f t="shared" si="18"/>
        <v>0</v>
      </c>
      <c r="K12" s="50">
        <f t="shared" si="18"/>
        <v>0</v>
      </c>
      <c r="L12" s="50">
        <f t="shared" si="18"/>
        <v>0</v>
      </c>
      <c r="M12" s="50">
        <f t="shared" si="18"/>
        <v>0</v>
      </c>
      <c r="N12" s="50">
        <f t="shared" si="18"/>
        <v>0</v>
      </c>
      <c r="O12" s="50">
        <f t="shared" si="18"/>
        <v>0</v>
      </c>
      <c r="P12" s="50">
        <f t="shared" si="18"/>
        <v>0</v>
      </c>
      <c r="Q12" s="50">
        <f t="shared" si="18"/>
        <v>0</v>
      </c>
      <c r="R12" s="50">
        <f t="shared" si="18"/>
        <v>0</v>
      </c>
      <c r="Y12" s="74">
        <f t="shared" si="4"/>
        <v>0</v>
      </c>
      <c r="Z12" s="74">
        <f t="shared" si="5"/>
        <v>0</v>
      </c>
      <c r="AA12" s="74">
        <f t="shared" si="6"/>
        <v>0</v>
      </c>
      <c r="AB12" s="74">
        <f t="shared" si="7"/>
        <v>0</v>
      </c>
    </row>
    <row r="13" ht="13.5" customHeight="1" spans="1:28">
      <c r="A13" s="21"/>
      <c r="B13" s="22"/>
      <c r="C13" s="19" t="s">
        <v>398</v>
      </c>
      <c r="D13" s="20"/>
      <c r="E13" s="53">
        <f ca="1" t="shared" si="16"/>
        <v>0</v>
      </c>
      <c r="F13" s="54">
        <f t="shared" si="17"/>
        <v>0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72"/>
      <c r="Y13" s="74">
        <f t="shared" si="4"/>
        <v>0</v>
      </c>
      <c r="Z13" s="74">
        <f t="shared" si="5"/>
        <v>0</v>
      </c>
      <c r="AA13" s="74">
        <f t="shared" si="6"/>
        <v>0</v>
      </c>
      <c r="AB13" s="74">
        <f t="shared" si="7"/>
        <v>0</v>
      </c>
    </row>
    <row r="14" ht="13.5" customHeight="1" spans="1:28">
      <c r="A14" s="21"/>
      <c r="B14" s="22"/>
      <c r="C14" s="19" t="s">
        <v>399</v>
      </c>
      <c r="D14" s="20"/>
      <c r="E14" s="53">
        <f ca="1" t="shared" si="16"/>
        <v>0</v>
      </c>
      <c r="F14" s="54">
        <f t="shared" si="17"/>
        <v>0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Y14" s="74">
        <f t="shared" si="4"/>
        <v>0</v>
      </c>
      <c r="Z14" s="74">
        <f t="shared" si="5"/>
        <v>0</v>
      </c>
      <c r="AA14" s="74">
        <f t="shared" si="6"/>
        <v>0</v>
      </c>
      <c r="AB14" s="74">
        <f t="shared" si="7"/>
        <v>0</v>
      </c>
    </row>
    <row r="15" ht="13.5" customHeight="1" spans="1:28">
      <c r="A15" s="21"/>
      <c r="B15" s="22"/>
      <c r="C15" s="19" t="s">
        <v>401</v>
      </c>
      <c r="D15" s="20"/>
      <c r="E15" s="53">
        <f ca="1" t="shared" si="16"/>
        <v>0</v>
      </c>
      <c r="F15" s="54">
        <f t="shared" si="17"/>
        <v>0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Y15" s="74">
        <f t="shared" si="4"/>
        <v>0</v>
      </c>
      <c r="Z15" s="74">
        <f t="shared" si="5"/>
        <v>0</v>
      </c>
      <c r="AA15" s="74">
        <f t="shared" si="6"/>
        <v>0</v>
      </c>
      <c r="AB15" s="74">
        <f t="shared" si="7"/>
        <v>0</v>
      </c>
    </row>
    <row r="16" ht="13.5" customHeight="1" spans="1:28">
      <c r="A16" s="21"/>
      <c r="B16" s="22"/>
      <c r="C16" s="19" t="s">
        <v>402</v>
      </c>
      <c r="D16" s="20"/>
      <c r="E16" s="53">
        <f ca="1" t="shared" si="16"/>
        <v>0</v>
      </c>
      <c r="F16" s="54">
        <f t="shared" si="17"/>
        <v>0</v>
      </c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Y16" s="74">
        <f t="shared" si="4"/>
        <v>0</v>
      </c>
      <c r="Z16" s="74">
        <f t="shared" si="5"/>
        <v>0</v>
      </c>
      <c r="AA16" s="74">
        <f t="shared" si="6"/>
        <v>0</v>
      </c>
      <c r="AB16" s="74">
        <f t="shared" si="7"/>
        <v>0</v>
      </c>
    </row>
    <row r="17" ht="12.75" customHeight="1" spans="1:28">
      <c r="A17" s="21"/>
      <c r="B17" s="22"/>
      <c r="C17" s="19" t="s">
        <v>314</v>
      </c>
      <c r="D17" s="23"/>
      <c r="E17" s="53">
        <f ca="1" t="shared" si="16"/>
        <v>0</v>
      </c>
      <c r="F17" s="54">
        <f t="shared" si="17"/>
        <v>0</v>
      </c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Y17" s="74">
        <f t="shared" si="4"/>
        <v>0</v>
      </c>
      <c r="Z17" s="74">
        <f t="shared" si="5"/>
        <v>0</v>
      </c>
      <c r="AA17" s="74">
        <f t="shared" si="6"/>
        <v>0</v>
      </c>
      <c r="AB17" s="74">
        <f t="shared" si="7"/>
        <v>0</v>
      </c>
    </row>
    <row r="18" ht="12.75" customHeight="1" spans="1:28">
      <c r="A18" s="21"/>
      <c r="B18" s="22"/>
      <c r="C18" s="19" t="s">
        <v>537</v>
      </c>
      <c r="D18" s="20"/>
      <c r="E18" s="53">
        <f ca="1" t="shared" si="16"/>
        <v>0</v>
      </c>
      <c r="F18" s="54">
        <f t="shared" si="17"/>
        <v>0</v>
      </c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Y18" s="74">
        <f t="shared" si="4"/>
        <v>0</v>
      </c>
      <c r="Z18" s="74">
        <f t="shared" si="5"/>
        <v>0</v>
      </c>
      <c r="AA18" s="74">
        <f t="shared" si="6"/>
        <v>0</v>
      </c>
      <c r="AB18" s="74">
        <f t="shared" si="7"/>
        <v>0</v>
      </c>
    </row>
    <row r="19" ht="12.75" customHeight="1" spans="1:28">
      <c r="A19" s="21"/>
      <c r="B19" s="22"/>
      <c r="C19" s="19" t="s">
        <v>538</v>
      </c>
      <c r="D19" s="20"/>
      <c r="E19" s="53">
        <f ca="1" t="shared" si="16"/>
        <v>0</v>
      </c>
      <c r="F19" s="54">
        <f t="shared" si="17"/>
        <v>0</v>
      </c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Y19" s="74">
        <f t="shared" si="4"/>
        <v>0</v>
      </c>
      <c r="Z19" s="74">
        <f t="shared" si="5"/>
        <v>0</v>
      </c>
      <c r="AA19" s="74">
        <f t="shared" si="6"/>
        <v>0</v>
      </c>
      <c r="AB19" s="74">
        <f t="shared" si="7"/>
        <v>0</v>
      </c>
    </row>
    <row r="20" s="2" customFormat="1" ht="12.75" customHeight="1" spans="1:28">
      <c r="A20" s="8" t="s">
        <v>539</v>
      </c>
      <c r="B20" s="9"/>
      <c r="C20" s="24" t="s">
        <v>540</v>
      </c>
      <c r="D20" s="25"/>
      <c r="E20" s="56">
        <f ca="1" t="shared" si="16"/>
        <v>0</v>
      </c>
      <c r="F20" s="56">
        <f t="shared" ref="F20:R20" si="19">IF(F18=0,,F19/F18)</f>
        <v>0</v>
      </c>
      <c r="G20" s="57">
        <f t="shared" si="19"/>
        <v>0</v>
      </c>
      <c r="H20" s="57">
        <f t="shared" si="19"/>
        <v>0</v>
      </c>
      <c r="I20" s="57">
        <f t="shared" si="19"/>
        <v>0</v>
      </c>
      <c r="J20" s="57">
        <f t="shared" si="19"/>
        <v>0</v>
      </c>
      <c r="K20" s="57">
        <f t="shared" si="19"/>
        <v>0</v>
      </c>
      <c r="L20" s="57">
        <f t="shared" si="19"/>
        <v>0</v>
      </c>
      <c r="M20" s="57">
        <f t="shared" si="19"/>
        <v>0</v>
      </c>
      <c r="N20" s="57">
        <f t="shared" si="19"/>
        <v>0</v>
      </c>
      <c r="O20" s="57">
        <f t="shared" si="19"/>
        <v>0</v>
      </c>
      <c r="P20" s="57">
        <f t="shared" si="19"/>
        <v>0</v>
      </c>
      <c r="Q20" s="57">
        <f t="shared" si="19"/>
        <v>0</v>
      </c>
      <c r="R20" s="57">
        <f t="shared" si="19"/>
        <v>0</v>
      </c>
      <c r="Y20" s="75">
        <f>IF(Y18=0,,Y19/Y18)</f>
        <v>0</v>
      </c>
      <c r="Z20" s="75">
        <f>IF(Z18=0,,Z19/Z18)</f>
        <v>0</v>
      </c>
      <c r="AA20" s="75">
        <f>IF(AA18=0,,AA19/AA18)</f>
        <v>0</v>
      </c>
      <c r="AB20" s="75">
        <f>IF(AB18=0,,AB19/AB18)</f>
        <v>0</v>
      </c>
    </row>
    <row r="21" ht="12.75" customHeight="1" spans="1:28">
      <c r="A21" s="12"/>
      <c r="B21" s="13"/>
      <c r="C21" s="10" t="s">
        <v>541</v>
      </c>
      <c r="D21" s="11"/>
      <c r="E21" s="58">
        <f ca="1" t="shared" si="16"/>
        <v>0</v>
      </c>
      <c r="F21" s="58">
        <f>IF(F14=0,,F316/F14/100)</f>
        <v>0</v>
      </c>
      <c r="G21" s="59">
        <f>IF(G14=0,,G303/G14/100)</f>
        <v>0</v>
      </c>
      <c r="H21" s="59">
        <f t="shared" ref="H21:R21" si="20">IF(H14=0,,H303/H14/100)</f>
        <v>0</v>
      </c>
      <c r="I21" s="59">
        <f t="shared" si="20"/>
        <v>0</v>
      </c>
      <c r="J21" s="59">
        <f t="shared" si="20"/>
        <v>0</v>
      </c>
      <c r="K21" s="59">
        <f t="shared" si="20"/>
        <v>0</v>
      </c>
      <c r="L21" s="59">
        <f t="shared" si="20"/>
        <v>0</v>
      </c>
      <c r="M21" s="59">
        <f t="shared" si="20"/>
        <v>0</v>
      </c>
      <c r="N21" s="59">
        <f t="shared" si="20"/>
        <v>0</v>
      </c>
      <c r="O21" s="59">
        <f t="shared" si="20"/>
        <v>0</v>
      </c>
      <c r="P21" s="59">
        <f t="shared" si="20"/>
        <v>0</v>
      </c>
      <c r="Q21" s="59">
        <f t="shared" si="20"/>
        <v>0</v>
      </c>
      <c r="R21" s="59">
        <f t="shared" si="20"/>
        <v>0</v>
      </c>
      <c r="Y21" s="76">
        <f>IF(Y14=0,,Y316/Y14/100)</f>
        <v>0</v>
      </c>
      <c r="Z21" s="76">
        <f>IF(Z14=0,,Z316/Z14/100)</f>
        <v>0</v>
      </c>
      <c r="AA21" s="76">
        <f>IF(AA14=0,,AA316/AA14/100)</f>
        <v>0</v>
      </c>
      <c r="AB21" s="76">
        <f>IF(AB14=0,,AB316/AB14/100)</f>
        <v>0</v>
      </c>
    </row>
    <row r="22" ht="12.75" customHeight="1" spans="1:28">
      <c r="A22" s="12"/>
      <c r="B22" s="13"/>
      <c r="C22" s="10" t="s">
        <v>406</v>
      </c>
      <c r="D22" s="11"/>
      <c r="E22" s="58">
        <f ca="1" t="shared" si="16"/>
        <v>0</v>
      </c>
      <c r="F22" s="58">
        <f>IF(F16=0,,F315/F16/100)</f>
        <v>0</v>
      </c>
      <c r="G22" s="59">
        <f>IF(G16=0,,G302/G16/100)</f>
        <v>0</v>
      </c>
      <c r="H22" s="59">
        <f t="shared" ref="H22:R22" si="21">IF(H16=0,,H302/H16/100)</f>
        <v>0</v>
      </c>
      <c r="I22" s="59">
        <f t="shared" si="21"/>
        <v>0</v>
      </c>
      <c r="J22" s="59">
        <f t="shared" si="21"/>
        <v>0</v>
      </c>
      <c r="K22" s="59">
        <f t="shared" si="21"/>
        <v>0</v>
      </c>
      <c r="L22" s="59">
        <f t="shared" si="21"/>
        <v>0</v>
      </c>
      <c r="M22" s="59">
        <f t="shared" si="21"/>
        <v>0</v>
      </c>
      <c r="N22" s="59">
        <f t="shared" si="21"/>
        <v>0</v>
      </c>
      <c r="O22" s="59">
        <f t="shared" si="21"/>
        <v>0</v>
      </c>
      <c r="P22" s="59">
        <f t="shared" si="21"/>
        <v>0</v>
      </c>
      <c r="Q22" s="59">
        <f t="shared" si="21"/>
        <v>0</v>
      </c>
      <c r="R22" s="59">
        <f t="shared" si="21"/>
        <v>0</v>
      </c>
      <c r="Y22" s="76">
        <f>IF(Y16=0,,Y315/Y16/100)</f>
        <v>0</v>
      </c>
      <c r="Z22" s="76">
        <f>IF(Z16=0,,Z315/Z16/100)</f>
        <v>0</v>
      </c>
      <c r="AA22" s="76">
        <f>IF(AA16=0,,AA315/AA16/100)</f>
        <v>0</v>
      </c>
      <c r="AB22" s="76">
        <f>IF(AB16=0,,AB315/AB16/100)</f>
        <v>0</v>
      </c>
    </row>
    <row r="23" ht="12.75" customHeight="1" spans="1:28">
      <c r="A23" s="12"/>
      <c r="B23" s="13"/>
      <c r="C23" s="10" t="s">
        <v>542</v>
      </c>
      <c r="D23" s="11"/>
      <c r="E23" s="58">
        <f ca="1" t="shared" si="16"/>
        <v>0</v>
      </c>
      <c r="F23" s="58">
        <f>IF(F317=0,,F318/F317)</f>
        <v>0</v>
      </c>
      <c r="G23" s="59">
        <f>IF(G304=0,,G305/G304)</f>
        <v>0</v>
      </c>
      <c r="H23" s="59">
        <f t="shared" ref="H23:R23" si="22">IF(H304=0,,H305/H304)</f>
        <v>0</v>
      </c>
      <c r="I23" s="59">
        <f t="shared" si="22"/>
        <v>0</v>
      </c>
      <c r="J23" s="59">
        <f t="shared" si="22"/>
        <v>0</v>
      </c>
      <c r="K23" s="59">
        <f t="shared" si="22"/>
        <v>0</v>
      </c>
      <c r="L23" s="59">
        <f t="shared" si="22"/>
        <v>0</v>
      </c>
      <c r="M23" s="59">
        <f t="shared" si="22"/>
        <v>0</v>
      </c>
      <c r="N23" s="59">
        <f t="shared" si="22"/>
        <v>0</v>
      </c>
      <c r="O23" s="59">
        <f t="shared" si="22"/>
        <v>0</v>
      </c>
      <c r="P23" s="59">
        <f t="shared" si="22"/>
        <v>0</v>
      </c>
      <c r="Q23" s="59">
        <f t="shared" si="22"/>
        <v>0</v>
      </c>
      <c r="R23" s="59">
        <f t="shared" si="22"/>
        <v>0</v>
      </c>
      <c r="Y23" s="76">
        <f>IF(Y317=0,,Y318/Y317)</f>
        <v>0</v>
      </c>
      <c r="Z23" s="76">
        <f>IF(Z317=0,,Z318/Z317)</f>
        <v>0</v>
      </c>
      <c r="AA23" s="76">
        <f>IF(AA317=0,,AA318/AA317)</f>
        <v>0</v>
      </c>
      <c r="AB23" s="76">
        <f>IF(AB317=0,,AB318/AB317)</f>
        <v>0</v>
      </c>
    </row>
    <row r="24" ht="13.5" customHeight="1" spans="1:28">
      <c r="A24" s="8" t="s">
        <v>409</v>
      </c>
      <c r="B24" s="9"/>
      <c r="C24" s="26" t="s">
        <v>392</v>
      </c>
      <c r="D24" s="27" t="s">
        <v>543</v>
      </c>
      <c r="E24" s="49">
        <f>SUM(G24:R24)</f>
        <v>0</v>
      </c>
      <c r="F24" s="49">
        <f>IF($T$1=0,0,E24/$T$1)</f>
        <v>0</v>
      </c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Y24" s="49">
        <f>SUM(G24:I24)</f>
        <v>0</v>
      </c>
      <c r="Z24" s="49">
        <f>SUM(J24:L24)</f>
        <v>0</v>
      </c>
      <c r="AA24" s="49">
        <f>SUM(M24:O24)</f>
        <v>0</v>
      </c>
      <c r="AB24" s="49">
        <f>SUM(P24:R24)</f>
        <v>0</v>
      </c>
    </row>
    <row r="25" ht="13.5" customHeight="1" spans="1:28">
      <c r="A25" s="12"/>
      <c r="B25" s="13"/>
      <c r="C25" s="26"/>
      <c r="D25" s="27" t="s">
        <v>544</v>
      </c>
      <c r="E25" s="49">
        <f>SUM(G25:R25)</f>
        <v>0</v>
      </c>
      <c r="F25" s="49">
        <f>IF($T$1=0,0,E25/$T$1)</f>
        <v>0</v>
      </c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Y25" s="49">
        <f>SUM(G25:I25)</f>
        <v>0</v>
      </c>
      <c r="Z25" s="49">
        <f>SUM(J25:L25)</f>
        <v>0</v>
      </c>
      <c r="AA25" s="49">
        <f>SUM(M25:O25)</f>
        <v>0</v>
      </c>
      <c r="AB25" s="49">
        <f>SUM(P25:R25)</f>
        <v>0</v>
      </c>
    </row>
    <row r="26" ht="13.5" customHeight="1" spans="1:28">
      <c r="A26" s="12"/>
      <c r="B26" s="13"/>
      <c r="C26" s="28"/>
      <c r="D26" s="29" t="s">
        <v>255</v>
      </c>
      <c r="E26" s="49">
        <f t="shared" ref="E26:R26" si="23">IF(E$24&lt;&gt;0,E8/E$24,)</f>
        <v>0</v>
      </c>
      <c r="F26" s="49">
        <f t="shared" si="23"/>
        <v>0</v>
      </c>
      <c r="G26" s="50">
        <f t="shared" si="23"/>
        <v>0</v>
      </c>
      <c r="H26" s="50">
        <f t="shared" si="23"/>
        <v>0</v>
      </c>
      <c r="I26" s="50">
        <f t="shared" si="23"/>
        <v>0</v>
      </c>
      <c r="J26" s="50">
        <f t="shared" si="23"/>
        <v>0</v>
      </c>
      <c r="K26" s="50">
        <f t="shared" si="23"/>
        <v>0</v>
      </c>
      <c r="L26" s="50">
        <f t="shared" si="23"/>
        <v>0</v>
      </c>
      <c r="M26" s="50">
        <f t="shared" si="23"/>
        <v>0</v>
      </c>
      <c r="N26" s="50">
        <f t="shared" si="23"/>
        <v>0</v>
      </c>
      <c r="O26" s="50">
        <f t="shared" si="23"/>
        <v>0</v>
      </c>
      <c r="P26" s="50">
        <f t="shared" si="23"/>
        <v>0</v>
      </c>
      <c r="Q26" s="50">
        <f t="shared" si="23"/>
        <v>0</v>
      </c>
      <c r="R26" s="50">
        <f t="shared" si="23"/>
        <v>0</v>
      </c>
      <c r="Y26" s="49">
        <f>IF(Y$24&lt;&gt;0,Y8/Y$24,)</f>
        <v>0</v>
      </c>
      <c r="Z26" s="49">
        <f>IF(Z$24&lt;&gt;0,Z8/Z$24,)</f>
        <v>0</v>
      </c>
      <c r="AA26" s="49">
        <f>IF(AA$24&lt;&gt;0,AA8/AA$24,)</f>
        <v>0</v>
      </c>
      <c r="AB26" s="49">
        <f>IF(AB$24&lt;&gt;0,AB8/AB$24,)</f>
        <v>0</v>
      </c>
    </row>
    <row r="27" ht="13.5" customHeight="1" spans="1:28">
      <c r="A27" s="12"/>
      <c r="B27" s="13"/>
      <c r="C27" s="28"/>
      <c r="D27" s="27" t="s">
        <v>411</v>
      </c>
      <c r="E27" s="49">
        <f t="shared" ref="E27:R27" si="24">IF(E24&lt;&gt;0,E138/E24,)</f>
        <v>0</v>
      </c>
      <c r="F27" s="49">
        <f t="shared" si="24"/>
        <v>0</v>
      </c>
      <c r="G27" s="50">
        <f t="shared" si="24"/>
        <v>0</v>
      </c>
      <c r="H27" s="50">
        <f t="shared" si="24"/>
        <v>0</v>
      </c>
      <c r="I27" s="50">
        <f t="shared" si="24"/>
        <v>0</v>
      </c>
      <c r="J27" s="50">
        <f t="shared" si="24"/>
        <v>0</v>
      </c>
      <c r="K27" s="50">
        <f t="shared" si="24"/>
        <v>0</v>
      </c>
      <c r="L27" s="50">
        <f t="shared" si="24"/>
        <v>0</v>
      </c>
      <c r="M27" s="50">
        <f t="shared" si="24"/>
        <v>0</v>
      </c>
      <c r="N27" s="50">
        <f t="shared" si="24"/>
        <v>0</v>
      </c>
      <c r="O27" s="50">
        <f t="shared" si="24"/>
        <v>0</v>
      </c>
      <c r="P27" s="50">
        <f t="shared" si="24"/>
        <v>0</v>
      </c>
      <c r="Q27" s="50">
        <f t="shared" si="24"/>
        <v>0</v>
      </c>
      <c r="R27" s="50">
        <f t="shared" si="24"/>
        <v>0</v>
      </c>
      <c r="Y27" s="49">
        <f>IF(Y24&lt;&gt;0,Y138/Y24,)</f>
        <v>0</v>
      </c>
      <c r="Z27" s="49">
        <f>IF(Z24&lt;&gt;0,Z138/Z24,)</f>
        <v>0</v>
      </c>
      <c r="AA27" s="49">
        <f>IF(AA24&lt;&gt;0,AA138/AA24,)</f>
        <v>0</v>
      </c>
      <c r="AB27" s="49">
        <f>IF(AB24&lt;&gt;0,AB138/AB24,)</f>
        <v>0</v>
      </c>
    </row>
    <row r="28" ht="13.5" customHeight="1" spans="1:28">
      <c r="A28" s="12"/>
      <c r="B28" s="13"/>
      <c r="C28" s="28"/>
      <c r="D28" s="29" t="s">
        <v>412</v>
      </c>
      <c r="E28" s="49">
        <f t="shared" ref="E28:R28" si="25">IF(E$24&lt;&gt;0,E133/E$24,)</f>
        <v>0</v>
      </c>
      <c r="F28" s="49">
        <f t="shared" si="25"/>
        <v>0</v>
      </c>
      <c r="G28" s="50">
        <f t="shared" si="25"/>
        <v>0</v>
      </c>
      <c r="H28" s="50">
        <f t="shared" si="25"/>
        <v>0</v>
      </c>
      <c r="I28" s="50">
        <f t="shared" si="25"/>
        <v>0</v>
      </c>
      <c r="J28" s="50">
        <f t="shared" si="25"/>
        <v>0</v>
      </c>
      <c r="K28" s="50">
        <f t="shared" si="25"/>
        <v>0</v>
      </c>
      <c r="L28" s="50">
        <f t="shared" si="25"/>
        <v>0</v>
      </c>
      <c r="M28" s="50">
        <f t="shared" si="25"/>
        <v>0</v>
      </c>
      <c r="N28" s="50">
        <f t="shared" si="25"/>
        <v>0</v>
      </c>
      <c r="O28" s="50">
        <f t="shared" si="25"/>
        <v>0</v>
      </c>
      <c r="P28" s="50">
        <f t="shared" si="25"/>
        <v>0</v>
      </c>
      <c r="Q28" s="50">
        <f t="shared" si="25"/>
        <v>0</v>
      </c>
      <c r="R28" s="50">
        <f t="shared" si="25"/>
        <v>0</v>
      </c>
      <c r="Y28" s="49">
        <f>IF(Y$24&lt;&gt;0,Y133/Y$24,)</f>
        <v>0</v>
      </c>
      <c r="Z28" s="49">
        <f>IF(Z$24&lt;&gt;0,Z133/Z$24,)</f>
        <v>0</v>
      </c>
      <c r="AA28" s="49">
        <f>IF(AA$24&lt;&gt;0,AA133/AA$24,)</f>
        <v>0</v>
      </c>
      <c r="AB28" s="49">
        <f>IF(AB$24&lt;&gt;0,AB133/AB$24,)</f>
        <v>0</v>
      </c>
    </row>
    <row r="29" ht="13.5" customHeight="1" spans="1:28">
      <c r="A29" s="12"/>
      <c r="B29" s="13"/>
      <c r="C29" s="28"/>
      <c r="D29" s="27" t="s">
        <v>413</v>
      </c>
      <c r="E29" s="49">
        <f t="shared" ref="E29:R29" si="26">IF(E$24&lt;&gt;0,E192/E$24,)</f>
        <v>0</v>
      </c>
      <c r="F29" s="49">
        <f t="shared" si="26"/>
        <v>0</v>
      </c>
      <c r="G29" s="50">
        <f t="shared" si="26"/>
        <v>0</v>
      </c>
      <c r="H29" s="50">
        <f t="shared" si="26"/>
        <v>0</v>
      </c>
      <c r="I29" s="50">
        <f t="shared" si="26"/>
        <v>0</v>
      </c>
      <c r="J29" s="50">
        <f t="shared" si="26"/>
        <v>0</v>
      </c>
      <c r="K29" s="50">
        <f t="shared" si="26"/>
        <v>0</v>
      </c>
      <c r="L29" s="50">
        <f t="shared" si="26"/>
        <v>0</v>
      </c>
      <c r="M29" s="50">
        <f t="shared" si="26"/>
        <v>0</v>
      </c>
      <c r="N29" s="50">
        <f t="shared" si="26"/>
        <v>0</v>
      </c>
      <c r="O29" s="50">
        <f t="shared" si="26"/>
        <v>0</v>
      </c>
      <c r="P29" s="50">
        <f t="shared" si="26"/>
        <v>0</v>
      </c>
      <c r="Q29" s="50">
        <f t="shared" si="26"/>
        <v>0</v>
      </c>
      <c r="R29" s="50">
        <f t="shared" si="26"/>
        <v>0</v>
      </c>
      <c r="Y29" s="49">
        <f>IF(Y$24&lt;&gt;0,Y192/Y$24,)</f>
        <v>0</v>
      </c>
      <c r="Z29" s="49">
        <f>IF(Z$24&lt;&gt;0,Z192/Z$24,)</f>
        <v>0</v>
      </c>
      <c r="AA29" s="49">
        <f>IF(AA$24&lt;&gt;0,AA192/AA$24,)</f>
        <v>0</v>
      </c>
      <c r="AB29" s="49">
        <f>IF(AB$24&lt;&gt;0,AB192/AB$24,)</f>
        <v>0</v>
      </c>
    </row>
    <row r="30" ht="13.5" customHeight="1" spans="1:28">
      <c r="A30" s="12"/>
      <c r="B30" s="13"/>
      <c r="C30" s="28"/>
      <c r="D30" s="27" t="s">
        <v>414</v>
      </c>
      <c r="E30" s="49">
        <f t="shared" ref="E30:R30" si="27">IF(E$24&lt;&gt;0,E225/E$24,)</f>
        <v>0</v>
      </c>
      <c r="F30" s="49">
        <f t="shared" si="27"/>
        <v>0</v>
      </c>
      <c r="G30" s="50">
        <f t="shared" si="27"/>
        <v>0</v>
      </c>
      <c r="H30" s="50">
        <f t="shared" si="27"/>
        <v>0</v>
      </c>
      <c r="I30" s="50">
        <f t="shared" si="27"/>
        <v>0</v>
      </c>
      <c r="J30" s="50">
        <f t="shared" si="27"/>
        <v>0</v>
      </c>
      <c r="K30" s="50">
        <f t="shared" si="27"/>
        <v>0</v>
      </c>
      <c r="L30" s="50">
        <f t="shared" si="27"/>
        <v>0</v>
      </c>
      <c r="M30" s="50">
        <f t="shared" si="27"/>
        <v>0</v>
      </c>
      <c r="N30" s="50">
        <f t="shared" si="27"/>
        <v>0</v>
      </c>
      <c r="O30" s="50">
        <f t="shared" si="27"/>
        <v>0</v>
      </c>
      <c r="P30" s="50">
        <f t="shared" si="27"/>
        <v>0</v>
      </c>
      <c r="Q30" s="50">
        <f t="shared" si="27"/>
        <v>0</v>
      </c>
      <c r="R30" s="50">
        <f t="shared" si="27"/>
        <v>0</v>
      </c>
      <c r="Y30" s="49">
        <f>IF(Y$24&lt;&gt;0,Y225/Y$24,)</f>
        <v>0</v>
      </c>
      <c r="Z30" s="49">
        <f>IF(Z$24&lt;&gt;0,Z225/Z$24,)</f>
        <v>0</v>
      </c>
      <c r="AA30" s="49">
        <f>IF(AA$24&lt;&gt;0,AA225/AA$24,)</f>
        <v>0</v>
      </c>
      <c r="AB30" s="49">
        <f>IF(AB$24&lt;&gt;0,AB225/AB$24,)</f>
        <v>0</v>
      </c>
    </row>
    <row r="31" ht="13.5" customHeight="1" spans="1:28">
      <c r="A31" s="12"/>
      <c r="B31" s="13"/>
      <c r="C31" s="28"/>
      <c r="D31" s="27" t="s">
        <v>415</v>
      </c>
      <c r="E31" s="49" t="s">
        <v>416</v>
      </c>
      <c r="F31" s="49" t="s">
        <v>416</v>
      </c>
      <c r="G31" s="50" t="s">
        <v>416</v>
      </c>
      <c r="H31" s="50" t="s">
        <v>416</v>
      </c>
      <c r="I31" s="50" t="s">
        <v>416</v>
      </c>
      <c r="J31" s="50" t="s">
        <v>416</v>
      </c>
      <c r="K31" s="50" t="s">
        <v>416</v>
      </c>
      <c r="L31" s="50" t="s">
        <v>416</v>
      </c>
      <c r="M31" s="50" t="s">
        <v>416</v>
      </c>
      <c r="N31" s="50" t="s">
        <v>416</v>
      </c>
      <c r="O31" s="50" t="s">
        <v>416</v>
      </c>
      <c r="P31" s="50" t="s">
        <v>416</v>
      </c>
      <c r="Q31" s="50" t="s">
        <v>416</v>
      </c>
      <c r="R31" s="50" t="s">
        <v>416</v>
      </c>
      <c r="Y31" s="49" t="s">
        <v>416</v>
      </c>
      <c r="Z31" s="49" t="s">
        <v>416</v>
      </c>
      <c r="AA31" s="49" t="s">
        <v>416</v>
      </c>
      <c r="AB31" s="49" t="s">
        <v>416</v>
      </c>
    </row>
    <row r="32" ht="13.5" customHeight="1" spans="1:28">
      <c r="A32" s="12"/>
      <c r="B32" s="13"/>
      <c r="C32" s="28"/>
      <c r="D32" s="27" t="s">
        <v>417</v>
      </c>
      <c r="E32" s="49">
        <f t="shared" ref="E32:R32" si="28">IF(E$24&lt;&gt;0,E3/E$24,)</f>
        <v>0</v>
      </c>
      <c r="F32" s="49">
        <f t="shared" si="28"/>
        <v>0</v>
      </c>
      <c r="G32" s="50">
        <f t="shared" si="28"/>
        <v>0</v>
      </c>
      <c r="H32" s="50">
        <f t="shared" si="28"/>
        <v>0</v>
      </c>
      <c r="I32" s="50">
        <f t="shared" si="28"/>
        <v>0</v>
      </c>
      <c r="J32" s="50">
        <f t="shared" si="28"/>
        <v>0</v>
      </c>
      <c r="K32" s="50">
        <f t="shared" si="28"/>
        <v>0</v>
      </c>
      <c r="L32" s="50">
        <f t="shared" si="28"/>
        <v>0</v>
      </c>
      <c r="M32" s="50">
        <f t="shared" si="28"/>
        <v>0</v>
      </c>
      <c r="N32" s="50">
        <f t="shared" si="28"/>
        <v>0</v>
      </c>
      <c r="O32" s="50">
        <f t="shared" si="28"/>
        <v>0</v>
      </c>
      <c r="P32" s="50">
        <f t="shared" si="28"/>
        <v>0</v>
      </c>
      <c r="Q32" s="50">
        <f t="shared" si="28"/>
        <v>0</v>
      </c>
      <c r="R32" s="50">
        <f t="shared" si="28"/>
        <v>0</v>
      </c>
      <c r="Y32" s="49">
        <f>IF(Y$24&lt;&gt;0,Y3/Y$24,)</f>
        <v>0</v>
      </c>
      <c r="Z32" s="49">
        <f>IF(Z$24&lt;&gt;0,Z3/Z$24,)</f>
        <v>0</v>
      </c>
      <c r="AA32" s="49">
        <f>IF(AA$24&lt;&gt;0,AA3/AA$24,)</f>
        <v>0</v>
      </c>
      <c r="AB32" s="49">
        <f>IF(AB$24&lt;&gt;0,AB3/AB$24,)</f>
        <v>0</v>
      </c>
    </row>
    <row r="33" ht="13.5" customHeight="1" spans="1:28">
      <c r="A33" s="12"/>
      <c r="B33" s="13"/>
      <c r="C33" s="28"/>
      <c r="D33" s="27" t="s">
        <v>545</v>
      </c>
      <c r="E33" s="56">
        <f>IF(SUM(G12:R12)&lt;&gt;0,E24/SUM(G12:R12),)</f>
        <v>0</v>
      </c>
      <c r="F33" s="56">
        <f t="shared" ref="F33:R33" si="29">IF(F12&lt;&gt;0,F24/F12,)</f>
        <v>0</v>
      </c>
      <c r="G33" s="57">
        <f t="shared" si="29"/>
        <v>0</v>
      </c>
      <c r="H33" s="57">
        <f t="shared" si="29"/>
        <v>0</v>
      </c>
      <c r="I33" s="57">
        <f t="shared" si="29"/>
        <v>0</v>
      </c>
      <c r="J33" s="57">
        <f t="shared" si="29"/>
        <v>0</v>
      </c>
      <c r="K33" s="57">
        <f t="shared" si="29"/>
        <v>0</v>
      </c>
      <c r="L33" s="57">
        <f t="shared" si="29"/>
        <v>0</v>
      </c>
      <c r="M33" s="57">
        <f t="shared" si="29"/>
        <v>0</v>
      </c>
      <c r="N33" s="57">
        <f t="shared" si="29"/>
        <v>0</v>
      </c>
      <c r="O33" s="57">
        <f t="shared" si="29"/>
        <v>0</v>
      </c>
      <c r="P33" s="57">
        <f t="shared" si="29"/>
        <v>0</v>
      </c>
      <c r="Q33" s="57">
        <f t="shared" si="29"/>
        <v>0</v>
      </c>
      <c r="R33" s="57">
        <f t="shared" si="29"/>
        <v>0</v>
      </c>
      <c r="Y33" s="56">
        <f>IF(SUM(G12:I12)&lt;&gt;0,Y24/SUM(G12:I12),)</f>
        <v>0</v>
      </c>
      <c r="Z33" s="56">
        <f>IF(SUM(J12:L12)&lt;&gt;0,Z24/SUM(J12:L12),)</f>
        <v>0</v>
      </c>
      <c r="AA33" s="56">
        <f>IF(SUM(M12:O12)&lt;&gt;0,AA24/SUM(M12:O12),)</f>
        <v>0</v>
      </c>
      <c r="AB33" s="56">
        <f>IF(SUM(P12:R12)&lt;&gt;0,AB24/SUM(P12:R12),)</f>
        <v>0</v>
      </c>
    </row>
    <row r="34" ht="13.5" customHeight="1" spans="1:28">
      <c r="A34" s="12"/>
      <c r="B34" s="13"/>
      <c r="C34" s="28"/>
      <c r="D34" s="27" t="s">
        <v>419</v>
      </c>
      <c r="E34" s="49">
        <f>IF(SUM(G12:R12)&lt;&gt;0,E2/SUM(G12:R12),)</f>
        <v>0</v>
      </c>
      <c r="F34" s="49">
        <f t="shared" ref="F34:R34" si="30">IF(F12&lt;&gt;0,F2/F12,)</f>
        <v>0</v>
      </c>
      <c r="G34" s="50">
        <f t="shared" si="30"/>
        <v>0</v>
      </c>
      <c r="H34" s="50">
        <f t="shared" si="30"/>
        <v>0</v>
      </c>
      <c r="I34" s="50">
        <f t="shared" si="30"/>
        <v>0</v>
      </c>
      <c r="J34" s="50">
        <f t="shared" si="30"/>
        <v>0</v>
      </c>
      <c r="K34" s="50">
        <f t="shared" si="30"/>
        <v>0</v>
      </c>
      <c r="L34" s="50">
        <f t="shared" si="30"/>
        <v>0</v>
      </c>
      <c r="M34" s="50">
        <f t="shared" si="30"/>
        <v>0</v>
      </c>
      <c r="N34" s="50">
        <f t="shared" si="30"/>
        <v>0</v>
      </c>
      <c r="O34" s="50">
        <f t="shared" si="30"/>
        <v>0</v>
      </c>
      <c r="P34" s="50">
        <f t="shared" si="30"/>
        <v>0</v>
      </c>
      <c r="Q34" s="50">
        <f t="shared" si="30"/>
        <v>0</v>
      </c>
      <c r="R34" s="50">
        <f t="shared" si="30"/>
        <v>0</v>
      </c>
      <c r="Y34" s="49">
        <f>IF(SUM(G12:I12)&lt;&gt;0,Y2/SUM(G12:I12),)</f>
        <v>0</v>
      </c>
      <c r="Z34" s="49">
        <f>IF(SUM(J12:L12)&lt;&gt;0,Z2/SUM(J12:L12),)</f>
        <v>0</v>
      </c>
      <c r="AA34" s="49">
        <f>IF(SUM(M12:O12)&lt;&gt;0,AA2/SUM(M12:O12),)</f>
        <v>0</v>
      </c>
      <c r="AB34" s="49">
        <f>IF(SUM(P12:R12)&lt;&gt;0,AB2/SUM(P12:R12),)</f>
        <v>0</v>
      </c>
    </row>
    <row r="35" ht="13.5" customHeight="1" spans="1:28">
      <c r="A35" s="12"/>
      <c r="B35" s="13"/>
      <c r="C35" s="28"/>
      <c r="D35" s="27" t="s">
        <v>420</v>
      </c>
      <c r="E35" s="49">
        <f>IF(SUM(G12:R12)&lt;&gt;0,E3/SUM(G12:R12),)</f>
        <v>0</v>
      </c>
      <c r="F35" s="49">
        <f t="shared" ref="F35:R35" si="31">IF(F12&lt;&gt;0,F3/F12,)</f>
        <v>0</v>
      </c>
      <c r="G35" s="50">
        <f t="shared" si="31"/>
        <v>0</v>
      </c>
      <c r="H35" s="50">
        <f t="shared" si="31"/>
        <v>0</v>
      </c>
      <c r="I35" s="50">
        <f t="shared" si="31"/>
        <v>0</v>
      </c>
      <c r="J35" s="50">
        <f t="shared" si="31"/>
        <v>0</v>
      </c>
      <c r="K35" s="50">
        <f t="shared" si="31"/>
        <v>0</v>
      </c>
      <c r="L35" s="50">
        <f t="shared" si="31"/>
        <v>0</v>
      </c>
      <c r="M35" s="50">
        <f t="shared" si="31"/>
        <v>0</v>
      </c>
      <c r="N35" s="50">
        <f t="shared" si="31"/>
        <v>0</v>
      </c>
      <c r="O35" s="50">
        <f t="shared" si="31"/>
        <v>0</v>
      </c>
      <c r="P35" s="50">
        <f t="shared" si="31"/>
        <v>0</v>
      </c>
      <c r="Q35" s="50">
        <f t="shared" si="31"/>
        <v>0</v>
      </c>
      <c r="R35" s="50">
        <f t="shared" si="31"/>
        <v>0</v>
      </c>
      <c r="Y35" s="49">
        <f>IF(SUM(G12:I12)&lt;&gt;0,Y3/SUM(G12:I12),)</f>
        <v>0</v>
      </c>
      <c r="Z35" s="49">
        <f>IF(SUM(J12:L12)&lt;&gt;0,Z3/SUM(J12:L12),)</f>
        <v>0</v>
      </c>
      <c r="AA35" s="49">
        <f>IF(SUM(M12:O12)&lt;&gt;0,AA3/SUM(M12:O12),)</f>
        <v>0</v>
      </c>
      <c r="AB35" s="49">
        <f>IF(SUM(P12:R12)&lt;&gt;0,AB3/SUM(P12:R12),)</f>
        <v>0</v>
      </c>
    </row>
    <row r="36" ht="13.5" customHeight="1" spans="1:28">
      <c r="A36" s="12"/>
      <c r="B36" s="13"/>
      <c r="C36" s="28"/>
      <c r="D36" s="29" t="s">
        <v>421</v>
      </c>
      <c r="E36" s="49">
        <f>IF(SUM(G12:R12)=0,,(E2+E3)/SUM(G12:R12))</f>
        <v>0</v>
      </c>
      <c r="F36" s="49">
        <f t="shared" ref="F36:R36" si="32">IF(F12=0,,(F2+F3)/F12)</f>
        <v>0</v>
      </c>
      <c r="G36" s="50">
        <f t="shared" si="32"/>
        <v>0</v>
      </c>
      <c r="H36" s="50">
        <f t="shared" si="32"/>
        <v>0</v>
      </c>
      <c r="I36" s="50">
        <f t="shared" si="32"/>
        <v>0</v>
      </c>
      <c r="J36" s="50">
        <f t="shared" si="32"/>
        <v>0</v>
      </c>
      <c r="K36" s="50">
        <f t="shared" si="32"/>
        <v>0</v>
      </c>
      <c r="L36" s="50">
        <f t="shared" si="32"/>
        <v>0</v>
      </c>
      <c r="M36" s="50">
        <f t="shared" si="32"/>
        <v>0</v>
      </c>
      <c r="N36" s="50">
        <f t="shared" si="32"/>
        <v>0</v>
      </c>
      <c r="O36" s="50">
        <f t="shared" si="32"/>
        <v>0</v>
      </c>
      <c r="P36" s="50">
        <f t="shared" si="32"/>
        <v>0</v>
      </c>
      <c r="Q36" s="50">
        <f t="shared" si="32"/>
        <v>0</v>
      </c>
      <c r="R36" s="50">
        <f t="shared" si="32"/>
        <v>0</v>
      </c>
      <c r="Y36" s="49">
        <f>IF(SUM(G12:I12)=0,,(Y2+Y3)/SUM(G12:I12))</f>
        <v>0</v>
      </c>
      <c r="Z36" s="49">
        <f>IF(SUM(J12:L12)=0,,(Z2+Z3)/SUM(J12:L12))</f>
        <v>0</v>
      </c>
      <c r="AA36" s="49">
        <f>IF(SUM(M12:O12)=0,,(AA2+AA3)/SUM(M12:O12))</f>
        <v>0</v>
      </c>
      <c r="AB36" s="49">
        <f>IF(SUM(P12:R12)=0,,(AB2+AB3)/SUM(P12:R12))</f>
        <v>0</v>
      </c>
    </row>
    <row r="37" ht="13.5" customHeight="1" spans="1:28">
      <c r="A37" s="12"/>
      <c r="B37" s="13"/>
      <c r="C37" s="28"/>
      <c r="D37" s="27" t="s">
        <v>422</v>
      </c>
      <c r="E37" s="61" t="s">
        <v>416</v>
      </c>
      <c r="F37" s="61" t="s">
        <v>416</v>
      </c>
      <c r="G37" s="62"/>
      <c r="H37" s="62" t="str">
        <f t="shared" ref="H37:R37" si="33">IF(G2&lt;&gt;0,(H2-G2)/G2,"-")</f>
        <v>-</v>
      </c>
      <c r="I37" s="62" t="str">
        <f t="shared" si="33"/>
        <v>-</v>
      </c>
      <c r="J37" s="62" t="str">
        <f t="shared" si="33"/>
        <v>-</v>
      </c>
      <c r="K37" s="62" t="str">
        <f t="shared" si="33"/>
        <v>-</v>
      </c>
      <c r="L37" s="62" t="str">
        <f t="shared" si="33"/>
        <v>-</v>
      </c>
      <c r="M37" s="62" t="str">
        <f t="shared" si="33"/>
        <v>-</v>
      </c>
      <c r="N37" s="62" t="str">
        <f t="shared" si="33"/>
        <v>-</v>
      </c>
      <c r="O37" s="62" t="str">
        <f t="shared" si="33"/>
        <v>-</v>
      </c>
      <c r="P37" s="62" t="str">
        <f t="shared" si="33"/>
        <v>-</v>
      </c>
      <c r="Q37" s="62" t="str">
        <f t="shared" si="33"/>
        <v>-</v>
      </c>
      <c r="R37" s="62" t="str">
        <f t="shared" si="33"/>
        <v>-</v>
      </c>
      <c r="Y37" s="61" t="s">
        <v>416</v>
      </c>
      <c r="Z37" s="61" t="s">
        <v>416</v>
      </c>
      <c r="AA37" s="61" t="s">
        <v>416</v>
      </c>
      <c r="AB37" s="61" t="s">
        <v>416</v>
      </c>
    </row>
    <row r="38" ht="13.5" customHeight="1" spans="1:28">
      <c r="A38" s="12"/>
      <c r="B38" s="13"/>
      <c r="C38" s="28"/>
      <c r="D38" s="27" t="s">
        <v>423</v>
      </c>
      <c r="E38" s="49" t="str">
        <f>IF(SUM(G12:R12)&lt;&gt;0,E8/SUM(G12:R12),"-")</f>
        <v>-</v>
      </c>
      <c r="F38" s="49">
        <f t="shared" ref="F38:R38" si="34">IF(F12&lt;&gt;0,F8/F12,)</f>
        <v>0</v>
      </c>
      <c r="G38" s="50">
        <f t="shared" si="34"/>
        <v>0</v>
      </c>
      <c r="H38" s="50">
        <f t="shared" si="34"/>
        <v>0</v>
      </c>
      <c r="I38" s="50">
        <f t="shared" si="34"/>
        <v>0</v>
      </c>
      <c r="J38" s="50">
        <f t="shared" si="34"/>
        <v>0</v>
      </c>
      <c r="K38" s="50">
        <f t="shared" si="34"/>
        <v>0</v>
      </c>
      <c r="L38" s="50">
        <f t="shared" si="34"/>
        <v>0</v>
      </c>
      <c r="M38" s="50">
        <f t="shared" si="34"/>
        <v>0</v>
      </c>
      <c r="N38" s="50">
        <f t="shared" si="34"/>
        <v>0</v>
      </c>
      <c r="O38" s="50">
        <f t="shared" si="34"/>
        <v>0</v>
      </c>
      <c r="P38" s="50">
        <f t="shared" si="34"/>
        <v>0</v>
      </c>
      <c r="Q38" s="50">
        <f t="shared" si="34"/>
        <v>0</v>
      </c>
      <c r="R38" s="50">
        <f t="shared" si="34"/>
        <v>0</v>
      </c>
      <c r="Y38" s="49" t="str">
        <f>IF(SUM(G12:I12)&lt;&gt;0,Y8/SUM(G12:I12),"-")</f>
        <v>-</v>
      </c>
      <c r="Z38" s="49" t="str">
        <f>IF(SUM(J12:L12)&lt;&gt;0,Z8/SUM(J12:L12),"-")</f>
        <v>-</v>
      </c>
      <c r="AA38" s="49" t="str">
        <f>IF(SUM(M12:O12)&lt;&gt;0,AA8/SUM(M12:O12),"-")</f>
        <v>-</v>
      </c>
      <c r="AB38" s="49" t="str">
        <f>IF(SUM(P12:R12)&lt;&gt;0,AB8/SUM(P12:R12),"-")</f>
        <v>-</v>
      </c>
    </row>
    <row r="39" ht="13.5" customHeight="1" spans="1:28">
      <c r="A39" s="12"/>
      <c r="B39" s="13"/>
      <c r="C39" s="30" t="s">
        <v>424</v>
      </c>
      <c r="D39" s="31" t="s">
        <v>425</v>
      </c>
      <c r="E39" s="63">
        <f t="shared" ref="E39:R39" si="35">IF(E$24&lt;&gt;0,E138/E$24,)</f>
        <v>0</v>
      </c>
      <c r="F39" s="63">
        <f t="shared" si="35"/>
        <v>0</v>
      </c>
      <c r="G39" s="50">
        <f t="shared" si="35"/>
        <v>0</v>
      </c>
      <c r="H39" s="50">
        <f t="shared" si="35"/>
        <v>0</v>
      </c>
      <c r="I39" s="50">
        <f t="shared" si="35"/>
        <v>0</v>
      </c>
      <c r="J39" s="50">
        <f t="shared" si="35"/>
        <v>0</v>
      </c>
      <c r="K39" s="50">
        <f t="shared" si="35"/>
        <v>0</v>
      </c>
      <c r="L39" s="50">
        <f t="shared" si="35"/>
        <v>0</v>
      </c>
      <c r="M39" s="50">
        <f t="shared" si="35"/>
        <v>0</v>
      </c>
      <c r="N39" s="50">
        <f t="shared" si="35"/>
        <v>0</v>
      </c>
      <c r="O39" s="50">
        <f t="shared" si="35"/>
        <v>0</v>
      </c>
      <c r="P39" s="50">
        <f t="shared" si="35"/>
        <v>0</v>
      </c>
      <c r="Q39" s="50">
        <f t="shared" si="35"/>
        <v>0</v>
      </c>
      <c r="R39" s="50">
        <f t="shared" si="35"/>
        <v>0</v>
      </c>
      <c r="Y39" s="63">
        <f>IF(Y$24&lt;&gt;0,Y138/Y$24,)</f>
        <v>0</v>
      </c>
      <c r="Z39" s="63">
        <f>IF(Z$24&lt;&gt;0,Z138/Z$24,)</f>
        <v>0</v>
      </c>
      <c r="AA39" s="63">
        <f>IF(AA$24&lt;&gt;0,AA138/AA$24,)</f>
        <v>0</v>
      </c>
      <c r="AB39" s="63">
        <f>IF(AB$24&lt;&gt;0,AB138/AB$24,)</f>
        <v>0</v>
      </c>
    </row>
    <row r="40" ht="13.5" customHeight="1" spans="1:28">
      <c r="A40" s="12"/>
      <c r="B40" s="13"/>
      <c r="C40" s="30"/>
      <c r="D40" s="32" t="s">
        <v>426</v>
      </c>
      <c r="E40" s="63">
        <f t="shared" ref="E40:R40" si="36">E41+E42</f>
        <v>0</v>
      </c>
      <c r="F40" s="63">
        <f t="shared" si="36"/>
        <v>0</v>
      </c>
      <c r="G40" s="50">
        <f t="shared" si="36"/>
        <v>0</v>
      </c>
      <c r="H40" s="50">
        <f t="shared" si="36"/>
        <v>0</v>
      </c>
      <c r="I40" s="50">
        <f t="shared" si="36"/>
        <v>0</v>
      </c>
      <c r="J40" s="50">
        <f t="shared" si="36"/>
        <v>0</v>
      </c>
      <c r="K40" s="50">
        <f t="shared" si="36"/>
        <v>0</v>
      </c>
      <c r="L40" s="50">
        <f t="shared" si="36"/>
        <v>0</v>
      </c>
      <c r="M40" s="50">
        <f t="shared" si="36"/>
        <v>0</v>
      </c>
      <c r="N40" s="50">
        <f t="shared" si="36"/>
        <v>0</v>
      </c>
      <c r="O40" s="50">
        <f t="shared" si="36"/>
        <v>0</v>
      </c>
      <c r="P40" s="50">
        <f t="shared" si="36"/>
        <v>0</v>
      </c>
      <c r="Q40" s="50">
        <f t="shared" si="36"/>
        <v>0</v>
      </c>
      <c r="R40" s="50">
        <f t="shared" si="36"/>
        <v>0</v>
      </c>
      <c r="Y40" s="63">
        <f>Y41+Y42</f>
        <v>0</v>
      </c>
      <c r="Z40" s="63">
        <f>Z41+Z42</f>
        <v>0</v>
      </c>
      <c r="AA40" s="63">
        <f>AA41+AA42</f>
        <v>0</v>
      </c>
      <c r="AB40" s="63">
        <f>AB41+AB42</f>
        <v>0</v>
      </c>
    </row>
    <row r="41" ht="13.5" customHeight="1" spans="1:28">
      <c r="A41" s="12"/>
      <c r="B41" s="13"/>
      <c r="C41" s="30"/>
      <c r="D41" s="32" t="s">
        <v>427</v>
      </c>
      <c r="E41" s="63">
        <f t="shared" ref="E41:R41" si="37">IF(E24&lt;&gt;0,(E64+E65+E70+E71+E76+E77+E82+E83)/E$24,)</f>
        <v>0</v>
      </c>
      <c r="F41" s="63">
        <f t="shared" si="37"/>
        <v>0</v>
      </c>
      <c r="G41" s="50">
        <f t="shared" si="37"/>
        <v>0</v>
      </c>
      <c r="H41" s="50">
        <f t="shared" si="37"/>
        <v>0</v>
      </c>
      <c r="I41" s="50">
        <f t="shared" si="37"/>
        <v>0</v>
      </c>
      <c r="J41" s="50">
        <f t="shared" si="37"/>
        <v>0</v>
      </c>
      <c r="K41" s="50">
        <f t="shared" si="37"/>
        <v>0</v>
      </c>
      <c r="L41" s="50">
        <f t="shared" si="37"/>
        <v>0</v>
      </c>
      <c r="M41" s="50">
        <f t="shared" si="37"/>
        <v>0</v>
      </c>
      <c r="N41" s="50">
        <f t="shared" si="37"/>
        <v>0</v>
      </c>
      <c r="O41" s="50">
        <f t="shared" si="37"/>
        <v>0</v>
      </c>
      <c r="P41" s="50">
        <f t="shared" si="37"/>
        <v>0</v>
      </c>
      <c r="Q41" s="50">
        <f t="shared" si="37"/>
        <v>0</v>
      </c>
      <c r="R41" s="50">
        <f t="shared" si="37"/>
        <v>0</v>
      </c>
      <c r="Y41" s="63">
        <f>IF(Y24&lt;&gt;0,(Y64+Y65+Y70+Y71+Y76+Y77+Y82+Y83)/Y$24,)</f>
        <v>0</v>
      </c>
      <c r="Z41" s="63">
        <f>IF(Z24&lt;&gt;0,(Z64+Z65+Z70+Z71+Z76+Z77+Z82+Z83)/Z$24,)</f>
        <v>0</v>
      </c>
      <c r="AA41" s="63">
        <f>IF(AA24&lt;&gt;0,(AA64+AA65+AA70+AA71+AA76+AA77+AA82+AA83)/AA$24,)</f>
        <v>0</v>
      </c>
      <c r="AB41" s="63">
        <f>IF(AB24&lt;&gt;0,(AB64+AB65+AB70+AB71+AB76+AB77+AB82+AB83)/AB$24,)</f>
        <v>0</v>
      </c>
    </row>
    <row r="42" ht="13.5" customHeight="1" spans="1:28">
      <c r="A42" s="12"/>
      <c r="B42" s="13"/>
      <c r="C42" s="30"/>
      <c r="D42" s="32" t="s">
        <v>428</v>
      </c>
      <c r="E42" s="63">
        <f>IF(E$24&lt;&gt;0,(E88+E89)/E$24,0)</f>
        <v>0</v>
      </c>
      <c r="F42" s="63">
        <f>IF(F$24&lt;&gt;0,(F88+F89)/F$24,0)</f>
        <v>0</v>
      </c>
      <c r="G42" s="50">
        <f>IF(G$24&lt;&gt;0,(G88+G89)/G$24,0)</f>
        <v>0</v>
      </c>
      <c r="H42" s="50">
        <f t="shared" ref="H42:R42" si="38">IF(H$24&lt;&gt;0,(H89+H88)/H$24,0)</f>
        <v>0</v>
      </c>
      <c r="I42" s="50">
        <f t="shared" si="38"/>
        <v>0</v>
      </c>
      <c r="J42" s="50">
        <f t="shared" si="38"/>
        <v>0</v>
      </c>
      <c r="K42" s="50">
        <f t="shared" si="38"/>
        <v>0</v>
      </c>
      <c r="L42" s="50">
        <f t="shared" si="38"/>
        <v>0</v>
      </c>
      <c r="M42" s="50">
        <f t="shared" si="38"/>
        <v>0</v>
      </c>
      <c r="N42" s="50">
        <f t="shared" si="38"/>
        <v>0</v>
      </c>
      <c r="O42" s="50">
        <f t="shared" si="38"/>
        <v>0</v>
      </c>
      <c r="P42" s="50">
        <f t="shared" si="38"/>
        <v>0</v>
      </c>
      <c r="Q42" s="50">
        <f t="shared" si="38"/>
        <v>0</v>
      </c>
      <c r="R42" s="50">
        <f t="shared" si="38"/>
        <v>0</v>
      </c>
      <c r="Y42" s="63">
        <f>IF(Y$24&lt;&gt;0,(Y88+Y89)/Y$24,0)</f>
        <v>0</v>
      </c>
      <c r="Z42" s="63">
        <f>IF(Z$24&lt;&gt;0,(Z88+Z89)/Z$24,0)</f>
        <v>0</v>
      </c>
      <c r="AA42" s="63">
        <f>IF(AA$24&lt;&gt;0,(AA88+AA89)/AA$24,0)</f>
        <v>0</v>
      </c>
      <c r="AB42" s="63">
        <f>IF(AB$24&lt;&gt;0,(AB88+AB89)/AB$24,0)</f>
        <v>0</v>
      </c>
    </row>
    <row r="43" ht="13.5" customHeight="1" spans="1:28">
      <c r="A43" s="12"/>
      <c r="B43" s="13"/>
      <c r="C43" s="30"/>
      <c r="D43" s="33" t="s">
        <v>31</v>
      </c>
      <c r="E43" s="63">
        <f t="shared" ref="E43:R43" si="39">IF(E$24&lt;&gt;0,E133/E$24,0)</f>
        <v>0</v>
      </c>
      <c r="F43" s="63">
        <f t="shared" si="39"/>
        <v>0</v>
      </c>
      <c r="G43" s="50">
        <f t="shared" si="39"/>
        <v>0</v>
      </c>
      <c r="H43" s="50">
        <f t="shared" si="39"/>
        <v>0</v>
      </c>
      <c r="I43" s="50">
        <f t="shared" si="39"/>
        <v>0</v>
      </c>
      <c r="J43" s="50">
        <f t="shared" si="39"/>
        <v>0</v>
      </c>
      <c r="K43" s="50">
        <f t="shared" si="39"/>
        <v>0</v>
      </c>
      <c r="L43" s="50">
        <f t="shared" si="39"/>
        <v>0</v>
      </c>
      <c r="M43" s="50">
        <f t="shared" si="39"/>
        <v>0</v>
      </c>
      <c r="N43" s="50">
        <f t="shared" si="39"/>
        <v>0</v>
      </c>
      <c r="O43" s="50">
        <f t="shared" si="39"/>
        <v>0</v>
      </c>
      <c r="P43" s="50">
        <f t="shared" si="39"/>
        <v>0</v>
      </c>
      <c r="Q43" s="50">
        <f t="shared" si="39"/>
        <v>0</v>
      </c>
      <c r="R43" s="50">
        <f t="shared" si="39"/>
        <v>0</v>
      </c>
      <c r="Y43" s="63">
        <f>IF(Y$24&lt;&gt;0,Y133/Y$24,0)</f>
        <v>0</v>
      </c>
      <c r="Z43" s="63">
        <f>IF(Z$24&lt;&gt;0,Z133/Z$24,0)</f>
        <v>0</v>
      </c>
      <c r="AA43" s="63">
        <f>IF(AA$24&lt;&gt;0,AA133/AA$24,0)</f>
        <v>0</v>
      </c>
      <c r="AB43" s="63">
        <f>IF(AB$24&lt;&gt;0,AB133/AB$24,0)</f>
        <v>0</v>
      </c>
    </row>
    <row r="44" ht="13.5" customHeight="1" spans="1:28">
      <c r="A44" s="12"/>
      <c r="B44" s="13"/>
      <c r="C44" s="30"/>
      <c r="D44" s="31" t="s">
        <v>429</v>
      </c>
      <c r="E44" s="64">
        <f t="shared" ref="E44:R44" si="40">IF((E63+E69+E75+E81)&lt;&gt;0,E$24/(E63+E69+E75+E81),0)</f>
        <v>0</v>
      </c>
      <c r="F44" s="64">
        <f t="shared" si="40"/>
        <v>0</v>
      </c>
      <c r="G44" s="57">
        <f t="shared" si="40"/>
        <v>0</v>
      </c>
      <c r="H44" s="57">
        <f t="shared" si="40"/>
        <v>0</v>
      </c>
      <c r="I44" s="57">
        <f t="shared" si="40"/>
        <v>0</v>
      </c>
      <c r="J44" s="57">
        <f t="shared" si="40"/>
        <v>0</v>
      </c>
      <c r="K44" s="57">
        <f t="shared" si="40"/>
        <v>0</v>
      </c>
      <c r="L44" s="57">
        <f t="shared" si="40"/>
        <v>0</v>
      </c>
      <c r="M44" s="57">
        <f t="shared" si="40"/>
        <v>0</v>
      </c>
      <c r="N44" s="57">
        <f t="shared" si="40"/>
        <v>0</v>
      </c>
      <c r="O44" s="57">
        <f t="shared" si="40"/>
        <v>0</v>
      </c>
      <c r="P44" s="57">
        <f t="shared" si="40"/>
        <v>0</v>
      </c>
      <c r="Q44" s="57">
        <f t="shared" si="40"/>
        <v>0</v>
      </c>
      <c r="R44" s="57">
        <f t="shared" si="40"/>
        <v>0</v>
      </c>
      <c r="Y44" s="64">
        <f>IF((Y63+Y69+Y75+Y81)&lt;&gt;0,Y$24/(Y63+Y69+Y75+Y81),0)</f>
        <v>0</v>
      </c>
      <c r="Z44" s="64">
        <f>IF((Z63+Z69+Z75+Z81)&lt;&gt;0,Z$24/(Z63+Z69+Z75+Z81),0)</f>
        <v>0</v>
      </c>
      <c r="AA44" s="64">
        <f>IF((AA63+AA69+AA75+AA81)&lt;&gt;0,AA$24/(AA63+AA69+AA75+AA81),0)</f>
        <v>0</v>
      </c>
      <c r="AB44" s="64">
        <f>IF((AB63+AB69+AB75+AB81)&lt;&gt;0,AB$24/(AB63+AB69+AB75+AB81),0)</f>
        <v>0</v>
      </c>
    </row>
    <row r="45" ht="13.5" customHeight="1" spans="1:28">
      <c r="A45" s="12"/>
      <c r="B45" s="13"/>
      <c r="C45" s="30"/>
      <c r="D45" s="34" t="s">
        <v>430</v>
      </c>
      <c r="E45" s="64">
        <f t="shared" ref="E45:R45" si="41">IF(E87&lt;&gt;0,E$24/E87,0)</f>
        <v>0</v>
      </c>
      <c r="F45" s="64">
        <f t="shared" si="41"/>
        <v>0</v>
      </c>
      <c r="G45" s="57">
        <f t="shared" si="41"/>
        <v>0</v>
      </c>
      <c r="H45" s="57">
        <f t="shared" si="41"/>
        <v>0</v>
      </c>
      <c r="I45" s="57">
        <f t="shared" si="41"/>
        <v>0</v>
      </c>
      <c r="J45" s="57">
        <f t="shared" si="41"/>
        <v>0</v>
      </c>
      <c r="K45" s="57">
        <f t="shared" si="41"/>
        <v>0</v>
      </c>
      <c r="L45" s="57">
        <f t="shared" si="41"/>
        <v>0</v>
      </c>
      <c r="M45" s="57">
        <f t="shared" si="41"/>
        <v>0</v>
      </c>
      <c r="N45" s="57">
        <f t="shared" si="41"/>
        <v>0</v>
      </c>
      <c r="O45" s="57">
        <f t="shared" si="41"/>
        <v>0</v>
      </c>
      <c r="P45" s="57">
        <f t="shared" si="41"/>
        <v>0</v>
      </c>
      <c r="Q45" s="57">
        <f t="shared" si="41"/>
        <v>0</v>
      </c>
      <c r="R45" s="57">
        <f t="shared" si="41"/>
        <v>0</v>
      </c>
      <c r="Y45" s="64">
        <f>IF(Y87&lt;&gt;0,Y$24/Y87,0)</f>
        <v>0</v>
      </c>
      <c r="Z45" s="64">
        <f>IF(Z87&lt;&gt;0,Z$24/Z87,0)</f>
        <v>0</v>
      </c>
      <c r="AA45" s="64">
        <f>IF(AA87&lt;&gt;0,AA$24/AA87,0)</f>
        <v>0</v>
      </c>
      <c r="AB45" s="64">
        <f>IF(AB87&lt;&gt;0,AB$24/AB87,0)</f>
        <v>0</v>
      </c>
    </row>
    <row r="46" ht="13.5" customHeight="1" spans="1:28">
      <c r="A46" s="12"/>
      <c r="B46" s="13"/>
      <c r="C46" s="30"/>
      <c r="D46" s="31" t="s">
        <v>421</v>
      </c>
      <c r="E46" s="65">
        <f t="shared" ref="E46:R46" si="42">IF(E57&lt;&gt;0,(E58+E59)/E57,0)</f>
        <v>0</v>
      </c>
      <c r="F46" s="65">
        <f t="shared" si="42"/>
        <v>0</v>
      </c>
      <c r="G46" s="50">
        <f t="shared" si="42"/>
        <v>0</v>
      </c>
      <c r="H46" s="50">
        <f t="shared" si="42"/>
        <v>0</v>
      </c>
      <c r="I46" s="50">
        <f t="shared" si="42"/>
        <v>0</v>
      </c>
      <c r="J46" s="50">
        <f t="shared" si="42"/>
        <v>0</v>
      </c>
      <c r="K46" s="50">
        <f t="shared" si="42"/>
        <v>0</v>
      </c>
      <c r="L46" s="50">
        <f t="shared" si="42"/>
        <v>0</v>
      </c>
      <c r="M46" s="50">
        <f t="shared" si="42"/>
        <v>0</v>
      </c>
      <c r="N46" s="50">
        <f t="shared" si="42"/>
        <v>0</v>
      </c>
      <c r="O46" s="50">
        <f t="shared" si="42"/>
        <v>0</v>
      </c>
      <c r="P46" s="50">
        <f t="shared" si="42"/>
        <v>0</v>
      </c>
      <c r="Q46" s="50">
        <f t="shared" si="42"/>
        <v>0</v>
      </c>
      <c r="R46" s="50">
        <f t="shared" si="42"/>
        <v>0</v>
      </c>
      <c r="Y46" s="65">
        <f>IF(Y57&lt;&gt;0,(Y58+Y59)/Y57,0)</f>
        <v>0</v>
      </c>
      <c r="Z46" s="65">
        <f>IF(Z57&lt;&gt;0,(Z58+Z59)/Z57,0)</f>
        <v>0</v>
      </c>
      <c r="AA46" s="65">
        <f>IF(AA57&lt;&gt;0,(AA58+AA59)/AA57,0)</f>
        <v>0</v>
      </c>
      <c r="AB46" s="65">
        <f>IF(AB57&lt;&gt;0,(AB58+AB59)/AB57,0)</f>
        <v>0</v>
      </c>
    </row>
    <row r="47" ht="13.5" customHeight="1" spans="1:28">
      <c r="A47" s="12"/>
      <c r="B47" s="13"/>
      <c r="C47" s="28" t="s">
        <v>432</v>
      </c>
      <c r="D47" s="27" t="s">
        <v>546</v>
      </c>
      <c r="E47" s="49">
        <f t="shared" ref="E47:R47" si="43">IF(E$24&lt;&gt;0,E192/E$24,0)</f>
        <v>0</v>
      </c>
      <c r="F47" s="49">
        <f t="shared" si="43"/>
        <v>0</v>
      </c>
      <c r="G47" s="50">
        <f t="shared" si="43"/>
        <v>0</v>
      </c>
      <c r="H47" s="50">
        <f t="shared" si="43"/>
        <v>0</v>
      </c>
      <c r="I47" s="50">
        <f t="shared" si="43"/>
        <v>0</v>
      </c>
      <c r="J47" s="50">
        <f t="shared" si="43"/>
        <v>0</v>
      </c>
      <c r="K47" s="50">
        <f t="shared" si="43"/>
        <v>0</v>
      </c>
      <c r="L47" s="50">
        <f t="shared" si="43"/>
        <v>0</v>
      </c>
      <c r="M47" s="50">
        <f t="shared" si="43"/>
        <v>0</v>
      </c>
      <c r="N47" s="50">
        <f t="shared" si="43"/>
        <v>0</v>
      </c>
      <c r="O47" s="50">
        <f t="shared" si="43"/>
        <v>0</v>
      </c>
      <c r="P47" s="50">
        <f t="shared" si="43"/>
        <v>0</v>
      </c>
      <c r="Q47" s="50">
        <f t="shared" si="43"/>
        <v>0</v>
      </c>
      <c r="R47" s="50">
        <f t="shared" si="43"/>
        <v>0</v>
      </c>
      <c r="Y47" s="49">
        <f>IF(Y$24&lt;&gt;0,Y192/Y$24,0)</f>
        <v>0</v>
      </c>
      <c r="Z47" s="49">
        <f>IF(Z$24&lt;&gt;0,Z192/Z$24,0)</f>
        <v>0</v>
      </c>
      <c r="AA47" s="49">
        <f>IF(AA$24&lt;&gt;0,AA192/AA$24,0)</f>
        <v>0</v>
      </c>
      <c r="AB47" s="49">
        <f>IF(AB$24&lt;&gt;0,AB192/AB$24,0)</f>
        <v>0</v>
      </c>
    </row>
    <row r="48" ht="13.5" customHeight="1" spans="1:28">
      <c r="A48" s="12"/>
      <c r="B48" s="13"/>
      <c r="C48" s="28"/>
      <c r="D48" s="35" t="s">
        <v>426</v>
      </c>
      <c r="E48" s="49">
        <f t="shared" ref="E48:R48" si="44">E49+E50</f>
        <v>0</v>
      </c>
      <c r="F48" s="49">
        <f t="shared" si="44"/>
        <v>0</v>
      </c>
      <c r="G48" s="50">
        <f t="shared" si="44"/>
        <v>0</v>
      </c>
      <c r="H48" s="50">
        <f t="shared" si="44"/>
        <v>0</v>
      </c>
      <c r="I48" s="50">
        <f t="shared" si="44"/>
        <v>0</v>
      </c>
      <c r="J48" s="50">
        <f t="shared" si="44"/>
        <v>0</v>
      </c>
      <c r="K48" s="50">
        <f t="shared" si="44"/>
        <v>0</v>
      </c>
      <c r="L48" s="50">
        <f t="shared" si="44"/>
        <v>0</v>
      </c>
      <c r="M48" s="50">
        <f t="shared" si="44"/>
        <v>0</v>
      </c>
      <c r="N48" s="50">
        <f t="shared" si="44"/>
        <v>0</v>
      </c>
      <c r="O48" s="50">
        <f t="shared" si="44"/>
        <v>0</v>
      </c>
      <c r="P48" s="50">
        <f t="shared" si="44"/>
        <v>0</v>
      </c>
      <c r="Q48" s="50">
        <f t="shared" si="44"/>
        <v>0</v>
      </c>
      <c r="R48" s="50">
        <f t="shared" si="44"/>
        <v>0</v>
      </c>
      <c r="Y48" s="49">
        <f>Y49+Y50</f>
        <v>0</v>
      </c>
      <c r="Z48" s="49">
        <f>Z49+Z50</f>
        <v>0</v>
      </c>
      <c r="AA48" s="49">
        <f>AA49+AA50</f>
        <v>0</v>
      </c>
      <c r="AB48" s="49">
        <f>AB49+AB50</f>
        <v>0</v>
      </c>
    </row>
    <row r="49" ht="13.5" customHeight="1" spans="1:28">
      <c r="A49" s="12"/>
      <c r="B49" s="13"/>
      <c r="C49" s="28"/>
      <c r="D49" s="35" t="s">
        <v>434</v>
      </c>
      <c r="E49" s="49">
        <f t="shared" ref="E49:R49" si="45">IF(E$24&lt;&gt;0,(E147+E146)/E$24,0)</f>
        <v>0</v>
      </c>
      <c r="F49" s="49">
        <f t="shared" si="45"/>
        <v>0</v>
      </c>
      <c r="G49" s="50">
        <f t="shared" si="45"/>
        <v>0</v>
      </c>
      <c r="H49" s="50">
        <f t="shared" si="45"/>
        <v>0</v>
      </c>
      <c r="I49" s="50">
        <f t="shared" si="45"/>
        <v>0</v>
      </c>
      <c r="J49" s="50">
        <f t="shared" si="45"/>
        <v>0</v>
      </c>
      <c r="K49" s="50">
        <f t="shared" si="45"/>
        <v>0</v>
      </c>
      <c r="L49" s="50">
        <f t="shared" si="45"/>
        <v>0</v>
      </c>
      <c r="M49" s="50">
        <f t="shared" si="45"/>
        <v>0</v>
      </c>
      <c r="N49" s="50">
        <f t="shared" si="45"/>
        <v>0</v>
      </c>
      <c r="O49" s="50">
        <f t="shared" si="45"/>
        <v>0</v>
      </c>
      <c r="P49" s="50">
        <f t="shared" si="45"/>
        <v>0</v>
      </c>
      <c r="Q49" s="50">
        <f t="shared" si="45"/>
        <v>0</v>
      </c>
      <c r="R49" s="50">
        <f t="shared" si="45"/>
        <v>0</v>
      </c>
      <c r="Y49" s="49">
        <f>IF(Y$24&lt;&gt;0,(Y147+Y146)/Y$24,0)</f>
        <v>0</v>
      </c>
      <c r="Z49" s="49">
        <f>IF(Z$24&lt;&gt;0,(Z147+Z146)/Z$24,0)</f>
        <v>0</v>
      </c>
      <c r="AA49" s="49">
        <f>IF(AA$24&lt;&gt;0,(AA147+AA146)/AA$24,0)</f>
        <v>0</v>
      </c>
      <c r="AB49" s="49">
        <f>IF(AB$24&lt;&gt;0,(AB147+AB146)/AB$24,0)</f>
        <v>0</v>
      </c>
    </row>
    <row r="50" ht="13.5" customHeight="1" spans="1:28">
      <c r="A50" s="12"/>
      <c r="B50" s="13"/>
      <c r="C50" s="28"/>
      <c r="D50" s="35" t="s">
        <v>435</v>
      </c>
      <c r="E50" s="49">
        <f t="shared" ref="E50:R50" si="46">IF(E$24&lt;&gt;0,(E154+E153)/E$24,0)</f>
        <v>0</v>
      </c>
      <c r="F50" s="49">
        <f t="shared" si="46"/>
        <v>0</v>
      </c>
      <c r="G50" s="50">
        <f t="shared" si="46"/>
        <v>0</v>
      </c>
      <c r="H50" s="50">
        <f t="shared" si="46"/>
        <v>0</v>
      </c>
      <c r="I50" s="50">
        <f t="shared" si="46"/>
        <v>0</v>
      </c>
      <c r="J50" s="50">
        <f t="shared" si="46"/>
        <v>0</v>
      </c>
      <c r="K50" s="50">
        <f t="shared" si="46"/>
        <v>0</v>
      </c>
      <c r="L50" s="50">
        <f t="shared" si="46"/>
        <v>0</v>
      </c>
      <c r="M50" s="50">
        <f t="shared" si="46"/>
        <v>0</v>
      </c>
      <c r="N50" s="50">
        <f t="shared" si="46"/>
        <v>0</v>
      </c>
      <c r="O50" s="50">
        <f t="shared" si="46"/>
        <v>0</v>
      </c>
      <c r="P50" s="50">
        <f t="shared" si="46"/>
        <v>0</v>
      </c>
      <c r="Q50" s="50">
        <f t="shared" si="46"/>
        <v>0</v>
      </c>
      <c r="R50" s="50">
        <f t="shared" si="46"/>
        <v>0</v>
      </c>
      <c r="Y50" s="49">
        <f>IF(Y$24&lt;&gt;0,(Y154+Y153)/Y$24,0)</f>
        <v>0</v>
      </c>
      <c r="Z50" s="49">
        <f>IF(Z$24&lt;&gt;0,(Z154+Z153)/Z$24,0)</f>
        <v>0</v>
      </c>
      <c r="AA50" s="49">
        <f>IF(AA$24&lt;&gt;0,(AA154+AA153)/AA$24,0)</f>
        <v>0</v>
      </c>
      <c r="AB50" s="49">
        <f>IF(AB$24&lt;&gt;0,(AB154+AB153)/AB$24,0)</f>
        <v>0</v>
      </c>
    </row>
    <row r="51" ht="13.5" customHeight="1" spans="1:28">
      <c r="A51" s="12"/>
      <c r="B51" s="13"/>
      <c r="C51" s="28"/>
      <c r="D51" s="27" t="s">
        <v>436</v>
      </c>
      <c r="E51" s="49">
        <f t="shared" ref="E51:R51" si="47">IF(E$24&lt;&gt;0,E184/E$24,0)</f>
        <v>0</v>
      </c>
      <c r="F51" s="49">
        <f t="shared" si="47"/>
        <v>0</v>
      </c>
      <c r="G51" s="50">
        <f t="shared" si="47"/>
        <v>0</v>
      </c>
      <c r="H51" s="50">
        <f t="shared" si="47"/>
        <v>0</v>
      </c>
      <c r="I51" s="50">
        <f t="shared" si="47"/>
        <v>0</v>
      </c>
      <c r="J51" s="50">
        <f t="shared" si="47"/>
        <v>0</v>
      </c>
      <c r="K51" s="50">
        <f t="shared" si="47"/>
        <v>0</v>
      </c>
      <c r="L51" s="50">
        <f t="shared" si="47"/>
        <v>0</v>
      </c>
      <c r="M51" s="50">
        <f t="shared" si="47"/>
        <v>0</v>
      </c>
      <c r="N51" s="50">
        <f t="shared" si="47"/>
        <v>0</v>
      </c>
      <c r="O51" s="50">
        <f t="shared" si="47"/>
        <v>0</v>
      </c>
      <c r="P51" s="50">
        <f t="shared" si="47"/>
        <v>0</v>
      </c>
      <c r="Q51" s="50">
        <f t="shared" si="47"/>
        <v>0</v>
      </c>
      <c r="R51" s="50">
        <f t="shared" si="47"/>
        <v>0</v>
      </c>
      <c r="Y51" s="49">
        <f>IF(Y$24&lt;&gt;0,Y184/Y$24,0)</f>
        <v>0</v>
      </c>
      <c r="Z51" s="49">
        <f>IF(Z$24&lt;&gt;0,Z184/Z$24,0)</f>
        <v>0</v>
      </c>
      <c r="AA51" s="49">
        <f>IF(AA$24&lt;&gt;0,AA184/AA$24,0)</f>
        <v>0</v>
      </c>
      <c r="AB51" s="49">
        <f>IF(AB$24&lt;&gt;0,AB184/AB$24,0)</f>
        <v>0</v>
      </c>
    </row>
    <row r="52" ht="13.5" customHeight="1" spans="1:28">
      <c r="A52" s="12"/>
      <c r="B52" s="13"/>
      <c r="C52" s="28"/>
      <c r="D52" s="36" t="s">
        <v>437</v>
      </c>
      <c r="E52" s="49">
        <f t="shared" ref="E52:R52" si="48">IF(E$24&lt;&gt;0,E187/E$24,0)</f>
        <v>0</v>
      </c>
      <c r="F52" s="49">
        <f t="shared" si="48"/>
        <v>0</v>
      </c>
      <c r="G52" s="66">
        <f t="shared" si="48"/>
        <v>0</v>
      </c>
      <c r="H52" s="66">
        <f t="shared" si="48"/>
        <v>0</v>
      </c>
      <c r="I52" s="66">
        <f t="shared" si="48"/>
        <v>0</v>
      </c>
      <c r="J52" s="66">
        <f t="shared" si="48"/>
        <v>0</v>
      </c>
      <c r="K52" s="66">
        <f t="shared" si="48"/>
        <v>0</v>
      </c>
      <c r="L52" s="66">
        <f t="shared" si="48"/>
        <v>0</v>
      </c>
      <c r="M52" s="66">
        <f t="shared" si="48"/>
        <v>0</v>
      </c>
      <c r="N52" s="66">
        <f t="shared" si="48"/>
        <v>0</v>
      </c>
      <c r="O52" s="66">
        <f t="shared" si="48"/>
        <v>0</v>
      </c>
      <c r="P52" s="66">
        <f t="shared" si="48"/>
        <v>0</v>
      </c>
      <c r="Q52" s="66">
        <f t="shared" si="48"/>
        <v>0</v>
      </c>
      <c r="R52" s="66">
        <f t="shared" si="48"/>
        <v>0</v>
      </c>
      <c r="Y52" s="49">
        <f>IF(Y$24&lt;&gt;0,Y187/Y$24,0)</f>
        <v>0</v>
      </c>
      <c r="Z52" s="49">
        <f>IF(Z$24&lt;&gt;0,Z187/Z$24,0)</f>
        <v>0</v>
      </c>
      <c r="AA52" s="49">
        <f>IF(AA$24&lt;&gt;0,AA187/AA$24,0)</f>
        <v>0</v>
      </c>
      <c r="AB52" s="49">
        <f>IF(AB$24&lt;&gt;0,AB187/AB$24,0)</f>
        <v>0</v>
      </c>
    </row>
    <row r="53" ht="13.5" customHeight="1" spans="1:28">
      <c r="A53" s="12"/>
      <c r="B53" s="13"/>
      <c r="C53" s="28"/>
      <c r="D53" s="27" t="s">
        <v>438</v>
      </c>
      <c r="E53" s="56">
        <f>IF(E145&lt;&gt;0,SUM(G17:R17)/E145,0)</f>
        <v>0</v>
      </c>
      <c r="F53" s="56">
        <f t="shared" ref="F53:R53" si="49">IF(F145&lt;&gt;0,F$17/F145,0)</f>
        <v>0</v>
      </c>
      <c r="G53" s="57">
        <f t="shared" si="49"/>
        <v>0</v>
      </c>
      <c r="H53" s="57">
        <f t="shared" si="49"/>
        <v>0</v>
      </c>
      <c r="I53" s="57">
        <f t="shared" si="49"/>
        <v>0</v>
      </c>
      <c r="J53" s="57">
        <f t="shared" si="49"/>
        <v>0</v>
      </c>
      <c r="K53" s="57">
        <f t="shared" si="49"/>
        <v>0</v>
      </c>
      <c r="L53" s="57">
        <f t="shared" si="49"/>
        <v>0</v>
      </c>
      <c r="M53" s="57">
        <f t="shared" si="49"/>
        <v>0</v>
      </c>
      <c r="N53" s="57">
        <f t="shared" si="49"/>
        <v>0</v>
      </c>
      <c r="O53" s="57">
        <f t="shared" si="49"/>
        <v>0</v>
      </c>
      <c r="P53" s="57">
        <f t="shared" si="49"/>
        <v>0</v>
      </c>
      <c r="Q53" s="57">
        <f t="shared" si="49"/>
        <v>0</v>
      </c>
      <c r="R53" s="57">
        <f t="shared" si="49"/>
        <v>0</v>
      </c>
      <c r="Y53" s="56">
        <f>IF(Y145&lt;&gt;0,SUM(G17:I17)/Y145,0)</f>
        <v>0</v>
      </c>
      <c r="Z53" s="56">
        <f>IF(Z145&lt;&gt;0,SUM(J17:L17)/Z145,0)</f>
        <v>0</v>
      </c>
      <c r="AA53" s="56">
        <f>IF(AA145&lt;&gt;0,SUM(M17:O17)/AA145,0)</f>
        <v>0</v>
      </c>
      <c r="AB53" s="56">
        <f>IF(AB145&lt;&gt;0,SUM(P17:R17)/AB145,0)</f>
        <v>0</v>
      </c>
    </row>
    <row r="54" ht="13.5" customHeight="1" spans="1:28">
      <c r="A54" s="12"/>
      <c r="B54" s="13"/>
      <c r="C54" s="28"/>
      <c r="D54" s="27" t="s">
        <v>439</v>
      </c>
      <c r="E54" s="56">
        <f>IF(E152&lt;&gt;0,SUM(G17:R17)/E152,0)</f>
        <v>0</v>
      </c>
      <c r="F54" s="56">
        <f t="shared" ref="F54:R54" si="50">IF(F152&lt;&gt;0,F$17/F152,0)</f>
        <v>0</v>
      </c>
      <c r="G54" s="57">
        <f t="shared" si="50"/>
        <v>0</v>
      </c>
      <c r="H54" s="57">
        <f t="shared" si="50"/>
        <v>0</v>
      </c>
      <c r="I54" s="57">
        <f t="shared" si="50"/>
        <v>0</v>
      </c>
      <c r="J54" s="57">
        <f t="shared" si="50"/>
        <v>0</v>
      </c>
      <c r="K54" s="57">
        <f t="shared" si="50"/>
        <v>0</v>
      </c>
      <c r="L54" s="57">
        <f t="shared" si="50"/>
        <v>0</v>
      </c>
      <c r="M54" s="57">
        <f t="shared" si="50"/>
        <v>0</v>
      </c>
      <c r="N54" s="57">
        <f t="shared" si="50"/>
        <v>0</v>
      </c>
      <c r="O54" s="57">
        <f t="shared" si="50"/>
        <v>0</v>
      </c>
      <c r="P54" s="57">
        <f t="shared" si="50"/>
        <v>0</v>
      </c>
      <c r="Q54" s="57">
        <f t="shared" si="50"/>
        <v>0</v>
      </c>
      <c r="R54" s="57">
        <f t="shared" si="50"/>
        <v>0</v>
      </c>
      <c r="Y54" s="56">
        <f>IF(Y152&lt;&gt;0,SUM(G17:I17)/Y152,0)</f>
        <v>0</v>
      </c>
      <c r="Z54" s="56">
        <f>IF(Z152&lt;&gt;0,SUM(J17:L17)/Z152,0)</f>
        <v>0</v>
      </c>
      <c r="AA54" s="56">
        <f>IF(AA152&lt;&gt;0,SUM(M17:O17)/AA152,0)</f>
        <v>0</v>
      </c>
      <c r="AB54" s="56">
        <f>IF(AB152&lt;&gt;0,SUM(P17:R17)/AB152,0)</f>
        <v>0</v>
      </c>
    </row>
    <row r="55" ht="13.5" customHeight="1" spans="1:28">
      <c r="A55" s="15"/>
      <c r="B55" s="16"/>
      <c r="C55" s="28"/>
      <c r="D55" s="27" t="s">
        <v>421</v>
      </c>
      <c r="E55" s="49">
        <f t="shared" ref="E55:R55" si="51">IF(E139&lt;&gt;0,(E140+E141)/E139,0)</f>
        <v>0</v>
      </c>
      <c r="F55" s="49">
        <f t="shared" si="51"/>
        <v>0</v>
      </c>
      <c r="G55" s="50">
        <f t="shared" si="51"/>
        <v>0</v>
      </c>
      <c r="H55" s="50">
        <f t="shared" si="51"/>
        <v>0</v>
      </c>
      <c r="I55" s="50">
        <f t="shared" si="51"/>
        <v>0</v>
      </c>
      <c r="J55" s="50">
        <f t="shared" si="51"/>
        <v>0</v>
      </c>
      <c r="K55" s="50">
        <f t="shared" si="51"/>
        <v>0</v>
      </c>
      <c r="L55" s="50">
        <f t="shared" si="51"/>
        <v>0</v>
      </c>
      <c r="M55" s="50">
        <f t="shared" si="51"/>
        <v>0</v>
      </c>
      <c r="N55" s="50">
        <f t="shared" si="51"/>
        <v>0</v>
      </c>
      <c r="O55" s="50">
        <f t="shared" si="51"/>
        <v>0</v>
      </c>
      <c r="P55" s="50">
        <f t="shared" si="51"/>
        <v>0</v>
      </c>
      <c r="Q55" s="50">
        <f t="shared" si="51"/>
        <v>0</v>
      </c>
      <c r="R55" s="50">
        <f t="shared" si="51"/>
        <v>0</v>
      </c>
      <c r="Y55" s="49">
        <f>IF(Y139&lt;&gt;0,(Y140+Y141)/Y139,0)</f>
        <v>0</v>
      </c>
      <c r="Z55" s="49">
        <f>IF(Z139&lt;&gt;0,(Z140+Z141)/Z139,0)</f>
        <v>0</v>
      </c>
      <c r="AA55" s="49">
        <f>IF(AA139&lt;&gt;0,(AA140+AA141)/AA139,0)</f>
        <v>0</v>
      </c>
      <c r="AB55" s="49">
        <f>IF(AB139&lt;&gt;0,(AB140+AB141)/AB139,0)</f>
        <v>0</v>
      </c>
    </row>
    <row r="56" s="3" customFormat="1" ht="13.5" customHeight="1" spans="1:28">
      <c r="A56" s="37"/>
      <c r="B56" s="38"/>
      <c r="C56" s="39"/>
      <c r="D56" s="39"/>
      <c r="E56" s="67"/>
      <c r="F56" s="68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Y56" s="67"/>
      <c r="Z56" s="67"/>
      <c r="AA56" s="67"/>
      <c r="AB56" s="67"/>
    </row>
    <row r="57" ht="13.5" customHeight="1" spans="1:28">
      <c r="A57" s="40" t="s">
        <v>440</v>
      </c>
      <c r="B57" s="41"/>
      <c r="C57" s="42" t="s">
        <v>441</v>
      </c>
      <c r="D57" s="43" t="s">
        <v>397</v>
      </c>
      <c r="E57" s="53">
        <f>SUM(G57:R57)</f>
        <v>0</v>
      </c>
      <c r="F57" s="54">
        <f>IF($T$1=0,0,E57/$T$1)</f>
        <v>0</v>
      </c>
      <c r="G57" s="50">
        <f t="shared" ref="G57:R59" si="52">G63+G69+G75+G81+G87</f>
        <v>0</v>
      </c>
      <c r="H57" s="50">
        <f t="shared" si="52"/>
        <v>0</v>
      </c>
      <c r="I57" s="50">
        <f t="shared" si="52"/>
        <v>0</v>
      </c>
      <c r="J57" s="50">
        <f t="shared" si="52"/>
        <v>0</v>
      </c>
      <c r="K57" s="50">
        <f t="shared" si="52"/>
        <v>0</v>
      </c>
      <c r="L57" s="50">
        <f t="shared" si="52"/>
        <v>0</v>
      </c>
      <c r="M57" s="50">
        <f t="shared" si="52"/>
        <v>0</v>
      </c>
      <c r="N57" s="50">
        <f t="shared" si="52"/>
        <v>0</v>
      </c>
      <c r="O57" s="50">
        <f t="shared" si="52"/>
        <v>0</v>
      </c>
      <c r="P57" s="50">
        <f t="shared" si="52"/>
        <v>0</v>
      </c>
      <c r="Q57" s="50">
        <f t="shared" si="52"/>
        <v>0</v>
      </c>
      <c r="R57" s="50">
        <f t="shared" si="52"/>
        <v>0</v>
      </c>
      <c r="Y57" s="53">
        <f>SUM(G57:I57)</f>
        <v>0</v>
      </c>
      <c r="Z57" s="53">
        <f>SUM(J57:L57)</f>
        <v>0</v>
      </c>
      <c r="AA57" s="53">
        <f>SUM(M57:O57)</f>
        <v>0</v>
      </c>
      <c r="AB57" s="53">
        <f>SUM(P57:R57)</f>
        <v>0</v>
      </c>
    </row>
    <row r="58" ht="13.5" customHeight="1" spans="1:28">
      <c r="A58" s="44"/>
      <c r="B58" s="45"/>
      <c r="C58" s="42"/>
      <c r="D58" s="43" t="s">
        <v>442</v>
      </c>
      <c r="E58" s="53">
        <f>SUM(G58:R58)</f>
        <v>0</v>
      </c>
      <c r="F58" s="54">
        <f>IF($T$1=0,0,E58/$T$1)</f>
        <v>0</v>
      </c>
      <c r="G58" s="50">
        <f t="shared" si="52"/>
        <v>0</v>
      </c>
      <c r="H58" s="50">
        <f t="shared" si="52"/>
        <v>0</v>
      </c>
      <c r="I58" s="50">
        <f t="shared" si="52"/>
        <v>0</v>
      </c>
      <c r="J58" s="50">
        <f t="shared" si="52"/>
        <v>0</v>
      </c>
      <c r="K58" s="50">
        <f t="shared" si="52"/>
        <v>0</v>
      </c>
      <c r="L58" s="50">
        <f t="shared" si="52"/>
        <v>0</v>
      </c>
      <c r="M58" s="50">
        <f t="shared" si="52"/>
        <v>0</v>
      </c>
      <c r="N58" s="50">
        <f t="shared" si="52"/>
        <v>0</v>
      </c>
      <c r="O58" s="50">
        <f t="shared" si="52"/>
        <v>0</v>
      </c>
      <c r="P58" s="50">
        <f t="shared" si="52"/>
        <v>0</v>
      </c>
      <c r="Q58" s="50">
        <f t="shared" si="52"/>
        <v>0</v>
      </c>
      <c r="R58" s="50">
        <f t="shared" si="52"/>
        <v>0</v>
      </c>
      <c r="Y58" s="53">
        <f>SUM(G58:I58)</f>
        <v>0</v>
      </c>
      <c r="Z58" s="53">
        <f>SUM(J58:L58)</f>
        <v>0</v>
      </c>
      <c r="AA58" s="53">
        <f>SUM(M58:O58)</f>
        <v>0</v>
      </c>
      <c r="AB58" s="53">
        <f>SUM(P58:R58)</f>
        <v>0</v>
      </c>
    </row>
    <row r="59" ht="13.5" customHeight="1" spans="1:28">
      <c r="A59" s="44"/>
      <c r="B59" s="45"/>
      <c r="C59" s="42"/>
      <c r="D59" s="43" t="s">
        <v>443</v>
      </c>
      <c r="E59" s="53">
        <f>SUM(G59:R59)</f>
        <v>0</v>
      </c>
      <c r="F59" s="54">
        <f>IF($T$1=0,0,E59/$T$1)</f>
        <v>0</v>
      </c>
      <c r="G59" s="50">
        <f t="shared" si="52"/>
        <v>0</v>
      </c>
      <c r="H59" s="50">
        <f t="shared" si="52"/>
        <v>0</v>
      </c>
      <c r="I59" s="50">
        <f t="shared" si="52"/>
        <v>0</v>
      </c>
      <c r="J59" s="50">
        <f t="shared" si="52"/>
        <v>0</v>
      </c>
      <c r="K59" s="50">
        <f t="shared" si="52"/>
        <v>0</v>
      </c>
      <c r="L59" s="50">
        <f t="shared" si="52"/>
        <v>0</v>
      </c>
      <c r="M59" s="50">
        <f t="shared" si="52"/>
        <v>0</v>
      </c>
      <c r="N59" s="50">
        <f t="shared" si="52"/>
        <v>0</v>
      </c>
      <c r="O59" s="50">
        <f t="shared" si="52"/>
        <v>0</v>
      </c>
      <c r="P59" s="50">
        <f t="shared" si="52"/>
        <v>0</v>
      </c>
      <c r="Q59" s="50">
        <f t="shared" si="52"/>
        <v>0</v>
      </c>
      <c r="R59" s="50">
        <f t="shared" si="52"/>
        <v>0</v>
      </c>
      <c r="Y59" s="53">
        <f>SUM(G59:I59)</f>
        <v>0</v>
      </c>
      <c r="Z59" s="53">
        <f>SUM(J59:L59)</f>
        <v>0</v>
      </c>
      <c r="AA59" s="53">
        <f>SUM(M59:O59)</f>
        <v>0</v>
      </c>
      <c r="AB59" s="53">
        <f>SUM(P59:R59)</f>
        <v>0</v>
      </c>
    </row>
    <row r="60" ht="13.5" customHeight="1" spans="1:28">
      <c r="A60" s="44"/>
      <c r="B60" s="45"/>
      <c r="C60" s="42"/>
      <c r="D60" s="43" t="s">
        <v>421</v>
      </c>
      <c r="E60" s="63">
        <f t="shared" ref="E60:R60" si="53">IF(E57&lt;&gt;0,(E58+E59)/E57,)</f>
        <v>0</v>
      </c>
      <c r="F60" s="63">
        <f t="shared" si="53"/>
        <v>0</v>
      </c>
      <c r="G60" s="50">
        <f t="shared" si="53"/>
        <v>0</v>
      </c>
      <c r="H60" s="50">
        <f t="shared" si="53"/>
        <v>0</v>
      </c>
      <c r="I60" s="50">
        <f t="shared" si="53"/>
        <v>0</v>
      </c>
      <c r="J60" s="50">
        <f t="shared" si="53"/>
        <v>0</v>
      </c>
      <c r="K60" s="50">
        <f t="shared" si="53"/>
        <v>0</v>
      </c>
      <c r="L60" s="50">
        <f t="shared" si="53"/>
        <v>0</v>
      </c>
      <c r="M60" s="50">
        <f t="shared" si="53"/>
        <v>0</v>
      </c>
      <c r="N60" s="50">
        <f t="shared" si="53"/>
        <v>0</v>
      </c>
      <c r="O60" s="50">
        <f t="shared" si="53"/>
        <v>0</v>
      </c>
      <c r="P60" s="50">
        <f t="shared" si="53"/>
        <v>0</v>
      </c>
      <c r="Q60" s="50">
        <f t="shared" si="53"/>
        <v>0</v>
      </c>
      <c r="R60" s="50">
        <f t="shared" si="53"/>
        <v>0</v>
      </c>
      <c r="Y60" s="63">
        <f>IF(Y57&lt;&gt;0,(Y58+Y59)/Y57,)</f>
        <v>0</v>
      </c>
      <c r="Z60" s="63">
        <f>IF(Z57&lt;&gt;0,(Z58+Z59)/Z57,)</f>
        <v>0</v>
      </c>
      <c r="AA60" s="63">
        <f>IF(AA57&lt;&gt;0,(AA58+AA59)/AA57,)</f>
        <v>0</v>
      </c>
      <c r="AB60" s="63">
        <f>IF(AB57&lt;&gt;0,(AB58+AB59)/AB57,)</f>
        <v>0</v>
      </c>
    </row>
    <row r="61" ht="13.5" customHeight="1" spans="1:28">
      <c r="A61" s="44"/>
      <c r="B61" s="45"/>
      <c r="C61" s="42"/>
      <c r="D61" s="43" t="s">
        <v>444</v>
      </c>
      <c r="E61" s="53">
        <f>SUM(G61:R61)</f>
        <v>0</v>
      </c>
      <c r="F61" s="54">
        <f>IF($T$1=0,0,E61/$T$1)</f>
        <v>0</v>
      </c>
      <c r="G61" s="50">
        <f t="shared" ref="G61:R61" si="54">G67+G73+G79+G85+G91</f>
        <v>0</v>
      </c>
      <c r="H61" s="50">
        <f t="shared" si="54"/>
        <v>0</v>
      </c>
      <c r="I61" s="50">
        <f t="shared" si="54"/>
        <v>0</v>
      </c>
      <c r="J61" s="50">
        <f t="shared" si="54"/>
        <v>0</v>
      </c>
      <c r="K61" s="50">
        <f t="shared" si="54"/>
        <v>0</v>
      </c>
      <c r="L61" s="50">
        <f t="shared" si="54"/>
        <v>0</v>
      </c>
      <c r="M61" s="50">
        <f t="shared" si="54"/>
        <v>0</v>
      </c>
      <c r="N61" s="50">
        <f t="shared" si="54"/>
        <v>0</v>
      </c>
      <c r="O61" s="50">
        <f t="shared" si="54"/>
        <v>0</v>
      </c>
      <c r="P61" s="50">
        <f t="shared" si="54"/>
        <v>0</v>
      </c>
      <c r="Q61" s="50">
        <f t="shared" si="54"/>
        <v>0</v>
      </c>
      <c r="R61" s="50">
        <f t="shared" si="54"/>
        <v>0</v>
      </c>
      <c r="Y61" s="53">
        <f>SUM(G61:I61)</f>
        <v>0</v>
      </c>
      <c r="Z61" s="53">
        <f>SUM(J61:L61)</f>
        <v>0</v>
      </c>
      <c r="AA61" s="53">
        <f>SUM(M61:O61)</f>
        <v>0</v>
      </c>
      <c r="AB61" s="53">
        <f>SUM(P61:R61)</f>
        <v>0</v>
      </c>
    </row>
    <row r="62" ht="13.5" customHeight="1" spans="1:28">
      <c r="A62" s="44"/>
      <c r="B62" s="45"/>
      <c r="C62" s="42"/>
      <c r="D62" s="43" t="s">
        <v>445</v>
      </c>
      <c r="E62" s="53">
        <f>SUM(G62:R62)</f>
        <v>0</v>
      </c>
      <c r="F62" s="54">
        <f>IF($T$1=0,0,E62/$T$1)</f>
        <v>0</v>
      </c>
      <c r="G62" s="50">
        <f t="shared" ref="G62:R62" si="55">G58+G59+G61</f>
        <v>0</v>
      </c>
      <c r="H62" s="50">
        <f t="shared" si="55"/>
        <v>0</v>
      </c>
      <c r="I62" s="50">
        <f t="shared" si="55"/>
        <v>0</v>
      </c>
      <c r="J62" s="50">
        <f t="shared" si="55"/>
        <v>0</v>
      </c>
      <c r="K62" s="50">
        <f t="shared" si="55"/>
        <v>0</v>
      </c>
      <c r="L62" s="50">
        <f t="shared" si="55"/>
        <v>0</v>
      </c>
      <c r="M62" s="50">
        <f t="shared" si="55"/>
        <v>0</v>
      </c>
      <c r="N62" s="50">
        <f t="shared" si="55"/>
        <v>0</v>
      </c>
      <c r="O62" s="50">
        <f t="shared" si="55"/>
        <v>0</v>
      </c>
      <c r="P62" s="50">
        <f t="shared" si="55"/>
        <v>0</v>
      </c>
      <c r="Q62" s="50">
        <f t="shared" si="55"/>
        <v>0</v>
      </c>
      <c r="R62" s="50">
        <f t="shared" si="55"/>
        <v>0</v>
      </c>
      <c r="Y62" s="53">
        <f>SUM(G62:I62)</f>
        <v>0</v>
      </c>
      <c r="Z62" s="53">
        <f>SUM(J62:L62)</f>
        <v>0</v>
      </c>
      <c r="AA62" s="53">
        <f>SUM(M62:O62)</f>
        <v>0</v>
      </c>
      <c r="AB62" s="53">
        <f>SUM(P62:R62)</f>
        <v>0</v>
      </c>
    </row>
    <row r="63" ht="13.5" customHeight="1" spans="1:28">
      <c r="A63" s="44"/>
      <c r="B63" s="45"/>
      <c r="C63" s="28" t="s">
        <v>446</v>
      </c>
      <c r="D63" s="46" t="s">
        <v>397</v>
      </c>
      <c r="E63" s="49">
        <f>SUM(G63:R63)</f>
        <v>0</v>
      </c>
      <c r="F63" s="49">
        <f>IF($T$1=0,0,E63/$T$1)</f>
        <v>0</v>
      </c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Y63" s="49">
        <f>SUM(G63:I63)</f>
        <v>0</v>
      </c>
      <c r="Z63" s="49">
        <f>SUM(J63:L63)</f>
        <v>0</v>
      </c>
      <c r="AA63" s="49">
        <f>SUM(M63:O63)</f>
        <v>0</v>
      </c>
      <c r="AB63" s="49">
        <f>SUM(P63:R63)</f>
        <v>0</v>
      </c>
    </row>
    <row r="64" ht="13.5" customHeight="1" spans="1:28">
      <c r="A64" s="44"/>
      <c r="B64" s="45"/>
      <c r="C64" s="28"/>
      <c r="D64" s="46" t="s">
        <v>442</v>
      </c>
      <c r="E64" s="49">
        <f>SUM(G64:R64)</f>
        <v>0</v>
      </c>
      <c r="F64" s="49">
        <f>IF($T$1=0,0,E64/$T$1)</f>
        <v>0</v>
      </c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Y64" s="49">
        <f>SUM(G64:I64)</f>
        <v>0</v>
      </c>
      <c r="Z64" s="49">
        <f>SUM(J64:L64)</f>
        <v>0</v>
      </c>
      <c r="AA64" s="49">
        <f>SUM(M64:O64)</f>
        <v>0</v>
      </c>
      <c r="AB64" s="49">
        <f>SUM(P64:R64)</f>
        <v>0</v>
      </c>
    </row>
    <row r="65" ht="13.5" customHeight="1" spans="1:28">
      <c r="A65" s="44"/>
      <c r="B65" s="45"/>
      <c r="C65" s="28"/>
      <c r="D65" s="46" t="s">
        <v>443</v>
      </c>
      <c r="E65" s="49">
        <f>SUM(G65:R65)</f>
        <v>0</v>
      </c>
      <c r="F65" s="49">
        <f>IF($T$1=0,0,E65/$T$1)</f>
        <v>0</v>
      </c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Y65" s="49">
        <f>SUM(G65:I65)</f>
        <v>0</v>
      </c>
      <c r="Z65" s="49">
        <f>SUM(J65:L65)</f>
        <v>0</v>
      </c>
      <c r="AA65" s="49">
        <f>SUM(M65:O65)</f>
        <v>0</v>
      </c>
      <c r="AB65" s="49">
        <f>SUM(P65:R65)</f>
        <v>0</v>
      </c>
    </row>
    <row r="66" ht="13.5" customHeight="1" spans="1:28">
      <c r="A66" s="44"/>
      <c r="B66" s="45"/>
      <c r="C66" s="28"/>
      <c r="D66" s="46" t="s">
        <v>421</v>
      </c>
      <c r="E66" s="49">
        <f t="shared" ref="E66:R66" si="56">IF(E63&lt;&gt;0,(E64+E65)/E63,)</f>
        <v>0</v>
      </c>
      <c r="F66" s="49">
        <f t="shared" si="56"/>
        <v>0</v>
      </c>
      <c r="G66" s="50">
        <f t="shared" si="56"/>
        <v>0</v>
      </c>
      <c r="H66" s="50">
        <f t="shared" si="56"/>
        <v>0</v>
      </c>
      <c r="I66" s="50">
        <f t="shared" si="56"/>
        <v>0</v>
      </c>
      <c r="J66" s="50">
        <f t="shared" si="56"/>
        <v>0</v>
      </c>
      <c r="K66" s="50">
        <f t="shared" si="56"/>
        <v>0</v>
      </c>
      <c r="L66" s="50">
        <f t="shared" si="56"/>
        <v>0</v>
      </c>
      <c r="M66" s="50">
        <f t="shared" si="56"/>
        <v>0</v>
      </c>
      <c r="N66" s="50">
        <f t="shared" si="56"/>
        <v>0</v>
      </c>
      <c r="O66" s="50">
        <f t="shared" si="56"/>
        <v>0</v>
      </c>
      <c r="P66" s="50">
        <f t="shared" si="56"/>
        <v>0</v>
      </c>
      <c r="Q66" s="50">
        <f t="shared" si="56"/>
        <v>0</v>
      </c>
      <c r="R66" s="50">
        <f t="shared" si="56"/>
        <v>0</v>
      </c>
      <c r="Y66" s="49">
        <f>IF(Y63&lt;&gt;0,(Y64+Y65)/Y63,)</f>
        <v>0</v>
      </c>
      <c r="Z66" s="49">
        <f>IF(Z63&lt;&gt;0,(Z64+Z65)/Z63,)</f>
        <v>0</v>
      </c>
      <c r="AA66" s="49">
        <f>IF(AA63&lt;&gt;0,(AA64+AA65)/AA63,)</f>
        <v>0</v>
      </c>
      <c r="AB66" s="49">
        <f>IF(AB63&lt;&gt;0,(AB64+AB65)/AB63,)</f>
        <v>0</v>
      </c>
    </row>
    <row r="67" ht="13.5" customHeight="1" spans="1:28">
      <c r="A67" s="44"/>
      <c r="B67" s="45"/>
      <c r="C67" s="28"/>
      <c r="D67" s="46" t="s">
        <v>444</v>
      </c>
      <c r="E67" s="49">
        <f>SUM(G67:R67)</f>
        <v>0</v>
      </c>
      <c r="F67" s="49">
        <f>IF($T$1=0,0,E67/$T$1)</f>
        <v>0</v>
      </c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Y67" s="49">
        <f>SUM(G67:I67)</f>
        <v>0</v>
      </c>
      <c r="Z67" s="49">
        <f>SUM(J67:L67)</f>
        <v>0</v>
      </c>
      <c r="AA67" s="49">
        <f>SUM(M67:O67)</f>
        <v>0</v>
      </c>
      <c r="AB67" s="49">
        <f>SUM(P67:R67)</f>
        <v>0</v>
      </c>
    </row>
    <row r="68" ht="13.5" customHeight="1" spans="1:28">
      <c r="A68" s="44"/>
      <c r="B68" s="45"/>
      <c r="C68" s="28"/>
      <c r="D68" s="46" t="s">
        <v>445</v>
      </c>
      <c r="E68" s="49">
        <f>SUM(G68:R68)</f>
        <v>0</v>
      </c>
      <c r="F68" s="49">
        <f>IF($T$1=0,0,E68/$T$1)</f>
        <v>0</v>
      </c>
      <c r="G68" s="50">
        <f t="shared" ref="G68:R68" si="57">G64+G65+G67</f>
        <v>0</v>
      </c>
      <c r="H68" s="50">
        <f t="shared" si="57"/>
        <v>0</v>
      </c>
      <c r="I68" s="50">
        <f t="shared" si="57"/>
        <v>0</v>
      </c>
      <c r="J68" s="50">
        <f t="shared" si="57"/>
        <v>0</v>
      </c>
      <c r="K68" s="50">
        <f t="shared" si="57"/>
        <v>0</v>
      </c>
      <c r="L68" s="50">
        <f t="shared" si="57"/>
        <v>0</v>
      </c>
      <c r="M68" s="50">
        <f t="shared" si="57"/>
        <v>0</v>
      </c>
      <c r="N68" s="50">
        <f t="shared" si="57"/>
        <v>0</v>
      </c>
      <c r="O68" s="50">
        <f t="shared" si="57"/>
        <v>0</v>
      </c>
      <c r="P68" s="50">
        <f t="shared" si="57"/>
        <v>0</v>
      </c>
      <c r="Q68" s="50">
        <f t="shared" si="57"/>
        <v>0</v>
      </c>
      <c r="R68" s="50">
        <f t="shared" si="57"/>
        <v>0</v>
      </c>
      <c r="Y68" s="49">
        <f>SUM(G68:I68)</f>
        <v>0</v>
      </c>
      <c r="Z68" s="49">
        <f>SUM(J68:L68)</f>
        <v>0</v>
      </c>
      <c r="AA68" s="49">
        <f>SUM(M68:O68)</f>
        <v>0</v>
      </c>
      <c r="AB68" s="49">
        <f>SUM(P68:R68)</f>
        <v>0</v>
      </c>
    </row>
    <row r="69" ht="13.5" customHeight="1" spans="1:28">
      <c r="A69" s="44"/>
      <c r="B69" s="45"/>
      <c r="C69" s="30" t="s">
        <v>447</v>
      </c>
      <c r="D69" s="43" t="s">
        <v>397</v>
      </c>
      <c r="E69" s="63">
        <f>SUM(G69:R69)</f>
        <v>0</v>
      </c>
      <c r="F69" s="63">
        <f>IF($T$1=0,0,E69/$T$1)</f>
        <v>0</v>
      </c>
      <c r="G69" s="77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Y69" s="63">
        <f>SUM(G69:I69)</f>
        <v>0</v>
      </c>
      <c r="Z69" s="63">
        <f>SUM(J69:L69)</f>
        <v>0</v>
      </c>
      <c r="AA69" s="63">
        <f>SUM(M69:O69)</f>
        <v>0</v>
      </c>
      <c r="AB69" s="63">
        <f>SUM(P69:R69)</f>
        <v>0</v>
      </c>
    </row>
    <row r="70" ht="13.5" customHeight="1" spans="1:28">
      <c r="A70" s="44"/>
      <c r="B70" s="45"/>
      <c r="C70" s="30"/>
      <c r="D70" s="43" t="s">
        <v>442</v>
      </c>
      <c r="E70" s="63">
        <f>SUM(G70:R70)</f>
        <v>0</v>
      </c>
      <c r="F70" s="63">
        <f>IF($T$1=0,0,E70/$T$1)</f>
        <v>0</v>
      </c>
      <c r="G70" s="77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Y70" s="63">
        <f>SUM(G70:I70)</f>
        <v>0</v>
      </c>
      <c r="Z70" s="63">
        <f>SUM(J70:L70)</f>
        <v>0</v>
      </c>
      <c r="AA70" s="63">
        <f>SUM(M70:O70)</f>
        <v>0</v>
      </c>
      <c r="AB70" s="63">
        <f>SUM(P70:R70)</f>
        <v>0</v>
      </c>
    </row>
    <row r="71" ht="13.5" customHeight="1" spans="1:28">
      <c r="A71" s="44"/>
      <c r="B71" s="45"/>
      <c r="C71" s="30"/>
      <c r="D71" s="43" t="s">
        <v>443</v>
      </c>
      <c r="E71" s="63">
        <f>SUM(G71:R71)</f>
        <v>0</v>
      </c>
      <c r="F71" s="63">
        <f>IF($T$1=0,0,E71/$T$1)</f>
        <v>0</v>
      </c>
      <c r="G71" s="77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Y71" s="63">
        <f>SUM(G71:I71)</f>
        <v>0</v>
      </c>
      <c r="Z71" s="63">
        <f>SUM(J71:L71)</f>
        <v>0</v>
      </c>
      <c r="AA71" s="63">
        <f>SUM(M71:O71)</f>
        <v>0</v>
      </c>
      <c r="AB71" s="63">
        <f>SUM(P71:R71)</f>
        <v>0</v>
      </c>
    </row>
    <row r="72" ht="13.5" customHeight="1" spans="1:28">
      <c r="A72" s="44"/>
      <c r="B72" s="45"/>
      <c r="C72" s="30"/>
      <c r="D72" s="43" t="s">
        <v>421</v>
      </c>
      <c r="E72" s="63">
        <f t="shared" ref="E72:R72" si="58">IF(E69&lt;&gt;0,(E70+E71)/E69,)</f>
        <v>0</v>
      </c>
      <c r="F72" s="63">
        <f t="shared" si="58"/>
        <v>0</v>
      </c>
      <c r="G72" s="50">
        <f t="shared" si="58"/>
        <v>0</v>
      </c>
      <c r="H72" s="50">
        <f t="shared" si="58"/>
        <v>0</v>
      </c>
      <c r="I72" s="50">
        <f t="shared" si="58"/>
        <v>0</v>
      </c>
      <c r="J72" s="50">
        <f t="shared" si="58"/>
        <v>0</v>
      </c>
      <c r="K72" s="50">
        <f t="shared" si="58"/>
        <v>0</v>
      </c>
      <c r="L72" s="50">
        <f t="shared" si="58"/>
        <v>0</v>
      </c>
      <c r="M72" s="50">
        <f t="shared" si="58"/>
        <v>0</v>
      </c>
      <c r="N72" s="50">
        <f t="shared" si="58"/>
        <v>0</v>
      </c>
      <c r="O72" s="50">
        <f t="shared" si="58"/>
        <v>0</v>
      </c>
      <c r="P72" s="50">
        <f t="shared" si="58"/>
        <v>0</v>
      </c>
      <c r="Q72" s="50">
        <f t="shared" si="58"/>
        <v>0</v>
      </c>
      <c r="R72" s="50">
        <f t="shared" si="58"/>
        <v>0</v>
      </c>
      <c r="Y72" s="63">
        <f>IF(Y69&lt;&gt;0,(Y70+Y71)/Y69,)</f>
        <v>0</v>
      </c>
      <c r="Z72" s="63">
        <f>IF(Z69&lt;&gt;0,(Z70+Z71)/Z69,)</f>
        <v>0</v>
      </c>
      <c r="AA72" s="63">
        <f>IF(AA69&lt;&gt;0,(AA70+AA71)/AA69,)</f>
        <v>0</v>
      </c>
      <c r="AB72" s="63">
        <f>IF(AB69&lt;&gt;0,(AB70+AB71)/AB69,)</f>
        <v>0</v>
      </c>
    </row>
    <row r="73" ht="13.5" customHeight="1" spans="1:28">
      <c r="A73" s="44"/>
      <c r="B73" s="45"/>
      <c r="C73" s="30"/>
      <c r="D73" s="43" t="s">
        <v>444</v>
      </c>
      <c r="E73" s="63">
        <f>SUM(G73:R73)</f>
        <v>0</v>
      </c>
      <c r="F73" s="63">
        <f>IF($T$1=0,0,E73/$T$1)</f>
        <v>0</v>
      </c>
      <c r="G73" s="77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Y73" s="63">
        <f>SUM(G73:I73)</f>
        <v>0</v>
      </c>
      <c r="Z73" s="63">
        <f>SUM(J73:L73)</f>
        <v>0</v>
      </c>
      <c r="AA73" s="63">
        <f>SUM(M73:O73)</f>
        <v>0</v>
      </c>
      <c r="AB73" s="63">
        <f>SUM(P73:R73)</f>
        <v>0</v>
      </c>
    </row>
    <row r="74" ht="13.5" customHeight="1" spans="1:28">
      <c r="A74" s="44"/>
      <c r="B74" s="45"/>
      <c r="C74" s="30"/>
      <c r="D74" s="43" t="s">
        <v>445</v>
      </c>
      <c r="E74" s="63">
        <f>SUM(G74:R74)</f>
        <v>0</v>
      </c>
      <c r="F74" s="63">
        <f>IF($T$1=0,0,E74/$T$1)</f>
        <v>0</v>
      </c>
      <c r="G74" s="50">
        <f t="shared" ref="G74:R74" si="59">G70+G71+G73</f>
        <v>0</v>
      </c>
      <c r="H74" s="50">
        <f t="shared" si="59"/>
        <v>0</v>
      </c>
      <c r="I74" s="50">
        <f t="shared" si="59"/>
        <v>0</v>
      </c>
      <c r="J74" s="50">
        <f t="shared" si="59"/>
        <v>0</v>
      </c>
      <c r="K74" s="50">
        <f t="shared" si="59"/>
        <v>0</v>
      </c>
      <c r="L74" s="50">
        <f t="shared" si="59"/>
        <v>0</v>
      </c>
      <c r="M74" s="50">
        <f t="shared" si="59"/>
        <v>0</v>
      </c>
      <c r="N74" s="50">
        <f t="shared" si="59"/>
        <v>0</v>
      </c>
      <c r="O74" s="50">
        <f t="shared" si="59"/>
        <v>0</v>
      </c>
      <c r="P74" s="50">
        <f t="shared" si="59"/>
        <v>0</v>
      </c>
      <c r="Q74" s="50">
        <f t="shared" si="59"/>
        <v>0</v>
      </c>
      <c r="R74" s="50">
        <f t="shared" si="59"/>
        <v>0</v>
      </c>
      <c r="Y74" s="63">
        <f>SUM(G74:I74)</f>
        <v>0</v>
      </c>
      <c r="Z74" s="63">
        <f>SUM(J74:L74)</f>
        <v>0</v>
      </c>
      <c r="AA74" s="63">
        <f>SUM(M74:O74)</f>
        <v>0</v>
      </c>
      <c r="AB74" s="63">
        <f>SUM(P74:R74)</f>
        <v>0</v>
      </c>
    </row>
    <row r="75" ht="13.5" customHeight="1" spans="1:28">
      <c r="A75" s="44"/>
      <c r="B75" s="45"/>
      <c r="C75" s="28" t="s">
        <v>448</v>
      </c>
      <c r="D75" s="46" t="s">
        <v>397</v>
      </c>
      <c r="E75" s="49">
        <f>SUM(G75:R75)</f>
        <v>0</v>
      </c>
      <c r="F75" s="49">
        <f>IF($T$1=0,0,E75/$T$1)</f>
        <v>0</v>
      </c>
      <c r="G75" s="77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Y75" s="49">
        <f>SUM(G75:I75)</f>
        <v>0</v>
      </c>
      <c r="Z75" s="49">
        <f>SUM(J75:L75)</f>
        <v>0</v>
      </c>
      <c r="AA75" s="49">
        <f>SUM(M75:O75)</f>
        <v>0</v>
      </c>
      <c r="AB75" s="49">
        <f>SUM(P75:R75)</f>
        <v>0</v>
      </c>
    </row>
    <row r="76" ht="13.5" customHeight="1" spans="1:28">
      <c r="A76" s="44"/>
      <c r="B76" s="45"/>
      <c r="C76" s="28"/>
      <c r="D76" s="46" t="s">
        <v>442</v>
      </c>
      <c r="E76" s="49">
        <f>SUM(G76:R76)</f>
        <v>0</v>
      </c>
      <c r="F76" s="49">
        <f>IF($T$1=0,0,E76/$T$1)</f>
        <v>0</v>
      </c>
      <c r="G76" s="77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Y76" s="49">
        <f>SUM(G76:I76)</f>
        <v>0</v>
      </c>
      <c r="Z76" s="49">
        <f>SUM(J76:L76)</f>
        <v>0</v>
      </c>
      <c r="AA76" s="49">
        <f>SUM(M76:O76)</f>
        <v>0</v>
      </c>
      <c r="AB76" s="49">
        <f>SUM(P76:R76)</f>
        <v>0</v>
      </c>
    </row>
    <row r="77" ht="13.5" customHeight="1" spans="1:28">
      <c r="A77" s="44"/>
      <c r="B77" s="45"/>
      <c r="C77" s="28"/>
      <c r="D77" s="46" t="s">
        <v>443</v>
      </c>
      <c r="E77" s="49">
        <f>SUM(G77:R77)</f>
        <v>0</v>
      </c>
      <c r="F77" s="49">
        <f>IF($T$1=0,0,E77/$T$1)</f>
        <v>0</v>
      </c>
      <c r="G77" s="77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Y77" s="49">
        <f>SUM(G77:I77)</f>
        <v>0</v>
      </c>
      <c r="Z77" s="49">
        <f>SUM(J77:L77)</f>
        <v>0</v>
      </c>
      <c r="AA77" s="49">
        <f>SUM(M77:O77)</f>
        <v>0</v>
      </c>
      <c r="AB77" s="49">
        <f>SUM(P77:R77)</f>
        <v>0</v>
      </c>
    </row>
    <row r="78" ht="13.5" customHeight="1" spans="1:28">
      <c r="A78" s="44"/>
      <c r="B78" s="45"/>
      <c r="C78" s="28"/>
      <c r="D78" s="46" t="s">
        <v>421</v>
      </c>
      <c r="E78" s="49">
        <f t="shared" ref="E78:R78" si="60">IF(E75&lt;&gt;0,(E76+E77)/E75,)</f>
        <v>0</v>
      </c>
      <c r="F78" s="49">
        <f t="shared" si="60"/>
        <v>0</v>
      </c>
      <c r="G78" s="50">
        <f t="shared" si="60"/>
        <v>0</v>
      </c>
      <c r="H78" s="50">
        <f t="shared" si="60"/>
        <v>0</v>
      </c>
      <c r="I78" s="50">
        <f t="shared" si="60"/>
        <v>0</v>
      </c>
      <c r="J78" s="50">
        <f t="shared" si="60"/>
        <v>0</v>
      </c>
      <c r="K78" s="50">
        <f t="shared" si="60"/>
        <v>0</v>
      </c>
      <c r="L78" s="50">
        <f t="shared" si="60"/>
        <v>0</v>
      </c>
      <c r="M78" s="50">
        <f t="shared" si="60"/>
        <v>0</v>
      </c>
      <c r="N78" s="50">
        <f t="shared" si="60"/>
        <v>0</v>
      </c>
      <c r="O78" s="50">
        <f t="shared" si="60"/>
        <v>0</v>
      </c>
      <c r="P78" s="50">
        <f t="shared" si="60"/>
        <v>0</v>
      </c>
      <c r="Q78" s="50">
        <f t="shared" si="60"/>
        <v>0</v>
      </c>
      <c r="R78" s="50">
        <f t="shared" si="60"/>
        <v>0</v>
      </c>
      <c r="Y78" s="49">
        <f>IF(Y75&lt;&gt;0,(Y76+Y77)/Y75,)</f>
        <v>0</v>
      </c>
      <c r="Z78" s="49">
        <f>IF(Z75&lt;&gt;0,(Z76+Z77)/Z75,)</f>
        <v>0</v>
      </c>
      <c r="AA78" s="49">
        <f>IF(AA75&lt;&gt;0,(AA76+AA77)/AA75,)</f>
        <v>0</v>
      </c>
      <c r="AB78" s="49">
        <f>IF(AB75&lt;&gt;0,(AB76+AB77)/AB75,)</f>
        <v>0</v>
      </c>
    </row>
    <row r="79" ht="13.5" customHeight="1" spans="1:28">
      <c r="A79" s="44"/>
      <c r="B79" s="45"/>
      <c r="C79" s="28"/>
      <c r="D79" s="46" t="s">
        <v>444</v>
      </c>
      <c r="E79" s="49">
        <f>SUM(G79:R79)</f>
        <v>0</v>
      </c>
      <c r="F79" s="49">
        <f>IF($T$1=0,0,E79/$T$1)</f>
        <v>0</v>
      </c>
      <c r="G79" s="77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Y79" s="49">
        <f>SUM(G79:I79)</f>
        <v>0</v>
      </c>
      <c r="Z79" s="49">
        <f>SUM(J79:L79)</f>
        <v>0</v>
      </c>
      <c r="AA79" s="49">
        <f>SUM(M79:O79)</f>
        <v>0</v>
      </c>
      <c r="AB79" s="49">
        <f>SUM(P79:R79)</f>
        <v>0</v>
      </c>
    </row>
    <row r="80" ht="13.5" customHeight="1" spans="1:28">
      <c r="A80" s="44"/>
      <c r="B80" s="45"/>
      <c r="C80" s="28"/>
      <c r="D80" s="46" t="s">
        <v>445</v>
      </c>
      <c r="E80" s="49">
        <f>SUM(G80:R80)</f>
        <v>0</v>
      </c>
      <c r="F80" s="49">
        <f>IF($T$1=0,0,E80/$T$1)</f>
        <v>0</v>
      </c>
      <c r="G80" s="50">
        <f t="shared" ref="G80:R80" si="61">G76+G77+G79</f>
        <v>0</v>
      </c>
      <c r="H80" s="50">
        <f t="shared" si="61"/>
        <v>0</v>
      </c>
      <c r="I80" s="50">
        <f t="shared" si="61"/>
        <v>0</v>
      </c>
      <c r="J80" s="50">
        <f t="shared" si="61"/>
        <v>0</v>
      </c>
      <c r="K80" s="50">
        <f t="shared" si="61"/>
        <v>0</v>
      </c>
      <c r="L80" s="50">
        <f t="shared" si="61"/>
        <v>0</v>
      </c>
      <c r="M80" s="50">
        <f t="shared" si="61"/>
        <v>0</v>
      </c>
      <c r="N80" s="50">
        <f t="shared" si="61"/>
        <v>0</v>
      </c>
      <c r="O80" s="50">
        <f t="shared" si="61"/>
        <v>0</v>
      </c>
      <c r="P80" s="50">
        <f t="shared" si="61"/>
        <v>0</v>
      </c>
      <c r="Q80" s="50">
        <f t="shared" si="61"/>
        <v>0</v>
      </c>
      <c r="R80" s="50">
        <f t="shared" si="61"/>
        <v>0</v>
      </c>
      <c r="Y80" s="49">
        <f>SUM(G80:I80)</f>
        <v>0</v>
      </c>
      <c r="Z80" s="49">
        <f>SUM(J80:L80)</f>
        <v>0</v>
      </c>
      <c r="AA80" s="49">
        <f>SUM(M80:O80)</f>
        <v>0</v>
      </c>
      <c r="AB80" s="49">
        <f>SUM(P80:R80)</f>
        <v>0</v>
      </c>
    </row>
    <row r="81" ht="13.5" customHeight="1" spans="1:28">
      <c r="A81" s="44"/>
      <c r="B81" s="45"/>
      <c r="C81" s="30" t="s">
        <v>450</v>
      </c>
      <c r="D81" s="43" t="s">
        <v>397</v>
      </c>
      <c r="E81" s="63">
        <f>SUM(G81:R81)</f>
        <v>0</v>
      </c>
      <c r="F81" s="63">
        <f>IF($T$1=0,0,E81/$T$1)</f>
        <v>0</v>
      </c>
      <c r="G81" s="77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Y81" s="63">
        <f>SUM(G81:I81)</f>
        <v>0</v>
      </c>
      <c r="Z81" s="63">
        <f>SUM(J81:L81)</f>
        <v>0</v>
      </c>
      <c r="AA81" s="63">
        <f>SUM(M81:O81)</f>
        <v>0</v>
      </c>
      <c r="AB81" s="63">
        <f>SUM(P81:R81)</f>
        <v>0</v>
      </c>
    </row>
    <row r="82" ht="13.5" customHeight="1" spans="1:28">
      <c r="A82" s="44"/>
      <c r="B82" s="45"/>
      <c r="C82" s="30"/>
      <c r="D82" s="43" t="s">
        <v>442</v>
      </c>
      <c r="E82" s="63">
        <f>SUM(G82:R82)</f>
        <v>0</v>
      </c>
      <c r="F82" s="63">
        <f>IF($T$1=0,0,E82/$T$1)</f>
        <v>0</v>
      </c>
      <c r="G82" s="77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Y82" s="63">
        <f>SUM(G82:I82)</f>
        <v>0</v>
      </c>
      <c r="Z82" s="63">
        <f>SUM(J82:L82)</f>
        <v>0</v>
      </c>
      <c r="AA82" s="63">
        <f>SUM(M82:O82)</f>
        <v>0</v>
      </c>
      <c r="AB82" s="63">
        <f>SUM(P82:R82)</f>
        <v>0</v>
      </c>
    </row>
    <row r="83" ht="13.5" customHeight="1" spans="1:28">
      <c r="A83" s="44"/>
      <c r="B83" s="45"/>
      <c r="C83" s="30"/>
      <c r="D83" s="43" t="s">
        <v>443</v>
      </c>
      <c r="E83" s="63">
        <f>SUM(G83:R83)</f>
        <v>0</v>
      </c>
      <c r="F83" s="63">
        <f>IF($T$1=0,0,E83/$T$1)</f>
        <v>0</v>
      </c>
      <c r="G83" s="77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Y83" s="63">
        <f>SUM(G83:I83)</f>
        <v>0</v>
      </c>
      <c r="Z83" s="63">
        <f>SUM(J83:L83)</f>
        <v>0</v>
      </c>
      <c r="AA83" s="63">
        <f>SUM(M83:O83)</f>
        <v>0</v>
      </c>
      <c r="AB83" s="63">
        <f>SUM(P83:R83)</f>
        <v>0</v>
      </c>
    </row>
    <row r="84" ht="13.5" customHeight="1" spans="1:28">
      <c r="A84" s="44"/>
      <c r="B84" s="45"/>
      <c r="C84" s="30"/>
      <c r="D84" s="43" t="s">
        <v>421</v>
      </c>
      <c r="E84" s="63">
        <f t="shared" ref="E84:R84" si="62">IF(E81&lt;&gt;0,(E82+E83)/E81,)</f>
        <v>0</v>
      </c>
      <c r="F84" s="63">
        <f t="shared" si="62"/>
        <v>0</v>
      </c>
      <c r="G84" s="50">
        <f t="shared" si="62"/>
        <v>0</v>
      </c>
      <c r="H84" s="50">
        <f t="shared" si="62"/>
        <v>0</v>
      </c>
      <c r="I84" s="50">
        <f t="shared" si="62"/>
        <v>0</v>
      </c>
      <c r="J84" s="50">
        <f t="shared" si="62"/>
        <v>0</v>
      </c>
      <c r="K84" s="50">
        <f t="shared" si="62"/>
        <v>0</v>
      </c>
      <c r="L84" s="50">
        <f t="shared" si="62"/>
        <v>0</v>
      </c>
      <c r="M84" s="50">
        <f t="shared" si="62"/>
        <v>0</v>
      </c>
      <c r="N84" s="50">
        <f t="shared" si="62"/>
        <v>0</v>
      </c>
      <c r="O84" s="50">
        <f t="shared" si="62"/>
        <v>0</v>
      </c>
      <c r="P84" s="50">
        <f t="shared" si="62"/>
        <v>0</v>
      </c>
      <c r="Q84" s="50">
        <f t="shared" si="62"/>
        <v>0</v>
      </c>
      <c r="R84" s="50">
        <f t="shared" si="62"/>
        <v>0</v>
      </c>
      <c r="Y84" s="63">
        <f>IF(Y81&lt;&gt;0,(Y82+Y83)/Y81,)</f>
        <v>0</v>
      </c>
      <c r="Z84" s="63">
        <f>IF(Z81&lt;&gt;0,(Z82+Z83)/Z81,)</f>
        <v>0</v>
      </c>
      <c r="AA84" s="63">
        <f>IF(AA81&lt;&gt;0,(AA82+AA83)/AA81,)</f>
        <v>0</v>
      </c>
      <c r="AB84" s="63">
        <f>IF(AB81&lt;&gt;0,(AB82+AB83)/AB81,)</f>
        <v>0</v>
      </c>
    </row>
    <row r="85" ht="13.5" customHeight="1" spans="1:28">
      <c r="A85" s="44"/>
      <c r="B85" s="45"/>
      <c r="C85" s="30"/>
      <c r="D85" s="43" t="s">
        <v>444</v>
      </c>
      <c r="E85" s="63">
        <f>SUM(G85:R85)</f>
        <v>0</v>
      </c>
      <c r="F85" s="63">
        <f>IF($T$1=0,0,E85/$T$1)</f>
        <v>0</v>
      </c>
      <c r="G85" s="77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Y85" s="63">
        <f>SUM(G85:I85)</f>
        <v>0</v>
      </c>
      <c r="Z85" s="63">
        <f>SUM(J85:L85)</f>
        <v>0</v>
      </c>
      <c r="AA85" s="63">
        <f>SUM(M85:O85)</f>
        <v>0</v>
      </c>
      <c r="AB85" s="63">
        <f>SUM(P85:R85)</f>
        <v>0</v>
      </c>
    </row>
    <row r="86" ht="13.5" customHeight="1" spans="1:28">
      <c r="A86" s="44"/>
      <c r="B86" s="45"/>
      <c r="C86" s="30"/>
      <c r="D86" s="43" t="s">
        <v>445</v>
      </c>
      <c r="E86" s="63">
        <f>SUM(G86:R86)</f>
        <v>0</v>
      </c>
      <c r="F86" s="63">
        <f>IF($T$1=0,0,E86/$T$1)</f>
        <v>0</v>
      </c>
      <c r="G86" s="50">
        <f t="shared" ref="G86:R86" si="63">G82+G83+G85</f>
        <v>0</v>
      </c>
      <c r="H86" s="50">
        <f t="shared" si="63"/>
        <v>0</v>
      </c>
      <c r="I86" s="50">
        <f t="shared" si="63"/>
        <v>0</v>
      </c>
      <c r="J86" s="50">
        <f t="shared" si="63"/>
        <v>0</v>
      </c>
      <c r="K86" s="50">
        <f t="shared" si="63"/>
        <v>0</v>
      </c>
      <c r="L86" s="50">
        <f t="shared" si="63"/>
        <v>0</v>
      </c>
      <c r="M86" s="50">
        <f t="shared" si="63"/>
        <v>0</v>
      </c>
      <c r="N86" s="50">
        <f t="shared" si="63"/>
        <v>0</v>
      </c>
      <c r="O86" s="50">
        <f t="shared" si="63"/>
        <v>0</v>
      </c>
      <c r="P86" s="50">
        <f t="shared" si="63"/>
        <v>0</v>
      </c>
      <c r="Q86" s="50">
        <f t="shared" si="63"/>
        <v>0</v>
      </c>
      <c r="R86" s="50">
        <f t="shared" si="63"/>
        <v>0</v>
      </c>
      <c r="Y86" s="63">
        <f>SUM(G86:I86)</f>
        <v>0</v>
      </c>
      <c r="Z86" s="63">
        <f>SUM(J86:L86)</f>
        <v>0</v>
      </c>
      <c r="AA86" s="63">
        <f>SUM(M86:O86)</f>
        <v>0</v>
      </c>
      <c r="AB86" s="63">
        <f>SUM(P86:R86)</f>
        <v>0</v>
      </c>
    </row>
    <row r="87" ht="13.5" customHeight="1" spans="1:28">
      <c r="A87" s="44"/>
      <c r="B87" s="45"/>
      <c r="C87" s="28" t="s">
        <v>451</v>
      </c>
      <c r="D87" s="46" t="s">
        <v>397</v>
      </c>
      <c r="E87" s="49">
        <f>SUM(G87:R87)</f>
        <v>0</v>
      </c>
      <c r="F87" s="49">
        <f>IF($T$1=0,0,E87/$T$1)</f>
        <v>0</v>
      </c>
      <c r="G87" s="77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Y87" s="49">
        <f>SUM(G87:I87)</f>
        <v>0</v>
      </c>
      <c r="Z87" s="49">
        <f>SUM(J87:L87)</f>
        <v>0</v>
      </c>
      <c r="AA87" s="49">
        <f>SUM(M87:O87)</f>
        <v>0</v>
      </c>
      <c r="AB87" s="49">
        <f>SUM(P87:R87)</f>
        <v>0</v>
      </c>
    </row>
    <row r="88" ht="13.5" customHeight="1" spans="1:28">
      <c r="A88" s="44"/>
      <c r="B88" s="45"/>
      <c r="C88" s="28"/>
      <c r="D88" s="46" t="s">
        <v>442</v>
      </c>
      <c r="E88" s="49">
        <f>SUM(G88:R88)</f>
        <v>0</v>
      </c>
      <c r="F88" s="49">
        <f>IF($T$1=0,0,E88/$T$1)</f>
        <v>0</v>
      </c>
      <c r="G88" s="77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Y88" s="49">
        <f>SUM(G88:I88)</f>
        <v>0</v>
      </c>
      <c r="Z88" s="49">
        <f>SUM(J88:L88)</f>
        <v>0</v>
      </c>
      <c r="AA88" s="49">
        <f>SUM(M88:O88)</f>
        <v>0</v>
      </c>
      <c r="AB88" s="49">
        <f>SUM(P88:R88)</f>
        <v>0</v>
      </c>
    </row>
    <row r="89" ht="13.5" customHeight="1" spans="1:28">
      <c r="A89" s="44"/>
      <c r="B89" s="45"/>
      <c r="C89" s="28"/>
      <c r="D89" s="46" t="s">
        <v>443</v>
      </c>
      <c r="E89" s="49">
        <f>SUM(G89:R89)</f>
        <v>0</v>
      </c>
      <c r="F89" s="49">
        <f>IF($T$1=0,0,E89/$T$1)</f>
        <v>0</v>
      </c>
      <c r="G89" s="77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Y89" s="49">
        <f>SUM(G89:I89)</f>
        <v>0</v>
      </c>
      <c r="Z89" s="49">
        <f>SUM(J89:L89)</f>
        <v>0</v>
      </c>
      <c r="AA89" s="49">
        <f>SUM(M89:O89)</f>
        <v>0</v>
      </c>
      <c r="AB89" s="49">
        <f>SUM(P89:R89)</f>
        <v>0</v>
      </c>
    </row>
    <row r="90" ht="13.5" customHeight="1" spans="1:28">
      <c r="A90" s="44"/>
      <c r="B90" s="45"/>
      <c r="C90" s="28"/>
      <c r="D90" s="46" t="s">
        <v>421</v>
      </c>
      <c r="E90" s="49">
        <f t="shared" ref="E90:R90" si="64">IF(E87&lt;&gt;0,(E88+E89)/E87,)</f>
        <v>0</v>
      </c>
      <c r="F90" s="49">
        <f t="shared" si="64"/>
        <v>0</v>
      </c>
      <c r="G90" s="50">
        <f t="shared" si="64"/>
        <v>0</v>
      </c>
      <c r="H90" s="50">
        <f t="shared" si="64"/>
        <v>0</v>
      </c>
      <c r="I90" s="50">
        <f t="shared" si="64"/>
        <v>0</v>
      </c>
      <c r="J90" s="50">
        <f t="shared" si="64"/>
        <v>0</v>
      </c>
      <c r="K90" s="50">
        <f t="shared" si="64"/>
        <v>0</v>
      </c>
      <c r="L90" s="50">
        <f t="shared" si="64"/>
        <v>0</v>
      </c>
      <c r="M90" s="50">
        <f t="shared" si="64"/>
        <v>0</v>
      </c>
      <c r="N90" s="50">
        <f t="shared" si="64"/>
        <v>0</v>
      </c>
      <c r="O90" s="50">
        <f t="shared" si="64"/>
        <v>0</v>
      </c>
      <c r="P90" s="50">
        <f t="shared" si="64"/>
        <v>0</v>
      </c>
      <c r="Q90" s="50">
        <f t="shared" si="64"/>
        <v>0</v>
      </c>
      <c r="R90" s="50">
        <f t="shared" si="64"/>
        <v>0</v>
      </c>
      <c r="Y90" s="49">
        <f>IF(Y87&lt;&gt;0,(Y88+Y89)/Y87,)</f>
        <v>0</v>
      </c>
      <c r="Z90" s="49">
        <f>IF(Z87&lt;&gt;0,(Z88+Z89)/Z87,)</f>
        <v>0</v>
      </c>
      <c r="AA90" s="49">
        <f>IF(AA87&lt;&gt;0,(AA88+AA89)/AA87,)</f>
        <v>0</v>
      </c>
      <c r="AB90" s="49">
        <f>IF(AB87&lt;&gt;0,(AB88+AB89)/AB87,)</f>
        <v>0</v>
      </c>
    </row>
    <row r="91" ht="13.5" customHeight="1" spans="1:28">
      <c r="A91" s="44"/>
      <c r="B91" s="45"/>
      <c r="C91" s="28"/>
      <c r="D91" s="46" t="s">
        <v>444</v>
      </c>
      <c r="E91" s="49">
        <f t="shared" ref="E91:E133" si="65">SUM(G91:R91)</f>
        <v>0</v>
      </c>
      <c r="F91" s="49">
        <f t="shared" ref="F91:F132" si="66">IF($T$1=0,0,E91/$T$1)</f>
        <v>0</v>
      </c>
      <c r="G91" s="77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Y91" s="49">
        <f t="shared" ref="Y91:Y133" si="67">SUM(G91:I91)</f>
        <v>0</v>
      </c>
      <c r="Z91" s="49">
        <f t="shared" ref="Z91:Z133" si="68">SUM(J91:L91)</f>
        <v>0</v>
      </c>
      <c r="AA91" s="49">
        <f t="shared" ref="AA91:AA133" si="69">SUM(M91:O91)</f>
        <v>0</v>
      </c>
      <c r="AB91" s="49">
        <f t="shared" ref="AB91:AB133" si="70">SUM(P91:R91)</f>
        <v>0</v>
      </c>
    </row>
    <row r="92" ht="13.5" customHeight="1" spans="1:28">
      <c r="A92" s="44"/>
      <c r="B92" s="45"/>
      <c r="C92" s="28"/>
      <c r="D92" s="46" t="s">
        <v>445</v>
      </c>
      <c r="E92" s="49">
        <f t="shared" si="65"/>
        <v>0</v>
      </c>
      <c r="F92" s="49">
        <f t="shared" si="66"/>
        <v>0</v>
      </c>
      <c r="G92" s="50">
        <f t="shared" ref="G92:R92" si="71">G88+G89+G91</f>
        <v>0</v>
      </c>
      <c r="H92" s="50">
        <f t="shared" si="71"/>
        <v>0</v>
      </c>
      <c r="I92" s="50">
        <f t="shared" si="71"/>
        <v>0</v>
      </c>
      <c r="J92" s="50">
        <f t="shared" si="71"/>
        <v>0</v>
      </c>
      <c r="K92" s="50">
        <f t="shared" si="71"/>
        <v>0</v>
      </c>
      <c r="L92" s="50">
        <f t="shared" si="71"/>
        <v>0</v>
      </c>
      <c r="M92" s="50">
        <f t="shared" si="71"/>
        <v>0</v>
      </c>
      <c r="N92" s="50">
        <f t="shared" si="71"/>
        <v>0</v>
      </c>
      <c r="O92" s="50">
        <f t="shared" si="71"/>
        <v>0</v>
      </c>
      <c r="P92" s="50">
        <f t="shared" si="71"/>
        <v>0</v>
      </c>
      <c r="Q92" s="50">
        <f t="shared" si="71"/>
        <v>0</v>
      </c>
      <c r="R92" s="50">
        <f t="shared" si="71"/>
        <v>0</v>
      </c>
      <c r="Y92" s="49">
        <f t="shared" si="67"/>
        <v>0</v>
      </c>
      <c r="Z92" s="49">
        <f t="shared" si="68"/>
        <v>0</v>
      </c>
      <c r="AA92" s="49">
        <f t="shared" si="69"/>
        <v>0</v>
      </c>
      <c r="AB92" s="49">
        <f t="shared" si="70"/>
        <v>0</v>
      </c>
    </row>
    <row r="93" ht="13.5" customHeight="1" spans="1:28">
      <c r="A93" s="44"/>
      <c r="B93" s="45"/>
      <c r="C93" s="30" t="s">
        <v>452</v>
      </c>
      <c r="D93" s="32" t="s">
        <v>453</v>
      </c>
      <c r="E93" s="63">
        <f t="shared" si="65"/>
        <v>0</v>
      </c>
      <c r="F93" s="54">
        <f t="shared" si="66"/>
        <v>0</v>
      </c>
      <c r="G93" s="78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Y93" s="63">
        <f t="shared" si="67"/>
        <v>0</v>
      </c>
      <c r="Z93" s="63">
        <f t="shared" si="68"/>
        <v>0</v>
      </c>
      <c r="AA93" s="63">
        <f t="shared" si="69"/>
        <v>0</v>
      </c>
      <c r="AB93" s="63">
        <f t="shared" si="70"/>
        <v>0</v>
      </c>
    </row>
    <row r="94" ht="13.5" customHeight="1" spans="1:28">
      <c r="A94" s="44"/>
      <c r="B94" s="45"/>
      <c r="C94" s="30"/>
      <c r="D94" s="32" t="s">
        <v>454</v>
      </c>
      <c r="E94" s="63">
        <f t="shared" si="65"/>
        <v>0</v>
      </c>
      <c r="F94" s="54">
        <f t="shared" si="66"/>
        <v>0</v>
      </c>
      <c r="G94" s="78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Y94" s="63">
        <f t="shared" si="67"/>
        <v>0</v>
      </c>
      <c r="Z94" s="63">
        <f t="shared" si="68"/>
        <v>0</v>
      </c>
      <c r="AA94" s="63">
        <f t="shared" si="69"/>
        <v>0</v>
      </c>
      <c r="AB94" s="63">
        <f t="shared" si="70"/>
        <v>0</v>
      </c>
    </row>
    <row r="95" ht="13.5" customHeight="1" spans="1:28">
      <c r="A95" s="44"/>
      <c r="B95" s="45"/>
      <c r="C95" s="30"/>
      <c r="D95" s="32">
        <v>360</v>
      </c>
      <c r="E95" s="63">
        <f t="shared" si="65"/>
        <v>0</v>
      </c>
      <c r="F95" s="54">
        <f t="shared" si="66"/>
        <v>0</v>
      </c>
      <c r="G95" s="78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Y95" s="63">
        <f t="shared" si="67"/>
        <v>0</v>
      </c>
      <c r="Z95" s="63">
        <f t="shared" si="68"/>
        <v>0</v>
      </c>
      <c r="AA95" s="63">
        <f t="shared" si="69"/>
        <v>0</v>
      </c>
      <c r="AB95" s="63">
        <f t="shared" si="70"/>
        <v>0</v>
      </c>
    </row>
    <row r="96" ht="13.5" customHeight="1" spans="1:28">
      <c r="A96" s="44"/>
      <c r="B96" s="45"/>
      <c r="C96" s="30"/>
      <c r="D96" s="32" t="s">
        <v>456</v>
      </c>
      <c r="E96" s="63">
        <f t="shared" si="65"/>
        <v>0</v>
      </c>
      <c r="F96" s="54">
        <f t="shared" si="66"/>
        <v>0</v>
      </c>
      <c r="G96" s="78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Y96" s="63">
        <f t="shared" si="67"/>
        <v>0</v>
      </c>
      <c r="Z96" s="63">
        <f t="shared" si="68"/>
        <v>0</v>
      </c>
      <c r="AA96" s="63">
        <f t="shared" si="69"/>
        <v>0</v>
      </c>
      <c r="AB96" s="63">
        <f t="shared" si="70"/>
        <v>0</v>
      </c>
    </row>
    <row r="97" ht="13.5" customHeight="1" spans="1:28">
      <c r="A97" s="44"/>
      <c r="B97" s="45"/>
      <c r="C97" s="30"/>
      <c r="D97" s="32" t="s">
        <v>457</v>
      </c>
      <c r="E97" s="63">
        <f t="shared" si="65"/>
        <v>0</v>
      </c>
      <c r="F97" s="54">
        <f t="shared" si="66"/>
        <v>0</v>
      </c>
      <c r="G97" s="78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Y97" s="63">
        <f t="shared" si="67"/>
        <v>0</v>
      </c>
      <c r="Z97" s="63">
        <f t="shared" si="68"/>
        <v>0</v>
      </c>
      <c r="AA97" s="63">
        <f t="shared" si="69"/>
        <v>0</v>
      </c>
      <c r="AB97" s="63">
        <f t="shared" si="70"/>
        <v>0</v>
      </c>
    </row>
    <row r="98" ht="13.5" customHeight="1" spans="1:28">
      <c r="A98" s="44"/>
      <c r="B98" s="45"/>
      <c r="C98" s="30"/>
      <c r="D98" s="32" t="s">
        <v>547</v>
      </c>
      <c r="E98" s="63">
        <f t="shared" si="65"/>
        <v>0</v>
      </c>
      <c r="F98" s="54">
        <f t="shared" si="66"/>
        <v>0</v>
      </c>
      <c r="G98" s="78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Y98" s="63">
        <f t="shared" si="67"/>
        <v>0</v>
      </c>
      <c r="Z98" s="63">
        <f t="shared" si="68"/>
        <v>0</v>
      </c>
      <c r="AA98" s="63">
        <f t="shared" si="69"/>
        <v>0</v>
      </c>
      <c r="AB98" s="63">
        <f t="shared" si="70"/>
        <v>0</v>
      </c>
    </row>
    <row r="99" ht="13.5" customHeight="1" spans="1:28">
      <c r="A99" s="44"/>
      <c r="B99" s="45"/>
      <c r="C99" s="30"/>
      <c r="D99" s="32" t="s">
        <v>548</v>
      </c>
      <c r="E99" s="63">
        <f t="shared" si="65"/>
        <v>0</v>
      </c>
      <c r="F99" s="54">
        <f t="shared" si="66"/>
        <v>0</v>
      </c>
      <c r="G99" s="78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Y99" s="63">
        <f t="shared" si="67"/>
        <v>0</v>
      </c>
      <c r="Z99" s="63">
        <f t="shared" si="68"/>
        <v>0</v>
      </c>
      <c r="AA99" s="63">
        <f t="shared" si="69"/>
        <v>0</v>
      </c>
      <c r="AB99" s="63">
        <f t="shared" si="70"/>
        <v>0</v>
      </c>
    </row>
    <row r="100" ht="13.5" customHeight="1" spans="1:28">
      <c r="A100" s="44"/>
      <c r="B100" s="45"/>
      <c r="C100" s="30"/>
      <c r="D100" s="32" t="s">
        <v>549</v>
      </c>
      <c r="E100" s="63">
        <f t="shared" si="65"/>
        <v>0</v>
      </c>
      <c r="F100" s="54">
        <f t="shared" si="66"/>
        <v>0</v>
      </c>
      <c r="G100" s="78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Y100" s="63">
        <f t="shared" si="67"/>
        <v>0</v>
      </c>
      <c r="Z100" s="63">
        <f t="shared" si="68"/>
        <v>0</v>
      </c>
      <c r="AA100" s="63">
        <f t="shared" si="69"/>
        <v>0</v>
      </c>
      <c r="AB100" s="63">
        <f t="shared" si="70"/>
        <v>0</v>
      </c>
    </row>
    <row r="101" ht="13.5" customHeight="1" spans="1:28">
      <c r="A101" s="44"/>
      <c r="B101" s="45"/>
      <c r="C101" s="30"/>
      <c r="D101" s="32" t="s">
        <v>455</v>
      </c>
      <c r="E101" s="63">
        <f t="shared" si="65"/>
        <v>0</v>
      </c>
      <c r="F101" s="54">
        <f t="shared" si="66"/>
        <v>0</v>
      </c>
      <c r="G101" s="78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Y101" s="63">
        <f t="shared" si="67"/>
        <v>0</v>
      </c>
      <c r="Z101" s="63">
        <f t="shared" si="68"/>
        <v>0</v>
      </c>
      <c r="AA101" s="63">
        <f t="shared" si="69"/>
        <v>0</v>
      </c>
      <c r="AB101" s="63">
        <f t="shared" si="70"/>
        <v>0</v>
      </c>
    </row>
    <row r="102" ht="13.5" customHeight="1" spans="1:28">
      <c r="A102" s="44"/>
      <c r="B102" s="45"/>
      <c r="C102" s="30"/>
      <c r="D102" s="32" t="s">
        <v>550</v>
      </c>
      <c r="E102" s="63">
        <f t="shared" si="65"/>
        <v>0</v>
      </c>
      <c r="F102" s="54">
        <f t="shared" si="66"/>
        <v>0</v>
      </c>
      <c r="G102" s="78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Y102" s="63">
        <f t="shared" si="67"/>
        <v>0</v>
      </c>
      <c r="Z102" s="63">
        <f t="shared" si="68"/>
        <v>0</v>
      </c>
      <c r="AA102" s="63">
        <f t="shared" si="69"/>
        <v>0</v>
      </c>
      <c r="AB102" s="63">
        <f t="shared" si="70"/>
        <v>0</v>
      </c>
    </row>
    <row r="103" ht="13.5" customHeight="1" spans="1:28">
      <c r="A103" s="44"/>
      <c r="B103" s="45"/>
      <c r="C103" s="30"/>
      <c r="D103" s="43" t="s">
        <v>551</v>
      </c>
      <c r="E103" s="63">
        <f t="shared" si="65"/>
        <v>0</v>
      </c>
      <c r="F103" s="54">
        <f t="shared" si="66"/>
        <v>0</v>
      </c>
      <c r="G103" s="78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Y103" s="63">
        <f t="shared" si="67"/>
        <v>0</v>
      </c>
      <c r="Z103" s="63">
        <f t="shared" si="68"/>
        <v>0</v>
      </c>
      <c r="AA103" s="63">
        <f t="shared" si="69"/>
        <v>0</v>
      </c>
      <c r="AB103" s="63">
        <f t="shared" si="70"/>
        <v>0</v>
      </c>
    </row>
    <row r="104" ht="13.5" customHeight="1" spans="1:28">
      <c r="A104" s="44"/>
      <c r="B104" s="45"/>
      <c r="C104" s="30"/>
      <c r="D104" s="43" t="s">
        <v>552</v>
      </c>
      <c r="E104" s="63">
        <f t="shared" si="65"/>
        <v>0</v>
      </c>
      <c r="F104" s="54">
        <f t="shared" si="66"/>
        <v>0</v>
      </c>
      <c r="G104" s="78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Y104" s="63">
        <f t="shared" si="67"/>
        <v>0</v>
      </c>
      <c r="Z104" s="63">
        <f t="shared" si="68"/>
        <v>0</v>
      </c>
      <c r="AA104" s="63">
        <f t="shared" si="69"/>
        <v>0</v>
      </c>
      <c r="AB104" s="63">
        <f t="shared" si="70"/>
        <v>0</v>
      </c>
    </row>
    <row r="105" ht="13.5" customHeight="1" spans="1:28">
      <c r="A105" s="44"/>
      <c r="B105" s="45"/>
      <c r="C105" s="30"/>
      <c r="D105" s="32" t="s">
        <v>458</v>
      </c>
      <c r="E105" s="63">
        <f t="shared" si="65"/>
        <v>0</v>
      </c>
      <c r="F105" s="54">
        <f t="shared" si="66"/>
        <v>0</v>
      </c>
      <c r="G105" s="78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Y105" s="63">
        <f t="shared" si="67"/>
        <v>0</v>
      </c>
      <c r="Z105" s="63">
        <f t="shared" si="68"/>
        <v>0</v>
      </c>
      <c r="AA105" s="63">
        <f t="shared" si="69"/>
        <v>0</v>
      </c>
      <c r="AB105" s="63">
        <f t="shared" si="70"/>
        <v>0</v>
      </c>
    </row>
    <row r="106" ht="13.5" customHeight="1" spans="1:28">
      <c r="A106" s="44"/>
      <c r="B106" s="45"/>
      <c r="C106" s="30"/>
      <c r="D106" s="32" t="s">
        <v>459</v>
      </c>
      <c r="E106" s="63">
        <f t="shared" si="65"/>
        <v>0</v>
      </c>
      <c r="F106" s="54">
        <f t="shared" si="66"/>
        <v>0</v>
      </c>
      <c r="G106" s="78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Y106" s="63">
        <f t="shared" si="67"/>
        <v>0</v>
      </c>
      <c r="Z106" s="63">
        <f t="shared" si="68"/>
        <v>0</v>
      </c>
      <c r="AA106" s="63">
        <f t="shared" si="69"/>
        <v>0</v>
      </c>
      <c r="AB106" s="63">
        <f t="shared" si="70"/>
        <v>0</v>
      </c>
    </row>
    <row r="107" ht="13.5" customHeight="1" spans="1:28">
      <c r="A107" s="44"/>
      <c r="B107" s="45"/>
      <c r="C107" s="30"/>
      <c r="D107" s="32" t="s">
        <v>553</v>
      </c>
      <c r="E107" s="63">
        <f t="shared" si="65"/>
        <v>0</v>
      </c>
      <c r="F107" s="54">
        <f t="shared" si="66"/>
        <v>0</v>
      </c>
      <c r="G107" s="78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Y107" s="63">
        <f t="shared" si="67"/>
        <v>0</v>
      </c>
      <c r="Z107" s="63">
        <f t="shared" si="68"/>
        <v>0</v>
      </c>
      <c r="AA107" s="63">
        <f t="shared" si="69"/>
        <v>0</v>
      </c>
      <c r="AB107" s="63">
        <f t="shared" si="70"/>
        <v>0</v>
      </c>
    </row>
    <row r="108" ht="13.5" customHeight="1" spans="1:28">
      <c r="A108" s="44"/>
      <c r="B108" s="45"/>
      <c r="C108" s="30"/>
      <c r="D108" s="32" t="s">
        <v>462</v>
      </c>
      <c r="E108" s="63">
        <f t="shared" si="65"/>
        <v>0</v>
      </c>
      <c r="F108" s="54">
        <f t="shared" si="66"/>
        <v>0</v>
      </c>
      <c r="G108" s="78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Y108" s="63">
        <f t="shared" si="67"/>
        <v>0</v>
      </c>
      <c r="Z108" s="63">
        <f t="shared" si="68"/>
        <v>0</v>
      </c>
      <c r="AA108" s="63">
        <f t="shared" si="69"/>
        <v>0</v>
      </c>
      <c r="AB108" s="63">
        <f t="shared" si="70"/>
        <v>0</v>
      </c>
    </row>
    <row r="109" ht="13.5" customHeight="1" spans="1:28">
      <c r="A109" s="44"/>
      <c r="B109" s="45"/>
      <c r="C109" s="30"/>
      <c r="D109" s="32" t="s">
        <v>554</v>
      </c>
      <c r="E109" s="63">
        <f t="shared" si="65"/>
        <v>0</v>
      </c>
      <c r="F109" s="54">
        <f t="shared" si="66"/>
        <v>0</v>
      </c>
      <c r="G109" s="78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Y109" s="63">
        <f t="shared" si="67"/>
        <v>0</v>
      </c>
      <c r="Z109" s="63">
        <f t="shared" si="68"/>
        <v>0</v>
      </c>
      <c r="AA109" s="63">
        <f t="shared" si="69"/>
        <v>0</v>
      </c>
      <c r="AB109" s="63">
        <f t="shared" si="70"/>
        <v>0</v>
      </c>
    </row>
    <row r="110" ht="13.5" customHeight="1" spans="1:28">
      <c r="A110" s="44"/>
      <c r="B110" s="45"/>
      <c r="C110" s="30"/>
      <c r="D110" s="32" t="s">
        <v>555</v>
      </c>
      <c r="E110" s="63">
        <f t="shared" si="65"/>
        <v>0</v>
      </c>
      <c r="F110" s="54">
        <f t="shared" si="66"/>
        <v>0</v>
      </c>
      <c r="G110" s="78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Y110" s="63">
        <f t="shared" si="67"/>
        <v>0</v>
      </c>
      <c r="Z110" s="63">
        <f t="shared" si="68"/>
        <v>0</v>
      </c>
      <c r="AA110" s="63">
        <f t="shared" si="69"/>
        <v>0</v>
      </c>
      <c r="AB110" s="63">
        <f t="shared" si="70"/>
        <v>0</v>
      </c>
    </row>
    <row r="111" ht="13.5" customHeight="1" spans="1:28">
      <c r="A111" s="44"/>
      <c r="B111" s="45"/>
      <c r="C111" s="30"/>
      <c r="D111" s="43" t="s">
        <v>556</v>
      </c>
      <c r="E111" s="63">
        <f t="shared" si="65"/>
        <v>0</v>
      </c>
      <c r="F111" s="54">
        <f t="shared" si="66"/>
        <v>0</v>
      </c>
      <c r="G111" s="78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Y111" s="63">
        <f t="shared" si="67"/>
        <v>0</v>
      </c>
      <c r="Z111" s="63">
        <f t="shared" si="68"/>
        <v>0</v>
      </c>
      <c r="AA111" s="63">
        <f t="shared" si="69"/>
        <v>0</v>
      </c>
      <c r="AB111" s="63">
        <f t="shared" si="70"/>
        <v>0</v>
      </c>
    </row>
    <row r="112" ht="13.5" customHeight="1" spans="1:28">
      <c r="A112" s="44"/>
      <c r="B112" s="45"/>
      <c r="C112" s="30"/>
      <c r="D112" s="43" t="s">
        <v>557</v>
      </c>
      <c r="E112" s="63">
        <f t="shared" si="65"/>
        <v>0</v>
      </c>
      <c r="F112" s="54">
        <f t="shared" si="66"/>
        <v>0</v>
      </c>
      <c r="G112" s="78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Y112" s="63">
        <f t="shared" si="67"/>
        <v>0</v>
      </c>
      <c r="Z112" s="63">
        <f t="shared" si="68"/>
        <v>0</v>
      </c>
      <c r="AA112" s="63">
        <f t="shared" si="69"/>
        <v>0</v>
      </c>
      <c r="AB112" s="63">
        <f t="shared" si="70"/>
        <v>0</v>
      </c>
    </row>
    <row r="113" ht="13.5" customHeight="1" spans="1:28">
      <c r="A113" s="44"/>
      <c r="B113" s="45"/>
      <c r="C113" s="30"/>
      <c r="D113" s="43" t="s">
        <v>558</v>
      </c>
      <c r="E113" s="63">
        <f t="shared" si="65"/>
        <v>0</v>
      </c>
      <c r="F113" s="54">
        <f t="shared" si="66"/>
        <v>0</v>
      </c>
      <c r="G113" s="78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Y113" s="63">
        <f t="shared" si="67"/>
        <v>0</v>
      </c>
      <c r="Z113" s="63">
        <f t="shared" si="68"/>
        <v>0</v>
      </c>
      <c r="AA113" s="63">
        <f t="shared" si="69"/>
        <v>0</v>
      </c>
      <c r="AB113" s="63">
        <f t="shared" si="70"/>
        <v>0</v>
      </c>
    </row>
    <row r="114" ht="13.5" customHeight="1" spans="1:28">
      <c r="A114" s="44"/>
      <c r="B114" s="45"/>
      <c r="C114" s="30"/>
      <c r="D114" s="43" t="s">
        <v>559</v>
      </c>
      <c r="E114" s="63">
        <f t="shared" si="65"/>
        <v>0</v>
      </c>
      <c r="F114" s="54">
        <f t="shared" si="66"/>
        <v>0</v>
      </c>
      <c r="G114" s="78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Y114" s="63">
        <f t="shared" si="67"/>
        <v>0</v>
      </c>
      <c r="Z114" s="63">
        <f t="shared" si="68"/>
        <v>0</v>
      </c>
      <c r="AA114" s="63">
        <f t="shared" si="69"/>
        <v>0</v>
      </c>
      <c r="AB114" s="63">
        <f t="shared" si="70"/>
        <v>0</v>
      </c>
    </row>
    <row r="115" ht="13.5" customHeight="1" spans="1:28">
      <c r="A115" s="44"/>
      <c r="B115" s="45"/>
      <c r="C115" s="30"/>
      <c r="D115" s="43" t="s">
        <v>560</v>
      </c>
      <c r="E115" s="63">
        <f t="shared" si="65"/>
        <v>0</v>
      </c>
      <c r="F115" s="54">
        <f t="shared" si="66"/>
        <v>0</v>
      </c>
      <c r="G115" s="78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Y115" s="63">
        <f t="shared" si="67"/>
        <v>0</v>
      </c>
      <c r="Z115" s="63">
        <f t="shared" si="68"/>
        <v>0</v>
      </c>
      <c r="AA115" s="63">
        <f t="shared" si="69"/>
        <v>0</v>
      </c>
      <c r="AB115" s="63">
        <f t="shared" si="70"/>
        <v>0</v>
      </c>
    </row>
    <row r="116" ht="13.5" customHeight="1" spans="1:28">
      <c r="A116" s="44"/>
      <c r="B116" s="45"/>
      <c r="C116" s="30"/>
      <c r="D116" s="43" t="s">
        <v>561</v>
      </c>
      <c r="E116" s="63">
        <f t="shared" si="65"/>
        <v>0</v>
      </c>
      <c r="F116" s="54">
        <f t="shared" si="66"/>
        <v>0</v>
      </c>
      <c r="G116" s="78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Y116" s="63">
        <f t="shared" si="67"/>
        <v>0</v>
      </c>
      <c r="Z116" s="63">
        <f t="shared" si="68"/>
        <v>0</v>
      </c>
      <c r="AA116" s="63">
        <f t="shared" si="69"/>
        <v>0</v>
      </c>
      <c r="AB116" s="63">
        <f t="shared" si="70"/>
        <v>0</v>
      </c>
    </row>
    <row r="117" ht="13.5" customHeight="1" spans="1:28">
      <c r="A117" s="44"/>
      <c r="B117" s="45"/>
      <c r="C117" s="30"/>
      <c r="D117" s="43" t="s">
        <v>562</v>
      </c>
      <c r="E117" s="63">
        <f t="shared" si="65"/>
        <v>0</v>
      </c>
      <c r="F117" s="54">
        <f t="shared" si="66"/>
        <v>0</v>
      </c>
      <c r="G117" s="78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Y117" s="63">
        <f t="shared" si="67"/>
        <v>0</v>
      </c>
      <c r="Z117" s="63">
        <f t="shared" si="68"/>
        <v>0</v>
      </c>
      <c r="AA117" s="63">
        <f t="shared" si="69"/>
        <v>0</v>
      </c>
      <c r="AB117" s="63">
        <f t="shared" si="70"/>
        <v>0</v>
      </c>
    </row>
    <row r="118" ht="13.5" customHeight="1" spans="1:28">
      <c r="A118" s="44"/>
      <c r="B118" s="45"/>
      <c r="C118" s="30"/>
      <c r="D118" s="43" t="s">
        <v>563</v>
      </c>
      <c r="E118" s="63">
        <f t="shared" si="65"/>
        <v>0</v>
      </c>
      <c r="F118" s="54">
        <f t="shared" si="66"/>
        <v>0</v>
      </c>
      <c r="G118" s="78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Y118" s="63">
        <f t="shared" si="67"/>
        <v>0</v>
      </c>
      <c r="Z118" s="63">
        <f t="shared" si="68"/>
        <v>0</v>
      </c>
      <c r="AA118" s="63">
        <f t="shared" si="69"/>
        <v>0</v>
      </c>
      <c r="AB118" s="63">
        <f t="shared" si="70"/>
        <v>0</v>
      </c>
    </row>
    <row r="119" ht="13.5" customHeight="1" spans="1:28">
      <c r="A119" s="44"/>
      <c r="B119" s="45"/>
      <c r="C119" s="30"/>
      <c r="D119" s="32" t="s">
        <v>467</v>
      </c>
      <c r="E119" s="63">
        <f t="shared" si="65"/>
        <v>0</v>
      </c>
      <c r="F119" s="54">
        <f t="shared" si="66"/>
        <v>0</v>
      </c>
      <c r="G119" s="78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Y119" s="63">
        <f t="shared" si="67"/>
        <v>0</v>
      </c>
      <c r="Z119" s="63">
        <f t="shared" si="68"/>
        <v>0</v>
      </c>
      <c r="AA119" s="63">
        <f t="shared" si="69"/>
        <v>0</v>
      </c>
      <c r="AB119" s="63">
        <f t="shared" si="70"/>
        <v>0</v>
      </c>
    </row>
    <row r="120" ht="13.5" customHeight="1" spans="1:28">
      <c r="A120" s="44"/>
      <c r="B120" s="45"/>
      <c r="C120" s="30"/>
      <c r="D120" s="32" t="s">
        <v>468</v>
      </c>
      <c r="E120" s="63">
        <f t="shared" si="65"/>
        <v>0</v>
      </c>
      <c r="F120" s="54">
        <f t="shared" si="66"/>
        <v>0</v>
      </c>
      <c r="G120" s="78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Y120" s="63">
        <f t="shared" si="67"/>
        <v>0</v>
      </c>
      <c r="Z120" s="63">
        <f t="shared" si="68"/>
        <v>0</v>
      </c>
      <c r="AA120" s="63">
        <f t="shared" si="69"/>
        <v>0</v>
      </c>
      <c r="AB120" s="63">
        <f t="shared" si="70"/>
        <v>0</v>
      </c>
    </row>
    <row r="121" ht="13.5" customHeight="1" spans="1:28">
      <c r="A121" s="44"/>
      <c r="B121" s="45"/>
      <c r="C121" s="30"/>
      <c r="D121" s="32" t="s">
        <v>469</v>
      </c>
      <c r="E121" s="63">
        <f t="shared" si="65"/>
        <v>0</v>
      </c>
      <c r="F121" s="54">
        <f t="shared" si="66"/>
        <v>0</v>
      </c>
      <c r="G121" s="78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Y121" s="63"/>
      <c r="Z121" s="63"/>
      <c r="AA121" s="63"/>
      <c r="AB121" s="63"/>
    </row>
    <row r="122" ht="13.5" customHeight="1" spans="1:28">
      <c r="A122" s="44"/>
      <c r="B122" s="45"/>
      <c r="C122" s="30"/>
      <c r="D122" s="32" t="s">
        <v>470</v>
      </c>
      <c r="E122" s="63">
        <f t="shared" si="65"/>
        <v>0</v>
      </c>
      <c r="F122" s="54">
        <f t="shared" si="66"/>
        <v>0</v>
      </c>
      <c r="G122" s="78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Y122" s="63"/>
      <c r="Z122" s="63"/>
      <c r="AA122" s="63"/>
      <c r="AB122" s="63"/>
    </row>
    <row r="123" ht="13.5" customHeight="1" spans="1:28">
      <c r="A123" s="44"/>
      <c r="B123" s="45"/>
      <c r="C123" s="30"/>
      <c r="D123" s="32" t="s">
        <v>471</v>
      </c>
      <c r="E123" s="63">
        <f t="shared" si="65"/>
        <v>0</v>
      </c>
      <c r="F123" s="54">
        <f t="shared" si="66"/>
        <v>0</v>
      </c>
      <c r="G123" s="78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Y123" s="63"/>
      <c r="Z123" s="63"/>
      <c r="AA123" s="63"/>
      <c r="AB123" s="63"/>
    </row>
    <row r="124" ht="13.5" customHeight="1" spans="1:28">
      <c r="A124" s="44"/>
      <c r="B124" s="45"/>
      <c r="C124" s="30"/>
      <c r="D124" s="32" t="s">
        <v>472</v>
      </c>
      <c r="E124" s="63">
        <f t="shared" si="65"/>
        <v>0</v>
      </c>
      <c r="F124" s="54">
        <f t="shared" si="66"/>
        <v>0</v>
      </c>
      <c r="G124" s="78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Y124" s="63"/>
      <c r="Z124" s="63"/>
      <c r="AA124" s="63"/>
      <c r="AB124" s="63"/>
    </row>
    <row r="125" ht="13.5" customHeight="1" spans="1:28">
      <c r="A125" s="44"/>
      <c r="B125" s="45"/>
      <c r="C125" s="30"/>
      <c r="D125" s="32" t="s">
        <v>473</v>
      </c>
      <c r="E125" s="63">
        <f t="shared" si="65"/>
        <v>0</v>
      </c>
      <c r="F125" s="54">
        <f t="shared" si="66"/>
        <v>0</v>
      </c>
      <c r="G125" s="78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Y125" s="63"/>
      <c r="Z125" s="63"/>
      <c r="AA125" s="63"/>
      <c r="AB125" s="63"/>
    </row>
    <row r="126" ht="13.5" customHeight="1" spans="1:28">
      <c r="A126" s="44"/>
      <c r="B126" s="45"/>
      <c r="C126" s="30"/>
      <c r="D126" s="32" t="s">
        <v>474</v>
      </c>
      <c r="E126" s="63">
        <f t="shared" si="65"/>
        <v>0</v>
      </c>
      <c r="F126" s="54">
        <f t="shared" si="66"/>
        <v>0</v>
      </c>
      <c r="G126" s="78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Y126" s="63"/>
      <c r="Z126" s="63"/>
      <c r="AA126" s="63"/>
      <c r="AB126" s="63"/>
    </row>
    <row r="127" ht="13.5" customHeight="1" spans="1:28">
      <c r="A127" s="44"/>
      <c r="B127" s="45"/>
      <c r="C127" s="30"/>
      <c r="D127" s="32" t="s">
        <v>475</v>
      </c>
      <c r="E127" s="63">
        <f t="shared" si="65"/>
        <v>0</v>
      </c>
      <c r="F127" s="54">
        <f t="shared" si="66"/>
        <v>0</v>
      </c>
      <c r="G127" s="78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Y127" s="63"/>
      <c r="Z127" s="63"/>
      <c r="AA127" s="63"/>
      <c r="AB127" s="63"/>
    </row>
    <row r="128" ht="13.5" customHeight="1" spans="1:28">
      <c r="A128" s="44"/>
      <c r="B128" s="45"/>
      <c r="C128" s="30"/>
      <c r="D128" s="32" t="s">
        <v>476</v>
      </c>
      <c r="E128" s="63">
        <f t="shared" si="65"/>
        <v>0</v>
      </c>
      <c r="F128" s="54">
        <f t="shared" si="66"/>
        <v>0</v>
      </c>
      <c r="G128" s="78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Y128" s="63"/>
      <c r="Z128" s="63"/>
      <c r="AA128" s="63"/>
      <c r="AB128" s="63"/>
    </row>
    <row r="129" ht="13.5" customHeight="1" spans="1:28">
      <c r="A129" s="44"/>
      <c r="B129" s="45"/>
      <c r="C129" s="30"/>
      <c r="D129" s="32" t="s">
        <v>477</v>
      </c>
      <c r="E129" s="63">
        <f t="shared" si="65"/>
        <v>0</v>
      </c>
      <c r="F129" s="54">
        <f t="shared" si="66"/>
        <v>0</v>
      </c>
      <c r="G129" s="78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Y129" s="63"/>
      <c r="Z129" s="63"/>
      <c r="AA129" s="63"/>
      <c r="AB129" s="63"/>
    </row>
    <row r="130" ht="13.5" customHeight="1" spans="1:28">
      <c r="A130" s="44"/>
      <c r="B130" s="45"/>
      <c r="C130" s="30"/>
      <c r="D130" s="32" t="s">
        <v>478</v>
      </c>
      <c r="E130" s="63">
        <f t="shared" si="65"/>
        <v>0</v>
      </c>
      <c r="F130" s="54">
        <f t="shared" si="66"/>
        <v>0</v>
      </c>
      <c r="G130" s="78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Y130" s="63"/>
      <c r="Z130" s="63"/>
      <c r="AA130" s="63"/>
      <c r="AB130" s="63"/>
    </row>
    <row r="131" ht="13.5" customHeight="1" spans="1:28">
      <c r="A131" s="44"/>
      <c r="B131" s="45"/>
      <c r="C131" s="30"/>
      <c r="D131" s="32" t="s">
        <v>479</v>
      </c>
      <c r="E131" s="63">
        <f t="shared" si="65"/>
        <v>0</v>
      </c>
      <c r="F131" s="54">
        <f t="shared" si="66"/>
        <v>0</v>
      </c>
      <c r="G131" s="78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Y131" s="63"/>
      <c r="Z131" s="63"/>
      <c r="AA131" s="63"/>
      <c r="AB131" s="63"/>
    </row>
    <row r="132" ht="13.5" customHeight="1" spans="1:28">
      <c r="A132" s="44"/>
      <c r="B132" s="45"/>
      <c r="C132" s="30"/>
      <c r="D132" s="43" t="s">
        <v>172</v>
      </c>
      <c r="E132" s="63">
        <f t="shared" si="65"/>
        <v>0</v>
      </c>
      <c r="F132" s="54">
        <f t="shared" si="66"/>
        <v>0</v>
      </c>
      <c r="G132" s="78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Y132" s="63">
        <f t="shared" si="67"/>
        <v>0</v>
      </c>
      <c r="Z132" s="63">
        <f t="shared" si="68"/>
        <v>0</v>
      </c>
      <c r="AA132" s="63">
        <f t="shared" si="69"/>
        <v>0</v>
      </c>
      <c r="AB132" s="63">
        <f t="shared" si="70"/>
        <v>0</v>
      </c>
    </row>
    <row r="133" ht="13.5" customHeight="1" spans="1:28">
      <c r="A133" s="44"/>
      <c r="B133" s="45"/>
      <c r="C133" s="30"/>
      <c r="D133" s="43" t="s">
        <v>481</v>
      </c>
      <c r="E133" s="63">
        <f t="shared" si="65"/>
        <v>0</v>
      </c>
      <c r="F133" s="54">
        <f>IF($T$1=0,0,E133/$T$1)</f>
        <v>0</v>
      </c>
      <c r="G133" s="50">
        <f t="shared" ref="G133:R133" si="72">SUM(G93:G132)</f>
        <v>0</v>
      </c>
      <c r="H133" s="50">
        <f t="shared" si="72"/>
        <v>0</v>
      </c>
      <c r="I133" s="50">
        <f t="shared" si="72"/>
        <v>0</v>
      </c>
      <c r="J133" s="50">
        <f t="shared" si="72"/>
        <v>0</v>
      </c>
      <c r="K133" s="50">
        <f t="shared" si="72"/>
        <v>0</v>
      </c>
      <c r="L133" s="50">
        <f t="shared" si="72"/>
        <v>0</v>
      </c>
      <c r="M133" s="50">
        <f t="shared" si="72"/>
        <v>0</v>
      </c>
      <c r="N133" s="50">
        <f t="shared" si="72"/>
        <v>0</v>
      </c>
      <c r="O133" s="50">
        <f t="shared" si="72"/>
        <v>0</v>
      </c>
      <c r="P133" s="50">
        <f t="shared" si="72"/>
        <v>0</v>
      </c>
      <c r="Q133" s="50">
        <f t="shared" si="72"/>
        <v>0</v>
      </c>
      <c r="R133" s="50">
        <f t="shared" si="72"/>
        <v>0</v>
      </c>
      <c r="Y133" s="63">
        <f t="shared" si="67"/>
        <v>0</v>
      </c>
      <c r="Z133" s="63">
        <f t="shared" si="68"/>
        <v>0</v>
      </c>
      <c r="AA133" s="63">
        <f t="shared" si="69"/>
        <v>0</v>
      </c>
      <c r="AB133" s="63">
        <f t="shared" si="70"/>
        <v>0</v>
      </c>
    </row>
    <row r="134" ht="13.5" customHeight="1" spans="1:28">
      <c r="A134" s="44"/>
      <c r="B134" s="45"/>
      <c r="C134" s="80" t="s">
        <v>417</v>
      </c>
      <c r="D134" s="81" t="s">
        <v>482</v>
      </c>
      <c r="E134" s="49">
        <f t="shared" ref="E134:R134" si="73">IF(E$24&lt;&gt;0,(E65+E71+E77+E83)/E$24,)</f>
        <v>0</v>
      </c>
      <c r="F134" s="49">
        <f t="shared" si="73"/>
        <v>0</v>
      </c>
      <c r="G134" s="50">
        <f t="shared" si="73"/>
        <v>0</v>
      </c>
      <c r="H134" s="50">
        <f t="shared" si="73"/>
        <v>0</v>
      </c>
      <c r="I134" s="50">
        <f t="shared" si="73"/>
        <v>0</v>
      </c>
      <c r="J134" s="50">
        <f t="shared" si="73"/>
        <v>0</v>
      </c>
      <c r="K134" s="50">
        <f t="shared" si="73"/>
        <v>0</v>
      </c>
      <c r="L134" s="50">
        <f t="shared" si="73"/>
        <v>0</v>
      </c>
      <c r="M134" s="50">
        <f t="shared" si="73"/>
        <v>0</v>
      </c>
      <c r="N134" s="50">
        <f t="shared" si="73"/>
        <v>0</v>
      </c>
      <c r="O134" s="50">
        <f t="shared" si="73"/>
        <v>0</v>
      </c>
      <c r="P134" s="50">
        <f t="shared" si="73"/>
        <v>0</v>
      </c>
      <c r="Q134" s="50">
        <f t="shared" si="73"/>
        <v>0</v>
      </c>
      <c r="R134" s="50">
        <f t="shared" si="73"/>
        <v>0</v>
      </c>
      <c r="Y134" s="49">
        <f>IF(Y$24&lt;&gt;0,(Y65+Y71+Y77+Y83)/Y$24,)</f>
        <v>0</v>
      </c>
      <c r="Z134" s="49">
        <f>IF(Z$24&lt;&gt;0,(Z65+Z71+Z77+Z83)/Z$24,)</f>
        <v>0</v>
      </c>
      <c r="AA134" s="49">
        <f>IF(AA$24&lt;&gt;0,(AA65+AA71+AA77+AA83)/AA$24,)</f>
        <v>0</v>
      </c>
      <c r="AB134" s="49">
        <f>IF(AB$24&lt;&gt;0,(AB65+AB71+AB77+AB83)/AB$24,)</f>
        <v>0</v>
      </c>
    </row>
    <row r="135" ht="13.5" customHeight="1" spans="1:28">
      <c r="A135" s="44"/>
      <c r="B135" s="45"/>
      <c r="C135" s="80"/>
      <c r="D135" s="81" t="s">
        <v>483</v>
      </c>
      <c r="E135" s="103">
        <f t="shared" ref="E135:R135" si="74">IF(E25&lt;&gt;0,(E65+E71+E77+E83)/E25,)</f>
        <v>0</v>
      </c>
      <c r="F135" s="104">
        <f t="shared" si="74"/>
        <v>0</v>
      </c>
      <c r="G135" s="62">
        <f t="shared" si="74"/>
        <v>0</v>
      </c>
      <c r="H135" s="62">
        <f t="shared" si="74"/>
        <v>0</v>
      </c>
      <c r="I135" s="62">
        <f t="shared" si="74"/>
        <v>0</v>
      </c>
      <c r="J135" s="62">
        <f t="shared" si="74"/>
        <v>0</v>
      </c>
      <c r="K135" s="62">
        <f t="shared" si="74"/>
        <v>0</v>
      </c>
      <c r="L135" s="62">
        <f t="shared" si="74"/>
        <v>0</v>
      </c>
      <c r="M135" s="62">
        <f t="shared" si="74"/>
        <v>0</v>
      </c>
      <c r="N135" s="62">
        <f t="shared" si="74"/>
        <v>0</v>
      </c>
      <c r="O135" s="62">
        <f t="shared" si="74"/>
        <v>0</v>
      </c>
      <c r="P135" s="62">
        <f t="shared" si="74"/>
        <v>0</v>
      </c>
      <c r="Q135" s="62">
        <f t="shared" si="74"/>
        <v>0</v>
      </c>
      <c r="R135" s="62">
        <f t="shared" si="74"/>
        <v>0</v>
      </c>
      <c r="Y135" s="103">
        <f>IF(Y25&lt;&gt;0,(Y65+Y71+Y77+Y83)/Y25,)</f>
        <v>0</v>
      </c>
      <c r="Z135" s="103">
        <f>IF(Z25&lt;&gt;0,(Z65+Z71+Z77+Z83)/Z25,)</f>
        <v>0</v>
      </c>
      <c r="AA135" s="103">
        <f>IF(AA25&lt;&gt;0,(AA65+AA71+AA77+AA83)/AA25,)</f>
        <v>0</v>
      </c>
      <c r="AB135" s="103">
        <f>IF(AB25&lt;&gt;0,(AB65+AB71+AB77+AB83)/AB25,)</f>
        <v>0</v>
      </c>
    </row>
    <row r="136" ht="13.5" customHeight="1" spans="1:28">
      <c r="A136" s="44"/>
      <c r="B136" s="45"/>
      <c r="C136" s="80"/>
      <c r="D136" s="81" t="s">
        <v>484</v>
      </c>
      <c r="E136" s="105">
        <f t="shared" ref="E136:R136" si="75">IF(E$24&lt;&gt;0,E89/E$24,)</f>
        <v>0</v>
      </c>
      <c r="F136" s="106">
        <f t="shared" si="75"/>
        <v>0</v>
      </c>
      <c r="G136" s="50">
        <f t="shared" si="75"/>
        <v>0</v>
      </c>
      <c r="H136" s="50">
        <f t="shared" si="75"/>
        <v>0</v>
      </c>
      <c r="I136" s="50">
        <f t="shared" si="75"/>
        <v>0</v>
      </c>
      <c r="J136" s="50">
        <f t="shared" si="75"/>
        <v>0</v>
      </c>
      <c r="K136" s="50">
        <f t="shared" si="75"/>
        <v>0</v>
      </c>
      <c r="L136" s="50">
        <f t="shared" si="75"/>
        <v>0</v>
      </c>
      <c r="M136" s="50">
        <f t="shared" si="75"/>
        <v>0</v>
      </c>
      <c r="N136" s="50">
        <f t="shared" si="75"/>
        <v>0</v>
      </c>
      <c r="O136" s="50">
        <f t="shared" si="75"/>
        <v>0</v>
      </c>
      <c r="P136" s="50">
        <f t="shared" si="75"/>
        <v>0</v>
      </c>
      <c r="Q136" s="50">
        <f t="shared" si="75"/>
        <v>0</v>
      </c>
      <c r="R136" s="50">
        <f t="shared" si="75"/>
        <v>0</v>
      </c>
      <c r="Y136" s="105">
        <f>IF(Y$24&lt;&gt;0,Y89/Y$24,)</f>
        <v>0</v>
      </c>
      <c r="Z136" s="105">
        <f>IF(Z$24&lt;&gt;0,Z89/Z$24,)</f>
        <v>0</v>
      </c>
      <c r="AA136" s="105">
        <f>IF(AA$24&lt;&gt;0,AA89/AA$24,)</f>
        <v>0</v>
      </c>
      <c r="AB136" s="105">
        <f>IF(AB$24&lt;&gt;0,AB89/AB$24,)</f>
        <v>0</v>
      </c>
    </row>
    <row r="137" ht="13.5" customHeight="1" spans="1:28">
      <c r="A137" s="44"/>
      <c r="B137" s="45"/>
      <c r="C137" s="80"/>
      <c r="D137" s="81" t="s">
        <v>483</v>
      </c>
      <c r="E137" s="103">
        <f t="shared" ref="E137:R137" si="76">IF(E25&lt;&gt;0,E89/E25,)</f>
        <v>0</v>
      </c>
      <c r="F137" s="104">
        <f t="shared" si="76"/>
        <v>0</v>
      </c>
      <c r="G137" s="62">
        <f t="shared" si="76"/>
        <v>0</v>
      </c>
      <c r="H137" s="62">
        <f t="shared" si="76"/>
        <v>0</v>
      </c>
      <c r="I137" s="62">
        <f t="shared" si="76"/>
        <v>0</v>
      </c>
      <c r="J137" s="62">
        <f t="shared" si="76"/>
        <v>0</v>
      </c>
      <c r="K137" s="62">
        <f t="shared" si="76"/>
        <v>0</v>
      </c>
      <c r="L137" s="62">
        <f t="shared" si="76"/>
        <v>0</v>
      </c>
      <c r="M137" s="62">
        <f t="shared" si="76"/>
        <v>0</v>
      </c>
      <c r="N137" s="62">
        <f t="shared" si="76"/>
        <v>0</v>
      </c>
      <c r="O137" s="62">
        <f t="shared" si="76"/>
        <v>0</v>
      </c>
      <c r="P137" s="62">
        <f t="shared" si="76"/>
        <v>0</v>
      </c>
      <c r="Q137" s="62">
        <f t="shared" si="76"/>
        <v>0</v>
      </c>
      <c r="R137" s="62">
        <f t="shared" si="76"/>
        <v>0</v>
      </c>
      <c r="Y137" s="103">
        <f>IF(Y25&lt;&gt;0,Y89/Y25,)</f>
        <v>0</v>
      </c>
      <c r="Z137" s="103">
        <f>IF(Z25&lt;&gt;0,Z89/Z25,)</f>
        <v>0</v>
      </c>
      <c r="AA137" s="103">
        <f>IF(AA25&lt;&gt;0,AA89/AA25,)</f>
        <v>0</v>
      </c>
      <c r="AB137" s="103">
        <f>IF(AB25&lt;&gt;0,AB89/AB25,)</f>
        <v>0</v>
      </c>
    </row>
    <row r="138" ht="13.5" customHeight="1" spans="1:28">
      <c r="A138" s="82"/>
      <c r="B138" s="83"/>
      <c r="C138" s="84" t="s">
        <v>93</v>
      </c>
      <c r="D138" s="85"/>
      <c r="E138" s="63">
        <f>SUM(G138:R138)</f>
        <v>0</v>
      </c>
      <c r="F138" s="63">
        <f>IF($T$1=0,0,E138/$T$1)</f>
        <v>0</v>
      </c>
      <c r="G138" s="50">
        <f t="shared" ref="G138:R138" si="77">G68+G74+G80+G86+G92+G133</f>
        <v>0</v>
      </c>
      <c r="H138" s="50">
        <f t="shared" si="77"/>
        <v>0</v>
      </c>
      <c r="I138" s="50">
        <f t="shared" si="77"/>
        <v>0</v>
      </c>
      <c r="J138" s="50">
        <f t="shared" si="77"/>
        <v>0</v>
      </c>
      <c r="K138" s="50">
        <f t="shared" si="77"/>
        <v>0</v>
      </c>
      <c r="L138" s="50">
        <f t="shared" si="77"/>
        <v>0</v>
      </c>
      <c r="M138" s="50">
        <f t="shared" si="77"/>
        <v>0</v>
      </c>
      <c r="N138" s="50">
        <f t="shared" si="77"/>
        <v>0</v>
      </c>
      <c r="O138" s="50">
        <f t="shared" si="77"/>
        <v>0</v>
      </c>
      <c r="P138" s="50">
        <f t="shared" si="77"/>
        <v>0</v>
      </c>
      <c r="Q138" s="50">
        <f t="shared" si="77"/>
        <v>0</v>
      </c>
      <c r="R138" s="50">
        <f t="shared" si="77"/>
        <v>0</v>
      </c>
      <c r="Y138" s="63">
        <f>SUM(G138:I138)</f>
        <v>0</v>
      </c>
      <c r="Z138" s="63">
        <f>SUM(J138:L138)</f>
        <v>0</v>
      </c>
      <c r="AA138" s="63">
        <f>SUM(M138:O138)</f>
        <v>0</v>
      </c>
      <c r="AB138" s="63">
        <f>SUM(P138:R138)</f>
        <v>0</v>
      </c>
    </row>
    <row r="139" ht="13.5" customHeight="1" spans="1:28">
      <c r="A139" s="86" t="s">
        <v>390</v>
      </c>
      <c r="B139" s="87"/>
      <c r="C139" s="80" t="s">
        <v>485</v>
      </c>
      <c r="D139" s="46" t="s">
        <v>397</v>
      </c>
      <c r="E139" s="105">
        <f>SUM(G139:R139)</f>
        <v>0</v>
      </c>
      <c r="F139" s="107">
        <f>IF($T$1=0,0,E139/$T$1)</f>
        <v>0</v>
      </c>
      <c r="G139" s="108">
        <f t="shared" ref="G139:R141" si="78">G145+G152</f>
        <v>0</v>
      </c>
      <c r="H139" s="108">
        <f t="shared" si="78"/>
        <v>0</v>
      </c>
      <c r="I139" s="108">
        <f t="shared" si="78"/>
        <v>0</v>
      </c>
      <c r="J139" s="108">
        <f t="shared" si="78"/>
        <v>0</v>
      </c>
      <c r="K139" s="108">
        <f t="shared" si="78"/>
        <v>0</v>
      </c>
      <c r="L139" s="108">
        <f t="shared" si="78"/>
        <v>0</v>
      </c>
      <c r="M139" s="108">
        <f t="shared" si="78"/>
        <v>0</v>
      </c>
      <c r="N139" s="108">
        <f t="shared" si="78"/>
        <v>0</v>
      </c>
      <c r="O139" s="108">
        <f t="shared" si="78"/>
        <v>0</v>
      </c>
      <c r="P139" s="108">
        <f t="shared" si="78"/>
        <v>0</v>
      </c>
      <c r="Q139" s="108">
        <f t="shared" si="78"/>
        <v>0</v>
      </c>
      <c r="R139" s="108">
        <f t="shared" si="78"/>
        <v>0</v>
      </c>
      <c r="Y139" s="105">
        <f>SUM(G139:I139)</f>
        <v>0</v>
      </c>
      <c r="Z139" s="105">
        <f>SUM(J139:L139)</f>
        <v>0</v>
      </c>
      <c r="AA139" s="105">
        <f>SUM(M139:O139)</f>
        <v>0</v>
      </c>
      <c r="AB139" s="105">
        <f>SUM(P139:R139)</f>
        <v>0</v>
      </c>
    </row>
    <row r="140" ht="13.5" customHeight="1" spans="1:28">
      <c r="A140" s="88"/>
      <c r="B140" s="89"/>
      <c r="C140" s="80"/>
      <c r="D140" s="46" t="s">
        <v>442</v>
      </c>
      <c r="E140" s="105">
        <f>SUM(G140:R140)</f>
        <v>0</v>
      </c>
      <c r="F140" s="107">
        <f>IF($T$1=0,0,E140/$T$1)</f>
        <v>0</v>
      </c>
      <c r="G140" s="108">
        <f t="shared" si="78"/>
        <v>0</v>
      </c>
      <c r="H140" s="108">
        <f t="shared" si="78"/>
        <v>0</v>
      </c>
      <c r="I140" s="108">
        <f t="shared" si="78"/>
        <v>0</v>
      </c>
      <c r="J140" s="108">
        <f t="shared" si="78"/>
        <v>0</v>
      </c>
      <c r="K140" s="108">
        <f t="shared" si="78"/>
        <v>0</v>
      </c>
      <c r="L140" s="108">
        <f t="shared" si="78"/>
        <v>0</v>
      </c>
      <c r="M140" s="108">
        <f t="shared" si="78"/>
        <v>0</v>
      </c>
      <c r="N140" s="108">
        <f t="shared" si="78"/>
        <v>0</v>
      </c>
      <c r="O140" s="108">
        <f t="shared" si="78"/>
        <v>0</v>
      </c>
      <c r="P140" s="108">
        <f t="shared" si="78"/>
        <v>0</v>
      </c>
      <c r="Q140" s="108">
        <f t="shared" si="78"/>
        <v>0</v>
      </c>
      <c r="R140" s="108">
        <f t="shared" si="78"/>
        <v>0</v>
      </c>
      <c r="Y140" s="105">
        <f>SUM(G140:I140)</f>
        <v>0</v>
      </c>
      <c r="Z140" s="105">
        <f>SUM(J140:L140)</f>
        <v>0</v>
      </c>
      <c r="AA140" s="105">
        <f>SUM(M140:O140)</f>
        <v>0</v>
      </c>
      <c r="AB140" s="105">
        <f>SUM(P140:R140)</f>
        <v>0</v>
      </c>
    </row>
    <row r="141" ht="13.5" customHeight="1" spans="1:28">
      <c r="A141" s="88"/>
      <c r="B141" s="89"/>
      <c r="C141" s="80"/>
      <c r="D141" s="46" t="s">
        <v>443</v>
      </c>
      <c r="E141" s="105">
        <f>SUM(G141:R141)</f>
        <v>0</v>
      </c>
      <c r="F141" s="107">
        <f>IF($T$1=0,0,E141/$T$1)</f>
        <v>0</v>
      </c>
      <c r="G141" s="108">
        <f t="shared" si="78"/>
        <v>0</v>
      </c>
      <c r="H141" s="108">
        <f t="shared" si="78"/>
        <v>0</v>
      </c>
      <c r="I141" s="108">
        <f t="shared" si="78"/>
        <v>0</v>
      </c>
      <c r="J141" s="108">
        <f t="shared" si="78"/>
        <v>0</v>
      </c>
      <c r="K141" s="108">
        <f t="shared" si="78"/>
        <v>0</v>
      </c>
      <c r="L141" s="108">
        <f t="shared" si="78"/>
        <v>0</v>
      </c>
      <c r="M141" s="108">
        <f t="shared" si="78"/>
        <v>0</v>
      </c>
      <c r="N141" s="108">
        <f t="shared" si="78"/>
        <v>0</v>
      </c>
      <c r="O141" s="108">
        <f t="shared" si="78"/>
        <v>0</v>
      </c>
      <c r="P141" s="108">
        <f t="shared" si="78"/>
        <v>0</v>
      </c>
      <c r="Q141" s="108">
        <f t="shared" si="78"/>
        <v>0</v>
      </c>
      <c r="R141" s="108">
        <f t="shared" si="78"/>
        <v>0</v>
      </c>
      <c r="Y141" s="105">
        <f>SUM(G141:I141)</f>
        <v>0</v>
      </c>
      <c r="Z141" s="105">
        <f>SUM(J141:L141)</f>
        <v>0</v>
      </c>
      <c r="AA141" s="105">
        <f>SUM(M141:O141)</f>
        <v>0</v>
      </c>
      <c r="AB141" s="105">
        <f>SUM(P141:R141)</f>
        <v>0</v>
      </c>
    </row>
    <row r="142" ht="13.5" customHeight="1" spans="1:28">
      <c r="A142" s="88"/>
      <c r="B142" s="89"/>
      <c r="C142" s="80"/>
      <c r="D142" s="46" t="s">
        <v>421</v>
      </c>
      <c r="E142" s="107">
        <f t="shared" ref="E142:R142" si="79">IF(E139&lt;&gt;0,(E140+E141)/E139,)</f>
        <v>0</v>
      </c>
      <c r="F142" s="107">
        <f t="shared" si="79"/>
        <v>0</v>
      </c>
      <c r="G142" s="108">
        <f t="shared" si="79"/>
        <v>0</v>
      </c>
      <c r="H142" s="108">
        <f t="shared" si="79"/>
        <v>0</v>
      </c>
      <c r="I142" s="108">
        <f t="shared" si="79"/>
        <v>0</v>
      </c>
      <c r="J142" s="108">
        <f t="shared" si="79"/>
        <v>0</v>
      </c>
      <c r="K142" s="108">
        <f t="shared" si="79"/>
        <v>0</v>
      </c>
      <c r="L142" s="108">
        <f t="shared" si="79"/>
        <v>0</v>
      </c>
      <c r="M142" s="108">
        <f t="shared" si="79"/>
        <v>0</v>
      </c>
      <c r="N142" s="108">
        <f t="shared" si="79"/>
        <v>0</v>
      </c>
      <c r="O142" s="108">
        <f t="shared" si="79"/>
        <v>0</v>
      </c>
      <c r="P142" s="108">
        <f t="shared" si="79"/>
        <v>0</v>
      </c>
      <c r="Q142" s="108">
        <f t="shared" si="79"/>
        <v>0</v>
      </c>
      <c r="R142" s="108">
        <f t="shared" si="79"/>
        <v>0</v>
      </c>
      <c r="Y142" s="107">
        <f>IF(Y139&lt;&gt;0,(Y140+Y141)/Y139,)</f>
        <v>0</v>
      </c>
      <c r="Z142" s="107">
        <f>IF(Z139&lt;&gt;0,(Z140+Z141)/Z139,)</f>
        <v>0</v>
      </c>
      <c r="AA142" s="107">
        <f>IF(AA139&lt;&gt;0,(AA140+AA141)/AA139,)</f>
        <v>0</v>
      </c>
      <c r="AB142" s="107">
        <f>IF(AB139&lt;&gt;0,(AB140+AB141)/AB139,)</f>
        <v>0</v>
      </c>
    </row>
    <row r="143" ht="13.5" customHeight="1" spans="1:28">
      <c r="A143" s="88"/>
      <c r="B143" s="89"/>
      <c r="C143" s="80"/>
      <c r="D143" s="46" t="s">
        <v>444</v>
      </c>
      <c r="E143" s="107">
        <f>SUM(G143:R143)</f>
        <v>0</v>
      </c>
      <c r="F143" s="107">
        <f>IF($T$1=0,0,E143/$T$1)</f>
        <v>0</v>
      </c>
      <c r="G143" s="108">
        <f t="shared" ref="G143:R143" si="80">G149+G156</f>
        <v>0</v>
      </c>
      <c r="H143" s="108">
        <f t="shared" si="80"/>
        <v>0</v>
      </c>
      <c r="I143" s="108">
        <f t="shared" si="80"/>
        <v>0</v>
      </c>
      <c r="J143" s="108">
        <f t="shared" si="80"/>
        <v>0</v>
      </c>
      <c r="K143" s="108">
        <f t="shared" si="80"/>
        <v>0</v>
      </c>
      <c r="L143" s="108">
        <f t="shared" si="80"/>
        <v>0</v>
      </c>
      <c r="M143" s="108">
        <f t="shared" si="80"/>
        <v>0</v>
      </c>
      <c r="N143" s="108">
        <f t="shared" si="80"/>
        <v>0</v>
      </c>
      <c r="O143" s="108">
        <f t="shared" si="80"/>
        <v>0</v>
      </c>
      <c r="P143" s="108">
        <f t="shared" si="80"/>
        <v>0</v>
      </c>
      <c r="Q143" s="108">
        <f t="shared" si="80"/>
        <v>0</v>
      </c>
      <c r="R143" s="108">
        <f t="shared" si="80"/>
        <v>0</v>
      </c>
      <c r="Y143" s="107">
        <f>SUM(G143:I143)</f>
        <v>0</v>
      </c>
      <c r="Z143" s="107">
        <f>SUM(J143:L143)</f>
        <v>0</v>
      </c>
      <c r="AA143" s="107">
        <f>SUM(M143:O143)</f>
        <v>0</v>
      </c>
      <c r="AB143" s="107">
        <f>SUM(P143:R143)</f>
        <v>0</v>
      </c>
    </row>
    <row r="144" ht="13.5" customHeight="1" spans="1:28">
      <c r="A144" s="88"/>
      <c r="B144" s="89"/>
      <c r="C144" s="80"/>
      <c r="D144" s="46" t="s">
        <v>445</v>
      </c>
      <c r="E144" s="107">
        <f>SUM(G144:R144)</f>
        <v>0</v>
      </c>
      <c r="F144" s="107">
        <f>IF($T$1=0,0,E144/$T$1)</f>
        <v>0</v>
      </c>
      <c r="G144" s="108">
        <f t="shared" ref="G144:R144" si="81">G140+G141+G143+G150</f>
        <v>0</v>
      </c>
      <c r="H144" s="108">
        <f t="shared" si="81"/>
        <v>0</v>
      </c>
      <c r="I144" s="108">
        <f t="shared" si="81"/>
        <v>0</v>
      </c>
      <c r="J144" s="108">
        <f t="shared" si="81"/>
        <v>0</v>
      </c>
      <c r="K144" s="108">
        <f t="shared" si="81"/>
        <v>0</v>
      </c>
      <c r="L144" s="108">
        <f t="shared" si="81"/>
        <v>0</v>
      </c>
      <c r="M144" s="108">
        <f t="shared" si="81"/>
        <v>0</v>
      </c>
      <c r="N144" s="108">
        <f t="shared" si="81"/>
        <v>0</v>
      </c>
      <c r="O144" s="108">
        <f t="shared" si="81"/>
        <v>0</v>
      </c>
      <c r="P144" s="108">
        <f t="shared" si="81"/>
        <v>0</v>
      </c>
      <c r="Q144" s="108">
        <f t="shared" si="81"/>
        <v>0</v>
      </c>
      <c r="R144" s="108">
        <f t="shared" si="81"/>
        <v>0</v>
      </c>
      <c r="Y144" s="107">
        <f>SUM(G144:I144)</f>
        <v>0</v>
      </c>
      <c r="Z144" s="107">
        <f>SUM(J144:L144)</f>
        <v>0</v>
      </c>
      <c r="AA144" s="107">
        <f>SUM(M144:O144)</f>
        <v>0</v>
      </c>
      <c r="AB144" s="107">
        <f>SUM(P144:R144)</f>
        <v>0</v>
      </c>
    </row>
    <row r="145" ht="13.5" customHeight="1" spans="1:28">
      <c r="A145" s="88"/>
      <c r="B145" s="89"/>
      <c r="C145" s="30" t="s">
        <v>564</v>
      </c>
      <c r="D145" s="43" t="s">
        <v>397</v>
      </c>
      <c r="E145" s="53">
        <f>SUM(G145:R145)</f>
        <v>0</v>
      </c>
      <c r="F145" s="53">
        <f>IF($T$1=0,0,E145/$T$1)</f>
        <v>0</v>
      </c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Y145" s="53">
        <f>SUM(G145:I145)</f>
        <v>0</v>
      </c>
      <c r="Z145" s="53">
        <f>SUM(J145:L145)</f>
        <v>0</v>
      </c>
      <c r="AA145" s="53">
        <f>SUM(M145:O145)</f>
        <v>0</v>
      </c>
      <c r="AB145" s="53">
        <f>SUM(P145:R145)</f>
        <v>0</v>
      </c>
    </row>
    <row r="146" ht="13.5" customHeight="1" spans="1:28">
      <c r="A146" s="88"/>
      <c r="B146" s="89"/>
      <c r="C146" s="30"/>
      <c r="D146" s="43" t="s">
        <v>442</v>
      </c>
      <c r="E146" s="53">
        <f>SUM(G146:R146)</f>
        <v>0</v>
      </c>
      <c r="F146" s="53">
        <f>IF($T$1=0,0,E146/$T$1)</f>
        <v>0</v>
      </c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Y146" s="53">
        <f>SUM(G146:I146)</f>
        <v>0</v>
      </c>
      <c r="Z146" s="53">
        <f>SUM(J146:L146)</f>
        <v>0</v>
      </c>
      <c r="AA146" s="53">
        <f>SUM(M146:O146)</f>
        <v>0</v>
      </c>
      <c r="AB146" s="53">
        <f>SUM(P146:R146)</f>
        <v>0</v>
      </c>
    </row>
    <row r="147" ht="13.5" customHeight="1" spans="1:28">
      <c r="A147" s="88"/>
      <c r="B147" s="89"/>
      <c r="C147" s="30"/>
      <c r="D147" s="43" t="s">
        <v>443</v>
      </c>
      <c r="E147" s="53">
        <f>SUM(G147:R147)</f>
        <v>0</v>
      </c>
      <c r="F147" s="53">
        <f>IF($T$1=0,0,E147/$T$1)</f>
        <v>0</v>
      </c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Y147" s="53">
        <f>SUM(G147:I147)</f>
        <v>0</v>
      </c>
      <c r="Z147" s="53">
        <f>SUM(J147:L147)</f>
        <v>0</v>
      </c>
      <c r="AA147" s="53">
        <f>SUM(M147:O147)</f>
        <v>0</v>
      </c>
      <c r="AB147" s="53">
        <f>SUM(P147:R147)</f>
        <v>0</v>
      </c>
    </row>
    <row r="148" ht="13.5" customHeight="1" spans="1:28">
      <c r="A148" s="88"/>
      <c r="B148" s="89"/>
      <c r="C148" s="30"/>
      <c r="D148" s="43" t="s">
        <v>421</v>
      </c>
      <c r="E148" s="53">
        <f t="shared" ref="E148:R148" si="82">IF(E145&lt;&gt;0,(E146+E147)/E145,)</f>
        <v>0</v>
      </c>
      <c r="F148" s="53">
        <f t="shared" si="82"/>
        <v>0</v>
      </c>
      <c r="G148" s="108">
        <f t="shared" si="82"/>
        <v>0</v>
      </c>
      <c r="H148" s="108">
        <f t="shared" si="82"/>
        <v>0</v>
      </c>
      <c r="I148" s="108">
        <f t="shared" si="82"/>
        <v>0</v>
      </c>
      <c r="J148" s="108">
        <f t="shared" si="82"/>
        <v>0</v>
      </c>
      <c r="K148" s="108">
        <f t="shared" si="82"/>
        <v>0</v>
      </c>
      <c r="L148" s="108">
        <f t="shared" si="82"/>
        <v>0</v>
      </c>
      <c r="M148" s="108">
        <f t="shared" si="82"/>
        <v>0</v>
      </c>
      <c r="N148" s="108">
        <f t="shared" si="82"/>
        <v>0</v>
      </c>
      <c r="O148" s="108">
        <f t="shared" si="82"/>
        <v>0</v>
      </c>
      <c r="P148" s="108">
        <f t="shared" si="82"/>
        <v>0</v>
      </c>
      <c r="Q148" s="108">
        <f t="shared" si="82"/>
        <v>0</v>
      </c>
      <c r="R148" s="108">
        <f t="shared" si="82"/>
        <v>0</v>
      </c>
      <c r="Y148" s="53">
        <f>IF(Y145&lt;&gt;0,(Y146+Y147)/Y145,)</f>
        <v>0</v>
      </c>
      <c r="Z148" s="53">
        <f>IF(Z145&lt;&gt;0,(Z146+Z147)/Z145,)</f>
        <v>0</v>
      </c>
      <c r="AA148" s="53">
        <f>IF(AA145&lt;&gt;0,(AA146+AA147)/AA145,)</f>
        <v>0</v>
      </c>
      <c r="AB148" s="53">
        <f>IF(AB145&lt;&gt;0,(AB146+AB147)/AB145,)</f>
        <v>0</v>
      </c>
    </row>
    <row r="149" ht="13.5" customHeight="1" spans="1:28">
      <c r="A149" s="88"/>
      <c r="B149" s="89"/>
      <c r="C149" s="30"/>
      <c r="D149" s="43" t="s">
        <v>444</v>
      </c>
      <c r="E149" s="53">
        <f t="shared" ref="E149:E154" si="83">SUM(G149:R149)</f>
        <v>0</v>
      </c>
      <c r="F149" s="53">
        <f t="shared" ref="F149:F154" si="84">IF($T$1=0,0,E149/$T$1)</f>
        <v>0</v>
      </c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Y149" s="53">
        <f t="shared" ref="Y149:Y154" si="85">SUM(G149:I149)</f>
        <v>0</v>
      </c>
      <c r="Z149" s="53">
        <f t="shared" ref="Z149:Z154" si="86">SUM(J149:L149)</f>
        <v>0</v>
      </c>
      <c r="AA149" s="53">
        <f t="shared" ref="AA149:AA154" si="87">SUM(M149:O149)</f>
        <v>0</v>
      </c>
      <c r="AB149" s="53">
        <f t="shared" ref="AB149:AB154" si="88">SUM(P149:R149)</f>
        <v>0</v>
      </c>
    </row>
    <row r="150" ht="13.5" customHeight="1" spans="1:28">
      <c r="A150" s="88"/>
      <c r="B150" s="89"/>
      <c r="C150" s="30"/>
      <c r="D150" s="32" t="s">
        <v>565</v>
      </c>
      <c r="E150" s="63">
        <f t="shared" si="83"/>
        <v>0</v>
      </c>
      <c r="F150" s="54">
        <f t="shared" si="84"/>
        <v>0</v>
      </c>
      <c r="G150" s="78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Y150" s="63">
        <f t="shared" si="85"/>
        <v>0</v>
      </c>
      <c r="Z150" s="63">
        <f t="shared" si="86"/>
        <v>0</v>
      </c>
      <c r="AA150" s="63">
        <f t="shared" si="87"/>
        <v>0</v>
      </c>
      <c r="AB150" s="63">
        <f t="shared" si="88"/>
        <v>0</v>
      </c>
    </row>
    <row r="151" ht="13.5" customHeight="1" spans="1:28">
      <c r="A151" s="88"/>
      <c r="B151" s="89"/>
      <c r="C151" s="30"/>
      <c r="D151" s="32" t="s">
        <v>445</v>
      </c>
      <c r="E151" s="63">
        <f t="shared" si="83"/>
        <v>0</v>
      </c>
      <c r="F151" s="54">
        <f t="shared" si="84"/>
        <v>0</v>
      </c>
      <c r="G151" s="109">
        <f t="shared" ref="G151:R151" si="89">G146+G147+G149+G150</f>
        <v>0</v>
      </c>
      <c r="H151" s="110">
        <f t="shared" si="89"/>
        <v>0</v>
      </c>
      <c r="I151" s="110">
        <f t="shared" si="89"/>
        <v>0</v>
      </c>
      <c r="J151" s="110">
        <f t="shared" si="89"/>
        <v>0</v>
      </c>
      <c r="K151" s="110">
        <f t="shared" si="89"/>
        <v>0</v>
      </c>
      <c r="L151" s="110">
        <f t="shared" si="89"/>
        <v>0</v>
      </c>
      <c r="M151" s="110">
        <f t="shared" si="89"/>
        <v>0</v>
      </c>
      <c r="N151" s="110">
        <f t="shared" si="89"/>
        <v>0</v>
      </c>
      <c r="O151" s="110">
        <f t="shared" si="89"/>
        <v>0</v>
      </c>
      <c r="P151" s="110">
        <f t="shared" si="89"/>
        <v>0</v>
      </c>
      <c r="Q151" s="110">
        <f t="shared" si="89"/>
        <v>0</v>
      </c>
      <c r="R151" s="110">
        <f t="shared" si="89"/>
        <v>0</v>
      </c>
      <c r="Y151" s="63">
        <f t="shared" si="85"/>
        <v>0</v>
      </c>
      <c r="Z151" s="63">
        <f t="shared" si="86"/>
        <v>0</v>
      </c>
      <c r="AA151" s="63">
        <f t="shared" si="87"/>
        <v>0</v>
      </c>
      <c r="AB151" s="63">
        <f t="shared" si="88"/>
        <v>0</v>
      </c>
    </row>
    <row r="152" ht="13.5" customHeight="1" spans="1:28">
      <c r="A152" s="88"/>
      <c r="B152" s="89"/>
      <c r="C152" s="80" t="s">
        <v>566</v>
      </c>
      <c r="D152" s="46" t="s">
        <v>397</v>
      </c>
      <c r="E152" s="49">
        <f t="shared" si="83"/>
        <v>0</v>
      </c>
      <c r="F152" s="49">
        <f t="shared" si="84"/>
        <v>0</v>
      </c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Y152" s="49">
        <f t="shared" si="85"/>
        <v>0</v>
      </c>
      <c r="Z152" s="49">
        <f t="shared" si="86"/>
        <v>0</v>
      </c>
      <c r="AA152" s="49">
        <f t="shared" si="87"/>
        <v>0</v>
      </c>
      <c r="AB152" s="49">
        <f t="shared" si="88"/>
        <v>0</v>
      </c>
    </row>
    <row r="153" ht="13.5" customHeight="1" spans="1:28">
      <c r="A153" s="88"/>
      <c r="B153" s="89"/>
      <c r="C153" s="80"/>
      <c r="D153" s="46" t="s">
        <v>442</v>
      </c>
      <c r="E153" s="49">
        <f t="shared" si="83"/>
        <v>0</v>
      </c>
      <c r="F153" s="49">
        <f t="shared" si="84"/>
        <v>0</v>
      </c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Y153" s="49">
        <f t="shared" si="85"/>
        <v>0</v>
      </c>
      <c r="Z153" s="49">
        <f t="shared" si="86"/>
        <v>0</v>
      </c>
      <c r="AA153" s="49">
        <f t="shared" si="87"/>
        <v>0</v>
      </c>
      <c r="AB153" s="49">
        <f t="shared" si="88"/>
        <v>0</v>
      </c>
    </row>
    <row r="154" ht="13.5" customHeight="1" spans="1:28">
      <c r="A154" s="88"/>
      <c r="B154" s="89"/>
      <c r="C154" s="80"/>
      <c r="D154" s="46" t="s">
        <v>443</v>
      </c>
      <c r="E154" s="49">
        <f t="shared" si="83"/>
        <v>0</v>
      </c>
      <c r="F154" s="49">
        <f t="shared" si="84"/>
        <v>0</v>
      </c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Y154" s="49">
        <f t="shared" si="85"/>
        <v>0</v>
      </c>
      <c r="Z154" s="49">
        <f t="shared" si="86"/>
        <v>0</v>
      </c>
      <c r="AA154" s="49">
        <f t="shared" si="87"/>
        <v>0</v>
      </c>
      <c r="AB154" s="49">
        <f t="shared" si="88"/>
        <v>0</v>
      </c>
    </row>
    <row r="155" ht="13.5" customHeight="1" spans="1:28">
      <c r="A155" s="88"/>
      <c r="B155" s="89"/>
      <c r="C155" s="80"/>
      <c r="D155" s="46" t="s">
        <v>421</v>
      </c>
      <c r="E155" s="49">
        <f t="shared" ref="E155:R155" si="90">IF(E152&lt;&gt;0,(E153+E154)/E152,)</f>
        <v>0</v>
      </c>
      <c r="F155" s="49">
        <f t="shared" si="90"/>
        <v>0</v>
      </c>
      <c r="G155" s="108">
        <f t="shared" si="90"/>
        <v>0</v>
      </c>
      <c r="H155" s="108">
        <f t="shared" si="90"/>
        <v>0</v>
      </c>
      <c r="I155" s="108">
        <f t="shared" si="90"/>
        <v>0</v>
      </c>
      <c r="J155" s="108">
        <f t="shared" si="90"/>
        <v>0</v>
      </c>
      <c r="K155" s="108">
        <f t="shared" si="90"/>
        <v>0</v>
      </c>
      <c r="L155" s="108">
        <f t="shared" si="90"/>
        <v>0</v>
      </c>
      <c r="M155" s="108">
        <f t="shared" si="90"/>
        <v>0</v>
      </c>
      <c r="N155" s="108">
        <f t="shared" si="90"/>
        <v>0</v>
      </c>
      <c r="O155" s="108">
        <f t="shared" si="90"/>
        <v>0</v>
      </c>
      <c r="P155" s="108">
        <f t="shared" si="90"/>
        <v>0</v>
      </c>
      <c r="Q155" s="108">
        <f t="shared" si="90"/>
        <v>0</v>
      </c>
      <c r="R155" s="108">
        <f t="shared" si="90"/>
        <v>0</v>
      </c>
      <c r="Y155" s="49">
        <f>IF(Y152&lt;&gt;0,(Y153+Y154)/Y152,)</f>
        <v>0</v>
      </c>
      <c r="Z155" s="49">
        <f>IF(Z152&lt;&gt;0,(Z153+Z154)/Z152,)</f>
        <v>0</v>
      </c>
      <c r="AA155" s="49">
        <f>IF(AA152&lt;&gt;0,(AA153+AA154)/AA152,)</f>
        <v>0</v>
      </c>
      <c r="AB155" s="49">
        <f>IF(AB152&lt;&gt;0,(AB153+AB154)/AB152,)</f>
        <v>0</v>
      </c>
    </row>
    <row r="156" ht="13.5" customHeight="1" spans="1:28">
      <c r="A156" s="88"/>
      <c r="B156" s="89"/>
      <c r="C156" s="80"/>
      <c r="D156" s="46" t="s">
        <v>444</v>
      </c>
      <c r="E156" s="49">
        <f t="shared" ref="E156:E161" si="91">SUM(G156:R156)</f>
        <v>0</v>
      </c>
      <c r="F156" s="49">
        <f t="shared" ref="F156:F161" si="92">IF($T$1=0,0,E156/$T$1)</f>
        <v>0</v>
      </c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Y156" s="49">
        <f t="shared" ref="Y156:Y161" si="93">SUM(G156:I156)</f>
        <v>0</v>
      </c>
      <c r="Z156" s="49">
        <f t="shared" ref="Z156:Z161" si="94">SUM(J156:L156)</f>
        <v>0</v>
      </c>
      <c r="AA156" s="49">
        <f t="shared" ref="AA156:AA161" si="95">SUM(M156:O156)</f>
        <v>0</v>
      </c>
      <c r="AB156" s="49">
        <f t="shared" ref="AB156:AB161" si="96">SUM(P156:R156)</f>
        <v>0</v>
      </c>
    </row>
    <row r="157" ht="13.5" customHeight="1" spans="1:28">
      <c r="A157" s="88"/>
      <c r="B157" s="89"/>
      <c r="C157" s="80"/>
      <c r="D157" s="46" t="s">
        <v>445</v>
      </c>
      <c r="E157" s="49">
        <f t="shared" si="91"/>
        <v>0</v>
      </c>
      <c r="F157" s="49">
        <f t="shared" si="92"/>
        <v>0</v>
      </c>
      <c r="G157" s="108">
        <f t="shared" ref="G157:R157" si="97">G153+G154+G156</f>
        <v>0</v>
      </c>
      <c r="H157" s="108">
        <f t="shared" si="97"/>
        <v>0</v>
      </c>
      <c r="I157" s="108">
        <f t="shared" si="97"/>
        <v>0</v>
      </c>
      <c r="J157" s="108">
        <f t="shared" si="97"/>
        <v>0</v>
      </c>
      <c r="K157" s="108">
        <f t="shared" si="97"/>
        <v>0</v>
      </c>
      <c r="L157" s="108">
        <f t="shared" si="97"/>
        <v>0</v>
      </c>
      <c r="M157" s="108">
        <f t="shared" si="97"/>
        <v>0</v>
      </c>
      <c r="N157" s="108">
        <f t="shared" si="97"/>
        <v>0</v>
      </c>
      <c r="O157" s="108">
        <f t="shared" si="97"/>
        <v>0</v>
      </c>
      <c r="P157" s="108">
        <f t="shared" si="97"/>
        <v>0</v>
      </c>
      <c r="Q157" s="108">
        <f t="shared" si="97"/>
        <v>0</v>
      </c>
      <c r="R157" s="108">
        <f t="shared" si="97"/>
        <v>0</v>
      </c>
      <c r="Y157" s="49">
        <f t="shared" si="93"/>
        <v>0</v>
      </c>
      <c r="Z157" s="49">
        <f t="shared" si="94"/>
        <v>0</v>
      </c>
      <c r="AA157" s="49">
        <f t="shared" si="95"/>
        <v>0</v>
      </c>
      <c r="AB157" s="49">
        <f t="shared" si="96"/>
        <v>0</v>
      </c>
    </row>
    <row r="158" ht="13.5" customHeight="1" spans="1:28">
      <c r="A158" s="88"/>
      <c r="B158" s="89"/>
      <c r="C158" s="30" t="s">
        <v>490</v>
      </c>
      <c r="D158" s="32" t="s">
        <v>491</v>
      </c>
      <c r="E158" s="63">
        <f t="shared" si="91"/>
        <v>0</v>
      </c>
      <c r="F158" s="54">
        <f t="shared" si="92"/>
        <v>0</v>
      </c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Y158" s="63">
        <f t="shared" si="93"/>
        <v>0</v>
      </c>
      <c r="Z158" s="63">
        <f t="shared" si="94"/>
        <v>0</v>
      </c>
      <c r="AA158" s="63">
        <f t="shared" si="95"/>
        <v>0</v>
      </c>
      <c r="AB158" s="63">
        <f t="shared" si="96"/>
        <v>0</v>
      </c>
    </row>
    <row r="159" ht="13.5" customHeight="1" spans="1:28">
      <c r="A159" s="88"/>
      <c r="B159" s="89"/>
      <c r="C159" s="30"/>
      <c r="D159" s="32" t="s">
        <v>492</v>
      </c>
      <c r="E159" s="63">
        <f t="shared" si="91"/>
        <v>0</v>
      </c>
      <c r="F159" s="54">
        <f t="shared" si="92"/>
        <v>0</v>
      </c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Y159" s="63">
        <f t="shared" si="93"/>
        <v>0</v>
      </c>
      <c r="Z159" s="63">
        <f t="shared" si="94"/>
        <v>0</v>
      </c>
      <c r="AA159" s="63">
        <f t="shared" si="95"/>
        <v>0</v>
      </c>
      <c r="AB159" s="63">
        <f t="shared" si="96"/>
        <v>0</v>
      </c>
    </row>
    <row r="160" ht="13.5" customHeight="1" spans="1:28">
      <c r="A160" s="88"/>
      <c r="B160" s="89"/>
      <c r="C160" s="30"/>
      <c r="D160" s="32" t="s">
        <v>493</v>
      </c>
      <c r="E160" s="63">
        <f t="shared" si="91"/>
        <v>0</v>
      </c>
      <c r="F160" s="54">
        <f t="shared" si="92"/>
        <v>0</v>
      </c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Y160" s="63">
        <f t="shared" si="93"/>
        <v>0</v>
      </c>
      <c r="Z160" s="63">
        <f t="shared" si="94"/>
        <v>0</v>
      </c>
      <c r="AA160" s="63">
        <f t="shared" si="95"/>
        <v>0</v>
      </c>
      <c r="AB160" s="63">
        <f t="shared" si="96"/>
        <v>0</v>
      </c>
    </row>
    <row r="161" ht="13.5" customHeight="1" spans="1:28">
      <c r="A161" s="88"/>
      <c r="B161" s="89"/>
      <c r="C161" s="30"/>
      <c r="D161" s="32" t="s">
        <v>494</v>
      </c>
      <c r="E161" s="63">
        <f t="shared" si="91"/>
        <v>0</v>
      </c>
      <c r="F161" s="54">
        <f t="shared" si="92"/>
        <v>0</v>
      </c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Y161" s="63">
        <f t="shared" si="93"/>
        <v>0</v>
      </c>
      <c r="Z161" s="63">
        <f t="shared" si="94"/>
        <v>0</v>
      </c>
      <c r="AA161" s="63">
        <f t="shared" si="95"/>
        <v>0</v>
      </c>
      <c r="AB161" s="63">
        <f t="shared" si="96"/>
        <v>0</v>
      </c>
    </row>
    <row r="162" ht="13.5" customHeight="1" spans="1:28">
      <c r="A162" s="88"/>
      <c r="B162" s="89"/>
      <c r="C162" s="30"/>
      <c r="D162" s="32" t="s">
        <v>495</v>
      </c>
      <c r="E162" s="64">
        <f>IF(SUM(G15:R15)&lt;&gt;0,E158/SUM(G15:R15)/30,)</f>
        <v>0</v>
      </c>
      <c r="F162" s="64">
        <f t="shared" ref="F162:R162" si="98">IF(F15&lt;&gt;0,F158/F15/30,)</f>
        <v>0</v>
      </c>
      <c r="G162" s="57">
        <f t="shared" si="98"/>
        <v>0</v>
      </c>
      <c r="H162" s="57">
        <f t="shared" si="98"/>
        <v>0</v>
      </c>
      <c r="I162" s="57">
        <f t="shared" si="98"/>
        <v>0</v>
      </c>
      <c r="J162" s="57">
        <f t="shared" si="98"/>
        <v>0</v>
      </c>
      <c r="K162" s="57">
        <f t="shared" si="98"/>
        <v>0</v>
      </c>
      <c r="L162" s="57">
        <f t="shared" si="98"/>
        <v>0</v>
      </c>
      <c r="M162" s="57">
        <f t="shared" si="98"/>
        <v>0</v>
      </c>
      <c r="N162" s="57">
        <f t="shared" si="98"/>
        <v>0</v>
      </c>
      <c r="O162" s="57">
        <f t="shared" si="98"/>
        <v>0</v>
      </c>
      <c r="P162" s="57">
        <f t="shared" si="98"/>
        <v>0</v>
      </c>
      <c r="Q162" s="57">
        <f t="shared" si="98"/>
        <v>0</v>
      </c>
      <c r="R162" s="57">
        <f t="shared" si="98"/>
        <v>0</v>
      </c>
      <c r="Y162" s="64">
        <f>IF(SUM(G15:I15)&lt;&gt;0,Y158/SUM(G15:I15)/30,)</f>
        <v>0</v>
      </c>
      <c r="Z162" s="64">
        <f>IF(SUM(J15:L15)&lt;&gt;0,Z158/SUM(J15:L15)/30,)</f>
        <v>0</v>
      </c>
      <c r="AA162" s="64">
        <f>IF(SUM(M15:O15)&lt;&gt;0,AA158/SUM(M15:O15)/30,)</f>
        <v>0</v>
      </c>
      <c r="AB162" s="64">
        <f>IF(SUM(P15:R15)&lt;&gt;0,AB158/SUM(P15:R15)/30,)</f>
        <v>0</v>
      </c>
    </row>
    <row r="163" ht="13.5" customHeight="1" spans="1:28">
      <c r="A163" s="88"/>
      <c r="B163" s="89"/>
      <c r="C163" s="30"/>
      <c r="D163" s="32" t="s">
        <v>496</v>
      </c>
      <c r="E163" s="63">
        <f>IF(SUM(G16:R16)&lt;&gt;0,E160/SUM(G16:R16),)</f>
        <v>0</v>
      </c>
      <c r="F163" s="63">
        <f t="shared" ref="F163:R163" si="99">IF(F16&lt;&gt;0,F160/F16,)</f>
        <v>0</v>
      </c>
      <c r="G163" s="108">
        <f t="shared" si="99"/>
        <v>0</v>
      </c>
      <c r="H163" s="108">
        <f t="shared" si="99"/>
        <v>0</v>
      </c>
      <c r="I163" s="108">
        <f t="shared" si="99"/>
        <v>0</v>
      </c>
      <c r="J163" s="108">
        <f t="shared" si="99"/>
        <v>0</v>
      </c>
      <c r="K163" s="108">
        <f t="shared" si="99"/>
        <v>0</v>
      </c>
      <c r="L163" s="108">
        <f t="shared" si="99"/>
        <v>0</v>
      </c>
      <c r="M163" s="108">
        <f t="shared" si="99"/>
        <v>0</v>
      </c>
      <c r="N163" s="108">
        <f t="shared" si="99"/>
        <v>0</v>
      </c>
      <c r="O163" s="108">
        <f t="shared" si="99"/>
        <v>0</v>
      </c>
      <c r="P163" s="108">
        <f t="shared" si="99"/>
        <v>0</v>
      </c>
      <c r="Q163" s="108">
        <f t="shared" si="99"/>
        <v>0</v>
      </c>
      <c r="R163" s="108">
        <f t="shared" si="99"/>
        <v>0</v>
      </c>
      <c r="Y163" s="63">
        <f>IF(SUM(G16:I16)&lt;&gt;0,Y160/SUM(G16:I16),)</f>
        <v>0</v>
      </c>
      <c r="Z163" s="63">
        <f>IF(SUM(J16:L16)&lt;&gt;0,Z160/SUM(J16:L16),)</f>
        <v>0</v>
      </c>
      <c r="AA163" s="63">
        <f>IF(SUM(M16:O16)&lt;&gt;0,AA160/SUM(M16:O16),)</f>
        <v>0</v>
      </c>
      <c r="AB163" s="63">
        <f>IF(SUM(P16:R16)&lt;&gt;0,AB160/SUM(P16:R16),)</f>
        <v>0</v>
      </c>
    </row>
    <row r="164" ht="13.5" customHeight="1" spans="1:28">
      <c r="A164" s="88"/>
      <c r="B164" s="89"/>
      <c r="C164" s="30"/>
      <c r="D164" s="32" t="s">
        <v>497</v>
      </c>
      <c r="E164" s="63">
        <f t="shared" ref="E164:E187" si="100">SUM(G164:R164)</f>
        <v>0</v>
      </c>
      <c r="F164" s="54">
        <f t="shared" ref="F164:F187" si="101">IF($T$1=0,0,E164/$T$1)</f>
        <v>0</v>
      </c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Y164" s="63">
        <f t="shared" ref="Y164:Y187" si="102">SUM(G164:I164)</f>
        <v>0</v>
      </c>
      <c r="Z164" s="63">
        <f t="shared" ref="Z164:Z187" si="103">SUM(J164:L164)</f>
        <v>0</v>
      </c>
      <c r="AA164" s="63">
        <f t="shared" ref="AA164:AA187" si="104">SUM(M164:O164)</f>
        <v>0</v>
      </c>
      <c r="AB164" s="63">
        <f t="shared" ref="AB164:AB187" si="105">SUM(P164:R164)</f>
        <v>0</v>
      </c>
    </row>
    <row r="165" ht="13.5" customHeight="1" spans="1:28">
      <c r="A165" s="88"/>
      <c r="B165" s="89"/>
      <c r="C165" s="30"/>
      <c r="D165" s="32" t="s">
        <v>499</v>
      </c>
      <c r="E165" s="63">
        <f t="shared" si="100"/>
        <v>0</v>
      </c>
      <c r="F165" s="54">
        <f t="shared" si="101"/>
        <v>0</v>
      </c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Y165" s="63">
        <f t="shared" si="102"/>
        <v>0</v>
      </c>
      <c r="Z165" s="63">
        <f t="shared" si="103"/>
        <v>0</v>
      </c>
      <c r="AA165" s="63">
        <f t="shared" si="104"/>
        <v>0</v>
      </c>
      <c r="AB165" s="63">
        <f t="shared" si="105"/>
        <v>0</v>
      </c>
    </row>
    <row r="166" ht="13.5" customHeight="1" spans="1:28">
      <c r="A166" s="88"/>
      <c r="B166" s="89"/>
      <c r="C166" s="30"/>
      <c r="D166" s="32" t="s">
        <v>500</v>
      </c>
      <c r="E166" s="63">
        <f t="shared" si="100"/>
        <v>0</v>
      </c>
      <c r="F166" s="54">
        <f t="shared" si="101"/>
        <v>0</v>
      </c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Y166" s="63">
        <f t="shared" si="102"/>
        <v>0</v>
      </c>
      <c r="Z166" s="63">
        <f t="shared" si="103"/>
        <v>0</v>
      </c>
      <c r="AA166" s="63">
        <f t="shared" si="104"/>
        <v>0</v>
      </c>
      <c r="AB166" s="63">
        <f t="shared" si="105"/>
        <v>0</v>
      </c>
    </row>
    <row r="167" ht="13.5" customHeight="1" spans="1:28">
      <c r="A167" s="88"/>
      <c r="B167" s="89"/>
      <c r="C167" s="30"/>
      <c r="D167" s="32" t="s">
        <v>501</v>
      </c>
      <c r="E167" s="63">
        <f t="shared" si="100"/>
        <v>0</v>
      </c>
      <c r="F167" s="54">
        <f t="shared" si="101"/>
        <v>0</v>
      </c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Y167" s="63">
        <f t="shared" si="102"/>
        <v>0</v>
      </c>
      <c r="Z167" s="63">
        <f t="shared" si="103"/>
        <v>0</v>
      </c>
      <c r="AA167" s="63">
        <f t="shared" si="104"/>
        <v>0</v>
      </c>
      <c r="AB167" s="63">
        <f t="shared" si="105"/>
        <v>0</v>
      </c>
    </row>
    <row r="168" ht="13.5" customHeight="1" spans="1:28">
      <c r="A168" s="88"/>
      <c r="B168" s="89"/>
      <c r="C168" s="30"/>
      <c r="D168" s="32" t="s">
        <v>469</v>
      </c>
      <c r="E168" s="63">
        <f t="shared" si="100"/>
        <v>0</v>
      </c>
      <c r="F168" s="54">
        <f t="shared" si="101"/>
        <v>0</v>
      </c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Y168" s="63">
        <f t="shared" si="102"/>
        <v>0</v>
      </c>
      <c r="Z168" s="63">
        <f t="shared" si="103"/>
        <v>0</v>
      </c>
      <c r="AA168" s="63">
        <f t="shared" si="104"/>
        <v>0</v>
      </c>
      <c r="AB168" s="63">
        <f t="shared" si="105"/>
        <v>0</v>
      </c>
    </row>
    <row r="169" ht="13.5" customHeight="1" spans="1:28">
      <c r="A169" s="88"/>
      <c r="B169" s="89"/>
      <c r="C169" s="30"/>
      <c r="D169" s="32" t="s">
        <v>503</v>
      </c>
      <c r="E169" s="63">
        <f t="shared" si="100"/>
        <v>0</v>
      </c>
      <c r="F169" s="54">
        <f t="shared" si="101"/>
        <v>0</v>
      </c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Y169" s="63">
        <f t="shared" si="102"/>
        <v>0</v>
      </c>
      <c r="Z169" s="63">
        <f t="shared" si="103"/>
        <v>0</v>
      </c>
      <c r="AA169" s="63">
        <f t="shared" si="104"/>
        <v>0</v>
      </c>
      <c r="AB169" s="63">
        <f t="shared" si="105"/>
        <v>0</v>
      </c>
    </row>
    <row r="170" ht="13.5" customHeight="1" spans="1:28">
      <c r="A170" s="88"/>
      <c r="B170" s="89"/>
      <c r="C170" s="30"/>
      <c r="D170" s="32" t="s">
        <v>471</v>
      </c>
      <c r="E170" s="63">
        <f t="shared" si="100"/>
        <v>0</v>
      </c>
      <c r="F170" s="54">
        <f t="shared" si="101"/>
        <v>0</v>
      </c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Y170" s="63">
        <f t="shared" si="102"/>
        <v>0</v>
      </c>
      <c r="Z170" s="63">
        <f t="shared" si="103"/>
        <v>0</v>
      </c>
      <c r="AA170" s="63">
        <f t="shared" si="104"/>
        <v>0</v>
      </c>
      <c r="AB170" s="63">
        <f t="shared" si="105"/>
        <v>0</v>
      </c>
    </row>
    <row r="171" ht="13.5" customHeight="1" spans="1:28">
      <c r="A171" s="88"/>
      <c r="B171" s="89"/>
      <c r="C171" s="30"/>
      <c r="D171" s="32" t="s">
        <v>472</v>
      </c>
      <c r="E171" s="63">
        <f t="shared" si="100"/>
        <v>0</v>
      </c>
      <c r="F171" s="54">
        <f t="shared" si="101"/>
        <v>0</v>
      </c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Y171" s="63">
        <f t="shared" si="102"/>
        <v>0</v>
      </c>
      <c r="Z171" s="63">
        <f t="shared" si="103"/>
        <v>0</v>
      </c>
      <c r="AA171" s="63">
        <f t="shared" si="104"/>
        <v>0</v>
      </c>
      <c r="AB171" s="63">
        <f t="shared" si="105"/>
        <v>0</v>
      </c>
    </row>
    <row r="172" ht="13.5" customHeight="1" spans="1:28">
      <c r="A172" s="88"/>
      <c r="B172" s="89"/>
      <c r="C172" s="30"/>
      <c r="D172" s="32" t="s">
        <v>473</v>
      </c>
      <c r="E172" s="63">
        <f t="shared" si="100"/>
        <v>0</v>
      </c>
      <c r="F172" s="54">
        <f t="shared" si="101"/>
        <v>0</v>
      </c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Y172" s="63">
        <f t="shared" si="102"/>
        <v>0</v>
      </c>
      <c r="Z172" s="63">
        <f t="shared" si="103"/>
        <v>0</v>
      </c>
      <c r="AA172" s="63">
        <f t="shared" si="104"/>
        <v>0</v>
      </c>
      <c r="AB172" s="63">
        <f t="shared" si="105"/>
        <v>0</v>
      </c>
    </row>
    <row r="173" ht="13.5" customHeight="1" spans="1:28">
      <c r="A173" s="88"/>
      <c r="B173" s="89"/>
      <c r="C173" s="30"/>
      <c r="D173" s="32" t="s">
        <v>474</v>
      </c>
      <c r="E173" s="63">
        <f t="shared" si="100"/>
        <v>0</v>
      </c>
      <c r="F173" s="54">
        <f t="shared" si="101"/>
        <v>0</v>
      </c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Y173" s="63">
        <f t="shared" si="102"/>
        <v>0</v>
      </c>
      <c r="Z173" s="63">
        <f t="shared" si="103"/>
        <v>0</v>
      </c>
      <c r="AA173" s="63">
        <f t="shared" si="104"/>
        <v>0</v>
      </c>
      <c r="AB173" s="63">
        <f t="shared" si="105"/>
        <v>0</v>
      </c>
    </row>
    <row r="174" ht="13.5" customHeight="1" spans="1:28">
      <c r="A174" s="88"/>
      <c r="B174" s="89"/>
      <c r="C174" s="30"/>
      <c r="D174" s="32" t="s">
        <v>475</v>
      </c>
      <c r="E174" s="63">
        <f t="shared" si="100"/>
        <v>0</v>
      </c>
      <c r="F174" s="54">
        <f t="shared" si="101"/>
        <v>0</v>
      </c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Y174" s="63">
        <f t="shared" si="102"/>
        <v>0</v>
      </c>
      <c r="Z174" s="63">
        <f t="shared" si="103"/>
        <v>0</v>
      </c>
      <c r="AA174" s="63">
        <f t="shared" si="104"/>
        <v>0</v>
      </c>
      <c r="AB174" s="63">
        <f t="shared" si="105"/>
        <v>0</v>
      </c>
    </row>
    <row r="175" ht="13.5" customHeight="1" spans="1:28">
      <c r="A175" s="88"/>
      <c r="B175" s="89"/>
      <c r="C175" s="30"/>
      <c r="D175" s="32" t="s">
        <v>567</v>
      </c>
      <c r="E175" s="63">
        <f t="shared" si="100"/>
        <v>0</v>
      </c>
      <c r="F175" s="54">
        <f t="shared" si="101"/>
        <v>0</v>
      </c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Y175" s="63">
        <f t="shared" si="102"/>
        <v>0</v>
      </c>
      <c r="Z175" s="63">
        <f t="shared" si="103"/>
        <v>0</v>
      </c>
      <c r="AA175" s="63">
        <f t="shared" si="104"/>
        <v>0</v>
      </c>
      <c r="AB175" s="63">
        <f t="shared" si="105"/>
        <v>0</v>
      </c>
    </row>
    <row r="176" ht="13.5" customHeight="1" spans="1:28">
      <c r="A176" s="88"/>
      <c r="B176" s="89"/>
      <c r="C176" s="30"/>
      <c r="D176" s="32" t="s">
        <v>568</v>
      </c>
      <c r="E176" s="63">
        <f t="shared" si="100"/>
        <v>0</v>
      </c>
      <c r="F176" s="54">
        <f t="shared" si="101"/>
        <v>0</v>
      </c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Y176" s="63">
        <f t="shared" si="102"/>
        <v>0</v>
      </c>
      <c r="Z176" s="63">
        <f t="shared" si="103"/>
        <v>0</v>
      </c>
      <c r="AA176" s="63">
        <f t="shared" si="104"/>
        <v>0</v>
      </c>
      <c r="AB176" s="63">
        <f t="shared" si="105"/>
        <v>0</v>
      </c>
    </row>
    <row r="177" ht="13.5" customHeight="1" spans="1:28">
      <c r="A177" s="88"/>
      <c r="B177" s="89"/>
      <c r="C177" s="30"/>
      <c r="D177" s="32" t="s">
        <v>569</v>
      </c>
      <c r="E177" s="63">
        <f t="shared" si="100"/>
        <v>0</v>
      </c>
      <c r="F177" s="54">
        <f t="shared" si="101"/>
        <v>0</v>
      </c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Y177" s="63">
        <f t="shared" si="102"/>
        <v>0</v>
      </c>
      <c r="Z177" s="63">
        <f t="shared" si="103"/>
        <v>0</v>
      </c>
      <c r="AA177" s="63">
        <f t="shared" si="104"/>
        <v>0</v>
      </c>
      <c r="AB177" s="63">
        <f t="shared" si="105"/>
        <v>0</v>
      </c>
    </row>
    <row r="178" s="1" customFormat="1" ht="13.5" customHeight="1" spans="1:28">
      <c r="A178" s="88"/>
      <c r="B178" s="89"/>
      <c r="C178" s="30"/>
      <c r="D178" s="32" t="s">
        <v>498</v>
      </c>
      <c r="E178" s="111">
        <f t="shared" si="100"/>
        <v>0</v>
      </c>
      <c r="F178" s="112">
        <f>IF($T$1=0,0,E178/$T$1)</f>
        <v>0</v>
      </c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  <c r="Y178" s="111"/>
      <c r="Z178" s="111"/>
      <c r="AA178" s="111"/>
      <c r="AB178" s="111"/>
    </row>
    <row r="179" s="1" customFormat="1" ht="13.5" customHeight="1" spans="1:28">
      <c r="A179" s="88"/>
      <c r="B179" s="89"/>
      <c r="C179" s="30"/>
      <c r="D179" s="32" t="s">
        <v>570</v>
      </c>
      <c r="E179" s="111">
        <f t="shared" si="100"/>
        <v>0</v>
      </c>
      <c r="F179" s="112">
        <f>IF($T$1=0,0,E179/$T$1)</f>
        <v>0</v>
      </c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Y179" s="111"/>
      <c r="Z179" s="111"/>
      <c r="AA179" s="111"/>
      <c r="AB179" s="111"/>
    </row>
    <row r="180" s="1" customFormat="1" ht="13.5" customHeight="1" spans="1:28">
      <c r="A180" s="88"/>
      <c r="B180" s="89"/>
      <c r="C180" s="30"/>
      <c r="D180" s="32" t="s">
        <v>571</v>
      </c>
      <c r="E180" s="111">
        <f t="shared" si="100"/>
        <v>0</v>
      </c>
      <c r="F180" s="112">
        <f>IF($T$1=0,0,E180/$T$1)</f>
        <v>0</v>
      </c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13"/>
      <c r="R180" s="113"/>
      <c r="Y180" s="111"/>
      <c r="Z180" s="111"/>
      <c r="AA180" s="111"/>
      <c r="AB180" s="111"/>
    </row>
    <row r="181" ht="13.5" customHeight="1" spans="1:28">
      <c r="A181" s="88"/>
      <c r="B181" s="89"/>
      <c r="C181" s="30"/>
      <c r="D181" s="32" t="s">
        <v>478</v>
      </c>
      <c r="E181" s="63">
        <f t="shared" si="100"/>
        <v>0</v>
      </c>
      <c r="F181" s="54">
        <f t="shared" si="101"/>
        <v>0</v>
      </c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Y181" s="63">
        <f t="shared" si="102"/>
        <v>0</v>
      </c>
      <c r="Z181" s="63">
        <f t="shared" si="103"/>
        <v>0</v>
      </c>
      <c r="AA181" s="63">
        <f t="shared" si="104"/>
        <v>0</v>
      </c>
      <c r="AB181" s="63">
        <f t="shared" si="105"/>
        <v>0</v>
      </c>
    </row>
    <row r="182" ht="13.5" customHeight="1" spans="1:28">
      <c r="A182" s="88"/>
      <c r="B182" s="89"/>
      <c r="C182" s="30"/>
      <c r="D182" s="32" t="s">
        <v>479</v>
      </c>
      <c r="E182" s="63">
        <f t="shared" si="100"/>
        <v>0</v>
      </c>
      <c r="F182" s="54">
        <f t="shared" si="101"/>
        <v>0</v>
      </c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Y182" s="63">
        <f t="shared" si="102"/>
        <v>0</v>
      </c>
      <c r="Z182" s="63">
        <f t="shared" si="103"/>
        <v>0</v>
      </c>
      <c r="AA182" s="63">
        <f t="shared" si="104"/>
        <v>0</v>
      </c>
      <c r="AB182" s="63">
        <f t="shared" si="105"/>
        <v>0</v>
      </c>
    </row>
    <row r="183" ht="13.5" customHeight="1" spans="1:28">
      <c r="A183" s="88"/>
      <c r="B183" s="89"/>
      <c r="C183" s="30"/>
      <c r="D183" s="32" t="s">
        <v>480</v>
      </c>
      <c r="E183" s="63">
        <f t="shared" si="100"/>
        <v>0</v>
      </c>
      <c r="F183" s="54">
        <f t="shared" si="101"/>
        <v>0</v>
      </c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Y183" s="63">
        <f t="shared" si="102"/>
        <v>0</v>
      </c>
      <c r="Z183" s="63">
        <f t="shared" si="103"/>
        <v>0</v>
      </c>
      <c r="AA183" s="63">
        <f t="shared" si="104"/>
        <v>0</v>
      </c>
      <c r="AB183" s="63">
        <f t="shared" si="105"/>
        <v>0</v>
      </c>
    </row>
    <row r="184" ht="13.5" customHeight="1" spans="1:28">
      <c r="A184" s="88"/>
      <c r="B184" s="89"/>
      <c r="C184" s="30"/>
      <c r="D184" s="32" t="s">
        <v>445</v>
      </c>
      <c r="E184" s="63">
        <f t="shared" si="100"/>
        <v>0</v>
      </c>
      <c r="F184" s="54">
        <f t="shared" si="101"/>
        <v>0</v>
      </c>
      <c r="G184" s="108">
        <f t="shared" ref="G184:R184" si="106">SUM(G158:G161)+SUM(G164:G183)</f>
        <v>0</v>
      </c>
      <c r="H184" s="108">
        <f t="shared" si="106"/>
        <v>0</v>
      </c>
      <c r="I184" s="108">
        <f t="shared" si="106"/>
        <v>0</v>
      </c>
      <c r="J184" s="108">
        <f t="shared" si="106"/>
        <v>0</v>
      </c>
      <c r="K184" s="108">
        <f t="shared" si="106"/>
        <v>0</v>
      </c>
      <c r="L184" s="108">
        <f t="shared" si="106"/>
        <v>0</v>
      </c>
      <c r="M184" s="108">
        <f t="shared" si="106"/>
        <v>0</v>
      </c>
      <c r="N184" s="108">
        <f t="shared" si="106"/>
        <v>0</v>
      </c>
      <c r="O184" s="108">
        <f t="shared" si="106"/>
        <v>0</v>
      </c>
      <c r="P184" s="108">
        <f t="shared" si="106"/>
        <v>0</v>
      </c>
      <c r="Q184" s="108">
        <f t="shared" si="106"/>
        <v>0</v>
      </c>
      <c r="R184" s="108">
        <f t="shared" si="106"/>
        <v>0</v>
      </c>
      <c r="Y184" s="63">
        <f t="shared" si="102"/>
        <v>0</v>
      </c>
      <c r="Z184" s="63">
        <f t="shared" si="103"/>
        <v>0</v>
      </c>
      <c r="AA184" s="63">
        <f t="shared" si="104"/>
        <v>0</v>
      </c>
      <c r="AB184" s="63">
        <f t="shared" si="105"/>
        <v>0</v>
      </c>
    </row>
    <row r="185" ht="13.5" customHeight="1" spans="1:28">
      <c r="A185" s="88"/>
      <c r="B185" s="89"/>
      <c r="C185" s="90" t="s">
        <v>505</v>
      </c>
      <c r="D185" s="91" t="s">
        <v>506</v>
      </c>
      <c r="E185" s="114">
        <f t="shared" si="100"/>
        <v>0</v>
      </c>
      <c r="F185" s="115">
        <f t="shared" si="101"/>
        <v>0</v>
      </c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9"/>
      <c r="Y185" s="114">
        <f t="shared" si="102"/>
        <v>0</v>
      </c>
      <c r="Z185" s="114">
        <f t="shared" si="103"/>
        <v>0</v>
      </c>
      <c r="AA185" s="114">
        <f t="shared" si="104"/>
        <v>0</v>
      </c>
      <c r="AB185" s="114">
        <f t="shared" si="105"/>
        <v>0</v>
      </c>
    </row>
    <row r="186" ht="13.5" customHeight="1" spans="1:28">
      <c r="A186" s="88"/>
      <c r="B186" s="89"/>
      <c r="C186" s="92"/>
      <c r="D186" s="91" t="s">
        <v>507</v>
      </c>
      <c r="E186" s="114">
        <f t="shared" si="100"/>
        <v>0</v>
      </c>
      <c r="F186" s="115">
        <f t="shared" si="101"/>
        <v>0</v>
      </c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9"/>
      <c r="Y186" s="114">
        <f t="shared" si="102"/>
        <v>0</v>
      </c>
      <c r="Z186" s="114">
        <f t="shared" si="103"/>
        <v>0</v>
      </c>
      <c r="AA186" s="114">
        <f t="shared" si="104"/>
        <v>0</v>
      </c>
      <c r="AB186" s="114">
        <f t="shared" si="105"/>
        <v>0</v>
      </c>
    </row>
    <row r="187" ht="13.5" customHeight="1" spans="1:28">
      <c r="A187" s="88"/>
      <c r="B187" s="89"/>
      <c r="C187" s="93"/>
      <c r="D187" s="94" t="s">
        <v>445</v>
      </c>
      <c r="E187" s="114">
        <f t="shared" si="100"/>
        <v>0</v>
      </c>
      <c r="F187" s="115">
        <f t="shared" si="101"/>
        <v>0</v>
      </c>
      <c r="G187" s="50">
        <f>G185-G186</f>
        <v>0</v>
      </c>
      <c r="H187" s="50">
        <f t="shared" ref="H187:R187" si="107">H185-H186</f>
        <v>0</v>
      </c>
      <c r="I187" s="50">
        <f t="shared" si="107"/>
        <v>0</v>
      </c>
      <c r="J187" s="50">
        <f t="shared" si="107"/>
        <v>0</v>
      </c>
      <c r="K187" s="50">
        <f t="shared" si="107"/>
        <v>0</v>
      </c>
      <c r="L187" s="50">
        <f t="shared" si="107"/>
        <v>0</v>
      </c>
      <c r="M187" s="50">
        <f t="shared" si="107"/>
        <v>0</v>
      </c>
      <c r="N187" s="50">
        <f t="shared" si="107"/>
        <v>0</v>
      </c>
      <c r="O187" s="50">
        <f t="shared" si="107"/>
        <v>0</v>
      </c>
      <c r="P187" s="50">
        <f t="shared" si="107"/>
        <v>0</v>
      </c>
      <c r="Q187" s="50">
        <f t="shared" si="107"/>
        <v>0</v>
      </c>
      <c r="R187" s="50">
        <f t="shared" si="107"/>
        <v>0</v>
      </c>
      <c r="Y187" s="114">
        <f t="shared" si="102"/>
        <v>0</v>
      </c>
      <c r="Z187" s="114">
        <f t="shared" si="103"/>
        <v>0</v>
      </c>
      <c r="AA187" s="114">
        <f t="shared" si="104"/>
        <v>0</v>
      </c>
      <c r="AB187" s="114">
        <f t="shared" si="105"/>
        <v>0</v>
      </c>
    </row>
    <row r="188" ht="13.5" customHeight="1" spans="1:28">
      <c r="A188" s="88"/>
      <c r="B188" s="89"/>
      <c r="C188" s="95" t="s">
        <v>417</v>
      </c>
      <c r="D188" s="33" t="s">
        <v>508</v>
      </c>
      <c r="E188" s="63">
        <f t="shared" ref="E188:R188" si="108">IF(E$24&lt;&gt;0,E147/E$24,)</f>
        <v>0</v>
      </c>
      <c r="F188" s="63">
        <f t="shared" si="108"/>
        <v>0</v>
      </c>
      <c r="G188" s="108">
        <f t="shared" si="108"/>
        <v>0</v>
      </c>
      <c r="H188" s="108">
        <f t="shared" si="108"/>
        <v>0</v>
      </c>
      <c r="I188" s="108">
        <f t="shared" si="108"/>
        <v>0</v>
      </c>
      <c r="J188" s="108">
        <f t="shared" si="108"/>
        <v>0</v>
      </c>
      <c r="K188" s="108">
        <f t="shared" si="108"/>
        <v>0</v>
      </c>
      <c r="L188" s="108">
        <f t="shared" si="108"/>
        <v>0</v>
      </c>
      <c r="M188" s="108">
        <f t="shared" si="108"/>
        <v>0</v>
      </c>
      <c r="N188" s="108">
        <f t="shared" si="108"/>
        <v>0</v>
      </c>
      <c r="O188" s="108">
        <f t="shared" si="108"/>
        <v>0</v>
      </c>
      <c r="P188" s="108">
        <f t="shared" si="108"/>
        <v>0</v>
      </c>
      <c r="Q188" s="108">
        <f t="shared" si="108"/>
        <v>0</v>
      </c>
      <c r="R188" s="108">
        <f t="shared" si="108"/>
        <v>0</v>
      </c>
      <c r="Y188" s="63">
        <f>IF(Y$24&lt;&gt;0,Y147/Y$24,)</f>
        <v>0</v>
      </c>
      <c r="Z188" s="63">
        <f>IF(Z$24&lt;&gt;0,Z147/Z$24,)</f>
        <v>0</v>
      </c>
      <c r="AA188" s="63">
        <f>IF(AA$24&lt;&gt;0,AA147/AA$24,)</f>
        <v>0</v>
      </c>
      <c r="AB188" s="63">
        <f>IF(AB$24&lt;&gt;0,AB147/AB$24,)</f>
        <v>0</v>
      </c>
    </row>
    <row r="189" ht="13.5" customHeight="1" spans="1:28">
      <c r="A189" s="88"/>
      <c r="B189" s="89"/>
      <c r="C189" s="96"/>
      <c r="D189" s="97" t="s">
        <v>483</v>
      </c>
      <c r="E189" s="117">
        <f t="shared" ref="E189:R189" si="109">IF(E25&lt;&gt;0,E147/E25,0)</f>
        <v>0</v>
      </c>
      <c r="F189" s="117">
        <f t="shared" si="109"/>
        <v>0</v>
      </c>
      <c r="G189" s="62">
        <f t="shared" si="109"/>
        <v>0</v>
      </c>
      <c r="H189" s="62">
        <f t="shared" si="109"/>
        <v>0</v>
      </c>
      <c r="I189" s="62">
        <f t="shared" si="109"/>
        <v>0</v>
      </c>
      <c r="J189" s="62">
        <f t="shared" si="109"/>
        <v>0</v>
      </c>
      <c r="K189" s="62">
        <f t="shared" si="109"/>
        <v>0</v>
      </c>
      <c r="L189" s="62">
        <f t="shared" si="109"/>
        <v>0</v>
      </c>
      <c r="M189" s="62">
        <f t="shared" si="109"/>
        <v>0</v>
      </c>
      <c r="N189" s="62">
        <f t="shared" si="109"/>
        <v>0</v>
      </c>
      <c r="O189" s="62">
        <f t="shared" si="109"/>
        <v>0</v>
      </c>
      <c r="P189" s="62">
        <f t="shared" si="109"/>
        <v>0</v>
      </c>
      <c r="Q189" s="62">
        <f t="shared" si="109"/>
        <v>0</v>
      </c>
      <c r="R189" s="62">
        <f t="shared" si="109"/>
        <v>0</v>
      </c>
      <c r="Y189" s="117">
        <f>IF(Y25&lt;&gt;0,Y147/Y25,0)</f>
        <v>0</v>
      </c>
      <c r="Z189" s="117">
        <f>IF(Z25&lt;&gt;0,Z147/Z25,0)</f>
        <v>0</v>
      </c>
      <c r="AA189" s="117">
        <f>IF(AA25&lt;&gt;0,AA147/AA25,0)</f>
        <v>0</v>
      </c>
      <c r="AB189" s="117">
        <f>IF(AB25&lt;&gt;0,AB147/AB25,0)</f>
        <v>0</v>
      </c>
    </row>
    <row r="190" ht="13.5" customHeight="1" spans="1:28">
      <c r="A190" s="88"/>
      <c r="B190" s="89"/>
      <c r="C190" s="96"/>
      <c r="D190" s="33" t="s">
        <v>509</v>
      </c>
      <c r="E190" s="63">
        <f t="shared" ref="E190:R190" si="110">IF(E$24&lt;&gt;0,E154/E$24,)</f>
        <v>0</v>
      </c>
      <c r="F190" s="63">
        <f t="shared" si="110"/>
        <v>0</v>
      </c>
      <c r="G190" s="108">
        <f t="shared" si="110"/>
        <v>0</v>
      </c>
      <c r="H190" s="108">
        <f t="shared" si="110"/>
        <v>0</v>
      </c>
      <c r="I190" s="108">
        <f t="shared" si="110"/>
        <v>0</v>
      </c>
      <c r="J190" s="108">
        <f t="shared" si="110"/>
        <v>0</v>
      </c>
      <c r="K190" s="108">
        <f t="shared" si="110"/>
        <v>0</v>
      </c>
      <c r="L190" s="108">
        <f t="shared" si="110"/>
        <v>0</v>
      </c>
      <c r="M190" s="108">
        <f t="shared" si="110"/>
        <v>0</v>
      </c>
      <c r="N190" s="108">
        <f t="shared" si="110"/>
        <v>0</v>
      </c>
      <c r="O190" s="108">
        <f t="shared" si="110"/>
        <v>0</v>
      </c>
      <c r="P190" s="108">
        <f t="shared" si="110"/>
        <v>0</v>
      </c>
      <c r="Q190" s="108">
        <f t="shared" si="110"/>
        <v>0</v>
      </c>
      <c r="R190" s="108">
        <f t="shared" si="110"/>
        <v>0</v>
      </c>
      <c r="Y190" s="63">
        <f>IF(Y$24&lt;&gt;0,Y154/Y$24,)</f>
        <v>0</v>
      </c>
      <c r="Z190" s="63">
        <f>IF(Z$24&lt;&gt;0,Z154/Z$24,)</f>
        <v>0</v>
      </c>
      <c r="AA190" s="63">
        <f>IF(AA$24&lt;&gt;0,AA154/AA$24,)</f>
        <v>0</v>
      </c>
      <c r="AB190" s="63">
        <f>IF(AB$24&lt;&gt;0,AB154/AB$24,)</f>
        <v>0</v>
      </c>
    </row>
    <row r="191" ht="13.5" customHeight="1" spans="1:28">
      <c r="A191" s="88"/>
      <c r="B191" s="89"/>
      <c r="C191" s="98"/>
      <c r="D191" s="97" t="s">
        <v>483</v>
      </c>
      <c r="E191" s="118">
        <f t="shared" ref="E191:R191" si="111">IF(E25&lt;&gt;0,E154/E25,0)</f>
        <v>0</v>
      </c>
      <c r="F191" s="118">
        <f t="shared" si="111"/>
        <v>0</v>
      </c>
      <c r="G191" s="62">
        <f t="shared" si="111"/>
        <v>0</v>
      </c>
      <c r="H191" s="62">
        <f t="shared" si="111"/>
        <v>0</v>
      </c>
      <c r="I191" s="62">
        <f t="shared" si="111"/>
        <v>0</v>
      </c>
      <c r="J191" s="62">
        <f t="shared" si="111"/>
        <v>0</v>
      </c>
      <c r="K191" s="62">
        <f t="shared" si="111"/>
        <v>0</v>
      </c>
      <c r="L191" s="62">
        <f t="shared" si="111"/>
        <v>0</v>
      </c>
      <c r="M191" s="62">
        <f t="shared" si="111"/>
        <v>0</v>
      </c>
      <c r="N191" s="62">
        <f t="shared" si="111"/>
        <v>0</v>
      </c>
      <c r="O191" s="62">
        <f t="shared" si="111"/>
        <v>0</v>
      </c>
      <c r="P191" s="62">
        <f t="shared" si="111"/>
        <v>0</v>
      </c>
      <c r="Q191" s="62">
        <f t="shared" si="111"/>
        <v>0</v>
      </c>
      <c r="R191" s="62">
        <f t="shared" si="111"/>
        <v>0</v>
      </c>
      <c r="Y191" s="118">
        <f>IF(Y25&lt;&gt;0,Y154/Y25,0)</f>
        <v>0</v>
      </c>
      <c r="Z191" s="118">
        <f>IF(Z25&lt;&gt;0,Z154/Z25,0)</f>
        <v>0</v>
      </c>
      <c r="AA191" s="118">
        <f>IF(AA25&lt;&gt;0,AA154/AA25,0)</f>
        <v>0</v>
      </c>
      <c r="AB191" s="118">
        <f>IF(AB25&lt;&gt;0,AB154/AB25,0)</f>
        <v>0</v>
      </c>
    </row>
    <row r="192" ht="13.5" customHeight="1" spans="1:28">
      <c r="A192" s="99"/>
      <c r="B192" s="100"/>
      <c r="C192" s="101" t="s">
        <v>93</v>
      </c>
      <c r="D192" s="102"/>
      <c r="E192" s="105">
        <f>SUM(G192:R192)</f>
        <v>0</v>
      </c>
      <c r="F192" s="105">
        <f>IF($T$1=0,0,E192/$T$1)</f>
        <v>0</v>
      </c>
      <c r="G192" s="108">
        <f t="shared" ref="G192:R192" si="112">G151+G157+G184+G187</f>
        <v>0</v>
      </c>
      <c r="H192" s="108">
        <f t="shared" si="112"/>
        <v>0</v>
      </c>
      <c r="I192" s="108">
        <f t="shared" si="112"/>
        <v>0</v>
      </c>
      <c r="J192" s="108">
        <f t="shared" si="112"/>
        <v>0</v>
      </c>
      <c r="K192" s="108">
        <f t="shared" si="112"/>
        <v>0</v>
      </c>
      <c r="L192" s="108">
        <f t="shared" si="112"/>
        <v>0</v>
      </c>
      <c r="M192" s="108">
        <f t="shared" si="112"/>
        <v>0</v>
      </c>
      <c r="N192" s="108">
        <f t="shared" si="112"/>
        <v>0</v>
      </c>
      <c r="O192" s="108">
        <f t="shared" si="112"/>
        <v>0</v>
      </c>
      <c r="P192" s="108">
        <f t="shared" si="112"/>
        <v>0</v>
      </c>
      <c r="Q192" s="108">
        <f t="shared" si="112"/>
        <v>0</v>
      </c>
      <c r="R192" s="108">
        <f t="shared" si="112"/>
        <v>0</v>
      </c>
      <c r="Y192" s="105">
        <f>SUM(G192:I192)</f>
        <v>0</v>
      </c>
      <c r="Z192" s="105">
        <f>SUM(J192:L192)</f>
        <v>0</v>
      </c>
      <c r="AA192" s="105">
        <f>SUM(M192:O192)</f>
        <v>0</v>
      </c>
      <c r="AB192" s="105">
        <f>SUM(P192:R192)</f>
        <v>0</v>
      </c>
    </row>
    <row r="193" ht="13.5" customHeight="1" spans="1:28">
      <c r="A193" s="40" t="s">
        <v>391</v>
      </c>
      <c r="B193" s="41"/>
      <c r="C193" s="42" t="s">
        <v>510</v>
      </c>
      <c r="D193" s="43" t="s">
        <v>397</v>
      </c>
      <c r="E193" s="63">
        <f>SUM(G193:R193)</f>
        <v>0</v>
      </c>
      <c r="F193" s="122">
        <f>IF($T$1=0,0,E193/$T$1)</f>
        <v>0</v>
      </c>
      <c r="G193" s="108">
        <f t="shared" ref="G193:R195" si="113">G199+G205</f>
        <v>0</v>
      </c>
      <c r="H193" s="108">
        <f t="shared" si="113"/>
        <v>0</v>
      </c>
      <c r="I193" s="108">
        <f t="shared" si="113"/>
        <v>0</v>
      </c>
      <c r="J193" s="108">
        <f t="shared" si="113"/>
        <v>0</v>
      </c>
      <c r="K193" s="108">
        <f t="shared" si="113"/>
        <v>0</v>
      </c>
      <c r="L193" s="108">
        <f t="shared" si="113"/>
        <v>0</v>
      </c>
      <c r="M193" s="108">
        <f t="shared" si="113"/>
        <v>0</v>
      </c>
      <c r="N193" s="108">
        <f t="shared" si="113"/>
        <v>0</v>
      </c>
      <c r="O193" s="108">
        <f t="shared" si="113"/>
        <v>0</v>
      </c>
      <c r="P193" s="108">
        <f t="shared" si="113"/>
        <v>0</v>
      </c>
      <c r="Q193" s="108">
        <f t="shared" si="113"/>
        <v>0</v>
      </c>
      <c r="R193" s="108">
        <f t="shared" si="113"/>
        <v>0</v>
      </c>
      <c r="Y193" s="63">
        <f>SUM(G193:I193)</f>
        <v>0</v>
      </c>
      <c r="Z193" s="63">
        <f>SUM(J193:L193)</f>
        <v>0</v>
      </c>
      <c r="AA193" s="63">
        <f>SUM(M193:O193)</f>
        <v>0</v>
      </c>
      <c r="AB193" s="63">
        <f>SUM(P193:R193)</f>
        <v>0</v>
      </c>
    </row>
    <row r="194" ht="13.5" customHeight="1" spans="1:28">
      <c r="A194" s="44"/>
      <c r="B194" s="45"/>
      <c r="C194" s="42"/>
      <c r="D194" s="43" t="s">
        <v>442</v>
      </c>
      <c r="E194" s="63">
        <f>SUM(G194:R194)</f>
        <v>0</v>
      </c>
      <c r="F194" s="122">
        <f>IF($T$1=0,0,E194/$T$1)</f>
        <v>0</v>
      </c>
      <c r="G194" s="108">
        <f t="shared" si="113"/>
        <v>0</v>
      </c>
      <c r="H194" s="108">
        <f t="shared" si="113"/>
        <v>0</v>
      </c>
      <c r="I194" s="108">
        <f t="shared" si="113"/>
        <v>0</v>
      </c>
      <c r="J194" s="108">
        <f t="shared" si="113"/>
        <v>0</v>
      </c>
      <c r="K194" s="108">
        <f t="shared" si="113"/>
        <v>0</v>
      </c>
      <c r="L194" s="108">
        <f t="shared" si="113"/>
        <v>0</v>
      </c>
      <c r="M194" s="108">
        <f t="shared" si="113"/>
        <v>0</v>
      </c>
      <c r="N194" s="108">
        <f t="shared" si="113"/>
        <v>0</v>
      </c>
      <c r="O194" s="108">
        <f t="shared" si="113"/>
        <v>0</v>
      </c>
      <c r="P194" s="108">
        <f t="shared" si="113"/>
        <v>0</v>
      </c>
      <c r="Q194" s="108">
        <f t="shared" si="113"/>
        <v>0</v>
      </c>
      <c r="R194" s="108">
        <f t="shared" si="113"/>
        <v>0</v>
      </c>
      <c r="Y194" s="63">
        <f>SUM(G194:I194)</f>
        <v>0</v>
      </c>
      <c r="Z194" s="63">
        <f>SUM(J194:L194)</f>
        <v>0</v>
      </c>
      <c r="AA194" s="63">
        <f>SUM(M194:O194)</f>
        <v>0</v>
      </c>
      <c r="AB194" s="63">
        <f>SUM(P194:R194)</f>
        <v>0</v>
      </c>
    </row>
    <row r="195" ht="13.5" customHeight="1" spans="1:28">
      <c r="A195" s="44"/>
      <c r="B195" s="45"/>
      <c r="C195" s="42"/>
      <c r="D195" s="43" t="s">
        <v>443</v>
      </c>
      <c r="E195" s="63">
        <f>SUM(G195:R195)</f>
        <v>0</v>
      </c>
      <c r="F195" s="122">
        <f>IF($T$1=0,0,E195/$T$1)</f>
        <v>0</v>
      </c>
      <c r="G195" s="108">
        <f t="shared" si="113"/>
        <v>0</v>
      </c>
      <c r="H195" s="108">
        <f t="shared" si="113"/>
        <v>0</v>
      </c>
      <c r="I195" s="108">
        <f t="shared" si="113"/>
        <v>0</v>
      </c>
      <c r="J195" s="108">
        <f t="shared" si="113"/>
        <v>0</v>
      </c>
      <c r="K195" s="108">
        <f t="shared" si="113"/>
        <v>0</v>
      </c>
      <c r="L195" s="108">
        <f t="shared" si="113"/>
        <v>0</v>
      </c>
      <c r="M195" s="108">
        <f t="shared" si="113"/>
        <v>0</v>
      </c>
      <c r="N195" s="108">
        <f t="shared" si="113"/>
        <v>0</v>
      </c>
      <c r="O195" s="108">
        <f t="shared" si="113"/>
        <v>0</v>
      </c>
      <c r="P195" s="108">
        <f t="shared" si="113"/>
        <v>0</v>
      </c>
      <c r="Q195" s="108">
        <f t="shared" si="113"/>
        <v>0</v>
      </c>
      <c r="R195" s="108">
        <f t="shared" si="113"/>
        <v>0</v>
      </c>
      <c r="Y195" s="63">
        <f>SUM(G195:I195)</f>
        <v>0</v>
      </c>
      <c r="Z195" s="63">
        <f>SUM(J195:L195)</f>
        <v>0</v>
      </c>
      <c r="AA195" s="63">
        <f>SUM(M195:O195)</f>
        <v>0</v>
      </c>
      <c r="AB195" s="63">
        <f>SUM(P195:R195)</f>
        <v>0</v>
      </c>
    </row>
    <row r="196" ht="13.5" customHeight="1" spans="1:28">
      <c r="A196" s="44"/>
      <c r="B196" s="45"/>
      <c r="C196" s="42"/>
      <c r="D196" s="43" t="s">
        <v>421</v>
      </c>
      <c r="E196" s="63">
        <f t="shared" ref="E196:R196" si="114">IF(E193&lt;&gt;0,(E194+E195)/E193,)</f>
        <v>0</v>
      </c>
      <c r="F196" s="123">
        <f t="shared" si="114"/>
        <v>0</v>
      </c>
      <c r="G196" s="108">
        <f t="shared" si="114"/>
        <v>0</v>
      </c>
      <c r="H196" s="108">
        <f t="shared" si="114"/>
        <v>0</v>
      </c>
      <c r="I196" s="108">
        <f t="shared" si="114"/>
        <v>0</v>
      </c>
      <c r="J196" s="108">
        <f t="shared" si="114"/>
        <v>0</v>
      </c>
      <c r="K196" s="108">
        <f t="shared" si="114"/>
        <v>0</v>
      </c>
      <c r="L196" s="108">
        <f t="shared" si="114"/>
        <v>0</v>
      </c>
      <c r="M196" s="108">
        <f t="shared" si="114"/>
        <v>0</v>
      </c>
      <c r="N196" s="108">
        <f t="shared" si="114"/>
        <v>0</v>
      </c>
      <c r="O196" s="108">
        <f t="shared" si="114"/>
        <v>0</v>
      </c>
      <c r="P196" s="108">
        <f t="shared" si="114"/>
        <v>0</v>
      </c>
      <c r="Q196" s="108">
        <f t="shared" si="114"/>
        <v>0</v>
      </c>
      <c r="R196" s="108">
        <f t="shared" si="114"/>
        <v>0</v>
      </c>
      <c r="Y196" s="63">
        <f>IF(Y193&lt;&gt;0,(Y194+Y195)/Y193,)</f>
        <v>0</v>
      </c>
      <c r="Z196" s="63">
        <f>IF(Z193&lt;&gt;0,(Z194+Z195)/Z193,)</f>
        <v>0</v>
      </c>
      <c r="AA196" s="63">
        <f>IF(AA193&lt;&gt;0,(AA194+AA195)/AA193,)</f>
        <v>0</v>
      </c>
      <c r="AB196" s="63">
        <f>IF(AB193&lt;&gt;0,(AB194+AB195)/AB193,)</f>
        <v>0</v>
      </c>
    </row>
    <row r="197" ht="13.5" customHeight="1" spans="1:28">
      <c r="A197" s="44"/>
      <c r="B197" s="45"/>
      <c r="C197" s="42"/>
      <c r="D197" s="43" t="s">
        <v>444</v>
      </c>
      <c r="E197" s="63">
        <f>SUM(G197:R197)</f>
        <v>0</v>
      </c>
      <c r="F197" s="122">
        <f>IF($T$1=0,0,E197/$T$1)</f>
        <v>0</v>
      </c>
      <c r="G197" s="108">
        <f t="shared" ref="G197:R197" si="115">G203+G209</f>
        <v>0</v>
      </c>
      <c r="H197" s="108">
        <f t="shared" si="115"/>
        <v>0</v>
      </c>
      <c r="I197" s="108">
        <f t="shared" si="115"/>
        <v>0</v>
      </c>
      <c r="J197" s="108">
        <f t="shared" si="115"/>
        <v>0</v>
      </c>
      <c r="K197" s="108">
        <f t="shared" si="115"/>
        <v>0</v>
      </c>
      <c r="L197" s="108">
        <f t="shared" si="115"/>
        <v>0</v>
      </c>
      <c r="M197" s="108">
        <f t="shared" si="115"/>
        <v>0</v>
      </c>
      <c r="N197" s="108">
        <f t="shared" si="115"/>
        <v>0</v>
      </c>
      <c r="O197" s="108">
        <f t="shared" si="115"/>
        <v>0</v>
      </c>
      <c r="P197" s="108">
        <f t="shared" si="115"/>
        <v>0</v>
      </c>
      <c r="Q197" s="108">
        <f t="shared" si="115"/>
        <v>0</v>
      </c>
      <c r="R197" s="108">
        <f t="shared" si="115"/>
        <v>0</v>
      </c>
      <c r="Y197" s="63">
        <f>SUM(G197:I197)</f>
        <v>0</v>
      </c>
      <c r="Z197" s="63">
        <f>SUM(J197:L197)</f>
        <v>0</v>
      </c>
      <c r="AA197" s="63">
        <f>SUM(M197:O197)</f>
        <v>0</v>
      </c>
      <c r="AB197" s="63">
        <f>SUM(P197:R197)</f>
        <v>0</v>
      </c>
    </row>
    <row r="198" ht="13.5" customHeight="1" spans="1:28">
      <c r="A198" s="44"/>
      <c r="B198" s="45"/>
      <c r="C198" s="42"/>
      <c r="D198" s="43" t="s">
        <v>445</v>
      </c>
      <c r="E198" s="63">
        <f>SUM(G198:R198)</f>
        <v>0</v>
      </c>
      <c r="F198" s="122">
        <f>IF($T$1=0,0,E198/$T$1)</f>
        <v>0</v>
      </c>
      <c r="G198" s="108">
        <f t="shared" ref="G198:R198" si="116">G194+G195+G197</f>
        <v>0</v>
      </c>
      <c r="H198" s="108">
        <f t="shared" si="116"/>
        <v>0</v>
      </c>
      <c r="I198" s="108">
        <f t="shared" si="116"/>
        <v>0</v>
      </c>
      <c r="J198" s="108">
        <f t="shared" si="116"/>
        <v>0</v>
      </c>
      <c r="K198" s="108">
        <f t="shared" si="116"/>
        <v>0</v>
      </c>
      <c r="L198" s="108">
        <f t="shared" si="116"/>
        <v>0</v>
      </c>
      <c r="M198" s="108">
        <f t="shared" si="116"/>
        <v>0</v>
      </c>
      <c r="N198" s="108">
        <f t="shared" si="116"/>
        <v>0</v>
      </c>
      <c r="O198" s="108">
        <f t="shared" si="116"/>
        <v>0</v>
      </c>
      <c r="P198" s="108">
        <f t="shared" si="116"/>
        <v>0</v>
      </c>
      <c r="Q198" s="108">
        <f t="shared" si="116"/>
        <v>0</v>
      </c>
      <c r="R198" s="108">
        <f t="shared" si="116"/>
        <v>0</v>
      </c>
      <c r="Y198" s="63">
        <f>SUM(G198:I198)</f>
        <v>0</v>
      </c>
      <c r="Z198" s="63">
        <f>SUM(J198:L198)</f>
        <v>0</v>
      </c>
      <c r="AA198" s="63">
        <f>SUM(M198:O198)</f>
        <v>0</v>
      </c>
      <c r="AB198" s="63">
        <f>SUM(P198:R198)</f>
        <v>0</v>
      </c>
    </row>
    <row r="199" ht="13.5" customHeight="1" spans="1:28">
      <c r="A199" s="44"/>
      <c r="B199" s="45"/>
      <c r="C199" s="28" t="s">
        <v>511</v>
      </c>
      <c r="D199" s="46" t="s">
        <v>397</v>
      </c>
      <c r="E199" s="105">
        <f>SUM(G199:R199)</f>
        <v>0</v>
      </c>
      <c r="F199" s="107">
        <f>IF($T$1=0,0,E199/$T$1)</f>
        <v>0</v>
      </c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Y199" s="105">
        <f>SUM(G199:I199)</f>
        <v>0</v>
      </c>
      <c r="Z199" s="105">
        <f>SUM(J199:L199)</f>
        <v>0</v>
      </c>
      <c r="AA199" s="105">
        <f>SUM(M199:O199)</f>
        <v>0</v>
      </c>
      <c r="AB199" s="105">
        <f>SUM(P199:R199)</f>
        <v>0</v>
      </c>
    </row>
    <row r="200" ht="13.5" customHeight="1" spans="1:28">
      <c r="A200" s="44"/>
      <c r="B200" s="45"/>
      <c r="C200" s="28"/>
      <c r="D200" s="46" t="s">
        <v>442</v>
      </c>
      <c r="E200" s="105">
        <f>SUM(G200:R200)</f>
        <v>0</v>
      </c>
      <c r="F200" s="107">
        <f>IF($T$1=0,0,E200/$T$1)</f>
        <v>0</v>
      </c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Y200" s="105">
        <f>SUM(G200:I200)</f>
        <v>0</v>
      </c>
      <c r="Z200" s="105">
        <f>SUM(J200:L200)</f>
        <v>0</v>
      </c>
      <c r="AA200" s="105">
        <f>SUM(M200:O200)</f>
        <v>0</v>
      </c>
      <c r="AB200" s="105">
        <f>SUM(P200:R200)</f>
        <v>0</v>
      </c>
    </row>
    <row r="201" ht="13.5" customHeight="1" spans="1:28">
      <c r="A201" s="44"/>
      <c r="B201" s="45"/>
      <c r="C201" s="28"/>
      <c r="D201" s="46" t="s">
        <v>443</v>
      </c>
      <c r="E201" s="105">
        <f>SUM(G201:R201)</f>
        <v>0</v>
      </c>
      <c r="F201" s="107">
        <f>IF($T$1=0,0,E201/$T$1)</f>
        <v>0</v>
      </c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Y201" s="105">
        <f>SUM(G201:I201)</f>
        <v>0</v>
      </c>
      <c r="Z201" s="105">
        <f>SUM(J201:L201)</f>
        <v>0</v>
      </c>
      <c r="AA201" s="105">
        <f>SUM(M201:O201)</f>
        <v>0</v>
      </c>
      <c r="AB201" s="105">
        <f>SUM(P201:R201)</f>
        <v>0</v>
      </c>
    </row>
    <row r="202" ht="13.5" customHeight="1" spans="1:28">
      <c r="A202" s="44"/>
      <c r="B202" s="45"/>
      <c r="C202" s="28"/>
      <c r="D202" s="46" t="s">
        <v>421</v>
      </c>
      <c r="E202" s="105">
        <f t="shared" ref="E202:R202" si="117">IF(E199&lt;&gt;0,(E200+E201)/E199,)</f>
        <v>0</v>
      </c>
      <c r="F202" s="107">
        <f t="shared" si="117"/>
        <v>0</v>
      </c>
      <c r="G202" s="108">
        <f t="shared" si="117"/>
        <v>0</v>
      </c>
      <c r="H202" s="108">
        <f t="shared" si="117"/>
        <v>0</v>
      </c>
      <c r="I202" s="108">
        <f t="shared" si="117"/>
        <v>0</v>
      </c>
      <c r="J202" s="108">
        <f t="shared" si="117"/>
        <v>0</v>
      </c>
      <c r="K202" s="108">
        <f t="shared" si="117"/>
        <v>0</v>
      </c>
      <c r="L202" s="108">
        <f t="shared" si="117"/>
        <v>0</v>
      </c>
      <c r="M202" s="108">
        <f t="shared" si="117"/>
        <v>0</v>
      </c>
      <c r="N202" s="108">
        <f t="shared" si="117"/>
        <v>0</v>
      </c>
      <c r="O202" s="108">
        <f t="shared" si="117"/>
        <v>0</v>
      </c>
      <c r="P202" s="108">
        <f t="shared" si="117"/>
        <v>0</v>
      </c>
      <c r="Q202" s="108">
        <f t="shared" si="117"/>
        <v>0</v>
      </c>
      <c r="R202" s="108">
        <f t="shared" si="117"/>
        <v>0</v>
      </c>
      <c r="Y202" s="105">
        <f>IF(Y199&lt;&gt;0,(Y200+Y201)/Y199,)</f>
        <v>0</v>
      </c>
      <c r="Z202" s="105">
        <f>IF(Z199&lt;&gt;0,(Z200+Z201)/Z199,)</f>
        <v>0</v>
      </c>
      <c r="AA202" s="105">
        <f>IF(AA199&lt;&gt;0,(AA200+AA201)/AA199,)</f>
        <v>0</v>
      </c>
      <c r="AB202" s="105">
        <f>IF(AB199&lt;&gt;0,(AB200+AB201)/AB199,)</f>
        <v>0</v>
      </c>
    </row>
    <row r="203" ht="13.5" customHeight="1" spans="1:28">
      <c r="A203" s="44"/>
      <c r="B203" s="45"/>
      <c r="C203" s="28"/>
      <c r="D203" s="46" t="s">
        <v>444</v>
      </c>
      <c r="E203" s="105">
        <f>SUM(G203:R203)</f>
        <v>0</v>
      </c>
      <c r="F203" s="107">
        <f>IF($T$1=0,0,E203/$T$1)</f>
        <v>0</v>
      </c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Y203" s="105">
        <f>SUM(G203:I203)</f>
        <v>0</v>
      </c>
      <c r="Z203" s="105">
        <f>SUM(J203:L203)</f>
        <v>0</v>
      </c>
      <c r="AA203" s="105">
        <f>SUM(M203:O203)</f>
        <v>0</v>
      </c>
      <c r="AB203" s="105">
        <f>SUM(P203:R203)</f>
        <v>0</v>
      </c>
    </row>
    <row r="204" ht="13.5" customHeight="1" spans="1:28">
      <c r="A204" s="44"/>
      <c r="B204" s="45"/>
      <c r="C204" s="28"/>
      <c r="D204" s="46" t="s">
        <v>445</v>
      </c>
      <c r="E204" s="105">
        <f>SUM(G204:R204)</f>
        <v>0</v>
      </c>
      <c r="F204" s="107">
        <f>IF($T$1=0,0,E204/$T$1)</f>
        <v>0</v>
      </c>
      <c r="G204" s="108">
        <f t="shared" ref="G204:R204" si="118">G200+G201+G203</f>
        <v>0</v>
      </c>
      <c r="H204" s="108">
        <f t="shared" si="118"/>
        <v>0</v>
      </c>
      <c r="I204" s="108">
        <f t="shared" si="118"/>
        <v>0</v>
      </c>
      <c r="J204" s="108">
        <f t="shared" si="118"/>
        <v>0</v>
      </c>
      <c r="K204" s="108">
        <f t="shared" si="118"/>
        <v>0</v>
      </c>
      <c r="L204" s="108">
        <f t="shared" si="118"/>
        <v>0</v>
      </c>
      <c r="M204" s="108">
        <f t="shared" si="118"/>
        <v>0</v>
      </c>
      <c r="N204" s="108">
        <f t="shared" si="118"/>
        <v>0</v>
      </c>
      <c r="O204" s="108">
        <f t="shared" si="118"/>
        <v>0</v>
      </c>
      <c r="P204" s="108">
        <f t="shared" si="118"/>
        <v>0</v>
      </c>
      <c r="Q204" s="108">
        <f t="shared" si="118"/>
        <v>0</v>
      </c>
      <c r="R204" s="108">
        <f t="shared" si="118"/>
        <v>0</v>
      </c>
      <c r="Y204" s="105">
        <f>SUM(G204:I204)</f>
        <v>0</v>
      </c>
      <c r="Z204" s="105">
        <f>SUM(J204:L204)</f>
        <v>0</v>
      </c>
      <c r="AA204" s="105">
        <f>SUM(M204:O204)</f>
        <v>0</v>
      </c>
      <c r="AB204" s="105">
        <f>SUM(P204:R204)</f>
        <v>0</v>
      </c>
    </row>
    <row r="205" ht="13.5" customHeight="1" spans="1:28">
      <c r="A205" s="44"/>
      <c r="B205" s="45"/>
      <c r="C205" s="30" t="s">
        <v>512</v>
      </c>
      <c r="D205" s="43" t="s">
        <v>397</v>
      </c>
      <c r="E205" s="63">
        <f>SUM(G205:R205)</f>
        <v>0</v>
      </c>
      <c r="F205" s="122">
        <f>IF($T$1=0,0,E205/$T$1)</f>
        <v>0</v>
      </c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Y205" s="63">
        <f>SUM(G205:I205)</f>
        <v>0</v>
      </c>
      <c r="Z205" s="63">
        <f>SUM(J205:L205)</f>
        <v>0</v>
      </c>
      <c r="AA205" s="63">
        <f>SUM(M205:O205)</f>
        <v>0</v>
      </c>
      <c r="AB205" s="63">
        <f>SUM(P205:R205)</f>
        <v>0</v>
      </c>
    </row>
    <row r="206" ht="13.5" customHeight="1" spans="1:28">
      <c r="A206" s="44"/>
      <c r="B206" s="45"/>
      <c r="C206" s="30"/>
      <c r="D206" s="43" t="s">
        <v>442</v>
      </c>
      <c r="E206" s="63">
        <f>SUM(G206:R206)</f>
        <v>0</v>
      </c>
      <c r="F206" s="122">
        <f>IF($T$1=0,0,E206/$T$1)</f>
        <v>0</v>
      </c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Y206" s="63">
        <f>SUM(G206:I206)</f>
        <v>0</v>
      </c>
      <c r="Z206" s="63">
        <f>SUM(J206:L206)</f>
        <v>0</v>
      </c>
      <c r="AA206" s="63">
        <f>SUM(M206:O206)</f>
        <v>0</v>
      </c>
      <c r="AB206" s="63">
        <f>SUM(P206:R206)</f>
        <v>0</v>
      </c>
    </row>
    <row r="207" ht="13.5" customHeight="1" spans="1:28">
      <c r="A207" s="44"/>
      <c r="B207" s="45"/>
      <c r="C207" s="30"/>
      <c r="D207" s="43" t="s">
        <v>443</v>
      </c>
      <c r="E207" s="63">
        <f>SUM(G207:R207)</f>
        <v>0</v>
      </c>
      <c r="F207" s="122">
        <f>IF($T$1=0,0,E207/$T$1)</f>
        <v>0</v>
      </c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Y207" s="63">
        <f>SUM(G207:I207)</f>
        <v>0</v>
      </c>
      <c r="Z207" s="63">
        <f>SUM(J207:L207)</f>
        <v>0</v>
      </c>
      <c r="AA207" s="63">
        <f>SUM(M207:O207)</f>
        <v>0</v>
      </c>
      <c r="AB207" s="63">
        <f>SUM(P207:R207)</f>
        <v>0</v>
      </c>
    </row>
    <row r="208" ht="13.5" customHeight="1" spans="1:28">
      <c r="A208" s="44"/>
      <c r="B208" s="45"/>
      <c r="C208" s="30"/>
      <c r="D208" s="43" t="s">
        <v>421</v>
      </c>
      <c r="E208" s="63">
        <f t="shared" ref="E208:R208" si="119">IF(E205&lt;&gt;0,(E206+E207)/E205,)</f>
        <v>0</v>
      </c>
      <c r="F208" s="123">
        <f t="shared" si="119"/>
        <v>0</v>
      </c>
      <c r="G208" s="108">
        <f t="shared" si="119"/>
        <v>0</v>
      </c>
      <c r="H208" s="108">
        <f t="shared" si="119"/>
        <v>0</v>
      </c>
      <c r="I208" s="108">
        <f t="shared" si="119"/>
        <v>0</v>
      </c>
      <c r="J208" s="108">
        <f t="shared" si="119"/>
        <v>0</v>
      </c>
      <c r="K208" s="108">
        <f t="shared" si="119"/>
        <v>0</v>
      </c>
      <c r="L208" s="108">
        <f t="shared" si="119"/>
        <v>0</v>
      </c>
      <c r="M208" s="108">
        <f t="shared" si="119"/>
        <v>0</v>
      </c>
      <c r="N208" s="108">
        <f t="shared" si="119"/>
        <v>0</v>
      </c>
      <c r="O208" s="108">
        <f t="shared" si="119"/>
        <v>0</v>
      </c>
      <c r="P208" s="108">
        <f t="shared" si="119"/>
        <v>0</v>
      </c>
      <c r="Q208" s="108">
        <f t="shared" si="119"/>
        <v>0</v>
      </c>
      <c r="R208" s="108">
        <f t="shared" si="119"/>
        <v>0</v>
      </c>
      <c r="Y208" s="63">
        <f>IF(Y205&lt;&gt;0,(Y206+Y207)/Y205,)</f>
        <v>0</v>
      </c>
      <c r="Z208" s="63">
        <f>IF(Z205&lt;&gt;0,(Z206+Z207)/Z205,)</f>
        <v>0</v>
      </c>
      <c r="AA208" s="63">
        <f>IF(AA205&lt;&gt;0,(AA206+AA207)/AA205,)</f>
        <v>0</v>
      </c>
      <c r="AB208" s="63">
        <f>IF(AB205&lt;&gt;0,(AB206+AB207)/AB205,)</f>
        <v>0</v>
      </c>
    </row>
    <row r="209" ht="13.5" customHeight="1" spans="1:28">
      <c r="A209" s="44"/>
      <c r="B209" s="45"/>
      <c r="C209" s="30"/>
      <c r="D209" s="43" t="s">
        <v>444</v>
      </c>
      <c r="E209" s="63">
        <f t="shared" ref="E209:E225" si="120">SUM(G209:R209)</f>
        <v>0</v>
      </c>
      <c r="F209" s="122">
        <f t="shared" ref="F209:F225" si="121">IF($T$1=0,0,E209/$T$1)</f>
        <v>0</v>
      </c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Y209" s="63">
        <f t="shared" ref="Y209:Y225" si="122">SUM(G209:I209)</f>
        <v>0</v>
      </c>
      <c r="Z209" s="63">
        <f t="shared" ref="Z209:Z225" si="123">SUM(J209:L209)</f>
        <v>0</v>
      </c>
      <c r="AA209" s="63">
        <f t="shared" ref="AA209:AA225" si="124">SUM(M209:O209)</f>
        <v>0</v>
      </c>
      <c r="AB209" s="63">
        <f t="shared" ref="AB209:AB225" si="125">SUM(P209:R209)</f>
        <v>0</v>
      </c>
    </row>
    <row r="210" ht="13.5" customHeight="1" spans="1:28">
      <c r="A210" s="44"/>
      <c r="B210" s="45"/>
      <c r="C210" s="30"/>
      <c r="D210" s="43" t="s">
        <v>445</v>
      </c>
      <c r="E210" s="63">
        <f t="shared" si="120"/>
        <v>0</v>
      </c>
      <c r="F210" s="122">
        <f t="shared" si="121"/>
        <v>0</v>
      </c>
      <c r="G210" s="108">
        <f t="shared" ref="G210:R210" si="126">G206+G207+G209</f>
        <v>0</v>
      </c>
      <c r="H210" s="108">
        <f t="shared" si="126"/>
        <v>0</v>
      </c>
      <c r="I210" s="108">
        <f t="shared" si="126"/>
        <v>0</v>
      </c>
      <c r="J210" s="108">
        <f t="shared" si="126"/>
        <v>0</v>
      </c>
      <c r="K210" s="108">
        <f t="shared" si="126"/>
        <v>0</v>
      </c>
      <c r="L210" s="108">
        <f t="shared" si="126"/>
        <v>0</v>
      </c>
      <c r="M210" s="108">
        <f t="shared" si="126"/>
        <v>0</v>
      </c>
      <c r="N210" s="108">
        <f t="shared" si="126"/>
        <v>0</v>
      </c>
      <c r="O210" s="108">
        <f t="shared" si="126"/>
        <v>0</v>
      </c>
      <c r="P210" s="108">
        <f t="shared" si="126"/>
        <v>0</v>
      </c>
      <c r="Q210" s="108">
        <f t="shared" si="126"/>
        <v>0</v>
      </c>
      <c r="R210" s="108">
        <f t="shared" si="126"/>
        <v>0</v>
      </c>
      <c r="Y210" s="63">
        <f t="shared" si="122"/>
        <v>0</v>
      </c>
      <c r="Z210" s="63">
        <f t="shared" si="123"/>
        <v>0</v>
      </c>
      <c r="AA210" s="63">
        <f t="shared" si="124"/>
        <v>0</v>
      </c>
      <c r="AB210" s="63">
        <f t="shared" si="125"/>
        <v>0</v>
      </c>
    </row>
    <row r="211" ht="13.5" customHeight="1" spans="1:28">
      <c r="A211" s="44"/>
      <c r="B211" s="45"/>
      <c r="C211" s="28" t="s">
        <v>513</v>
      </c>
      <c r="D211" s="46" t="s">
        <v>469</v>
      </c>
      <c r="E211" s="105">
        <f t="shared" si="120"/>
        <v>0</v>
      </c>
      <c r="F211" s="107">
        <f>IF($T$1=0,0,E211/$T$1)</f>
        <v>0</v>
      </c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Y211" s="105">
        <f t="shared" si="122"/>
        <v>0</v>
      </c>
      <c r="Z211" s="105">
        <f t="shared" si="123"/>
        <v>0</v>
      </c>
      <c r="AA211" s="105">
        <f t="shared" si="124"/>
        <v>0</v>
      </c>
      <c r="AB211" s="105">
        <f t="shared" si="125"/>
        <v>0</v>
      </c>
    </row>
    <row r="212" ht="13.5" customHeight="1" spans="1:28">
      <c r="A212" s="44"/>
      <c r="B212" s="45"/>
      <c r="C212" s="28"/>
      <c r="D212" s="46" t="s">
        <v>514</v>
      </c>
      <c r="E212" s="105">
        <f t="shared" si="120"/>
        <v>0</v>
      </c>
      <c r="F212" s="107">
        <f t="shared" si="121"/>
        <v>0</v>
      </c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Y212" s="105">
        <f t="shared" si="122"/>
        <v>0</v>
      </c>
      <c r="Z212" s="105">
        <f t="shared" si="123"/>
        <v>0</v>
      </c>
      <c r="AA212" s="105">
        <f t="shared" si="124"/>
        <v>0</v>
      </c>
      <c r="AB212" s="105">
        <f t="shared" si="125"/>
        <v>0</v>
      </c>
    </row>
    <row r="213" ht="13.5" customHeight="1" spans="1:28">
      <c r="A213" s="44"/>
      <c r="B213" s="45"/>
      <c r="C213" s="28"/>
      <c r="D213" s="46" t="s">
        <v>515</v>
      </c>
      <c r="E213" s="105">
        <f t="shared" si="120"/>
        <v>0</v>
      </c>
      <c r="F213" s="107">
        <f t="shared" si="121"/>
        <v>0</v>
      </c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Y213" s="105">
        <f t="shared" si="122"/>
        <v>0</v>
      </c>
      <c r="Z213" s="105">
        <f t="shared" si="123"/>
        <v>0</v>
      </c>
      <c r="AA213" s="105">
        <f t="shared" si="124"/>
        <v>0</v>
      </c>
      <c r="AB213" s="105">
        <f t="shared" si="125"/>
        <v>0</v>
      </c>
    </row>
    <row r="214" ht="13.5" customHeight="1" spans="1:28">
      <c r="A214" s="44"/>
      <c r="B214" s="45"/>
      <c r="C214" s="28"/>
      <c r="D214" s="46" t="s">
        <v>499</v>
      </c>
      <c r="E214" s="105">
        <f t="shared" si="120"/>
        <v>0</v>
      </c>
      <c r="F214" s="107">
        <f t="shared" si="121"/>
        <v>0</v>
      </c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Y214" s="105">
        <f t="shared" si="122"/>
        <v>0</v>
      </c>
      <c r="Z214" s="105">
        <f t="shared" si="123"/>
        <v>0</v>
      </c>
      <c r="AA214" s="105">
        <f t="shared" si="124"/>
        <v>0</v>
      </c>
      <c r="AB214" s="105">
        <f t="shared" si="125"/>
        <v>0</v>
      </c>
    </row>
    <row r="215" ht="13.5" customHeight="1" spans="1:28">
      <c r="A215" s="44"/>
      <c r="B215" s="45"/>
      <c r="C215" s="28"/>
      <c r="D215" s="46" t="s">
        <v>516</v>
      </c>
      <c r="E215" s="105">
        <f t="shared" si="120"/>
        <v>0</v>
      </c>
      <c r="F215" s="107">
        <f t="shared" si="121"/>
        <v>0</v>
      </c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Y215" s="105">
        <f t="shared" si="122"/>
        <v>0</v>
      </c>
      <c r="Z215" s="105">
        <f t="shared" si="123"/>
        <v>0</v>
      </c>
      <c r="AA215" s="105">
        <f t="shared" si="124"/>
        <v>0</v>
      </c>
      <c r="AB215" s="105">
        <f t="shared" si="125"/>
        <v>0</v>
      </c>
    </row>
    <row r="216" ht="13.5" customHeight="1" spans="1:28">
      <c r="A216" s="44"/>
      <c r="B216" s="45"/>
      <c r="C216" s="28"/>
      <c r="D216" s="46" t="s">
        <v>471</v>
      </c>
      <c r="E216" s="105">
        <f t="shared" si="120"/>
        <v>0</v>
      </c>
      <c r="F216" s="107">
        <f t="shared" si="121"/>
        <v>0</v>
      </c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Y216" s="105">
        <f t="shared" si="122"/>
        <v>0</v>
      </c>
      <c r="Z216" s="105">
        <f t="shared" si="123"/>
        <v>0</v>
      </c>
      <c r="AA216" s="105">
        <f t="shared" si="124"/>
        <v>0</v>
      </c>
      <c r="AB216" s="105">
        <f t="shared" si="125"/>
        <v>0</v>
      </c>
    </row>
    <row r="217" ht="13.5" customHeight="1" spans="1:28">
      <c r="A217" s="44"/>
      <c r="B217" s="45"/>
      <c r="C217" s="28"/>
      <c r="D217" s="46" t="s">
        <v>472</v>
      </c>
      <c r="E217" s="105">
        <f t="shared" si="120"/>
        <v>0</v>
      </c>
      <c r="F217" s="107">
        <f t="shared" si="121"/>
        <v>0</v>
      </c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Y217" s="105">
        <f t="shared" si="122"/>
        <v>0</v>
      </c>
      <c r="Z217" s="105">
        <f t="shared" si="123"/>
        <v>0</v>
      </c>
      <c r="AA217" s="105">
        <f t="shared" si="124"/>
        <v>0</v>
      </c>
      <c r="AB217" s="105">
        <f t="shared" si="125"/>
        <v>0</v>
      </c>
    </row>
    <row r="218" ht="13.5" customHeight="1" spans="1:28">
      <c r="A218" s="44"/>
      <c r="B218" s="45"/>
      <c r="C218" s="28"/>
      <c r="D218" s="46" t="s">
        <v>473</v>
      </c>
      <c r="E218" s="105">
        <f t="shared" si="120"/>
        <v>0</v>
      </c>
      <c r="F218" s="107">
        <f t="shared" si="121"/>
        <v>0</v>
      </c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Y218" s="105">
        <f t="shared" si="122"/>
        <v>0</v>
      </c>
      <c r="Z218" s="105">
        <f t="shared" si="123"/>
        <v>0</v>
      </c>
      <c r="AA218" s="105">
        <f t="shared" si="124"/>
        <v>0</v>
      </c>
      <c r="AB218" s="105">
        <f t="shared" si="125"/>
        <v>0</v>
      </c>
    </row>
    <row r="219" ht="13.5" customHeight="1" spans="1:28">
      <c r="A219" s="44"/>
      <c r="B219" s="45"/>
      <c r="C219" s="28"/>
      <c r="D219" s="46" t="s">
        <v>474</v>
      </c>
      <c r="E219" s="105">
        <f t="shared" si="120"/>
        <v>0</v>
      </c>
      <c r="F219" s="107">
        <f t="shared" si="121"/>
        <v>0</v>
      </c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Y219" s="105">
        <f t="shared" si="122"/>
        <v>0</v>
      </c>
      <c r="Z219" s="105">
        <f t="shared" si="123"/>
        <v>0</v>
      </c>
      <c r="AA219" s="105">
        <f t="shared" si="124"/>
        <v>0</v>
      </c>
      <c r="AB219" s="105">
        <f t="shared" si="125"/>
        <v>0</v>
      </c>
    </row>
    <row r="220" ht="13.5" customHeight="1" spans="1:28">
      <c r="A220" s="44"/>
      <c r="B220" s="45"/>
      <c r="C220" s="28"/>
      <c r="D220" s="46" t="s">
        <v>475</v>
      </c>
      <c r="E220" s="105">
        <f t="shared" si="120"/>
        <v>0</v>
      </c>
      <c r="F220" s="107">
        <f t="shared" si="121"/>
        <v>0</v>
      </c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Y220" s="105">
        <f t="shared" si="122"/>
        <v>0</v>
      </c>
      <c r="Z220" s="105">
        <f t="shared" si="123"/>
        <v>0</v>
      </c>
      <c r="AA220" s="105">
        <f t="shared" si="124"/>
        <v>0</v>
      </c>
      <c r="AB220" s="105">
        <f t="shared" si="125"/>
        <v>0</v>
      </c>
    </row>
    <row r="221" ht="13.5" customHeight="1" spans="1:28">
      <c r="A221" s="44"/>
      <c r="B221" s="45"/>
      <c r="C221" s="28"/>
      <c r="D221" s="46" t="s">
        <v>478</v>
      </c>
      <c r="E221" s="105">
        <f t="shared" si="120"/>
        <v>0</v>
      </c>
      <c r="F221" s="107">
        <f t="shared" si="121"/>
        <v>0</v>
      </c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Y221" s="105">
        <f t="shared" si="122"/>
        <v>0</v>
      </c>
      <c r="Z221" s="105">
        <f t="shared" si="123"/>
        <v>0</v>
      </c>
      <c r="AA221" s="105">
        <f t="shared" si="124"/>
        <v>0</v>
      </c>
      <c r="AB221" s="105">
        <f t="shared" si="125"/>
        <v>0</v>
      </c>
    </row>
    <row r="222" ht="13.5" customHeight="1" spans="1:28">
      <c r="A222" s="44"/>
      <c r="B222" s="45"/>
      <c r="C222" s="28"/>
      <c r="D222" s="46" t="s">
        <v>479</v>
      </c>
      <c r="E222" s="105">
        <f t="shared" si="120"/>
        <v>0</v>
      </c>
      <c r="F222" s="107">
        <f t="shared" si="121"/>
        <v>0</v>
      </c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Y222" s="105">
        <f t="shared" si="122"/>
        <v>0</v>
      </c>
      <c r="Z222" s="105">
        <f t="shared" si="123"/>
        <v>0</v>
      </c>
      <c r="AA222" s="105">
        <f t="shared" si="124"/>
        <v>0</v>
      </c>
      <c r="AB222" s="105">
        <f t="shared" si="125"/>
        <v>0</v>
      </c>
    </row>
    <row r="223" ht="13.5" customHeight="1" spans="1:28">
      <c r="A223" s="44"/>
      <c r="B223" s="45"/>
      <c r="C223" s="28"/>
      <c r="D223" s="46" t="s">
        <v>480</v>
      </c>
      <c r="E223" s="105">
        <f t="shared" si="120"/>
        <v>0</v>
      </c>
      <c r="F223" s="107">
        <f t="shared" si="121"/>
        <v>0</v>
      </c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Y223" s="105">
        <f t="shared" si="122"/>
        <v>0</v>
      </c>
      <c r="Z223" s="105">
        <f t="shared" si="123"/>
        <v>0</v>
      </c>
      <c r="AA223" s="105">
        <f t="shared" si="124"/>
        <v>0</v>
      </c>
      <c r="AB223" s="105">
        <f t="shared" si="125"/>
        <v>0</v>
      </c>
    </row>
    <row r="224" ht="13.5" customHeight="1" spans="1:28">
      <c r="A224" s="44"/>
      <c r="B224" s="45"/>
      <c r="C224" s="28"/>
      <c r="D224" s="46" t="s">
        <v>445</v>
      </c>
      <c r="E224" s="105">
        <f t="shared" si="120"/>
        <v>0</v>
      </c>
      <c r="F224" s="105">
        <f t="shared" si="121"/>
        <v>0</v>
      </c>
      <c r="G224" s="108">
        <f t="shared" ref="G224:R224" si="127">SUM(G211:G223)</f>
        <v>0</v>
      </c>
      <c r="H224" s="108">
        <f t="shared" si="127"/>
        <v>0</v>
      </c>
      <c r="I224" s="108">
        <f t="shared" si="127"/>
        <v>0</v>
      </c>
      <c r="J224" s="108">
        <f t="shared" si="127"/>
        <v>0</v>
      </c>
      <c r="K224" s="108">
        <f t="shared" si="127"/>
        <v>0</v>
      </c>
      <c r="L224" s="108">
        <f t="shared" si="127"/>
        <v>0</v>
      </c>
      <c r="M224" s="108">
        <f t="shared" si="127"/>
        <v>0</v>
      </c>
      <c r="N224" s="108">
        <f t="shared" si="127"/>
        <v>0</v>
      </c>
      <c r="O224" s="108">
        <f t="shared" si="127"/>
        <v>0</v>
      </c>
      <c r="P224" s="108">
        <f t="shared" si="127"/>
        <v>0</v>
      </c>
      <c r="Q224" s="108">
        <f t="shared" si="127"/>
        <v>0</v>
      </c>
      <c r="R224" s="108">
        <f t="shared" si="127"/>
        <v>0</v>
      </c>
      <c r="Y224" s="105">
        <f t="shared" si="122"/>
        <v>0</v>
      </c>
      <c r="Z224" s="105">
        <f t="shared" si="123"/>
        <v>0</v>
      </c>
      <c r="AA224" s="105">
        <f t="shared" si="124"/>
        <v>0</v>
      </c>
      <c r="AB224" s="105">
        <f t="shared" si="125"/>
        <v>0</v>
      </c>
    </row>
    <row r="225" ht="13.5" customHeight="1" spans="1:28">
      <c r="A225" s="82"/>
      <c r="B225" s="83"/>
      <c r="C225" s="84" t="s">
        <v>93</v>
      </c>
      <c r="D225" s="85"/>
      <c r="E225" s="63">
        <f t="shared" si="120"/>
        <v>0</v>
      </c>
      <c r="F225" s="63">
        <f t="shared" si="121"/>
        <v>0</v>
      </c>
      <c r="G225" s="108">
        <f t="shared" ref="G225:R225" si="128">G204+G210+G224</f>
        <v>0</v>
      </c>
      <c r="H225" s="108">
        <f t="shared" si="128"/>
        <v>0</v>
      </c>
      <c r="I225" s="108">
        <f t="shared" si="128"/>
        <v>0</v>
      </c>
      <c r="J225" s="108">
        <f t="shared" si="128"/>
        <v>0</v>
      </c>
      <c r="K225" s="108">
        <f t="shared" si="128"/>
        <v>0</v>
      </c>
      <c r="L225" s="108">
        <f t="shared" si="128"/>
        <v>0</v>
      </c>
      <c r="M225" s="108">
        <f t="shared" si="128"/>
        <v>0</v>
      </c>
      <c r="N225" s="108">
        <f t="shared" si="128"/>
        <v>0</v>
      </c>
      <c r="O225" s="108">
        <f t="shared" si="128"/>
        <v>0</v>
      </c>
      <c r="P225" s="108">
        <f t="shared" si="128"/>
        <v>0</v>
      </c>
      <c r="Q225" s="108">
        <f t="shared" si="128"/>
        <v>0</v>
      </c>
      <c r="R225" s="108">
        <f t="shared" si="128"/>
        <v>0</v>
      </c>
      <c r="Y225" s="63">
        <f t="shared" si="122"/>
        <v>0</v>
      </c>
      <c r="Z225" s="63">
        <f t="shared" si="123"/>
        <v>0</v>
      </c>
      <c r="AA225" s="63">
        <f t="shared" si="124"/>
        <v>0</v>
      </c>
      <c r="AB225" s="63">
        <f t="shared" si="125"/>
        <v>0</v>
      </c>
    </row>
    <row r="226" s="1" customFormat="1" spans="1:18">
      <c r="A226" s="120" t="s">
        <v>572</v>
      </c>
      <c r="B226" s="121"/>
      <c r="C226" s="84" t="s">
        <v>93</v>
      </c>
      <c r="D226" s="85"/>
      <c r="E226" s="111"/>
      <c r="F226" s="111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</row>
    <row r="302" spans="3:6">
      <c r="C302" s="4" t="s">
        <v>573</v>
      </c>
      <c r="E302" s="4">
        <f>SUM(G302:R302)</f>
        <v>0</v>
      </c>
      <c r="F302" s="4">
        <f>IF($T$1=0,0,E302/$T$1)</f>
        <v>0</v>
      </c>
    </row>
    <row r="303" spans="3:6">
      <c r="C303" s="4" t="s">
        <v>574</v>
      </c>
      <c r="E303" s="4">
        <f>SUM(G303:R303)</f>
        <v>0</v>
      </c>
      <c r="F303" s="4">
        <f>IF($T$1=0,0,E303/$T$1)</f>
        <v>0</v>
      </c>
    </row>
    <row r="304" spans="3:6">
      <c r="C304" s="4" t="s">
        <v>575</v>
      </c>
      <c r="E304" s="4">
        <f>SUM(G304:R304)</f>
        <v>0</v>
      </c>
      <c r="F304" s="4">
        <f>IF($T$1=0,0,E304/$T$1)</f>
        <v>0</v>
      </c>
    </row>
    <row r="305" spans="3:6">
      <c r="C305" s="4" t="s">
        <v>576</v>
      </c>
      <c r="E305" s="4">
        <f>SUM(G305:R305)</f>
        <v>0</v>
      </c>
      <c r="F305" s="4">
        <f>IF($T$1=0,0,E305/$T$1)</f>
        <v>0</v>
      </c>
    </row>
    <row r="315" spans="4:15">
      <c r="D315" s="125"/>
      <c r="G315"/>
      <c r="H315"/>
      <c r="I315"/>
      <c r="J315"/>
      <c r="K315"/>
      <c r="L315"/>
      <c r="M315"/>
      <c r="N315"/>
      <c r="O315"/>
    </row>
    <row r="316" spans="4:15">
      <c r="D316" s="125"/>
      <c r="G316"/>
      <c r="H316"/>
      <c r="I316"/>
      <c r="J316"/>
      <c r="K316"/>
      <c r="L316"/>
      <c r="M316"/>
      <c r="N316"/>
      <c r="O316"/>
    </row>
    <row r="317" spans="4:15">
      <c r="D317" s="125"/>
      <c r="G317"/>
      <c r="H317"/>
      <c r="I317"/>
      <c r="J317"/>
      <c r="K317"/>
      <c r="L317"/>
      <c r="M317"/>
      <c r="N317"/>
      <c r="O317"/>
    </row>
    <row r="318" spans="4:15">
      <c r="D318" s="125"/>
      <c r="G318"/>
      <c r="H318"/>
      <c r="I318"/>
      <c r="J318"/>
      <c r="K318"/>
      <c r="L318"/>
      <c r="M318"/>
      <c r="N318"/>
      <c r="O318"/>
    </row>
  </sheetData>
  <mergeCells count="34">
    <mergeCell ref="A1:B1"/>
    <mergeCell ref="C138:D138"/>
    <mergeCell ref="C192:D192"/>
    <mergeCell ref="C225:D225"/>
    <mergeCell ref="A226:B226"/>
    <mergeCell ref="C226:D226"/>
    <mergeCell ref="C24:C38"/>
    <mergeCell ref="C39:C46"/>
    <mergeCell ref="C47:C55"/>
    <mergeCell ref="C57:C62"/>
    <mergeCell ref="C63:C68"/>
    <mergeCell ref="C69:C74"/>
    <mergeCell ref="C75:C80"/>
    <mergeCell ref="C81:C86"/>
    <mergeCell ref="C87:C92"/>
    <mergeCell ref="C93:C133"/>
    <mergeCell ref="C134:C137"/>
    <mergeCell ref="C139:C144"/>
    <mergeCell ref="C145:C151"/>
    <mergeCell ref="C152:C157"/>
    <mergeCell ref="C158:C184"/>
    <mergeCell ref="C185:C187"/>
    <mergeCell ref="C188:C191"/>
    <mergeCell ref="C193:C198"/>
    <mergeCell ref="C199:C204"/>
    <mergeCell ref="C205:C210"/>
    <mergeCell ref="C211:C224"/>
    <mergeCell ref="A193:B225"/>
    <mergeCell ref="A57:B138"/>
    <mergeCell ref="A139:B192"/>
    <mergeCell ref="A2:B11"/>
    <mergeCell ref="A12:B19"/>
    <mergeCell ref="A20:B23"/>
    <mergeCell ref="A24:B55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SZ</vt:lpstr>
      <vt:lpstr>QD</vt:lpstr>
      <vt:lpstr>TC</vt:lpstr>
      <vt:lpstr>SZCOST</vt:lpstr>
      <vt:lpstr>QDCOST</vt:lpstr>
      <vt:lpstr>TCCOST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tedu</dc:creator>
  <cp:lastModifiedBy>Administrator</cp:lastModifiedBy>
  <dcterms:created xsi:type="dcterms:W3CDTF">2019-02-14T14:18:00Z</dcterms:created>
  <dcterms:modified xsi:type="dcterms:W3CDTF">2020-10-27T22:07:03Z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